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FBAA82AA-0E97-4D10-9F95-6C966F23871A}" xr6:coauthVersionLast="45" xr6:coauthVersionMax="45" xr10:uidLastSave="{00000000-0000-0000-0000-000000000000}"/>
  <bookViews>
    <workbookView xWindow="43080" yWindow="-120" windowWidth="29040" windowHeight="15840" xr2:uid="{E0867215-79B3-494D-A957-5DE249DBC5CD}"/>
  </bookViews>
  <sheets>
    <sheet name="List of Tables" sheetId="6" r:id="rId1"/>
    <sheet name="2011 Central" sheetId="1" r:id="rId2"/>
    <sheet name="Age Sex 2" sheetId="2" r:id="rId3"/>
    <sheet name="Single Age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A10" i="6"/>
  <c r="A9" i="6"/>
  <c r="A8" i="6"/>
  <c r="A7" i="6"/>
  <c r="I50" i="5" l="1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I51" i="5" s="1"/>
  <c r="H44" i="5"/>
  <c r="G44" i="5"/>
  <c r="F44" i="5"/>
  <c r="I43" i="5"/>
  <c r="H43" i="5"/>
  <c r="G43" i="5"/>
  <c r="F43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3" i="5"/>
  <c r="H33" i="5"/>
  <c r="G33" i="5"/>
  <c r="F33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I21" i="5" s="1"/>
  <c r="H14" i="5"/>
  <c r="G14" i="5"/>
  <c r="F14" i="5"/>
  <c r="I13" i="5"/>
  <c r="H13" i="5"/>
  <c r="G13" i="5"/>
  <c r="F13" i="5"/>
  <c r="F4" i="5"/>
  <c r="G4" i="5"/>
  <c r="H4" i="5"/>
  <c r="I4" i="5"/>
  <c r="I11" i="5" s="1"/>
  <c r="F5" i="5"/>
  <c r="G5" i="5"/>
  <c r="H5" i="5"/>
  <c r="I5" i="5"/>
  <c r="F6" i="5"/>
  <c r="G6" i="5"/>
  <c r="H6" i="5"/>
  <c r="I6" i="5"/>
  <c r="F7" i="5"/>
  <c r="G7" i="5"/>
  <c r="H7" i="5"/>
  <c r="I7" i="5"/>
  <c r="F8" i="5"/>
  <c r="G8" i="5"/>
  <c r="H8" i="5"/>
  <c r="I8" i="5"/>
  <c r="F9" i="5"/>
  <c r="G9" i="5"/>
  <c r="H9" i="5"/>
  <c r="I9" i="5"/>
  <c r="F10" i="5"/>
  <c r="G10" i="5"/>
  <c r="H10" i="5"/>
  <c r="I10" i="5"/>
  <c r="I3" i="5"/>
  <c r="H3" i="5"/>
  <c r="G3" i="5"/>
  <c r="F3" i="5"/>
  <c r="I41" i="5" l="1"/>
  <c r="I31" i="5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48" i="4"/>
  <c r="M43" i="4" s="1"/>
  <c r="M48" i="4" s="1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6" i="4"/>
  <c r="M21" i="4" s="1"/>
  <c r="M26" i="4" s="1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5" i="4"/>
  <c r="M10" i="4" s="1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K21" i="4" l="1"/>
  <c r="K26" i="4" s="1"/>
  <c r="K32" i="4"/>
  <c r="K37" i="4" s="1"/>
  <c r="K54" i="4"/>
  <c r="L10" i="4"/>
  <c r="L21" i="4"/>
  <c r="L26" i="4" s="1"/>
  <c r="L43" i="4"/>
  <c r="L48" i="4" s="1"/>
  <c r="L54" i="4"/>
  <c r="L59" i="4" s="1"/>
  <c r="M54" i="4"/>
  <c r="M59" i="4" s="1"/>
  <c r="H60" i="4"/>
  <c r="K52" i="4" s="1"/>
  <c r="I49" i="4"/>
  <c r="L41" i="4" s="1"/>
  <c r="J49" i="4"/>
  <c r="M41" i="4" s="1"/>
  <c r="H49" i="4"/>
  <c r="K41" i="4" s="1"/>
  <c r="I38" i="4"/>
  <c r="L30" i="4" s="1"/>
  <c r="L36" i="4" s="1"/>
  <c r="L38" i="4" s="1"/>
  <c r="J38" i="4"/>
  <c r="M30" i="4" s="1"/>
  <c r="L32" i="4"/>
  <c r="L37" i="4" s="1"/>
  <c r="I60" i="4"/>
  <c r="L52" i="4" s="1"/>
  <c r="J60" i="4"/>
  <c r="M52" i="4" s="1"/>
  <c r="K10" i="4"/>
  <c r="K12" i="4" s="1"/>
  <c r="H27" i="4"/>
  <c r="K19" i="4" s="1"/>
  <c r="I16" i="4"/>
  <c r="L8" i="4" s="1"/>
  <c r="I27" i="4"/>
  <c r="L19" i="4" s="1"/>
  <c r="H16" i="4"/>
  <c r="K8" i="4" s="1"/>
  <c r="J16" i="4"/>
  <c r="M8" i="4" s="1"/>
  <c r="J27" i="4"/>
  <c r="M19" i="4" s="1"/>
  <c r="H38" i="4"/>
  <c r="K30" i="4" s="1"/>
  <c r="M32" i="4"/>
  <c r="M34" i="4" s="1"/>
  <c r="M36" i="4" s="1"/>
  <c r="K43" i="4"/>
  <c r="K45" i="4" s="1"/>
  <c r="K59" i="4"/>
  <c r="K56" i="4"/>
  <c r="L56" i="4"/>
  <c r="L45" i="4"/>
  <c r="M45" i="4"/>
  <c r="K34" i="4"/>
  <c r="L34" i="4"/>
  <c r="L23" i="4"/>
  <c r="M23" i="4"/>
  <c r="L12" i="4"/>
  <c r="L15" i="4"/>
  <c r="M12" i="4"/>
  <c r="M15" i="4"/>
  <c r="M47" i="4" l="1"/>
  <c r="M49" i="4" s="1"/>
  <c r="M37" i="4"/>
  <c r="M38" i="4" s="1"/>
  <c r="L14" i="4"/>
  <c r="L16" i="4" s="1"/>
  <c r="M14" i="4"/>
  <c r="M16" i="4" s="1"/>
  <c r="L58" i="4"/>
  <c r="L60" i="4" s="1"/>
  <c r="M25" i="4"/>
  <c r="M27" i="4" s="1"/>
  <c r="K23" i="4"/>
  <c r="M56" i="4"/>
  <c r="M58" i="4" s="1"/>
  <c r="M60" i="4" s="1"/>
  <c r="K47" i="4"/>
  <c r="L47" i="4"/>
  <c r="L49" i="4" s="1"/>
  <c r="L25" i="4"/>
  <c r="L27" i="4" s="1"/>
  <c r="K58" i="4"/>
  <c r="K60" i="4" s="1"/>
  <c r="K25" i="4"/>
  <c r="K27" i="4" s="1"/>
  <c r="K14" i="4"/>
  <c r="K15" i="4"/>
  <c r="K48" i="4"/>
  <c r="K36" i="4"/>
  <c r="K38" i="4" s="1"/>
  <c r="K49" i="4" l="1"/>
  <c r="K16" i="4"/>
</calcChain>
</file>

<file path=xl/sharedStrings.xml><?xml version="1.0" encoding="utf-8"?>
<sst xmlns="http://schemas.openxmlformats.org/spreadsheetml/2006/main" count="276" uniqueCount="54">
  <si>
    <t>Total</t>
  </si>
  <si>
    <t>Abau</t>
  </si>
  <si>
    <t>Goilala</t>
  </si>
  <si>
    <t>Kairuku - Hiri</t>
  </si>
  <si>
    <t>Rigo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</si>
  <si>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</si>
  <si>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</si>
  <si>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</si>
  <si>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</si>
  <si>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</si>
  <si>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</si>
  <si>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</si>
  <si>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</si>
  <si>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</si>
  <si>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</si>
  <si>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</si>
  <si>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</si>
  <si>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</si>
  <si>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</si>
  <si>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</si>
  <si>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</si>
  <si>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</si>
  <si>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</si>
  <si>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</si>
  <si>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Central</t>
  </si>
  <si>
    <t xml:space="preserve">   SMAM Ages</t>
  </si>
  <si>
    <t xml:space="preserve">   Abau</t>
  </si>
  <si>
    <t xml:space="preserve">   Goilala</t>
  </si>
  <si>
    <t xml:space="preserve">   Kairuku - Hiri</t>
  </si>
  <si>
    <t xml:space="preserve">   Rigo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</si>
  <si>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</si>
  <si>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</si>
  <si>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</si>
  <si>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</si>
  <si>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</si>
  <si>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</si>
  <si>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</si>
  <si>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</si>
  <si>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TFR ==&gt;</t>
  </si>
  <si>
    <t>Average Age 1st Marriage</t>
  </si>
  <si>
    <t xml:space="preserve">     Total</t>
  </si>
  <si>
    <t>5 - 9</t>
  </si>
  <si>
    <t>10 - 14</t>
  </si>
  <si>
    <t xml:space="preserve">    Females</t>
  </si>
  <si>
    <t xml:space="preserve">    Males</t>
  </si>
  <si>
    <t>Table 1. Sex and Age by Districts, Central Province, PNG: 2011</t>
  </si>
  <si>
    <t>Table 2. Age by Districts and Sex, Central Province, PNG: 2011</t>
  </si>
  <si>
    <t>Table 3. Single Year of Age and Sex by District, Central Province, PNG: 2011</t>
  </si>
  <si>
    <t>Table 5. Fertility by District, Central Province, PNG: 2011</t>
  </si>
  <si>
    <t>Table 4. Average Age at First Marriage by District, Central Province, PNG: 2011</t>
  </si>
  <si>
    <t>Source: 2011 Papua New Guinea Census</t>
  </si>
  <si>
    <t>Papua New Guinea</t>
  </si>
  <si>
    <t>2011 PNG Central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</si>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</sst>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28"/>
      <color theme="1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3" fontId="2" fillId="0" borderId="0" xfId="0" applyNumberFormat="1" applyFont="1"/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/>
    <xf numFmtId="164" fontId="3" fillId="2" borderId="0" xfId="0" applyNumberFormat="1" applyFont="1" applyFill="1"/>
    <xf numFmtId="3" fontId="2" fillId="0" borderId="0" xfId="0" applyNumberFormat="1" applyFont="1" applyAlignment="1">
      <alignment horizontal="right"/>
    </xf>
    <xf numFmtId="165" fontId="2" fillId="0" borderId="0" xfId="0" applyNumberFormat="1" applyFont="1"/>
    <xf numFmtId="4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49" fontId="2" fillId="0" borderId="7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 textRotation="45"/>
    </xf>
    <xf numFmtId="0" fontId="6" fillId="0" borderId="0" xfId="2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B8B5-0410-4C9F-B0B0-9DECEF3B2FC5}">
  <dimension ref="A1:L19"/>
  <sheetViews>
    <sheetView tabSelected="1" workbookViewId="0">
      <selection activeCell="A12" sqref="A12:H12"/>
    </sheetView>
  </sheetViews>
  <sheetFormatPr defaultRowHeight="14.25" x14ac:dyDescent="0.45"/>
  <sheetData>
    <row r="1" spans="1:12" x14ac:dyDescent="0.45">
      <c r="A1" s="25" t="s">
        <v>52</v>
      </c>
      <c r="B1" s="25"/>
      <c r="C1" s="25"/>
      <c r="D1" s="25"/>
      <c r="E1" s="25"/>
      <c r="F1" s="25"/>
      <c r="G1" s="25"/>
      <c r="H1" s="25"/>
      <c r="I1" s="27" t="s">
        <v>51</v>
      </c>
      <c r="J1" s="27"/>
      <c r="K1" s="27"/>
      <c r="L1" s="27"/>
    </row>
    <row r="2" spans="1:12" x14ac:dyDescent="0.45">
      <c r="A2" s="25"/>
      <c r="B2" s="25"/>
      <c r="C2" s="25"/>
      <c r="D2" s="25"/>
      <c r="E2" s="25"/>
      <c r="F2" s="25"/>
      <c r="G2" s="25"/>
      <c r="H2" s="25"/>
      <c r="I2" s="27"/>
      <c r="J2" s="27"/>
      <c r="K2" s="27"/>
      <c r="L2" s="27"/>
    </row>
    <row r="3" spans="1:12" x14ac:dyDescent="0.45">
      <c r="A3" s="25"/>
      <c r="B3" s="25"/>
      <c r="C3" s="25"/>
      <c r="D3" s="25"/>
      <c r="E3" s="25"/>
      <c r="F3" s="25"/>
      <c r="G3" s="25"/>
      <c r="H3" s="25"/>
      <c r="I3" s="27"/>
      <c r="J3" s="27"/>
      <c r="K3" s="27"/>
      <c r="L3" s="27"/>
    </row>
    <row r="4" spans="1:12" x14ac:dyDescent="0.45">
      <c r="A4" s="25" t="s">
        <v>53</v>
      </c>
      <c r="B4" s="25"/>
      <c r="C4" s="25"/>
      <c r="D4" s="25"/>
      <c r="E4" s="25"/>
      <c r="F4" s="25"/>
      <c r="G4" s="25"/>
      <c r="H4" s="25"/>
      <c r="I4" s="27"/>
      <c r="J4" s="27"/>
      <c r="K4" s="27"/>
      <c r="L4" s="27"/>
    </row>
    <row r="5" spans="1:12" x14ac:dyDescent="0.45">
      <c r="A5" s="25"/>
      <c r="B5" s="25"/>
      <c r="C5" s="25"/>
      <c r="D5" s="25"/>
      <c r="E5" s="25"/>
      <c r="F5" s="25"/>
      <c r="G5" s="25"/>
      <c r="H5" s="25"/>
      <c r="I5" s="27"/>
      <c r="J5" s="27"/>
      <c r="K5" s="27"/>
      <c r="L5" s="27"/>
    </row>
    <row r="6" spans="1:12" x14ac:dyDescent="0.45">
      <c r="A6" s="25"/>
      <c r="B6" s="25"/>
      <c r="C6" s="25"/>
      <c r="D6" s="25"/>
      <c r="E6" s="25"/>
      <c r="F6" s="25"/>
      <c r="G6" s="25"/>
      <c r="H6" s="25"/>
      <c r="I6" s="27"/>
      <c r="J6" s="27"/>
      <c r="K6" s="27"/>
      <c r="L6" s="27"/>
    </row>
    <row r="7" spans="1:12" x14ac:dyDescent="0.45">
      <c r="A7" s="29" t="str">
        <f>'2011 Central'!A1</f>
        <v>Table 1. Sex and Age by Districts, Central Province, PNG: 2011</v>
      </c>
      <c r="B7" s="28"/>
      <c r="C7" s="28"/>
      <c r="D7" s="28"/>
      <c r="E7" s="28"/>
      <c r="F7" s="28"/>
      <c r="G7" s="28"/>
      <c r="H7" s="28"/>
      <c r="I7" s="27"/>
      <c r="J7" s="27"/>
      <c r="K7" s="27"/>
      <c r="L7" s="27"/>
    </row>
    <row r="8" spans="1:12" x14ac:dyDescent="0.45">
      <c r="A8" s="29" t="str">
        <f>'Age Sex 2'!A1</f>
        <v>Table 2. Age by Districts and Sex, Central Province, PNG: 2011</v>
      </c>
      <c r="B8" s="28"/>
      <c r="C8" s="28"/>
      <c r="D8" s="28"/>
      <c r="E8" s="28"/>
      <c r="F8" s="28"/>
      <c r="G8" s="28"/>
      <c r="H8" s="28"/>
      <c r="I8" s="27"/>
      <c r="J8" s="27"/>
      <c r="K8" s="27"/>
      <c r="L8" s="27"/>
    </row>
    <row r="9" spans="1:12" x14ac:dyDescent="0.45">
      <c r="A9" s="30" t="str">
        <f>'Single Age'!A1</f>
        <v>Table 3. Single Year of Age and Sex by District, Central Province, PNG: 2011</v>
      </c>
      <c r="B9" s="28"/>
      <c r="C9" s="28"/>
      <c r="D9" s="28"/>
      <c r="E9" s="28"/>
      <c r="F9" s="28"/>
      <c r="G9" s="28"/>
      <c r="H9" s="28"/>
      <c r="I9" s="27"/>
      <c r="J9" s="27"/>
      <c r="K9" s="27"/>
      <c r="L9" s="27"/>
    </row>
    <row r="10" spans="1:12" x14ac:dyDescent="0.45">
      <c r="A10" s="31" t="str">
        <f>SMAM!A1</f>
        <v>Table 4. Average Age at First Marriage by District, Central Province, PNG: 2011</v>
      </c>
      <c r="B10" s="28"/>
      <c r="C10" s="28"/>
      <c r="D10" s="28"/>
      <c r="E10" s="28"/>
      <c r="F10" s="28"/>
      <c r="G10" s="28"/>
      <c r="H10" s="28"/>
      <c r="I10" s="27"/>
      <c r="J10" s="27"/>
      <c r="K10" s="27"/>
      <c r="L10" s="27"/>
    </row>
    <row r="11" spans="1:12" x14ac:dyDescent="0.45">
      <c r="A11" s="31" t="str">
        <f>Fertility!A1</f>
        <v>Table 5. Fertility by District, Central Province, PNG: 2011</v>
      </c>
      <c r="B11" s="28"/>
      <c r="C11" s="28"/>
      <c r="D11" s="28"/>
      <c r="E11" s="28"/>
      <c r="F11" s="28"/>
      <c r="G11" s="28"/>
      <c r="H11" s="28"/>
      <c r="I11" s="27"/>
      <c r="J11" s="27"/>
      <c r="K11" s="27"/>
      <c r="L11" s="27"/>
    </row>
    <row r="12" spans="1:12" x14ac:dyDescent="0.45">
      <c r="A12" s="26"/>
      <c r="B12" s="26"/>
      <c r="C12" s="26"/>
      <c r="D12" s="26"/>
      <c r="E12" s="26"/>
      <c r="F12" s="26"/>
      <c r="G12" s="26"/>
      <c r="H12" s="26"/>
      <c r="I12" s="27"/>
      <c r="J12" s="27"/>
      <c r="K12" s="27"/>
      <c r="L12" s="27"/>
    </row>
    <row r="13" spans="1:12" x14ac:dyDescent="0.45">
      <c r="A13" s="26"/>
      <c r="B13" s="26"/>
      <c r="C13" s="26"/>
      <c r="D13" s="26"/>
      <c r="E13" s="26"/>
      <c r="F13" s="26"/>
      <c r="G13" s="26"/>
      <c r="H13" s="26"/>
    </row>
    <row r="14" spans="1:12" x14ac:dyDescent="0.45">
      <c r="A14" s="26"/>
      <c r="B14" s="26"/>
      <c r="C14" s="26"/>
      <c r="D14" s="26"/>
      <c r="E14" s="26"/>
      <c r="F14" s="26"/>
      <c r="G14" s="26"/>
      <c r="H14" s="26"/>
    </row>
    <row r="15" spans="1:12" x14ac:dyDescent="0.45">
      <c r="A15" s="26"/>
      <c r="B15" s="26"/>
      <c r="C15" s="26"/>
      <c r="D15" s="26"/>
      <c r="E15" s="26"/>
      <c r="F15" s="26"/>
      <c r="G15" s="26"/>
      <c r="H15" s="26"/>
    </row>
    <row r="16" spans="1:12" x14ac:dyDescent="0.45">
      <c r="A16" s="26"/>
      <c r="B16" s="26"/>
      <c r="C16" s="26"/>
      <c r="D16" s="26"/>
      <c r="E16" s="26"/>
      <c r="F16" s="26"/>
      <c r="G16" s="26"/>
      <c r="H16" s="26"/>
    </row>
    <row r="17" spans="1:8" x14ac:dyDescent="0.45">
      <c r="A17" s="26"/>
      <c r="B17" s="26"/>
      <c r="C17" s="26"/>
      <c r="D17" s="26"/>
      <c r="E17" s="26"/>
      <c r="F17" s="26"/>
      <c r="G17" s="26"/>
      <c r="H17" s="26"/>
    </row>
    <row r="18" spans="1:8" x14ac:dyDescent="0.45">
      <c r="A18" s="26"/>
      <c r="B18" s="26"/>
      <c r="C18" s="26"/>
      <c r="D18" s="26"/>
      <c r="E18" s="26"/>
      <c r="F18" s="26"/>
      <c r="G18" s="26"/>
      <c r="H18" s="26"/>
    </row>
    <row r="19" spans="1:8" x14ac:dyDescent="0.45">
      <c r="A19" s="26"/>
      <c r="B19" s="26"/>
      <c r="C19" s="26"/>
      <c r="D19" s="26"/>
      <c r="E19" s="26"/>
      <c r="F19" s="26"/>
      <c r="G19" s="26"/>
      <c r="H19" s="26"/>
    </row>
  </sheetData>
  <mergeCells count="16">
    <mergeCell ref="A17:H17"/>
    <mergeCell ref="A18:H18"/>
    <mergeCell ref="A19:H19"/>
    <mergeCell ref="I1:L1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2011 Central'!A1" display="'2011 Central'!A1" xr:uid="{CD79E091-07C0-4E5D-B33A-B9606CE719AB}"/>
    <hyperlink ref="A8:H8" location="'Age Sex 2'!A1" display="'Age Sex 2'!A1" xr:uid="{EB64C567-D2EA-44F8-9DFE-A01B0F0A996D}"/>
    <hyperlink ref="A9:H9" location="'Single Age'!A1" display="'Single Age'!A1" xr:uid="{497C6F6F-25E2-448E-868E-C0D5EBCFBDDB}"/>
    <hyperlink ref="A10:H10" location="SMAM!A1" display="SMAM!A1" xr:uid="{99E3E250-7A64-4DF2-949A-809DEB8CA1D3}"/>
    <hyperlink ref="A11:H11" location="Fertility!A1" display="Fertility!A1" xr:uid="{F89B4A9B-8EB9-44D7-A452-66C4C1D7D9B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92EB-1FA5-40A1-9765-6E028BD94B66}">
  <dimension ref="A1:F59"/>
  <sheetViews>
    <sheetView view="pageBreakPreview" zoomScale="150" zoomScaleNormal="100" zoomScaleSheetLayoutView="150" workbookViewId="0">
      <selection activeCell="A11" sqref="A11"/>
    </sheetView>
  </sheetViews>
  <sheetFormatPr defaultColWidth="8.86328125" defaultRowHeight="10.15" x14ac:dyDescent="0.3"/>
  <cols>
    <col min="1" max="1" width="8.86328125" style="18"/>
    <col min="2" max="16384" width="8.86328125" style="1"/>
  </cols>
  <sheetData>
    <row r="1" spans="1:6" x14ac:dyDescent="0.3">
      <c r="A1" s="18" t="s">
        <v>45</v>
      </c>
    </row>
    <row r="2" spans="1:6" x14ac:dyDescent="0.3">
      <c r="A2" s="19"/>
      <c r="B2" s="10" t="s">
        <v>0</v>
      </c>
      <c r="C2" s="10" t="s">
        <v>1</v>
      </c>
      <c r="D2" s="10" t="s">
        <v>2</v>
      </c>
      <c r="E2" s="10" t="s">
        <v>3</v>
      </c>
      <c r="F2" s="11" t="s">
        <v>4</v>
      </c>
    </row>
    <row r="3" spans="1:6" x14ac:dyDescent="0.3">
      <c r="A3" s="18" t="s">
        <v>40</v>
      </c>
      <c r="B3" s="1">
        <v>269313</v>
      </c>
      <c r="C3" s="1">
        <v>55435</v>
      </c>
      <c r="D3" s="1">
        <v>36087</v>
      </c>
      <c r="E3" s="1">
        <v>121368</v>
      </c>
      <c r="F3" s="1">
        <v>56423</v>
      </c>
    </row>
    <row r="4" spans="1:6" x14ac:dyDescent="0.3">
      <c r="A4" s="18" t="s">
        <v>6</v>
      </c>
      <c r="B4" s="1">
        <v>38088</v>
      </c>
      <c r="C4" s="1">
        <v>7758</v>
      </c>
      <c r="D4" s="1">
        <v>4421</v>
      </c>
      <c r="E4" s="1">
        <v>17482</v>
      </c>
      <c r="F4" s="1">
        <v>8427</v>
      </c>
    </row>
    <row r="5" spans="1:6" x14ac:dyDescent="0.3">
      <c r="A5" s="18" t="s">
        <v>41</v>
      </c>
      <c r="B5" s="1">
        <v>37239</v>
      </c>
      <c r="C5" s="1">
        <v>7337</v>
      </c>
      <c r="D5" s="1">
        <v>5684</v>
      </c>
      <c r="E5" s="1">
        <v>16382</v>
      </c>
      <c r="F5" s="1">
        <v>7836</v>
      </c>
    </row>
    <row r="6" spans="1:6" x14ac:dyDescent="0.3">
      <c r="A6" s="18" t="s">
        <v>42</v>
      </c>
      <c r="B6" s="1">
        <v>32381</v>
      </c>
      <c r="C6" s="1">
        <v>6671</v>
      </c>
      <c r="D6" s="1">
        <v>4811</v>
      </c>
      <c r="E6" s="1">
        <v>14206</v>
      </c>
      <c r="F6" s="1">
        <v>6693</v>
      </c>
    </row>
    <row r="7" spans="1:6" x14ac:dyDescent="0.3">
      <c r="A7" s="18" t="s">
        <v>7</v>
      </c>
      <c r="B7" s="1">
        <v>28985</v>
      </c>
      <c r="C7" s="1">
        <v>6050</v>
      </c>
      <c r="D7" s="1">
        <v>3875</v>
      </c>
      <c r="E7" s="1">
        <v>13236</v>
      </c>
      <c r="F7" s="1">
        <v>5824</v>
      </c>
    </row>
    <row r="8" spans="1:6" x14ac:dyDescent="0.3">
      <c r="A8" s="18" t="s">
        <v>8</v>
      </c>
      <c r="B8" s="1">
        <v>23327</v>
      </c>
      <c r="C8" s="1">
        <v>4852</v>
      </c>
      <c r="D8" s="1">
        <v>2856</v>
      </c>
      <c r="E8" s="1">
        <v>11144</v>
      </c>
      <c r="F8" s="1">
        <v>4475</v>
      </c>
    </row>
    <row r="9" spans="1:6" x14ac:dyDescent="0.3">
      <c r="A9" s="18" t="s">
        <v>9</v>
      </c>
      <c r="B9" s="1">
        <v>21273</v>
      </c>
      <c r="C9" s="1">
        <v>4185</v>
      </c>
      <c r="D9" s="1">
        <v>3001</v>
      </c>
      <c r="E9" s="1">
        <v>9766</v>
      </c>
      <c r="F9" s="1">
        <v>4321</v>
      </c>
    </row>
    <row r="10" spans="1:6" x14ac:dyDescent="0.3">
      <c r="A10" s="18" t="s">
        <v>10</v>
      </c>
      <c r="B10" s="1">
        <v>17943</v>
      </c>
      <c r="C10" s="1">
        <v>3625</v>
      </c>
      <c r="D10" s="1">
        <v>2514</v>
      </c>
      <c r="E10" s="1">
        <v>8063</v>
      </c>
      <c r="F10" s="1">
        <v>3741</v>
      </c>
    </row>
    <row r="11" spans="1:6" x14ac:dyDescent="0.3">
      <c r="A11" s="18" t="s">
        <v>11</v>
      </c>
      <c r="B11" s="1">
        <v>17611</v>
      </c>
      <c r="C11" s="1">
        <v>3561</v>
      </c>
      <c r="D11" s="1">
        <v>2345</v>
      </c>
      <c r="E11" s="1">
        <v>7917</v>
      </c>
      <c r="F11" s="1">
        <v>3788</v>
      </c>
    </row>
    <row r="12" spans="1:6" x14ac:dyDescent="0.3">
      <c r="A12" s="18" t="s">
        <v>12</v>
      </c>
      <c r="B12" s="1">
        <v>13330</v>
      </c>
      <c r="C12" s="1">
        <v>2784</v>
      </c>
      <c r="D12" s="1">
        <v>1568</v>
      </c>
      <c r="E12" s="1">
        <v>6117</v>
      </c>
      <c r="F12" s="1">
        <v>2861</v>
      </c>
    </row>
    <row r="13" spans="1:6" x14ac:dyDescent="0.3">
      <c r="A13" s="18" t="s">
        <v>13</v>
      </c>
      <c r="B13" s="1">
        <v>11706</v>
      </c>
      <c r="C13" s="1">
        <v>2420</v>
      </c>
      <c r="D13" s="1">
        <v>1625</v>
      </c>
      <c r="E13" s="1">
        <v>5242</v>
      </c>
      <c r="F13" s="1">
        <v>2419</v>
      </c>
    </row>
    <row r="14" spans="1:6" x14ac:dyDescent="0.3">
      <c r="A14" s="18" t="s">
        <v>14</v>
      </c>
      <c r="B14" s="1">
        <v>8487</v>
      </c>
      <c r="C14" s="1">
        <v>1810</v>
      </c>
      <c r="D14" s="1">
        <v>1044</v>
      </c>
      <c r="E14" s="1">
        <v>3853</v>
      </c>
      <c r="F14" s="1">
        <v>1780</v>
      </c>
    </row>
    <row r="15" spans="1:6" x14ac:dyDescent="0.3">
      <c r="A15" s="18" t="s">
        <v>15</v>
      </c>
      <c r="B15" s="1">
        <v>6524</v>
      </c>
      <c r="C15" s="1">
        <v>1435</v>
      </c>
      <c r="D15" s="1">
        <v>827</v>
      </c>
      <c r="E15" s="1">
        <v>2883</v>
      </c>
      <c r="F15" s="1">
        <v>1379</v>
      </c>
    </row>
    <row r="16" spans="1:6" x14ac:dyDescent="0.3">
      <c r="A16" s="18" t="s">
        <v>16</v>
      </c>
      <c r="B16" s="1">
        <v>4642</v>
      </c>
      <c r="C16" s="1">
        <v>1009</v>
      </c>
      <c r="D16" s="1">
        <v>633</v>
      </c>
      <c r="E16" s="1">
        <v>1982</v>
      </c>
      <c r="F16" s="1">
        <v>1018</v>
      </c>
    </row>
    <row r="17" spans="1:6" x14ac:dyDescent="0.3">
      <c r="A17" s="18" t="s">
        <v>17</v>
      </c>
      <c r="B17" s="1">
        <v>3238</v>
      </c>
      <c r="C17" s="1">
        <v>721</v>
      </c>
      <c r="D17" s="1">
        <v>465</v>
      </c>
      <c r="E17" s="1">
        <v>1314</v>
      </c>
      <c r="F17" s="1">
        <v>738</v>
      </c>
    </row>
    <row r="18" spans="1:6" x14ac:dyDescent="0.3">
      <c r="A18" s="18" t="s">
        <v>18</v>
      </c>
      <c r="B18" s="1">
        <v>1994</v>
      </c>
      <c r="C18" s="1">
        <v>517</v>
      </c>
      <c r="D18" s="1">
        <v>205</v>
      </c>
      <c r="E18" s="1">
        <v>776</v>
      </c>
      <c r="F18" s="1">
        <v>496</v>
      </c>
    </row>
    <row r="19" spans="1:6" x14ac:dyDescent="0.3">
      <c r="A19" s="18" t="s">
        <v>19</v>
      </c>
      <c r="B19" s="1">
        <v>2545</v>
      </c>
      <c r="C19" s="1">
        <v>700</v>
      </c>
      <c r="D19" s="1">
        <v>213</v>
      </c>
      <c r="E19" s="1">
        <v>1005</v>
      </c>
      <c r="F19" s="1">
        <v>627</v>
      </c>
    </row>
    <row r="20" spans="1:6" x14ac:dyDescent="0.3">
      <c r="A20" s="18" t="s">
        <v>20</v>
      </c>
      <c r="B20" s="7">
        <v>19.600000000000001</v>
      </c>
      <c r="C20" s="7">
        <v>19.899999999999999</v>
      </c>
      <c r="D20" s="7">
        <v>19</v>
      </c>
      <c r="E20" s="7">
        <v>19.8</v>
      </c>
      <c r="F20" s="7">
        <v>19.5</v>
      </c>
    </row>
    <row r="22" spans="1:6" x14ac:dyDescent="0.3">
      <c r="A22" s="18" t="s">
        <v>44</v>
      </c>
      <c r="B22" s="1">
        <v>141926</v>
      </c>
      <c r="C22" s="1">
        <v>29205</v>
      </c>
      <c r="D22" s="1">
        <v>19216</v>
      </c>
      <c r="E22" s="1">
        <v>64017</v>
      </c>
      <c r="F22" s="1">
        <v>29488</v>
      </c>
    </row>
    <row r="23" spans="1:6" x14ac:dyDescent="0.3">
      <c r="A23" s="18" t="s">
        <v>6</v>
      </c>
      <c r="B23" s="1">
        <v>20186</v>
      </c>
      <c r="C23" s="1">
        <v>4077</v>
      </c>
      <c r="D23" s="1">
        <v>2367</v>
      </c>
      <c r="E23" s="1">
        <v>9271</v>
      </c>
      <c r="F23" s="1">
        <v>4471</v>
      </c>
    </row>
    <row r="24" spans="1:6" x14ac:dyDescent="0.3">
      <c r="A24" s="18" t="s">
        <v>41</v>
      </c>
      <c r="B24" s="1">
        <v>19640</v>
      </c>
      <c r="C24" s="1">
        <v>3882</v>
      </c>
      <c r="D24" s="1">
        <v>3110</v>
      </c>
      <c r="E24" s="1">
        <v>8535</v>
      </c>
      <c r="F24" s="1">
        <v>4113</v>
      </c>
    </row>
    <row r="25" spans="1:6" x14ac:dyDescent="0.3">
      <c r="A25" s="18" t="s">
        <v>42</v>
      </c>
      <c r="B25" s="1">
        <v>17354</v>
      </c>
      <c r="C25" s="1">
        <v>3563</v>
      </c>
      <c r="D25" s="1">
        <v>2666</v>
      </c>
      <c r="E25" s="1">
        <v>7576</v>
      </c>
      <c r="F25" s="1">
        <v>3549</v>
      </c>
    </row>
    <row r="26" spans="1:6" x14ac:dyDescent="0.3">
      <c r="A26" s="18" t="s">
        <v>7</v>
      </c>
      <c r="B26" s="1">
        <v>15529</v>
      </c>
      <c r="C26" s="1">
        <v>3270</v>
      </c>
      <c r="D26" s="1">
        <v>2133</v>
      </c>
      <c r="E26" s="1">
        <v>6968</v>
      </c>
      <c r="F26" s="1">
        <v>3158</v>
      </c>
    </row>
    <row r="27" spans="1:6" x14ac:dyDescent="0.3">
      <c r="A27" s="18" t="s">
        <v>8</v>
      </c>
      <c r="B27" s="1">
        <v>12206</v>
      </c>
      <c r="C27" s="1">
        <v>2606</v>
      </c>
      <c r="D27" s="1">
        <v>1469</v>
      </c>
      <c r="E27" s="1">
        <v>5808</v>
      </c>
      <c r="F27" s="1">
        <v>2323</v>
      </c>
    </row>
    <row r="28" spans="1:6" x14ac:dyDescent="0.3">
      <c r="A28" s="18" t="s">
        <v>9</v>
      </c>
      <c r="B28" s="1">
        <v>10922</v>
      </c>
      <c r="C28" s="1">
        <v>2211</v>
      </c>
      <c r="D28" s="1">
        <v>1427</v>
      </c>
      <c r="E28" s="1">
        <v>5070</v>
      </c>
      <c r="F28" s="1">
        <v>2214</v>
      </c>
    </row>
    <row r="29" spans="1:6" x14ac:dyDescent="0.3">
      <c r="A29" s="18" t="s">
        <v>10</v>
      </c>
      <c r="B29" s="1">
        <v>9364</v>
      </c>
      <c r="C29" s="1">
        <v>1915</v>
      </c>
      <c r="D29" s="1">
        <v>1288</v>
      </c>
      <c r="E29" s="1">
        <v>4283</v>
      </c>
      <c r="F29" s="1">
        <v>1878</v>
      </c>
    </row>
    <row r="30" spans="1:6" x14ac:dyDescent="0.3">
      <c r="A30" s="18" t="s">
        <v>11</v>
      </c>
      <c r="B30" s="1">
        <v>9003</v>
      </c>
      <c r="C30" s="1">
        <v>1792</v>
      </c>
      <c r="D30" s="1">
        <v>1131</v>
      </c>
      <c r="E30" s="1">
        <v>4179</v>
      </c>
      <c r="F30" s="1">
        <v>1901</v>
      </c>
    </row>
    <row r="31" spans="1:6" x14ac:dyDescent="0.3">
      <c r="A31" s="18" t="s">
        <v>12</v>
      </c>
      <c r="B31" s="1">
        <v>7013</v>
      </c>
      <c r="C31" s="1">
        <v>1421</v>
      </c>
      <c r="D31" s="1">
        <v>808</v>
      </c>
      <c r="E31" s="1">
        <v>3299</v>
      </c>
      <c r="F31" s="1">
        <v>1485</v>
      </c>
    </row>
    <row r="32" spans="1:6" x14ac:dyDescent="0.3">
      <c r="A32" s="18" t="s">
        <v>13</v>
      </c>
      <c r="B32" s="1">
        <v>6169</v>
      </c>
      <c r="C32" s="1">
        <v>1251</v>
      </c>
      <c r="D32" s="1">
        <v>868</v>
      </c>
      <c r="E32" s="1">
        <v>2759</v>
      </c>
      <c r="F32" s="1">
        <v>1291</v>
      </c>
    </row>
    <row r="33" spans="1:6" x14ac:dyDescent="0.3">
      <c r="A33" s="18" t="s">
        <v>14</v>
      </c>
      <c r="B33" s="1">
        <v>4469</v>
      </c>
      <c r="C33" s="1">
        <v>927</v>
      </c>
      <c r="D33" s="1">
        <v>602</v>
      </c>
      <c r="E33" s="1">
        <v>2048</v>
      </c>
      <c r="F33" s="1">
        <v>892</v>
      </c>
    </row>
    <row r="34" spans="1:6" x14ac:dyDescent="0.3">
      <c r="A34" s="18" t="s">
        <v>15</v>
      </c>
      <c r="B34" s="1">
        <v>3447</v>
      </c>
      <c r="C34" s="1">
        <v>713</v>
      </c>
      <c r="D34" s="1">
        <v>472</v>
      </c>
      <c r="E34" s="1">
        <v>1548</v>
      </c>
      <c r="F34" s="1">
        <v>714</v>
      </c>
    </row>
    <row r="35" spans="1:6" x14ac:dyDescent="0.3">
      <c r="A35" s="18" t="s">
        <v>16</v>
      </c>
      <c r="B35" s="1">
        <v>2426</v>
      </c>
      <c r="C35" s="1">
        <v>535</v>
      </c>
      <c r="D35" s="1">
        <v>347</v>
      </c>
      <c r="E35" s="1">
        <v>1035</v>
      </c>
      <c r="F35" s="1">
        <v>509</v>
      </c>
    </row>
    <row r="36" spans="1:6" x14ac:dyDescent="0.3">
      <c r="A36" s="18" t="s">
        <v>17</v>
      </c>
      <c r="B36" s="1">
        <v>1787</v>
      </c>
      <c r="C36" s="1">
        <v>393</v>
      </c>
      <c r="D36" s="1">
        <v>285</v>
      </c>
      <c r="E36" s="1">
        <v>707</v>
      </c>
      <c r="F36" s="1">
        <v>402</v>
      </c>
    </row>
    <row r="37" spans="1:6" x14ac:dyDescent="0.3">
      <c r="A37" s="18" t="s">
        <v>18</v>
      </c>
      <c r="B37" s="1">
        <v>1059</v>
      </c>
      <c r="C37" s="1">
        <v>275</v>
      </c>
      <c r="D37" s="1">
        <v>129</v>
      </c>
      <c r="E37" s="1">
        <v>407</v>
      </c>
      <c r="F37" s="1">
        <v>248</v>
      </c>
    </row>
    <row r="38" spans="1:6" x14ac:dyDescent="0.3">
      <c r="A38" s="18" t="s">
        <v>19</v>
      </c>
      <c r="B38" s="1">
        <v>1352</v>
      </c>
      <c r="C38" s="1">
        <v>374</v>
      </c>
      <c r="D38" s="1">
        <v>114</v>
      </c>
      <c r="E38" s="1">
        <v>524</v>
      </c>
      <c r="F38" s="1">
        <v>340</v>
      </c>
    </row>
    <row r="39" spans="1:6" x14ac:dyDescent="0.3">
      <c r="A39" s="18" t="s">
        <v>20</v>
      </c>
      <c r="B39" s="1">
        <v>19.399999999999999</v>
      </c>
      <c r="C39" s="1">
        <v>19.7</v>
      </c>
      <c r="D39" s="1">
        <v>18.399999999999999</v>
      </c>
      <c r="E39" s="1">
        <v>19.8</v>
      </c>
      <c r="F39" s="1">
        <v>19.100000000000001</v>
      </c>
    </row>
    <row r="41" spans="1:6" x14ac:dyDescent="0.3">
      <c r="A41" s="18" t="s">
        <v>43</v>
      </c>
      <c r="B41" s="1">
        <v>127387</v>
      </c>
      <c r="C41" s="1">
        <v>26230</v>
      </c>
      <c r="D41" s="1">
        <v>16871</v>
      </c>
      <c r="E41" s="1">
        <v>57351</v>
      </c>
      <c r="F41" s="1">
        <v>26935</v>
      </c>
    </row>
    <row r="42" spans="1:6" x14ac:dyDescent="0.3">
      <c r="A42" s="18" t="s">
        <v>6</v>
      </c>
      <c r="B42" s="1">
        <v>17902</v>
      </c>
      <c r="C42" s="1">
        <v>3681</v>
      </c>
      <c r="D42" s="1">
        <v>2054</v>
      </c>
      <c r="E42" s="1">
        <v>8211</v>
      </c>
      <c r="F42" s="1">
        <v>3956</v>
      </c>
    </row>
    <row r="43" spans="1:6" x14ac:dyDescent="0.3">
      <c r="A43" s="18" t="s">
        <v>41</v>
      </c>
      <c r="B43" s="1">
        <v>17599</v>
      </c>
      <c r="C43" s="1">
        <v>3455</v>
      </c>
      <c r="D43" s="1">
        <v>2574</v>
      </c>
      <c r="E43" s="1">
        <v>7847</v>
      </c>
      <c r="F43" s="1">
        <v>3723</v>
      </c>
    </row>
    <row r="44" spans="1:6" x14ac:dyDescent="0.3">
      <c r="A44" s="18" t="s">
        <v>42</v>
      </c>
      <c r="B44" s="1">
        <v>15027</v>
      </c>
      <c r="C44" s="1">
        <v>3108</v>
      </c>
      <c r="D44" s="1">
        <v>2145</v>
      </c>
      <c r="E44" s="1">
        <v>6630</v>
      </c>
      <c r="F44" s="1">
        <v>3144</v>
      </c>
    </row>
    <row r="45" spans="1:6" x14ac:dyDescent="0.3">
      <c r="A45" s="18" t="s">
        <v>7</v>
      </c>
      <c r="B45" s="1">
        <v>13456</v>
      </c>
      <c r="C45" s="1">
        <v>2780</v>
      </c>
      <c r="D45" s="1">
        <v>1742</v>
      </c>
      <c r="E45" s="1">
        <v>6268</v>
      </c>
      <c r="F45" s="1">
        <v>2666</v>
      </c>
    </row>
    <row r="46" spans="1:6" x14ac:dyDescent="0.3">
      <c r="A46" s="18" t="s">
        <v>8</v>
      </c>
      <c r="B46" s="1">
        <v>11121</v>
      </c>
      <c r="C46" s="1">
        <v>2246</v>
      </c>
      <c r="D46" s="1">
        <v>1387</v>
      </c>
      <c r="E46" s="1">
        <v>5336</v>
      </c>
      <c r="F46" s="1">
        <v>2152</v>
      </c>
    </row>
    <row r="47" spans="1:6" x14ac:dyDescent="0.3">
      <c r="A47" s="18" t="s">
        <v>9</v>
      </c>
      <c r="B47" s="1">
        <v>10351</v>
      </c>
      <c r="C47" s="1">
        <v>1974</v>
      </c>
      <c r="D47" s="1">
        <v>1574</v>
      </c>
      <c r="E47" s="1">
        <v>4696</v>
      </c>
      <c r="F47" s="1">
        <v>2107</v>
      </c>
    </row>
    <row r="48" spans="1:6" x14ac:dyDescent="0.3">
      <c r="A48" s="18" t="s">
        <v>10</v>
      </c>
      <c r="B48" s="1">
        <v>8579</v>
      </c>
      <c r="C48" s="1">
        <v>1710</v>
      </c>
      <c r="D48" s="1">
        <v>1226</v>
      </c>
      <c r="E48" s="1">
        <v>3780</v>
      </c>
      <c r="F48" s="1">
        <v>1863</v>
      </c>
    </row>
    <row r="49" spans="1:6" x14ac:dyDescent="0.3">
      <c r="A49" s="18" t="s">
        <v>11</v>
      </c>
      <c r="B49" s="1">
        <v>8608</v>
      </c>
      <c r="C49" s="1">
        <v>1769</v>
      </c>
      <c r="D49" s="1">
        <v>1214</v>
      </c>
      <c r="E49" s="1">
        <v>3738</v>
      </c>
      <c r="F49" s="1">
        <v>1887</v>
      </c>
    </row>
    <row r="50" spans="1:6" x14ac:dyDescent="0.3">
      <c r="A50" s="18" t="s">
        <v>12</v>
      </c>
      <c r="B50" s="1">
        <v>6317</v>
      </c>
      <c r="C50" s="1">
        <v>1363</v>
      </c>
      <c r="D50" s="1">
        <v>760</v>
      </c>
      <c r="E50" s="1">
        <v>2818</v>
      </c>
      <c r="F50" s="1">
        <v>1376</v>
      </c>
    </row>
    <row r="51" spans="1:6" x14ac:dyDescent="0.3">
      <c r="A51" s="18" t="s">
        <v>13</v>
      </c>
      <c r="B51" s="1">
        <v>5537</v>
      </c>
      <c r="C51" s="1">
        <v>1169</v>
      </c>
      <c r="D51" s="1">
        <v>757</v>
      </c>
      <c r="E51" s="1">
        <v>2483</v>
      </c>
      <c r="F51" s="1">
        <v>1128</v>
      </c>
    </row>
    <row r="52" spans="1:6" x14ac:dyDescent="0.3">
      <c r="A52" s="18" t="s">
        <v>14</v>
      </c>
      <c r="B52" s="1">
        <v>4018</v>
      </c>
      <c r="C52" s="1">
        <v>883</v>
      </c>
      <c r="D52" s="1">
        <v>442</v>
      </c>
      <c r="E52" s="1">
        <v>1805</v>
      </c>
      <c r="F52" s="1">
        <v>888</v>
      </c>
    </row>
    <row r="53" spans="1:6" x14ac:dyDescent="0.3">
      <c r="A53" s="18" t="s">
        <v>15</v>
      </c>
      <c r="B53" s="1">
        <v>3077</v>
      </c>
      <c r="C53" s="1">
        <v>722</v>
      </c>
      <c r="D53" s="1">
        <v>355</v>
      </c>
      <c r="E53" s="1">
        <v>1335</v>
      </c>
      <c r="F53" s="1">
        <v>665</v>
      </c>
    </row>
    <row r="54" spans="1:6" x14ac:dyDescent="0.3">
      <c r="A54" s="18" t="s">
        <v>16</v>
      </c>
      <c r="B54" s="1">
        <v>2216</v>
      </c>
      <c r="C54" s="1">
        <v>474</v>
      </c>
      <c r="D54" s="1">
        <v>286</v>
      </c>
      <c r="E54" s="1">
        <v>947</v>
      </c>
      <c r="F54" s="1">
        <v>509</v>
      </c>
    </row>
    <row r="55" spans="1:6" x14ac:dyDescent="0.3">
      <c r="A55" s="18" t="s">
        <v>17</v>
      </c>
      <c r="B55" s="1">
        <v>1451</v>
      </c>
      <c r="C55" s="1">
        <v>328</v>
      </c>
      <c r="D55" s="1">
        <v>180</v>
      </c>
      <c r="E55" s="1">
        <v>607</v>
      </c>
      <c r="F55" s="1">
        <v>336</v>
      </c>
    </row>
    <row r="56" spans="1:6" x14ac:dyDescent="0.3">
      <c r="A56" s="18" t="s">
        <v>18</v>
      </c>
      <c r="B56" s="1">
        <v>935</v>
      </c>
      <c r="C56" s="1">
        <v>242</v>
      </c>
      <c r="D56" s="1">
        <v>76</v>
      </c>
      <c r="E56" s="1">
        <v>369</v>
      </c>
      <c r="F56" s="1">
        <v>248</v>
      </c>
    </row>
    <row r="57" spans="1:6" x14ac:dyDescent="0.3">
      <c r="A57" s="18" t="s">
        <v>19</v>
      </c>
      <c r="B57" s="1">
        <v>1193</v>
      </c>
      <c r="C57" s="1">
        <v>326</v>
      </c>
      <c r="D57" s="1">
        <v>99</v>
      </c>
      <c r="E57" s="1">
        <v>481</v>
      </c>
      <c r="F57" s="1">
        <v>287</v>
      </c>
    </row>
    <row r="58" spans="1:6" x14ac:dyDescent="0.3">
      <c r="A58" s="18" t="s">
        <v>20</v>
      </c>
      <c r="B58" s="7">
        <v>19.899999999999999</v>
      </c>
      <c r="C58" s="7">
        <v>20.2</v>
      </c>
      <c r="D58" s="7">
        <v>19.8</v>
      </c>
      <c r="E58" s="7">
        <v>19.8</v>
      </c>
      <c r="F58" s="7">
        <v>20</v>
      </c>
    </row>
    <row r="59" spans="1:6" x14ac:dyDescent="0.3">
      <c r="A59" s="22" t="s">
        <v>50</v>
      </c>
      <c r="B59" s="15"/>
      <c r="C59" s="15"/>
      <c r="D59" s="15"/>
      <c r="E59" s="15"/>
      <c r="F59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7D55-07FE-458A-B582-EA97590DBDD2}">
  <dimension ref="A1:P22"/>
  <sheetViews>
    <sheetView view="pageBreakPreview" zoomScale="150" zoomScaleNormal="100" zoomScaleSheetLayoutView="150" workbookViewId="0"/>
  </sheetViews>
  <sheetFormatPr defaultColWidth="8.86328125" defaultRowHeight="10.15" x14ac:dyDescent="0.3"/>
  <cols>
    <col min="1" max="16" width="5.53125" style="1" customWidth="1"/>
    <col min="17" max="16384" width="8.86328125" style="1"/>
  </cols>
  <sheetData>
    <row r="1" spans="1:16" ht="10.8" customHeight="1" x14ac:dyDescent="0.3">
      <c r="A1" s="18" t="s">
        <v>46</v>
      </c>
    </row>
    <row r="2" spans="1:16" x14ac:dyDescent="0.3">
      <c r="A2" s="12"/>
      <c r="B2" s="23" t="s">
        <v>0</v>
      </c>
      <c r="C2" s="23"/>
      <c r="D2" s="23"/>
      <c r="E2" s="23" t="s">
        <v>1</v>
      </c>
      <c r="F2" s="23"/>
      <c r="G2" s="23"/>
      <c r="H2" s="23" t="s">
        <v>2</v>
      </c>
      <c r="I2" s="23"/>
      <c r="J2" s="23"/>
      <c r="K2" s="23" t="s">
        <v>3</v>
      </c>
      <c r="L2" s="23"/>
      <c r="M2" s="23"/>
      <c r="N2" s="23" t="s">
        <v>4</v>
      </c>
      <c r="O2" s="23"/>
      <c r="P2" s="24"/>
    </row>
    <row r="3" spans="1:16" s="6" customFormat="1" x14ac:dyDescent="0.3">
      <c r="A3" s="20"/>
      <c r="B3" s="10" t="s">
        <v>0</v>
      </c>
      <c r="C3" s="10" t="s">
        <v>21</v>
      </c>
      <c r="D3" s="10" t="s">
        <v>22</v>
      </c>
      <c r="E3" s="10" t="s">
        <v>0</v>
      </c>
      <c r="F3" s="10" t="s">
        <v>21</v>
      </c>
      <c r="G3" s="10" t="s">
        <v>22</v>
      </c>
      <c r="H3" s="10" t="s">
        <v>0</v>
      </c>
      <c r="I3" s="10" t="s">
        <v>21</v>
      </c>
      <c r="J3" s="10" t="s">
        <v>22</v>
      </c>
      <c r="K3" s="10" t="s">
        <v>0</v>
      </c>
      <c r="L3" s="10" t="s">
        <v>21</v>
      </c>
      <c r="M3" s="10" t="s">
        <v>22</v>
      </c>
      <c r="N3" s="10" t="s">
        <v>0</v>
      </c>
      <c r="O3" s="10" t="s">
        <v>21</v>
      </c>
      <c r="P3" s="11" t="s">
        <v>22</v>
      </c>
    </row>
    <row r="4" spans="1:16" x14ac:dyDescent="0.3">
      <c r="A4" s="18" t="s">
        <v>40</v>
      </c>
      <c r="B4" s="1">
        <v>269313</v>
      </c>
      <c r="C4" s="1">
        <v>141926</v>
      </c>
      <c r="D4" s="1">
        <v>127387</v>
      </c>
      <c r="E4" s="1">
        <v>55435</v>
      </c>
      <c r="F4" s="1">
        <v>29205</v>
      </c>
      <c r="G4" s="1">
        <v>26230</v>
      </c>
      <c r="H4" s="1">
        <v>36087</v>
      </c>
      <c r="I4" s="1">
        <v>19216</v>
      </c>
      <c r="J4" s="1">
        <v>16871</v>
      </c>
      <c r="K4" s="1">
        <v>121368</v>
      </c>
      <c r="L4" s="1">
        <v>64017</v>
      </c>
      <c r="M4" s="1">
        <v>57351</v>
      </c>
      <c r="N4" s="1">
        <v>56423</v>
      </c>
      <c r="O4" s="1">
        <v>29488</v>
      </c>
      <c r="P4" s="1">
        <v>26935</v>
      </c>
    </row>
    <row r="5" spans="1:16" x14ac:dyDescent="0.3">
      <c r="A5" s="18" t="s">
        <v>6</v>
      </c>
      <c r="B5" s="1">
        <v>38088</v>
      </c>
      <c r="C5" s="1">
        <v>20186</v>
      </c>
      <c r="D5" s="1">
        <v>17902</v>
      </c>
      <c r="E5" s="1">
        <v>7758</v>
      </c>
      <c r="F5" s="1">
        <v>4077</v>
      </c>
      <c r="G5" s="1">
        <v>3681</v>
      </c>
      <c r="H5" s="1">
        <v>4421</v>
      </c>
      <c r="I5" s="1">
        <v>2367</v>
      </c>
      <c r="J5" s="1">
        <v>2054</v>
      </c>
      <c r="K5" s="1">
        <v>17482</v>
      </c>
      <c r="L5" s="1">
        <v>9271</v>
      </c>
      <c r="M5" s="1">
        <v>8211</v>
      </c>
      <c r="N5" s="1">
        <v>8427</v>
      </c>
      <c r="O5" s="1">
        <v>4471</v>
      </c>
      <c r="P5" s="1">
        <v>3956</v>
      </c>
    </row>
    <row r="6" spans="1:16" x14ac:dyDescent="0.3">
      <c r="A6" s="18" t="s">
        <v>41</v>
      </c>
      <c r="B6" s="1">
        <v>37239</v>
      </c>
      <c r="C6" s="1">
        <v>19640</v>
      </c>
      <c r="D6" s="1">
        <v>17599</v>
      </c>
      <c r="E6" s="1">
        <v>7337</v>
      </c>
      <c r="F6" s="1">
        <v>3882</v>
      </c>
      <c r="G6" s="1">
        <v>3455</v>
      </c>
      <c r="H6" s="1">
        <v>5684</v>
      </c>
      <c r="I6" s="1">
        <v>3110</v>
      </c>
      <c r="J6" s="1">
        <v>2574</v>
      </c>
      <c r="K6" s="1">
        <v>16382</v>
      </c>
      <c r="L6" s="1">
        <v>8535</v>
      </c>
      <c r="M6" s="1">
        <v>7847</v>
      </c>
      <c r="N6" s="1">
        <v>7836</v>
      </c>
      <c r="O6" s="1">
        <v>4113</v>
      </c>
      <c r="P6" s="1">
        <v>3723</v>
      </c>
    </row>
    <row r="7" spans="1:16" x14ac:dyDescent="0.3">
      <c r="A7" s="18" t="s">
        <v>42</v>
      </c>
      <c r="B7" s="1">
        <v>32381</v>
      </c>
      <c r="C7" s="1">
        <v>17354</v>
      </c>
      <c r="D7" s="1">
        <v>15027</v>
      </c>
      <c r="E7" s="1">
        <v>6671</v>
      </c>
      <c r="F7" s="1">
        <v>3563</v>
      </c>
      <c r="G7" s="1">
        <v>3108</v>
      </c>
      <c r="H7" s="1">
        <v>4811</v>
      </c>
      <c r="I7" s="1">
        <v>2666</v>
      </c>
      <c r="J7" s="1">
        <v>2145</v>
      </c>
      <c r="K7" s="1">
        <v>14206</v>
      </c>
      <c r="L7" s="1">
        <v>7576</v>
      </c>
      <c r="M7" s="1">
        <v>6630</v>
      </c>
      <c r="N7" s="1">
        <v>6693</v>
      </c>
      <c r="O7" s="1">
        <v>3549</v>
      </c>
      <c r="P7" s="1">
        <v>3144</v>
      </c>
    </row>
    <row r="8" spans="1:16" x14ac:dyDescent="0.3">
      <c r="A8" s="18" t="s">
        <v>7</v>
      </c>
      <c r="B8" s="1">
        <v>28985</v>
      </c>
      <c r="C8" s="1">
        <v>15529</v>
      </c>
      <c r="D8" s="1">
        <v>13456</v>
      </c>
      <c r="E8" s="1">
        <v>6050</v>
      </c>
      <c r="F8" s="1">
        <v>3270</v>
      </c>
      <c r="G8" s="1">
        <v>2780</v>
      </c>
      <c r="H8" s="1">
        <v>3875</v>
      </c>
      <c r="I8" s="1">
        <v>2133</v>
      </c>
      <c r="J8" s="1">
        <v>1742</v>
      </c>
      <c r="K8" s="1">
        <v>13236</v>
      </c>
      <c r="L8" s="1">
        <v>6968</v>
      </c>
      <c r="M8" s="1">
        <v>6268</v>
      </c>
      <c r="N8" s="1">
        <v>5824</v>
      </c>
      <c r="O8" s="1">
        <v>3158</v>
      </c>
      <c r="P8" s="1">
        <v>2666</v>
      </c>
    </row>
    <row r="9" spans="1:16" x14ac:dyDescent="0.3">
      <c r="A9" s="18" t="s">
        <v>8</v>
      </c>
      <c r="B9" s="1">
        <v>23327</v>
      </c>
      <c r="C9" s="1">
        <v>12206</v>
      </c>
      <c r="D9" s="1">
        <v>11121</v>
      </c>
      <c r="E9" s="1">
        <v>4852</v>
      </c>
      <c r="F9" s="1">
        <v>2606</v>
      </c>
      <c r="G9" s="1">
        <v>2246</v>
      </c>
      <c r="H9" s="1">
        <v>2856</v>
      </c>
      <c r="I9" s="1">
        <v>1469</v>
      </c>
      <c r="J9" s="1">
        <v>1387</v>
      </c>
      <c r="K9" s="1">
        <v>11144</v>
      </c>
      <c r="L9" s="1">
        <v>5808</v>
      </c>
      <c r="M9" s="1">
        <v>5336</v>
      </c>
      <c r="N9" s="1">
        <v>4475</v>
      </c>
      <c r="O9" s="1">
        <v>2323</v>
      </c>
      <c r="P9" s="1">
        <v>2152</v>
      </c>
    </row>
    <row r="10" spans="1:16" x14ac:dyDescent="0.3">
      <c r="A10" s="18" t="s">
        <v>9</v>
      </c>
      <c r="B10" s="1">
        <v>21273</v>
      </c>
      <c r="C10" s="1">
        <v>10922</v>
      </c>
      <c r="D10" s="1">
        <v>10351</v>
      </c>
      <c r="E10" s="1">
        <v>4185</v>
      </c>
      <c r="F10" s="1">
        <v>2211</v>
      </c>
      <c r="G10" s="1">
        <v>1974</v>
      </c>
      <c r="H10" s="1">
        <v>3001</v>
      </c>
      <c r="I10" s="1">
        <v>1427</v>
      </c>
      <c r="J10" s="1">
        <v>1574</v>
      </c>
      <c r="K10" s="1">
        <v>9766</v>
      </c>
      <c r="L10" s="1">
        <v>5070</v>
      </c>
      <c r="M10" s="1">
        <v>4696</v>
      </c>
      <c r="N10" s="1">
        <v>4321</v>
      </c>
      <c r="O10" s="1">
        <v>2214</v>
      </c>
      <c r="P10" s="1">
        <v>2107</v>
      </c>
    </row>
    <row r="11" spans="1:16" x14ac:dyDescent="0.3">
      <c r="A11" s="18" t="s">
        <v>10</v>
      </c>
      <c r="B11" s="1">
        <v>17943</v>
      </c>
      <c r="C11" s="1">
        <v>9364</v>
      </c>
      <c r="D11" s="1">
        <v>8579</v>
      </c>
      <c r="E11" s="1">
        <v>3625</v>
      </c>
      <c r="F11" s="1">
        <v>1915</v>
      </c>
      <c r="G11" s="1">
        <v>1710</v>
      </c>
      <c r="H11" s="1">
        <v>2514</v>
      </c>
      <c r="I11" s="1">
        <v>1288</v>
      </c>
      <c r="J11" s="1">
        <v>1226</v>
      </c>
      <c r="K11" s="1">
        <v>8063</v>
      </c>
      <c r="L11" s="1">
        <v>4283</v>
      </c>
      <c r="M11" s="1">
        <v>3780</v>
      </c>
      <c r="N11" s="1">
        <v>3741</v>
      </c>
      <c r="O11" s="1">
        <v>1878</v>
      </c>
      <c r="P11" s="1">
        <v>1863</v>
      </c>
    </row>
    <row r="12" spans="1:16" x14ac:dyDescent="0.3">
      <c r="A12" s="18" t="s">
        <v>11</v>
      </c>
      <c r="B12" s="1">
        <v>17611</v>
      </c>
      <c r="C12" s="1">
        <v>9003</v>
      </c>
      <c r="D12" s="1">
        <v>8608</v>
      </c>
      <c r="E12" s="1">
        <v>3561</v>
      </c>
      <c r="F12" s="1">
        <v>1792</v>
      </c>
      <c r="G12" s="1">
        <v>1769</v>
      </c>
      <c r="H12" s="1">
        <v>2345</v>
      </c>
      <c r="I12" s="1">
        <v>1131</v>
      </c>
      <c r="J12" s="1">
        <v>1214</v>
      </c>
      <c r="K12" s="1">
        <v>7917</v>
      </c>
      <c r="L12" s="1">
        <v>4179</v>
      </c>
      <c r="M12" s="1">
        <v>3738</v>
      </c>
      <c r="N12" s="1">
        <v>3788</v>
      </c>
      <c r="O12" s="1">
        <v>1901</v>
      </c>
      <c r="P12" s="1">
        <v>1887</v>
      </c>
    </row>
    <row r="13" spans="1:16" x14ac:dyDescent="0.3">
      <c r="A13" s="18" t="s">
        <v>12</v>
      </c>
      <c r="B13" s="1">
        <v>13330</v>
      </c>
      <c r="C13" s="1">
        <v>7013</v>
      </c>
      <c r="D13" s="1">
        <v>6317</v>
      </c>
      <c r="E13" s="1">
        <v>2784</v>
      </c>
      <c r="F13" s="1">
        <v>1421</v>
      </c>
      <c r="G13" s="1">
        <v>1363</v>
      </c>
      <c r="H13" s="1">
        <v>1568</v>
      </c>
      <c r="I13" s="1">
        <v>808</v>
      </c>
      <c r="J13" s="1">
        <v>760</v>
      </c>
      <c r="K13" s="1">
        <v>6117</v>
      </c>
      <c r="L13" s="1">
        <v>3299</v>
      </c>
      <c r="M13" s="1">
        <v>2818</v>
      </c>
      <c r="N13" s="1">
        <v>2861</v>
      </c>
      <c r="O13" s="1">
        <v>1485</v>
      </c>
      <c r="P13" s="1">
        <v>1376</v>
      </c>
    </row>
    <row r="14" spans="1:16" x14ac:dyDescent="0.3">
      <c r="A14" s="18" t="s">
        <v>13</v>
      </c>
      <c r="B14" s="1">
        <v>11706</v>
      </c>
      <c r="C14" s="1">
        <v>6169</v>
      </c>
      <c r="D14" s="1">
        <v>5537</v>
      </c>
      <c r="E14" s="1">
        <v>2420</v>
      </c>
      <c r="F14" s="1">
        <v>1251</v>
      </c>
      <c r="G14" s="1">
        <v>1169</v>
      </c>
      <c r="H14" s="1">
        <v>1625</v>
      </c>
      <c r="I14" s="1">
        <v>868</v>
      </c>
      <c r="J14" s="1">
        <v>757</v>
      </c>
      <c r="K14" s="1">
        <v>5242</v>
      </c>
      <c r="L14" s="1">
        <v>2759</v>
      </c>
      <c r="M14" s="1">
        <v>2483</v>
      </c>
      <c r="N14" s="1">
        <v>2419</v>
      </c>
      <c r="O14" s="1">
        <v>1291</v>
      </c>
      <c r="P14" s="1">
        <v>1128</v>
      </c>
    </row>
    <row r="15" spans="1:16" x14ac:dyDescent="0.3">
      <c r="A15" s="18" t="s">
        <v>14</v>
      </c>
      <c r="B15" s="1">
        <v>8487</v>
      </c>
      <c r="C15" s="1">
        <v>4469</v>
      </c>
      <c r="D15" s="1">
        <v>4018</v>
      </c>
      <c r="E15" s="1">
        <v>1810</v>
      </c>
      <c r="F15" s="1">
        <v>927</v>
      </c>
      <c r="G15" s="1">
        <v>883</v>
      </c>
      <c r="H15" s="1">
        <v>1044</v>
      </c>
      <c r="I15" s="1">
        <v>602</v>
      </c>
      <c r="J15" s="1">
        <v>442</v>
      </c>
      <c r="K15" s="1">
        <v>3853</v>
      </c>
      <c r="L15" s="1">
        <v>2048</v>
      </c>
      <c r="M15" s="1">
        <v>1805</v>
      </c>
      <c r="N15" s="1">
        <v>1780</v>
      </c>
      <c r="O15" s="1">
        <v>892</v>
      </c>
      <c r="P15" s="1">
        <v>888</v>
      </c>
    </row>
    <row r="16" spans="1:16" x14ac:dyDescent="0.3">
      <c r="A16" s="18" t="s">
        <v>15</v>
      </c>
      <c r="B16" s="1">
        <v>6524</v>
      </c>
      <c r="C16" s="1">
        <v>3447</v>
      </c>
      <c r="D16" s="1">
        <v>3077</v>
      </c>
      <c r="E16" s="1">
        <v>1435</v>
      </c>
      <c r="F16" s="1">
        <v>713</v>
      </c>
      <c r="G16" s="1">
        <v>722</v>
      </c>
      <c r="H16" s="1">
        <v>827</v>
      </c>
      <c r="I16" s="1">
        <v>472</v>
      </c>
      <c r="J16" s="1">
        <v>355</v>
      </c>
      <c r="K16" s="1">
        <v>2883</v>
      </c>
      <c r="L16" s="1">
        <v>1548</v>
      </c>
      <c r="M16" s="1">
        <v>1335</v>
      </c>
      <c r="N16" s="1">
        <v>1379</v>
      </c>
      <c r="O16" s="1">
        <v>714</v>
      </c>
      <c r="P16" s="1">
        <v>665</v>
      </c>
    </row>
    <row r="17" spans="1:16" x14ac:dyDescent="0.3">
      <c r="A17" s="18" t="s">
        <v>16</v>
      </c>
      <c r="B17" s="1">
        <v>4642</v>
      </c>
      <c r="C17" s="1">
        <v>2426</v>
      </c>
      <c r="D17" s="1">
        <v>2216</v>
      </c>
      <c r="E17" s="1">
        <v>1009</v>
      </c>
      <c r="F17" s="1">
        <v>535</v>
      </c>
      <c r="G17" s="1">
        <v>474</v>
      </c>
      <c r="H17" s="1">
        <v>633</v>
      </c>
      <c r="I17" s="1">
        <v>347</v>
      </c>
      <c r="J17" s="1">
        <v>286</v>
      </c>
      <c r="K17" s="1">
        <v>1982</v>
      </c>
      <c r="L17" s="1">
        <v>1035</v>
      </c>
      <c r="M17" s="1">
        <v>947</v>
      </c>
      <c r="N17" s="1">
        <v>1018</v>
      </c>
      <c r="O17" s="1">
        <v>509</v>
      </c>
      <c r="P17" s="1">
        <v>509</v>
      </c>
    </row>
    <row r="18" spans="1:16" x14ac:dyDescent="0.3">
      <c r="A18" s="18" t="s">
        <v>17</v>
      </c>
      <c r="B18" s="1">
        <v>3238</v>
      </c>
      <c r="C18" s="1">
        <v>1787</v>
      </c>
      <c r="D18" s="1">
        <v>1451</v>
      </c>
      <c r="E18" s="1">
        <v>721</v>
      </c>
      <c r="F18" s="1">
        <v>393</v>
      </c>
      <c r="G18" s="1">
        <v>328</v>
      </c>
      <c r="H18" s="1">
        <v>465</v>
      </c>
      <c r="I18" s="1">
        <v>285</v>
      </c>
      <c r="J18" s="1">
        <v>180</v>
      </c>
      <c r="K18" s="1">
        <v>1314</v>
      </c>
      <c r="L18" s="1">
        <v>707</v>
      </c>
      <c r="M18" s="1">
        <v>607</v>
      </c>
      <c r="N18" s="1">
        <v>738</v>
      </c>
      <c r="O18" s="1">
        <v>402</v>
      </c>
      <c r="P18" s="1">
        <v>336</v>
      </c>
    </row>
    <row r="19" spans="1:16" x14ac:dyDescent="0.3">
      <c r="A19" s="18" t="s">
        <v>18</v>
      </c>
      <c r="B19" s="1">
        <v>1994</v>
      </c>
      <c r="C19" s="1">
        <v>1059</v>
      </c>
      <c r="D19" s="1">
        <v>935</v>
      </c>
      <c r="E19" s="1">
        <v>517</v>
      </c>
      <c r="F19" s="1">
        <v>275</v>
      </c>
      <c r="G19" s="1">
        <v>242</v>
      </c>
      <c r="H19" s="1">
        <v>205</v>
      </c>
      <c r="I19" s="1">
        <v>129</v>
      </c>
      <c r="J19" s="1">
        <v>76</v>
      </c>
      <c r="K19" s="1">
        <v>776</v>
      </c>
      <c r="L19" s="1">
        <v>407</v>
      </c>
      <c r="M19" s="1">
        <v>369</v>
      </c>
      <c r="N19" s="1">
        <v>496</v>
      </c>
      <c r="O19" s="1">
        <v>248</v>
      </c>
      <c r="P19" s="1">
        <v>248</v>
      </c>
    </row>
    <row r="20" spans="1:16" x14ac:dyDescent="0.3">
      <c r="A20" s="18" t="s">
        <v>19</v>
      </c>
      <c r="B20" s="1">
        <v>2545</v>
      </c>
      <c r="C20" s="1">
        <v>1352</v>
      </c>
      <c r="D20" s="1">
        <v>1193</v>
      </c>
      <c r="E20" s="1">
        <v>700</v>
      </c>
      <c r="F20" s="1">
        <v>374</v>
      </c>
      <c r="G20" s="1">
        <v>326</v>
      </c>
      <c r="H20" s="1">
        <v>213</v>
      </c>
      <c r="I20" s="1">
        <v>114</v>
      </c>
      <c r="J20" s="1">
        <v>99</v>
      </c>
      <c r="K20" s="1">
        <v>1005</v>
      </c>
      <c r="L20" s="1">
        <v>524</v>
      </c>
      <c r="M20" s="1">
        <v>481</v>
      </c>
      <c r="N20" s="1">
        <v>627</v>
      </c>
      <c r="O20" s="1">
        <v>340</v>
      </c>
      <c r="P20" s="1">
        <v>287</v>
      </c>
    </row>
    <row r="21" spans="1:16" s="7" customFormat="1" x14ac:dyDescent="0.3">
      <c r="A21" s="18" t="s">
        <v>20</v>
      </c>
      <c r="B21" s="7">
        <v>19.600000000000001</v>
      </c>
      <c r="C21" s="7">
        <v>19.399999999999999</v>
      </c>
      <c r="D21" s="7">
        <v>19.899999999999999</v>
      </c>
      <c r="E21" s="7">
        <v>19.899999999999999</v>
      </c>
      <c r="F21" s="7">
        <v>19.7</v>
      </c>
      <c r="G21" s="7">
        <v>20.2</v>
      </c>
      <c r="H21" s="7">
        <v>19</v>
      </c>
      <c r="I21" s="7">
        <v>18.399999999999999</v>
      </c>
      <c r="J21" s="7">
        <v>19.8</v>
      </c>
      <c r="K21" s="7">
        <v>19.8</v>
      </c>
      <c r="L21" s="7">
        <v>19.8</v>
      </c>
      <c r="M21" s="7">
        <v>19.8</v>
      </c>
      <c r="N21" s="7">
        <v>19.5</v>
      </c>
      <c r="O21" s="7">
        <v>19.100000000000001</v>
      </c>
      <c r="P21" s="7">
        <v>20</v>
      </c>
    </row>
    <row r="22" spans="1:16" x14ac:dyDescent="0.3">
      <c r="A22" s="22" t="s">
        <v>50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33DD-28DA-45E0-A7FA-23CC9D9BA631}">
  <dimension ref="A1:P104"/>
  <sheetViews>
    <sheetView view="pageBreakPreview" zoomScale="150" zoomScaleNormal="100" zoomScaleSheetLayoutView="150" workbookViewId="0">
      <selection sqref="A1:XFD1"/>
    </sheetView>
  </sheetViews>
  <sheetFormatPr defaultColWidth="8.86328125" defaultRowHeight="10.15" x14ac:dyDescent="0.3"/>
  <cols>
    <col min="1" max="1" width="5.53125" style="21" customWidth="1"/>
    <col min="2" max="16" width="5.53125" style="1" customWidth="1"/>
    <col min="17" max="16384" width="8.86328125" style="1"/>
  </cols>
  <sheetData>
    <row r="1" spans="1:16" x14ac:dyDescent="0.3">
      <c r="A1" s="21" t="s">
        <v>47</v>
      </c>
    </row>
    <row r="2" spans="1:16" x14ac:dyDescent="0.3">
      <c r="A2" s="12"/>
      <c r="B2" s="23" t="s">
        <v>0</v>
      </c>
      <c r="C2" s="23"/>
      <c r="D2" s="23"/>
      <c r="E2" s="23" t="s">
        <v>1</v>
      </c>
      <c r="F2" s="23"/>
      <c r="G2" s="23"/>
      <c r="H2" s="23" t="s">
        <v>2</v>
      </c>
      <c r="I2" s="23"/>
      <c r="J2" s="23"/>
      <c r="K2" s="23" t="s">
        <v>3</v>
      </c>
      <c r="L2" s="23"/>
      <c r="M2" s="23"/>
      <c r="N2" s="23" t="s">
        <v>4</v>
      </c>
      <c r="O2" s="23"/>
      <c r="P2" s="24"/>
    </row>
    <row r="3" spans="1:16" s="6" customFormat="1" x14ac:dyDescent="0.3">
      <c r="A3" s="20"/>
      <c r="B3" s="10" t="s">
        <v>0</v>
      </c>
      <c r="C3" s="10" t="s">
        <v>21</v>
      </c>
      <c r="D3" s="10" t="s">
        <v>22</v>
      </c>
      <c r="E3" s="10" t="s">
        <v>0</v>
      </c>
      <c r="F3" s="10" t="s">
        <v>21</v>
      </c>
      <c r="G3" s="10" t="s">
        <v>22</v>
      </c>
      <c r="H3" s="10" t="s">
        <v>0</v>
      </c>
      <c r="I3" s="10" t="s">
        <v>21</v>
      </c>
      <c r="J3" s="10" t="s">
        <v>22</v>
      </c>
      <c r="K3" s="10" t="s">
        <v>0</v>
      </c>
      <c r="L3" s="10" t="s">
        <v>21</v>
      </c>
      <c r="M3" s="10" t="s">
        <v>22</v>
      </c>
      <c r="N3" s="10" t="s">
        <v>0</v>
      </c>
      <c r="O3" s="10" t="s">
        <v>21</v>
      </c>
      <c r="P3" s="11" t="s">
        <v>22</v>
      </c>
    </row>
    <row r="4" spans="1:16" x14ac:dyDescent="0.3">
      <c r="A4" s="21" t="s">
        <v>0</v>
      </c>
      <c r="B4" s="1">
        <v>269313</v>
      </c>
      <c r="C4" s="1">
        <v>141926</v>
      </c>
      <c r="D4" s="1">
        <v>127387</v>
      </c>
      <c r="E4" s="1">
        <v>55435</v>
      </c>
      <c r="F4" s="1">
        <v>29205</v>
      </c>
      <c r="G4" s="1">
        <v>26230</v>
      </c>
      <c r="H4" s="1">
        <v>36087</v>
      </c>
      <c r="I4" s="1">
        <v>19216</v>
      </c>
      <c r="J4" s="1">
        <v>16871</v>
      </c>
      <c r="K4" s="1">
        <v>121368</v>
      </c>
      <c r="L4" s="1">
        <v>64017</v>
      </c>
      <c r="M4" s="1">
        <v>57351</v>
      </c>
      <c r="N4" s="1">
        <v>56423</v>
      </c>
      <c r="O4" s="1">
        <v>29488</v>
      </c>
      <c r="P4" s="1">
        <v>26935</v>
      </c>
    </row>
    <row r="5" spans="1:16" x14ac:dyDescent="0.3">
      <c r="A5" s="21">
        <v>0</v>
      </c>
      <c r="B5" s="1">
        <v>6217</v>
      </c>
      <c r="C5" s="1">
        <v>3370</v>
      </c>
      <c r="D5" s="1">
        <v>2847</v>
      </c>
      <c r="E5" s="1">
        <v>1316</v>
      </c>
      <c r="F5" s="1">
        <v>712</v>
      </c>
      <c r="G5" s="1">
        <v>604</v>
      </c>
      <c r="H5" s="1">
        <v>463</v>
      </c>
      <c r="I5" s="1">
        <v>247</v>
      </c>
      <c r="J5" s="1">
        <v>216</v>
      </c>
      <c r="K5" s="1">
        <v>2937</v>
      </c>
      <c r="L5" s="1">
        <v>1597</v>
      </c>
      <c r="M5" s="1">
        <v>1340</v>
      </c>
      <c r="N5" s="1">
        <v>1501</v>
      </c>
      <c r="O5" s="1">
        <v>814</v>
      </c>
      <c r="P5" s="1">
        <v>687</v>
      </c>
    </row>
    <row r="6" spans="1:16" x14ac:dyDescent="0.3">
      <c r="A6" s="21">
        <v>1</v>
      </c>
      <c r="B6" s="1">
        <v>8161</v>
      </c>
      <c r="C6" s="1">
        <v>4316</v>
      </c>
      <c r="D6" s="1">
        <v>3845</v>
      </c>
      <c r="E6" s="1">
        <v>1754</v>
      </c>
      <c r="F6" s="1">
        <v>923</v>
      </c>
      <c r="G6" s="1">
        <v>831</v>
      </c>
      <c r="H6" s="1">
        <v>800</v>
      </c>
      <c r="I6" s="1">
        <v>438</v>
      </c>
      <c r="J6" s="1">
        <v>362</v>
      </c>
      <c r="K6" s="1">
        <v>3772</v>
      </c>
      <c r="L6" s="1">
        <v>2030</v>
      </c>
      <c r="M6" s="1">
        <v>1742</v>
      </c>
      <c r="N6" s="1">
        <v>1835</v>
      </c>
      <c r="O6" s="1">
        <v>925</v>
      </c>
      <c r="P6" s="1">
        <v>910</v>
      </c>
    </row>
    <row r="7" spans="1:16" x14ac:dyDescent="0.3">
      <c r="A7" s="21">
        <v>2</v>
      </c>
      <c r="B7" s="1">
        <v>7936</v>
      </c>
      <c r="C7" s="1">
        <v>4163</v>
      </c>
      <c r="D7" s="1">
        <v>3773</v>
      </c>
      <c r="E7" s="1">
        <v>1470</v>
      </c>
      <c r="F7" s="1">
        <v>760</v>
      </c>
      <c r="G7" s="1">
        <v>710</v>
      </c>
      <c r="H7" s="1">
        <v>1018</v>
      </c>
      <c r="I7" s="1">
        <v>523</v>
      </c>
      <c r="J7" s="1">
        <v>495</v>
      </c>
      <c r="K7" s="1">
        <v>3679</v>
      </c>
      <c r="L7" s="1">
        <v>1920</v>
      </c>
      <c r="M7" s="1">
        <v>1759</v>
      </c>
      <c r="N7" s="1">
        <v>1769</v>
      </c>
      <c r="O7" s="1">
        <v>960</v>
      </c>
      <c r="P7" s="1">
        <v>809</v>
      </c>
    </row>
    <row r="8" spans="1:16" x14ac:dyDescent="0.3">
      <c r="A8" s="21">
        <v>3</v>
      </c>
      <c r="B8" s="1">
        <v>7819</v>
      </c>
      <c r="C8" s="1">
        <v>4147</v>
      </c>
      <c r="D8" s="1">
        <v>3672</v>
      </c>
      <c r="E8" s="1">
        <v>1594</v>
      </c>
      <c r="F8" s="1">
        <v>835</v>
      </c>
      <c r="G8" s="1">
        <v>759</v>
      </c>
      <c r="H8" s="1">
        <v>1027</v>
      </c>
      <c r="I8" s="1">
        <v>553</v>
      </c>
      <c r="J8" s="1">
        <v>474</v>
      </c>
      <c r="K8" s="1">
        <v>3564</v>
      </c>
      <c r="L8" s="1">
        <v>1902</v>
      </c>
      <c r="M8" s="1">
        <v>1662</v>
      </c>
      <c r="N8" s="1">
        <v>1634</v>
      </c>
      <c r="O8" s="1">
        <v>857</v>
      </c>
      <c r="P8" s="1">
        <v>777</v>
      </c>
    </row>
    <row r="9" spans="1:16" x14ac:dyDescent="0.3">
      <c r="A9" s="21">
        <v>4</v>
      </c>
      <c r="B9" s="1">
        <v>7955</v>
      </c>
      <c r="C9" s="1">
        <v>4190</v>
      </c>
      <c r="D9" s="1">
        <v>3765</v>
      </c>
      <c r="E9" s="1">
        <v>1624</v>
      </c>
      <c r="F9" s="1">
        <v>847</v>
      </c>
      <c r="G9" s="1">
        <v>777</v>
      </c>
      <c r="H9" s="1">
        <v>1113</v>
      </c>
      <c r="I9" s="1">
        <v>606</v>
      </c>
      <c r="J9" s="1">
        <v>507</v>
      </c>
      <c r="K9" s="1">
        <v>3530</v>
      </c>
      <c r="L9" s="1">
        <v>1822</v>
      </c>
      <c r="M9" s="1">
        <v>1708</v>
      </c>
      <c r="N9" s="1">
        <v>1688</v>
      </c>
      <c r="O9" s="1">
        <v>915</v>
      </c>
      <c r="P9" s="1">
        <v>773</v>
      </c>
    </row>
    <row r="10" spans="1:16" x14ac:dyDescent="0.3">
      <c r="A10" s="21">
        <v>5</v>
      </c>
      <c r="B10" s="1">
        <v>7992</v>
      </c>
      <c r="C10" s="1">
        <v>4190</v>
      </c>
      <c r="D10" s="1">
        <v>3802</v>
      </c>
      <c r="E10" s="1">
        <v>1536</v>
      </c>
      <c r="F10" s="1">
        <v>818</v>
      </c>
      <c r="G10" s="1">
        <v>718</v>
      </c>
      <c r="H10" s="1">
        <v>1188</v>
      </c>
      <c r="I10" s="1">
        <v>621</v>
      </c>
      <c r="J10" s="1">
        <v>567</v>
      </c>
      <c r="K10" s="1">
        <v>3515</v>
      </c>
      <c r="L10" s="1">
        <v>1825</v>
      </c>
      <c r="M10" s="1">
        <v>1690</v>
      </c>
      <c r="N10" s="1">
        <v>1753</v>
      </c>
      <c r="O10" s="1">
        <v>926</v>
      </c>
      <c r="P10" s="1">
        <v>827</v>
      </c>
    </row>
    <row r="11" spans="1:16" x14ac:dyDescent="0.3">
      <c r="A11" s="21">
        <v>6</v>
      </c>
      <c r="B11" s="1">
        <v>7717</v>
      </c>
      <c r="C11" s="1">
        <v>4106</v>
      </c>
      <c r="D11" s="1">
        <v>3611</v>
      </c>
      <c r="E11" s="1">
        <v>1528</v>
      </c>
      <c r="F11" s="1">
        <v>845</v>
      </c>
      <c r="G11" s="1">
        <v>683</v>
      </c>
      <c r="H11" s="1">
        <v>1141</v>
      </c>
      <c r="I11" s="1">
        <v>613</v>
      </c>
      <c r="J11" s="1">
        <v>528</v>
      </c>
      <c r="K11" s="1">
        <v>3465</v>
      </c>
      <c r="L11" s="1">
        <v>1825</v>
      </c>
      <c r="M11" s="1">
        <v>1640</v>
      </c>
      <c r="N11" s="1">
        <v>1583</v>
      </c>
      <c r="O11" s="1">
        <v>823</v>
      </c>
      <c r="P11" s="1">
        <v>760</v>
      </c>
    </row>
    <row r="12" spans="1:16" x14ac:dyDescent="0.3">
      <c r="A12" s="21">
        <v>7</v>
      </c>
      <c r="B12" s="1">
        <v>7380</v>
      </c>
      <c r="C12" s="1">
        <v>3855</v>
      </c>
      <c r="D12" s="1">
        <v>3525</v>
      </c>
      <c r="E12" s="1">
        <v>1501</v>
      </c>
      <c r="F12" s="1">
        <v>786</v>
      </c>
      <c r="G12" s="1">
        <v>715</v>
      </c>
      <c r="H12" s="1">
        <v>1081</v>
      </c>
      <c r="I12" s="1">
        <v>617</v>
      </c>
      <c r="J12" s="1">
        <v>464</v>
      </c>
      <c r="K12" s="1">
        <v>3173</v>
      </c>
      <c r="L12" s="1">
        <v>1620</v>
      </c>
      <c r="M12" s="1">
        <v>1553</v>
      </c>
      <c r="N12" s="1">
        <v>1625</v>
      </c>
      <c r="O12" s="1">
        <v>832</v>
      </c>
      <c r="P12" s="1">
        <v>793</v>
      </c>
    </row>
    <row r="13" spans="1:16" x14ac:dyDescent="0.3">
      <c r="A13" s="21">
        <v>8</v>
      </c>
      <c r="B13" s="1">
        <v>7189</v>
      </c>
      <c r="C13" s="1">
        <v>3812</v>
      </c>
      <c r="D13" s="1">
        <v>3377</v>
      </c>
      <c r="E13" s="1">
        <v>1374</v>
      </c>
      <c r="F13" s="1">
        <v>703</v>
      </c>
      <c r="G13" s="1">
        <v>671</v>
      </c>
      <c r="H13" s="1">
        <v>1147</v>
      </c>
      <c r="I13" s="1">
        <v>635</v>
      </c>
      <c r="J13" s="1">
        <v>512</v>
      </c>
      <c r="K13" s="1">
        <v>3188</v>
      </c>
      <c r="L13" s="1">
        <v>1702</v>
      </c>
      <c r="M13" s="1">
        <v>1486</v>
      </c>
      <c r="N13" s="1">
        <v>1480</v>
      </c>
      <c r="O13" s="1">
        <v>772</v>
      </c>
      <c r="P13" s="1">
        <v>708</v>
      </c>
    </row>
    <row r="14" spans="1:16" x14ac:dyDescent="0.3">
      <c r="A14" s="21">
        <v>9</v>
      </c>
      <c r="B14" s="1">
        <v>6961</v>
      </c>
      <c r="C14" s="1">
        <v>3677</v>
      </c>
      <c r="D14" s="1">
        <v>3284</v>
      </c>
      <c r="E14" s="1">
        <v>1398</v>
      </c>
      <c r="F14" s="1">
        <v>730</v>
      </c>
      <c r="G14" s="1">
        <v>668</v>
      </c>
      <c r="H14" s="1">
        <v>1127</v>
      </c>
      <c r="I14" s="1">
        <v>624</v>
      </c>
      <c r="J14" s="1">
        <v>503</v>
      </c>
      <c r="K14" s="1">
        <v>3041</v>
      </c>
      <c r="L14" s="1">
        <v>1563</v>
      </c>
      <c r="M14" s="1">
        <v>1478</v>
      </c>
      <c r="N14" s="1">
        <v>1395</v>
      </c>
      <c r="O14" s="1">
        <v>760</v>
      </c>
      <c r="P14" s="1">
        <v>635</v>
      </c>
    </row>
    <row r="15" spans="1:16" x14ac:dyDescent="0.3">
      <c r="A15" s="21">
        <v>10</v>
      </c>
      <c r="B15" s="1">
        <v>6951</v>
      </c>
      <c r="C15" s="1">
        <v>3732</v>
      </c>
      <c r="D15" s="1">
        <v>3219</v>
      </c>
      <c r="E15" s="1">
        <v>1312</v>
      </c>
      <c r="F15" s="1">
        <v>658</v>
      </c>
      <c r="G15" s="1">
        <v>654</v>
      </c>
      <c r="H15" s="1">
        <v>1245</v>
      </c>
      <c r="I15" s="1">
        <v>682</v>
      </c>
      <c r="J15" s="1">
        <v>563</v>
      </c>
      <c r="K15" s="1">
        <v>2998</v>
      </c>
      <c r="L15" s="1">
        <v>1626</v>
      </c>
      <c r="M15" s="1">
        <v>1372</v>
      </c>
      <c r="N15" s="1">
        <v>1396</v>
      </c>
      <c r="O15" s="1">
        <v>766</v>
      </c>
      <c r="P15" s="1">
        <v>630</v>
      </c>
    </row>
    <row r="16" spans="1:16" x14ac:dyDescent="0.3">
      <c r="A16" s="21">
        <v>11</v>
      </c>
      <c r="B16" s="1">
        <v>6522</v>
      </c>
      <c r="C16" s="1">
        <v>3465</v>
      </c>
      <c r="D16" s="1">
        <v>3057</v>
      </c>
      <c r="E16" s="1">
        <v>1405</v>
      </c>
      <c r="F16" s="1">
        <v>751</v>
      </c>
      <c r="G16" s="1">
        <v>654</v>
      </c>
      <c r="H16" s="1">
        <v>829</v>
      </c>
      <c r="I16" s="1">
        <v>462</v>
      </c>
      <c r="J16" s="1">
        <v>367</v>
      </c>
      <c r="K16" s="1">
        <v>2882</v>
      </c>
      <c r="L16" s="1">
        <v>1513</v>
      </c>
      <c r="M16" s="1">
        <v>1369</v>
      </c>
      <c r="N16" s="1">
        <v>1406</v>
      </c>
      <c r="O16" s="1">
        <v>739</v>
      </c>
      <c r="P16" s="1">
        <v>667</v>
      </c>
    </row>
    <row r="17" spans="1:16" x14ac:dyDescent="0.3">
      <c r="A17" s="21">
        <v>12</v>
      </c>
      <c r="B17" s="1">
        <v>6796</v>
      </c>
      <c r="C17" s="1">
        <v>3610</v>
      </c>
      <c r="D17" s="1">
        <v>3186</v>
      </c>
      <c r="E17" s="1">
        <v>1411</v>
      </c>
      <c r="F17" s="1">
        <v>749</v>
      </c>
      <c r="G17" s="1">
        <v>662</v>
      </c>
      <c r="H17" s="1">
        <v>1136</v>
      </c>
      <c r="I17" s="1">
        <v>633</v>
      </c>
      <c r="J17" s="1">
        <v>503</v>
      </c>
      <c r="K17" s="1">
        <v>2881</v>
      </c>
      <c r="L17" s="1">
        <v>1499</v>
      </c>
      <c r="M17" s="1">
        <v>1382</v>
      </c>
      <c r="N17" s="1">
        <v>1368</v>
      </c>
      <c r="O17" s="1">
        <v>729</v>
      </c>
      <c r="P17" s="1">
        <v>639</v>
      </c>
    </row>
    <row r="18" spans="1:16" x14ac:dyDescent="0.3">
      <c r="A18" s="21">
        <v>13</v>
      </c>
      <c r="B18" s="1">
        <v>6179</v>
      </c>
      <c r="C18" s="1">
        <v>3291</v>
      </c>
      <c r="D18" s="1">
        <v>2888</v>
      </c>
      <c r="E18" s="1">
        <v>1254</v>
      </c>
      <c r="F18" s="1">
        <v>680</v>
      </c>
      <c r="G18" s="1">
        <v>574</v>
      </c>
      <c r="H18" s="1">
        <v>804</v>
      </c>
      <c r="I18" s="1">
        <v>445</v>
      </c>
      <c r="J18" s="1">
        <v>359</v>
      </c>
      <c r="K18" s="1">
        <v>2805</v>
      </c>
      <c r="L18" s="1">
        <v>1481</v>
      </c>
      <c r="M18" s="1">
        <v>1324</v>
      </c>
      <c r="N18" s="1">
        <v>1316</v>
      </c>
      <c r="O18" s="1">
        <v>685</v>
      </c>
      <c r="P18" s="1">
        <v>631</v>
      </c>
    </row>
    <row r="19" spans="1:16" x14ac:dyDescent="0.3">
      <c r="A19" s="21">
        <v>14</v>
      </c>
      <c r="B19" s="1">
        <v>5933</v>
      </c>
      <c r="C19" s="1">
        <v>3256</v>
      </c>
      <c r="D19" s="1">
        <v>2677</v>
      </c>
      <c r="E19" s="1">
        <v>1289</v>
      </c>
      <c r="F19" s="1">
        <v>725</v>
      </c>
      <c r="G19" s="1">
        <v>564</v>
      </c>
      <c r="H19" s="1">
        <v>797</v>
      </c>
      <c r="I19" s="1">
        <v>444</v>
      </c>
      <c r="J19" s="1">
        <v>353</v>
      </c>
      <c r="K19" s="1">
        <v>2640</v>
      </c>
      <c r="L19" s="1">
        <v>1457</v>
      </c>
      <c r="M19" s="1">
        <v>1183</v>
      </c>
      <c r="N19" s="1">
        <v>1207</v>
      </c>
      <c r="O19" s="1">
        <v>630</v>
      </c>
      <c r="P19" s="1">
        <v>577</v>
      </c>
    </row>
    <row r="20" spans="1:16" x14ac:dyDescent="0.3">
      <c r="A20" s="21">
        <v>15</v>
      </c>
      <c r="B20" s="1">
        <v>6048</v>
      </c>
      <c r="C20" s="1">
        <v>3224</v>
      </c>
      <c r="D20" s="1">
        <v>2824</v>
      </c>
      <c r="E20" s="1">
        <v>1231</v>
      </c>
      <c r="F20" s="1">
        <v>660</v>
      </c>
      <c r="G20" s="1">
        <v>571</v>
      </c>
      <c r="H20" s="1">
        <v>778</v>
      </c>
      <c r="I20" s="1">
        <v>439</v>
      </c>
      <c r="J20" s="1">
        <v>339</v>
      </c>
      <c r="K20" s="1">
        <v>2770</v>
      </c>
      <c r="L20" s="1">
        <v>1438</v>
      </c>
      <c r="M20" s="1">
        <v>1332</v>
      </c>
      <c r="N20" s="1">
        <v>1269</v>
      </c>
      <c r="O20" s="1">
        <v>687</v>
      </c>
      <c r="P20" s="1">
        <v>582</v>
      </c>
    </row>
    <row r="21" spans="1:16" x14ac:dyDescent="0.3">
      <c r="A21" s="21">
        <v>16</v>
      </c>
      <c r="B21" s="1">
        <v>5845</v>
      </c>
      <c r="C21" s="1">
        <v>3104</v>
      </c>
      <c r="D21" s="1">
        <v>2741</v>
      </c>
      <c r="E21" s="1">
        <v>1229</v>
      </c>
      <c r="F21" s="1">
        <v>678</v>
      </c>
      <c r="G21" s="1">
        <v>551</v>
      </c>
      <c r="H21" s="1">
        <v>732</v>
      </c>
      <c r="I21" s="1">
        <v>397</v>
      </c>
      <c r="J21" s="1">
        <v>335</v>
      </c>
      <c r="K21" s="1">
        <v>2668</v>
      </c>
      <c r="L21" s="1">
        <v>1395</v>
      </c>
      <c r="M21" s="1">
        <v>1273</v>
      </c>
      <c r="N21" s="1">
        <v>1216</v>
      </c>
      <c r="O21" s="1">
        <v>634</v>
      </c>
      <c r="P21" s="1">
        <v>582</v>
      </c>
    </row>
    <row r="22" spans="1:16" x14ac:dyDescent="0.3">
      <c r="A22" s="21">
        <v>17</v>
      </c>
      <c r="B22" s="1">
        <v>5682</v>
      </c>
      <c r="C22" s="1">
        <v>3055</v>
      </c>
      <c r="D22" s="1">
        <v>2627</v>
      </c>
      <c r="E22" s="1">
        <v>1241</v>
      </c>
      <c r="F22" s="1">
        <v>686</v>
      </c>
      <c r="G22" s="1">
        <v>555</v>
      </c>
      <c r="H22" s="1">
        <v>719</v>
      </c>
      <c r="I22" s="1">
        <v>397</v>
      </c>
      <c r="J22" s="1">
        <v>322</v>
      </c>
      <c r="K22" s="1">
        <v>2644</v>
      </c>
      <c r="L22" s="1">
        <v>1412</v>
      </c>
      <c r="M22" s="1">
        <v>1232</v>
      </c>
      <c r="N22" s="1">
        <v>1078</v>
      </c>
      <c r="O22" s="1">
        <v>560</v>
      </c>
      <c r="P22" s="1">
        <v>518</v>
      </c>
    </row>
    <row r="23" spans="1:16" x14ac:dyDescent="0.3">
      <c r="A23" s="21">
        <v>18</v>
      </c>
      <c r="B23" s="1">
        <v>6181</v>
      </c>
      <c r="C23" s="1">
        <v>3371</v>
      </c>
      <c r="D23" s="1">
        <v>2810</v>
      </c>
      <c r="E23" s="1">
        <v>1222</v>
      </c>
      <c r="F23" s="1">
        <v>652</v>
      </c>
      <c r="G23" s="1">
        <v>570</v>
      </c>
      <c r="H23" s="1">
        <v>958</v>
      </c>
      <c r="I23" s="1">
        <v>527</v>
      </c>
      <c r="J23" s="1">
        <v>431</v>
      </c>
      <c r="K23" s="1">
        <v>2741</v>
      </c>
      <c r="L23" s="1">
        <v>1469</v>
      </c>
      <c r="M23" s="1">
        <v>1272</v>
      </c>
      <c r="N23" s="1">
        <v>1260</v>
      </c>
      <c r="O23" s="1">
        <v>723</v>
      </c>
      <c r="P23" s="1">
        <v>537</v>
      </c>
    </row>
    <row r="24" spans="1:16" x14ac:dyDescent="0.3">
      <c r="A24" s="21">
        <v>19</v>
      </c>
      <c r="B24" s="1">
        <v>5229</v>
      </c>
      <c r="C24" s="1">
        <v>2775</v>
      </c>
      <c r="D24" s="1">
        <v>2454</v>
      </c>
      <c r="E24" s="1">
        <v>1127</v>
      </c>
      <c r="F24" s="1">
        <v>594</v>
      </c>
      <c r="G24" s="1">
        <v>533</v>
      </c>
      <c r="H24" s="1">
        <v>688</v>
      </c>
      <c r="I24" s="1">
        <v>373</v>
      </c>
      <c r="J24" s="1">
        <v>315</v>
      </c>
      <c r="K24" s="1">
        <v>2413</v>
      </c>
      <c r="L24" s="1">
        <v>1254</v>
      </c>
      <c r="M24" s="1">
        <v>1159</v>
      </c>
      <c r="N24" s="1">
        <v>1001</v>
      </c>
      <c r="O24" s="1">
        <v>554</v>
      </c>
      <c r="P24" s="1">
        <v>447</v>
      </c>
    </row>
    <row r="25" spans="1:16" x14ac:dyDescent="0.3">
      <c r="A25" s="21">
        <v>20</v>
      </c>
      <c r="B25" s="1">
        <v>5338</v>
      </c>
      <c r="C25" s="1">
        <v>2812</v>
      </c>
      <c r="D25" s="1">
        <v>2526</v>
      </c>
      <c r="E25" s="1">
        <v>1085</v>
      </c>
      <c r="F25" s="1">
        <v>587</v>
      </c>
      <c r="G25" s="1">
        <v>498</v>
      </c>
      <c r="H25" s="1">
        <v>805</v>
      </c>
      <c r="I25" s="1">
        <v>410</v>
      </c>
      <c r="J25" s="1">
        <v>395</v>
      </c>
      <c r="K25" s="1">
        <v>2435</v>
      </c>
      <c r="L25" s="1">
        <v>1274</v>
      </c>
      <c r="M25" s="1">
        <v>1161</v>
      </c>
      <c r="N25" s="1">
        <v>1013</v>
      </c>
      <c r="O25" s="1">
        <v>541</v>
      </c>
      <c r="P25" s="1">
        <v>472</v>
      </c>
    </row>
    <row r="26" spans="1:16" x14ac:dyDescent="0.3">
      <c r="A26" s="21">
        <v>21</v>
      </c>
      <c r="B26" s="1">
        <v>4801</v>
      </c>
      <c r="C26" s="1">
        <v>2543</v>
      </c>
      <c r="D26" s="1">
        <v>2258</v>
      </c>
      <c r="E26" s="1">
        <v>1001</v>
      </c>
      <c r="F26" s="1">
        <v>559</v>
      </c>
      <c r="G26" s="1">
        <v>442</v>
      </c>
      <c r="H26" s="1">
        <v>544</v>
      </c>
      <c r="I26" s="1">
        <v>297</v>
      </c>
      <c r="J26" s="1">
        <v>247</v>
      </c>
      <c r="K26" s="1">
        <v>2321</v>
      </c>
      <c r="L26" s="1">
        <v>1220</v>
      </c>
      <c r="M26" s="1">
        <v>1101</v>
      </c>
      <c r="N26" s="1">
        <v>935</v>
      </c>
      <c r="O26" s="1">
        <v>467</v>
      </c>
      <c r="P26" s="1">
        <v>468</v>
      </c>
    </row>
    <row r="27" spans="1:16" x14ac:dyDescent="0.3">
      <c r="A27" s="21">
        <v>22</v>
      </c>
      <c r="B27" s="1">
        <v>4445</v>
      </c>
      <c r="C27" s="1">
        <v>2326</v>
      </c>
      <c r="D27" s="1">
        <v>2119</v>
      </c>
      <c r="E27" s="1">
        <v>918</v>
      </c>
      <c r="F27" s="1">
        <v>496</v>
      </c>
      <c r="G27" s="1">
        <v>422</v>
      </c>
      <c r="H27" s="1">
        <v>491</v>
      </c>
      <c r="I27" s="1">
        <v>231</v>
      </c>
      <c r="J27" s="1">
        <v>260</v>
      </c>
      <c r="K27" s="1">
        <v>2201</v>
      </c>
      <c r="L27" s="1">
        <v>1181</v>
      </c>
      <c r="M27" s="1">
        <v>1020</v>
      </c>
      <c r="N27" s="1">
        <v>835</v>
      </c>
      <c r="O27" s="1">
        <v>418</v>
      </c>
      <c r="P27" s="1">
        <v>417</v>
      </c>
    </row>
    <row r="28" spans="1:16" x14ac:dyDescent="0.3">
      <c r="A28" s="21">
        <v>23</v>
      </c>
      <c r="B28" s="1">
        <v>4206</v>
      </c>
      <c r="C28" s="1">
        <v>2216</v>
      </c>
      <c r="D28" s="1">
        <v>1990</v>
      </c>
      <c r="E28" s="1">
        <v>913</v>
      </c>
      <c r="F28" s="1">
        <v>480</v>
      </c>
      <c r="G28" s="1">
        <v>433</v>
      </c>
      <c r="H28" s="1">
        <v>417</v>
      </c>
      <c r="I28" s="1">
        <v>216</v>
      </c>
      <c r="J28" s="1">
        <v>201</v>
      </c>
      <c r="K28" s="1">
        <v>2040</v>
      </c>
      <c r="L28" s="1">
        <v>1061</v>
      </c>
      <c r="M28" s="1">
        <v>979</v>
      </c>
      <c r="N28" s="1">
        <v>836</v>
      </c>
      <c r="O28" s="1">
        <v>459</v>
      </c>
      <c r="P28" s="1">
        <v>377</v>
      </c>
    </row>
    <row r="29" spans="1:16" x14ac:dyDescent="0.3">
      <c r="A29" s="21">
        <v>24</v>
      </c>
      <c r="B29" s="1">
        <v>4537</v>
      </c>
      <c r="C29" s="1">
        <v>2309</v>
      </c>
      <c r="D29" s="1">
        <v>2228</v>
      </c>
      <c r="E29" s="1">
        <v>935</v>
      </c>
      <c r="F29" s="1">
        <v>484</v>
      </c>
      <c r="G29" s="1">
        <v>451</v>
      </c>
      <c r="H29" s="1">
        <v>599</v>
      </c>
      <c r="I29" s="1">
        <v>315</v>
      </c>
      <c r="J29" s="1">
        <v>284</v>
      </c>
      <c r="K29" s="1">
        <v>2147</v>
      </c>
      <c r="L29" s="1">
        <v>1072</v>
      </c>
      <c r="M29" s="1">
        <v>1075</v>
      </c>
      <c r="N29" s="1">
        <v>856</v>
      </c>
      <c r="O29" s="1">
        <v>438</v>
      </c>
      <c r="P29" s="1">
        <v>418</v>
      </c>
    </row>
    <row r="30" spans="1:16" x14ac:dyDescent="0.3">
      <c r="A30" s="21">
        <v>25</v>
      </c>
      <c r="B30" s="1">
        <v>4626</v>
      </c>
      <c r="C30" s="1">
        <v>2393</v>
      </c>
      <c r="D30" s="1">
        <v>2233</v>
      </c>
      <c r="E30" s="1">
        <v>952</v>
      </c>
      <c r="F30" s="1">
        <v>525</v>
      </c>
      <c r="G30" s="1">
        <v>427</v>
      </c>
      <c r="H30" s="1">
        <v>624</v>
      </c>
      <c r="I30" s="1">
        <v>303</v>
      </c>
      <c r="J30" s="1">
        <v>321</v>
      </c>
      <c r="K30" s="1">
        <v>2127</v>
      </c>
      <c r="L30" s="1">
        <v>1111</v>
      </c>
      <c r="M30" s="1">
        <v>1016</v>
      </c>
      <c r="N30" s="1">
        <v>923</v>
      </c>
      <c r="O30" s="1">
        <v>454</v>
      </c>
      <c r="P30" s="1">
        <v>469</v>
      </c>
    </row>
    <row r="31" spans="1:16" x14ac:dyDescent="0.3">
      <c r="A31" s="21">
        <v>26</v>
      </c>
      <c r="B31" s="1">
        <v>4340</v>
      </c>
      <c r="C31" s="1">
        <v>2273</v>
      </c>
      <c r="D31" s="1">
        <v>2067</v>
      </c>
      <c r="E31" s="1">
        <v>852</v>
      </c>
      <c r="F31" s="1">
        <v>454</v>
      </c>
      <c r="G31" s="1">
        <v>398</v>
      </c>
      <c r="H31" s="1">
        <v>556</v>
      </c>
      <c r="I31" s="1">
        <v>276</v>
      </c>
      <c r="J31" s="1">
        <v>280</v>
      </c>
      <c r="K31" s="1">
        <v>2063</v>
      </c>
      <c r="L31" s="1">
        <v>1096</v>
      </c>
      <c r="M31" s="1">
        <v>967</v>
      </c>
      <c r="N31" s="1">
        <v>869</v>
      </c>
      <c r="O31" s="1">
        <v>447</v>
      </c>
      <c r="P31" s="1">
        <v>422</v>
      </c>
    </row>
    <row r="32" spans="1:16" x14ac:dyDescent="0.3">
      <c r="A32" s="21">
        <v>27</v>
      </c>
      <c r="B32" s="1">
        <v>4065</v>
      </c>
      <c r="C32" s="1">
        <v>2114</v>
      </c>
      <c r="D32" s="1">
        <v>1951</v>
      </c>
      <c r="E32" s="1">
        <v>827</v>
      </c>
      <c r="F32" s="1">
        <v>437</v>
      </c>
      <c r="G32" s="1">
        <v>390</v>
      </c>
      <c r="H32" s="1">
        <v>540</v>
      </c>
      <c r="I32" s="1">
        <v>264</v>
      </c>
      <c r="J32" s="1">
        <v>276</v>
      </c>
      <c r="K32" s="1">
        <v>1812</v>
      </c>
      <c r="L32" s="1">
        <v>961</v>
      </c>
      <c r="M32" s="1">
        <v>851</v>
      </c>
      <c r="N32" s="1">
        <v>886</v>
      </c>
      <c r="O32" s="1">
        <v>452</v>
      </c>
      <c r="P32" s="1">
        <v>434</v>
      </c>
    </row>
    <row r="33" spans="1:16" x14ac:dyDescent="0.3">
      <c r="A33" s="21">
        <v>28</v>
      </c>
      <c r="B33" s="1">
        <v>4092</v>
      </c>
      <c r="C33" s="1">
        <v>2034</v>
      </c>
      <c r="D33" s="1">
        <v>2058</v>
      </c>
      <c r="E33" s="1">
        <v>760</v>
      </c>
      <c r="F33" s="1">
        <v>391</v>
      </c>
      <c r="G33" s="1">
        <v>369</v>
      </c>
      <c r="H33" s="1">
        <v>587</v>
      </c>
      <c r="I33" s="1">
        <v>264</v>
      </c>
      <c r="J33" s="1">
        <v>323</v>
      </c>
      <c r="K33" s="1">
        <v>1923</v>
      </c>
      <c r="L33" s="1">
        <v>959</v>
      </c>
      <c r="M33" s="1">
        <v>964</v>
      </c>
      <c r="N33" s="1">
        <v>822</v>
      </c>
      <c r="O33" s="1">
        <v>420</v>
      </c>
      <c r="P33" s="1">
        <v>402</v>
      </c>
    </row>
    <row r="34" spans="1:16" x14ac:dyDescent="0.3">
      <c r="A34" s="21">
        <v>29</v>
      </c>
      <c r="B34" s="1">
        <v>4150</v>
      </c>
      <c r="C34" s="1">
        <v>2108</v>
      </c>
      <c r="D34" s="1">
        <v>2042</v>
      </c>
      <c r="E34" s="1">
        <v>794</v>
      </c>
      <c r="F34" s="1">
        <v>404</v>
      </c>
      <c r="G34" s="1">
        <v>390</v>
      </c>
      <c r="H34" s="1">
        <v>694</v>
      </c>
      <c r="I34" s="1">
        <v>320</v>
      </c>
      <c r="J34" s="1">
        <v>374</v>
      </c>
      <c r="K34" s="1">
        <v>1841</v>
      </c>
      <c r="L34" s="1">
        <v>943</v>
      </c>
      <c r="M34" s="1">
        <v>898</v>
      </c>
      <c r="N34" s="1">
        <v>821</v>
      </c>
      <c r="O34" s="1">
        <v>441</v>
      </c>
      <c r="P34" s="1">
        <v>380</v>
      </c>
    </row>
    <row r="35" spans="1:16" x14ac:dyDescent="0.3">
      <c r="A35" s="21">
        <v>30</v>
      </c>
      <c r="B35" s="1">
        <v>4523</v>
      </c>
      <c r="C35" s="1">
        <v>2326</v>
      </c>
      <c r="D35" s="1">
        <v>2197</v>
      </c>
      <c r="E35" s="1">
        <v>833</v>
      </c>
      <c r="F35" s="1">
        <v>437</v>
      </c>
      <c r="G35" s="1">
        <v>396</v>
      </c>
      <c r="H35" s="1">
        <v>970</v>
      </c>
      <c r="I35" s="1">
        <v>498</v>
      </c>
      <c r="J35" s="1">
        <v>472</v>
      </c>
      <c r="K35" s="1">
        <v>1891</v>
      </c>
      <c r="L35" s="1">
        <v>985</v>
      </c>
      <c r="M35" s="1">
        <v>906</v>
      </c>
      <c r="N35" s="1">
        <v>829</v>
      </c>
      <c r="O35" s="1">
        <v>406</v>
      </c>
      <c r="P35" s="1">
        <v>423</v>
      </c>
    </row>
    <row r="36" spans="1:16" x14ac:dyDescent="0.3">
      <c r="A36" s="21">
        <v>31</v>
      </c>
      <c r="B36" s="1">
        <v>3538</v>
      </c>
      <c r="C36" s="1">
        <v>1847</v>
      </c>
      <c r="D36" s="1">
        <v>1691</v>
      </c>
      <c r="E36" s="1">
        <v>752</v>
      </c>
      <c r="F36" s="1">
        <v>404</v>
      </c>
      <c r="G36" s="1">
        <v>348</v>
      </c>
      <c r="H36" s="1">
        <v>369</v>
      </c>
      <c r="I36" s="1">
        <v>196</v>
      </c>
      <c r="J36" s="1">
        <v>173</v>
      </c>
      <c r="K36" s="1">
        <v>1637</v>
      </c>
      <c r="L36" s="1">
        <v>864</v>
      </c>
      <c r="M36" s="1">
        <v>773</v>
      </c>
      <c r="N36" s="1">
        <v>780</v>
      </c>
      <c r="O36" s="1">
        <v>383</v>
      </c>
      <c r="P36" s="1">
        <v>397</v>
      </c>
    </row>
    <row r="37" spans="1:16" x14ac:dyDescent="0.3">
      <c r="A37" s="21">
        <v>32</v>
      </c>
      <c r="B37" s="1">
        <v>3745</v>
      </c>
      <c r="C37" s="1">
        <v>1972</v>
      </c>
      <c r="D37" s="1">
        <v>1773</v>
      </c>
      <c r="E37" s="1">
        <v>778</v>
      </c>
      <c r="F37" s="1">
        <v>393</v>
      </c>
      <c r="G37" s="1">
        <v>385</v>
      </c>
      <c r="H37" s="1">
        <v>459</v>
      </c>
      <c r="I37" s="1">
        <v>241</v>
      </c>
      <c r="J37" s="1">
        <v>218</v>
      </c>
      <c r="K37" s="1">
        <v>1706</v>
      </c>
      <c r="L37" s="1">
        <v>953</v>
      </c>
      <c r="M37" s="1">
        <v>753</v>
      </c>
      <c r="N37" s="1">
        <v>802</v>
      </c>
      <c r="O37" s="1">
        <v>385</v>
      </c>
      <c r="P37" s="1">
        <v>417</v>
      </c>
    </row>
    <row r="38" spans="1:16" x14ac:dyDescent="0.3">
      <c r="A38" s="21">
        <v>33</v>
      </c>
      <c r="B38" s="1">
        <v>2930</v>
      </c>
      <c r="C38" s="1">
        <v>1561</v>
      </c>
      <c r="D38" s="1">
        <v>1369</v>
      </c>
      <c r="E38" s="1">
        <v>628</v>
      </c>
      <c r="F38" s="1">
        <v>343</v>
      </c>
      <c r="G38" s="1">
        <v>285</v>
      </c>
      <c r="H38" s="1">
        <v>291</v>
      </c>
      <c r="I38" s="1">
        <v>153</v>
      </c>
      <c r="J38" s="1">
        <v>138</v>
      </c>
      <c r="K38" s="1">
        <v>1382</v>
      </c>
      <c r="L38" s="1">
        <v>727</v>
      </c>
      <c r="M38" s="1">
        <v>655</v>
      </c>
      <c r="N38" s="1">
        <v>629</v>
      </c>
      <c r="O38" s="1">
        <v>338</v>
      </c>
      <c r="P38" s="1">
        <v>291</v>
      </c>
    </row>
    <row r="39" spans="1:16" x14ac:dyDescent="0.3">
      <c r="A39" s="21">
        <v>34</v>
      </c>
      <c r="B39" s="1">
        <v>3207</v>
      </c>
      <c r="C39" s="1">
        <v>1658</v>
      </c>
      <c r="D39" s="1">
        <v>1549</v>
      </c>
      <c r="E39" s="1">
        <v>634</v>
      </c>
      <c r="F39" s="1">
        <v>338</v>
      </c>
      <c r="G39" s="1">
        <v>296</v>
      </c>
      <c r="H39" s="1">
        <v>425</v>
      </c>
      <c r="I39" s="1">
        <v>200</v>
      </c>
      <c r="J39" s="1">
        <v>225</v>
      </c>
      <c r="K39" s="1">
        <v>1447</v>
      </c>
      <c r="L39" s="1">
        <v>754</v>
      </c>
      <c r="M39" s="1">
        <v>693</v>
      </c>
      <c r="N39" s="1">
        <v>701</v>
      </c>
      <c r="O39" s="1">
        <v>366</v>
      </c>
      <c r="P39" s="1">
        <v>335</v>
      </c>
    </row>
    <row r="40" spans="1:16" x14ac:dyDescent="0.3">
      <c r="A40" s="21">
        <v>35</v>
      </c>
      <c r="B40" s="1">
        <v>3810</v>
      </c>
      <c r="C40" s="1">
        <v>1956</v>
      </c>
      <c r="D40" s="1">
        <v>1854</v>
      </c>
      <c r="E40" s="1">
        <v>754</v>
      </c>
      <c r="F40" s="1">
        <v>401</v>
      </c>
      <c r="G40" s="1">
        <v>353</v>
      </c>
      <c r="H40" s="1">
        <v>521</v>
      </c>
      <c r="I40" s="1">
        <v>248</v>
      </c>
      <c r="J40" s="1">
        <v>273</v>
      </c>
      <c r="K40" s="1">
        <v>1731</v>
      </c>
      <c r="L40" s="1">
        <v>913</v>
      </c>
      <c r="M40" s="1">
        <v>818</v>
      </c>
      <c r="N40" s="1">
        <v>804</v>
      </c>
      <c r="O40" s="1">
        <v>394</v>
      </c>
      <c r="P40" s="1">
        <v>410</v>
      </c>
    </row>
    <row r="41" spans="1:16" x14ac:dyDescent="0.3">
      <c r="A41" s="21">
        <v>36</v>
      </c>
      <c r="B41" s="1">
        <v>3574</v>
      </c>
      <c r="C41" s="1">
        <v>1820</v>
      </c>
      <c r="D41" s="1">
        <v>1754</v>
      </c>
      <c r="E41" s="1">
        <v>760</v>
      </c>
      <c r="F41" s="1">
        <v>378</v>
      </c>
      <c r="G41" s="1">
        <v>382</v>
      </c>
      <c r="H41" s="1">
        <v>422</v>
      </c>
      <c r="I41" s="1">
        <v>194</v>
      </c>
      <c r="J41" s="1">
        <v>228</v>
      </c>
      <c r="K41" s="1">
        <v>1574</v>
      </c>
      <c r="L41" s="1">
        <v>843</v>
      </c>
      <c r="M41" s="1">
        <v>731</v>
      </c>
      <c r="N41" s="1">
        <v>818</v>
      </c>
      <c r="O41" s="1">
        <v>405</v>
      </c>
      <c r="P41" s="1">
        <v>413</v>
      </c>
    </row>
    <row r="42" spans="1:16" x14ac:dyDescent="0.3">
      <c r="A42" s="21">
        <v>37</v>
      </c>
      <c r="B42" s="1">
        <v>3161</v>
      </c>
      <c r="C42" s="1">
        <v>1633</v>
      </c>
      <c r="D42" s="1">
        <v>1528</v>
      </c>
      <c r="E42" s="1">
        <v>649</v>
      </c>
      <c r="F42" s="1">
        <v>327</v>
      </c>
      <c r="G42" s="1">
        <v>322</v>
      </c>
      <c r="H42" s="1">
        <v>376</v>
      </c>
      <c r="I42" s="1">
        <v>196</v>
      </c>
      <c r="J42" s="1">
        <v>180</v>
      </c>
      <c r="K42" s="1">
        <v>1455</v>
      </c>
      <c r="L42" s="1">
        <v>755</v>
      </c>
      <c r="M42" s="1">
        <v>700</v>
      </c>
      <c r="N42" s="1">
        <v>681</v>
      </c>
      <c r="O42" s="1">
        <v>355</v>
      </c>
      <c r="P42" s="1">
        <v>326</v>
      </c>
    </row>
    <row r="43" spans="1:16" x14ac:dyDescent="0.3">
      <c r="A43" s="21">
        <v>38</v>
      </c>
      <c r="B43" s="1">
        <v>3569</v>
      </c>
      <c r="C43" s="1">
        <v>1770</v>
      </c>
      <c r="D43" s="1">
        <v>1799</v>
      </c>
      <c r="E43" s="1">
        <v>735</v>
      </c>
      <c r="F43" s="1">
        <v>359</v>
      </c>
      <c r="G43" s="1">
        <v>376</v>
      </c>
      <c r="H43" s="1">
        <v>485</v>
      </c>
      <c r="I43" s="1">
        <v>241</v>
      </c>
      <c r="J43" s="1">
        <v>244</v>
      </c>
      <c r="K43" s="1">
        <v>1608</v>
      </c>
      <c r="L43" s="1">
        <v>814</v>
      </c>
      <c r="M43" s="1">
        <v>794</v>
      </c>
      <c r="N43" s="1">
        <v>741</v>
      </c>
      <c r="O43" s="1">
        <v>356</v>
      </c>
      <c r="P43" s="1">
        <v>385</v>
      </c>
    </row>
    <row r="44" spans="1:16" x14ac:dyDescent="0.3">
      <c r="A44" s="21">
        <v>39</v>
      </c>
      <c r="B44" s="1">
        <v>3497</v>
      </c>
      <c r="C44" s="1">
        <v>1824</v>
      </c>
      <c r="D44" s="1">
        <v>1673</v>
      </c>
      <c r="E44" s="1">
        <v>663</v>
      </c>
      <c r="F44" s="1">
        <v>327</v>
      </c>
      <c r="G44" s="1">
        <v>336</v>
      </c>
      <c r="H44" s="1">
        <v>541</v>
      </c>
      <c r="I44" s="1">
        <v>252</v>
      </c>
      <c r="J44" s="1">
        <v>289</v>
      </c>
      <c r="K44" s="1">
        <v>1549</v>
      </c>
      <c r="L44" s="1">
        <v>854</v>
      </c>
      <c r="M44" s="1">
        <v>695</v>
      </c>
      <c r="N44" s="1">
        <v>744</v>
      </c>
      <c r="O44" s="1">
        <v>391</v>
      </c>
      <c r="P44" s="1">
        <v>353</v>
      </c>
    </row>
    <row r="45" spans="1:16" x14ac:dyDescent="0.3">
      <c r="A45" s="21">
        <v>40</v>
      </c>
      <c r="B45" s="1">
        <v>3260</v>
      </c>
      <c r="C45" s="1">
        <v>1768</v>
      </c>
      <c r="D45" s="1">
        <v>1492</v>
      </c>
      <c r="E45" s="1">
        <v>649</v>
      </c>
      <c r="F45" s="1">
        <v>341</v>
      </c>
      <c r="G45" s="1">
        <v>308</v>
      </c>
      <c r="H45" s="1">
        <v>537</v>
      </c>
      <c r="I45" s="1">
        <v>282</v>
      </c>
      <c r="J45" s="1">
        <v>255</v>
      </c>
      <c r="K45" s="1">
        <v>1437</v>
      </c>
      <c r="L45" s="1">
        <v>803</v>
      </c>
      <c r="M45" s="1">
        <v>634</v>
      </c>
      <c r="N45" s="1">
        <v>637</v>
      </c>
      <c r="O45" s="1">
        <v>342</v>
      </c>
      <c r="P45" s="1">
        <v>295</v>
      </c>
    </row>
    <row r="46" spans="1:16" x14ac:dyDescent="0.3">
      <c r="A46" s="21">
        <v>41</v>
      </c>
      <c r="B46" s="1">
        <v>2723</v>
      </c>
      <c r="C46" s="1">
        <v>1408</v>
      </c>
      <c r="D46" s="1">
        <v>1315</v>
      </c>
      <c r="E46" s="1">
        <v>580</v>
      </c>
      <c r="F46" s="1">
        <v>270</v>
      </c>
      <c r="G46" s="1">
        <v>310</v>
      </c>
      <c r="H46" s="1">
        <v>293</v>
      </c>
      <c r="I46" s="1">
        <v>164</v>
      </c>
      <c r="J46" s="1">
        <v>129</v>
      </c>
      <c r="K46" s="1">
        <v>1252</v>
      </c>
      <c r="L46" s="1">
        <v>640</v>
      </c>
      <c r="M46" s="1">
        <v>612</v>
      </c>
      <c r="N46" s="1">
        <v>598</v>
      </c>
      <c r="O46" s="1">
        <v>334</v>
      </c>
      <c r="P46" s="1">
        <v>264</v>
      </c>
    </row>
    <row r="47" spans="1:16" x14ac:dyDescent="0.3">
      <c r="A47" s="21">
        <v>42</v>
      </c>
      <c r="B47" s="1">
        <v>3158</v>
      </c>
      <c r="C47" s="1">
        <v>1694</v>
      </c>
      <c r="D47" s="1">
        <v>1464</v>
      </c>
      <c r="E47" s="1">
        <v>654</v>
      </c>
      <c r="F47" s="1">
        <v>348</v>
      </c>
      <c r="G47" s="1">
        <v>306</v>
      </c>
      <c r="H47" s="1">
        <v>338</v>
      </c>
      <c r="I47" s="1">
        <v>171</v>
      </c>
      <c r="J47" s="1">
        <v>167</v>
      </c>
      <c r="K47" s="1">
        <v>1468</v>
      </c>
      <c r="L47" s="1">
        <v>800</v>
      </c>
      <c r="M47" s="1">
        <v>668</v>
      </c>
      <c r="N47" s="1">
        <v>698</v>
      </c>
      <c r="O47" s="1">
        <v>375</v>
      </c>
      <c r="P47" s="1">
        <v>323</v>
      </c>
    </row>
    <row r="48" spans="1:16" x14ac:dyDescent="0.3">
      <c r="A48" s="21">
        <v>43</v>
      </c>
      <c r="B48" s="1">
        <v>2278</v>
      </c>
      <c r="C48" s="1">
        <v>1149</v>
      </c>
      <c r="D48" s="1">
        <v>1129</v>
      </c>
      <c r="E48" s="1">
        <v>497</v>
      </c>
      <c r="F48" s="1">
        <v>252</v>
      </c>
      <c r="G48" s="1">
        <v>245</v>
      </c>
      <c r="H48" s="1">
        <v>227</v>
      </c>
      <c r="I48" s="1">
        <v>100</v>
      </c>
      <c r="J48" s="1">
        <v>127</v>
      </c>
      <c r="K48" s="1">
        <v>1033</v>
      </c>
      <c r="L48" s="1">
        <v>551</v>
      </c>
      <c r="M48" s="1">
        <v>482</v>
      </c>
      <c r="N48" s="1">
        <v>521</v>
      </c>
      <c r="O48" s="1">
        <v>246</v>
      </c>
      <c r="P48" s="1">
        <v>275</v>
      </c>
    </row>
    <row r="49" spans="1:16" x14ac:dyDescent="0.3">
      <c r="A49" s="21">
        <v>44</v>
      </c>
      <c r="B49" s="1">
        <v>1911</v>
      </c>
      <c r="C49" s="1">
        <v>994</v>
      </c>
      <c r="D49" s="1">
        <v>917</v>
      </c>
      <c r="E49" s="1">
        <v>404</v>
      </c>
      <c r="F49" s="1">
        <v>210</v>
      </c>
      <c r="G49" s="1">
        <v>194</v>
      </c>
      <c r="H49" s="1">
        <v>173</v>
      </c>
      <c r="I49" s="1">
        <v>91</v>
      </c>
      <c r="J49" s="1">
        <v>82</v>
      </c>
      <c r="K49" s="1">
        <v>927</v>
      </c>
      <c r="L49" s="1">
        <v>505</v>
      </c>
      <c r="M49" s="1">
        <v>422</v>
      </c>
      <c r="N49" s="1">
        <v>407</v>
      </c>
      <c r="O49" s="1">
        <v>188</v>
      </c>
      <c r="P49" s="1">
        <v>219</v>
      </c>
    </row>
    <row r="50" spans="1:16" x14ac:dyDescent="0.3">
      <c r="A50" s="21">
        <v>45</v>
      </c>
      <c r="B50" s="1">
        <v>2546</v>
      </c>
      <c r="C50" s="1">
        <v>1358</v>
      </c>
      <c r="D50" s="1">
        <v>1188</v>
      </c>
      <c r="E50" s="1">
        <v>511</v>
      </c>
      <c r="F50" s="1">
        <v>270</v>
      </c>
      <c r="G50" s="1">
        <v>241</v>
      </c>
      <c r="H50" s="1">
        <v>404</v>
      </c>
      <c r="I50" s="1">
        <v>230</v>
      </c>
      <c r="J50" s="1">
        <v>174</v>
      </c>
      <c r="K50" s="1">
        <v>1102</v>
      </c>
      <c r="L50" s="1">
        <v>582</v>
      </c>
      <c r="M50" s="1">
        <v>520</v>
      </c>
      <c r="N50" s="1">
        <v>529</v>
      </c>
      <c r="O50" s="1">
        <v>276</v>
      </c>
      <c r="P50" s="1">
        <v>253</v>
      </c>
    </row>
    <row r="51" spans="1:16" x14ac:dyDescent="0.3">
      <c r="A51" s="21">
        <v>46</v>
      </c>
      <c r="B51" s="1">
        <v>2261</v>
      </c>
      <c r="C51" s="1">
        <v>1211</v>
      </c>
      <c r="D51" s="1">
        <v>1050</v>
      </c>
      <c r="E51" s="1">
        <v>471</v>
      </c>
      <c r="F51" s="1">
        <v>249</v>
      </c>
      <c r="G51" s="1">
        <v>222</v>
      </c>
      <c r="H51" s="1">
        <v>259</v>
      </c>
      <c r="I51" s="1">
        <v>133</v>
      </c>
      <c r="J51" s="1">
        <v>126</v>
      </c>
      <c r="K51" s="1">
        <v>1056</v>
      </c>
      <c r="L51" s="1">
        <v>577</v>
      </c>
      <c r="M51" s="1">
        <v>479</v>
      </c>
      <c r="N51" s="1">
        <v>475</v>
      </c>
      <c r="O51" s="1">
        <v>252</v>
      </c>
      <c r="P51" s="1">
        <v>223</v>
      </c>
    </row>
    <row r="52" spans="1:16" x14ac:dyDescent="0.3">
      <c r="A52" s="21">
        <v>47</v>
      </c>
      <c r="B52" s="1">
        <v>2297</v>
      </c>
      <c r="C52" s="1">
        <v>1142</v>
      </c>
      <c r="D52" s="1">
        <v>1155</v>
      </c>
      <c r="E52" s="1">
        <v>526</v>
      </c>
      <c r="F52" s="1">
        <v>254</v>
      </c>
      <c r="G52" s="1">
        <v>272</v>
      </c>
      <c r="H52" s="1">
        <v>240</v>
      </c>
      <c r="I52" s="1">
        <v>120</v>
      </c>
      <c r="J52" s="1">
        <v>120</v>
      </c>
      <c r="K52" s="1">
        <v>1017</v>
      </c>
      <c r="L52" s="1">
        <v>510</v>
      </c>
      <c r="M52" s="1">
        <v>507</v>
      </c>
      <c r="N52" s="1">
        <v>514</v>
      </c>
      <c r="O52" s="1">
        <v>258</v>
      </c>
      <c r="P52" s="1">
        <v>256</v>
      </c>
    </row>
    <row r="53" spans="1:16" x14ac:dyDescent="0.3">
      <c r="A53" s="21">
        <v>48</v>
      </c>
      <c r="B53" s="1">
        <v>2388</v>
      </c>
      <c r="C53" s="1">
        <v>1265</v>
      </c>
      <c r="D53" s="1">
        <v>1123</v>
      </c>
      <c r="E53" s="1">
        <v>475</v>
      </c>
      <c r="F53" s="1">
        <v>248</v>
      </c>
      <c r="G53" s="1">
        <v>227</v>
      </c>
      <c r="H53" s="1">
        <v>323</v>
      </c>
      <c r="I53" s="1">
        <v>168</v>
      </c>
      <c r="J53" s="1">
        <v>155</v>
      </c>
      <c r="K53" s="1">
        <v>1124</v>
      </c>
      <c r="L53" s="1">
        <v>589</v>
      </c>
      <c r="M53" s="1">
        <v>535</v>
      </c>
      <c r="N53" s="1">
        <v>466</v>
      </c>
      <c r="O53" s="1">
        <v>260</v>
      </c>
      <c r="P53" s="1">
        <v>206</v>
      </c>
    </row>
    <row r="54" spans="1:16" x14ac:dyDescent="0.3">
      <c r="A54" s="21">
        <v>49</v>
      </c>
      <c r="B54" s="1">
        <v>2214</v>
      </c>
      <c r="C54" s="1">
        <v>1193</v>
      </c>
      <c r="D54" s="1">
        <v>1021</v>
      </c>
      <c r="E54" s="1">
        <v>437</v>
      </c>
      <c r="F54" s="1">
        <v>230</v>
      </c>
      <c r="G54" s="1">
        <v>207</v>
      </c>
      <c r="H54" s="1">
        <v>399</v>
      </c>
      <c r="I54" s="1">
        <v>217</v>
      </c>
      <c r="J54" s="1">
        <v>182</v>
      </c>
      <c r="K54" s="1">
        <v>943</v>
      </c>
      <c r="L54" s="1">
        <v>501</v>
      </c>
      <c r="M54" s="1">
        <v>442</v>
      </c>
      <c r="N54" s="1">
        <v>435</v>
      </c>
      <c r="O54" s="1">
        <v>245</v>
      </c>
      <c r="P54" s="1">
        <v>190</v>
      </c>
    </row>
    <row r="55" spans="1:16" x14ac:dyDescent="0.3">
      <c r="A55" s="21">
        <v>50</v>
      </c>
      <c r="B55" s="1">
        <v>2128</v>
      </c>
      <c r="C55" s="1">
        <v>1104</v>
      </c>
      <c r="D55" s="1">
        <v>1024</v>
      </c>
      <c r="E55" s="1">
        <v>408</v>
      </c>
      <c r="F55" s="1">
        <v>195</v>
      </c>
      <c r="G55" s="1">
        <v>213</v>
      </c>
      <c r="H55" s="1">
        <v>335</v>
      </c>
      <c r="I55" s="1">
        <v>192</v>
      </c>
      <c r="J55" s="1">
        <v>143</v>
      </c>
      <c r="K55" s="1">
        <v>1027</v>
      </c>
      <c r="L55" s="1">
        <v>540</v>
      </c>
      <c r="M55" s="1">
        <v>487</v>
      </c>
      <c r="N55" s="1">
        <v>358</v>
      </c>
      <c r="O55" s="1">
        <v>177</v>
      </c>
      <c r="P55" s="1">
        <v>181</v>
      </c>
    </row>
    <row r="56" spans="1:16" x14ac:dyDescent="0.3">
      <c r="A56" s="21">
        <v>51</v>
      </c>
      <c r="B56" s="1">
        <v>1659</v>
      </c>
      <c r="C56" s="1">
        <v>927</v>
      </c>
      <c r="D56" s="1">
        <v>732</v>
      </c>
      <c r="E56" s="1">
        <v>345</v>
      </c>
      <c r="F56" s="1">
        <v>179</v>
      </c>
      <c r="G56" s="1">
        <v>166</v>
      </c>
      <c r="H56" s="1">
        <v>177</v>
      </c>
      <c r="I56" s="1">
        <v>104</v>
      </c>
      <c r="J56" s="1">
        <v>73</v>
      </c>
      <c r="K56" s="1">
        <v>749</v>
      </c>
      <c r="L56" s="1">
        <v>442</v>
      </c>
      <c r="M56" s="1">
        <v>307</v>
      </c>
      <c r="N56" s="1">
        <v>388</v>
      </c>
      <c r="O56" s="1">
        <v>202</v>
      </c>
      <c r="P56" s="1">
        <v>186</v>
      </c>
    </row>
    <row r="57" spans="1:16" x14ac:dyDescent="0.3">
      <c r="A57" s="21">
        <v>52</v>
      </c>
      <c r="B57" s="1">
        <v>1855</v>
      </c>
      <c r="C57" s="1">
        <v>963</v>
      </c>
      <c r="D57" s="1">
        <v>892</v>
      </c>
      <c r="E57" s="1">
        <v>408</v>
      </c>
      <c r="F57" s="1">
        <v>205</v>
      </c>
      <c r="G57" s="1">
        <v>203</v>
      </c>
      <c r="H57" s="1">
        <v>244</v>
      </c>
      <c r="I57" s="1">
        <v>144</v>
      </c>
      <c r="J57" s="1">
        <v>100</v>
      </c>
      <c r="K57" s="1">
        <v>779</v>
      </c>
      <c r="L57" s="1">
        <v>383</v>
      </c>
      <c r="M57" s="1">
        <v>396</v>
      </c>
      <c r="N57" s="1">
        <v>424</v>
      </c>
      <c r="O57" s="1">
        <v>231</v>
      </c>
      <c r="P57" s="1">
        <v>193</v>
      </c>
    </row>
    <row r="58" spans="1:16" x14ac:dyDescent="0.3">
      <c r="A58" s="21">
        <v>53</v>
      </c>
      <c r="B58" s="1">
        <v>1446</v>
      </c>
      <c r="C58" s="1">
        <v>734</v>
      </c>
      <c r="D58" s="1">
        <v>712</v>
      </c>
      <c r="E58" s="1">
        <v>345</v>
      </c>
      <c r="F58" s="1">
        <v>182</v>
      </c>
      <c r="G58" s="1">
        <v>163</v>
      </c>
      <c r="H58" s="1">
        <v>129</v>
      </c>
      <c r="I58" s="1">
        <v>69</v>
      </c>
      <c r="J58" s="1">
        <v>60</v>
      </c>
      <c r="K58" s="1">
        <v>664</v>
      </c>
      <c r="L58" s="1">
        <v>339</v>
      </c>
      <c r="M58" s="1">
        <v>325</v>
      </c>
      <c r="N58" s="1">
        <v>308</v>
      </c>
      <c r="O58" s="1">
        <v>144</v>
      </c>
      <c r="P58" s="1">
        <v>164</v>
      </c>
    </row>
    <row r="59" spans="1:16" x14ac:dyDescent="0.3">
      <c r="A59" s="21">
        <v>54</v>
      </c>
      <c r="B59" s="1">
        <v>1399</v>
      </c>
      <c r="C59" s="1">
        <v>741</v>
      </c>
      <c r="D59" s="1">
        <v>658</v>
      </c>
      <c r="E59" s="1">
        <v>304</v>
      </c>
      <c r="F59" s="1">
        <v>166</v>
      </c>
      <c r="G59" s="1">
        <v>138</v>
      </c>
      <c r="H59" s="1">
        <v>159</v>
      </c>
      <c r="I59" s="1">
        <v>93</v>
      </c>
      <c r="J59" s="1">
        <v>66</v>
      </c>
      <c r="K59" s="1">
        <v>634</v>
      </c>
      <c r="L59" s="1">
        <v>344</v>
      </c>
      <c r="M59" s="1">
        <v>290</v>
      </c>
      <c r="N59" s="1">
        <v>302</v>
      </c>
      <c r="O59" s="1">
        <v>138</v>
      </c>
      <c r="P59" s="1">
        <v>164</v>
      </c>
    </row>
    <row r="60" spans="1:16" x14ac:dyDescent="0.3">
      <c r="A60" s="21">
        <v>55</v>
      </c>
      <c r="B60" s="1">
        <v>1369</v>
      </c>
      <c r="C60" s="1">
        <v>705</v>
      </c>
      <c r="D60" s="1">
        <v>664</v>
      </c>
      <c r="E60" s="1">
        <v>292</v>
      </c>
      <c r="F60" s="1">
        <v>144</v>
      </c>
      <c r="G60" s="1">
        <v>148</v>
      </c>
      <c r="H60" s="1">
        <v>165</v>
      </c>
      <c r="I60" s="1">
        <v>89</v>
      </c>
      <c r="J60" s="1">
        <v>76</v>
      </c>
      <c r="K60" s="1">
        <v>626</v>
      </c>
      <c r="L60" s="1">
        <v>319</v>
      </c>
      <c r="M60" s="1">
        <v>307</v>
      </c>
      <c r="N60" s="1">
        <v>286</v>
      </c>
      <c r="O60" s="1">
        <v>153</v>
      </c>
      <c r="P60" s="1">
        <v>133</v>
      </c>
    </row>
    <row r="61" spans="1:16" x14ac:dyDescent="0.3">
      <c r="A61" s="21">
        <v>56</v>
      </c>
      <c r="B61" s="1">
        <v>1341</v>
      </c>
      <c r="C61" s="1">
        <v>729</v>
      </c>
      <c r="D61" s="1">
        <v>612</v>
      </c>
      <c r="E61" s="1">
        <v>294</v>
      </c>
      <c r="F61" s="1">
        <v>156</v>
      </c>
      <c r="G61" s="1">
        <v>138</v>
      </c>
      <c r="H61" s="1">
        <v>171</v>
      </c>
      <c r="I61" s="1">
        <v>107</v>
      </c>
      <c r="J61" s="1">
        <v>64</v>
      </c>
      <c r="K61" s="1">
        <v>609</v>
      </c>
      <c r="L61" s="1">
        <v>333</v>
      </c>
      <c r="M61" s="1">
        <v>276</v>
      </c>
      <c r="N61" s="1">
        <v>267</v>
      </c>
      <c r="O61" s="1">
        <v>133</v>
      </c>
      <c r="P61" s="1">
        <v>134</v>
      </c>
    </row>
    <row r="62" spans="1:16" x14ac:dyDescent="0.3">
      <c r="A62" s="21">
        <v>57</v>
      </c>
      <c r="B62" s="1">
        <v>1205</v>
      </c>
      <c r="C62" s="1">
        <v>630</v>
      </c>
      <c r="D62" s="1">
        <v>575</v>
      </c>
      <c r="E62" s="1">
        <v>288</v>
      </c>
      <c r="F62" s="1">
        <v>142</v>
      </c>
      <c r="G62" s="1">
        <v>146</v>
      </c>
      <c r="H62" s="1">
        <v>129</v>
      </c>
      <c r="I62" s="1">
        <v>66</v>
      </c>
      <c r="J62" s="1">
        <v>63</v>
      </c>
      <c r="K62" s="1">
        <v>534</v>
      </c>
      <c r="L62" s="1">
        <v>286</v>
      </c>
      <c r="M62" s="1">
        <v>248</v>
      </c>
      <c r="N62" s="1">
        <v>254</v>
      </c>
      <c r="O62" s="1">
        <v>136</v>
      </c>
      <c r="P62" s="1">
        <v>118</v>
      </c>
    </row>
    <row r="63" spans="1:16" x14ac:dyDescent="0.3">
      <c r="A63" s="21">
        <v>58</v>
      </c>
      <c r="B63" s="1">
        <v>1324</v>
      </c>
      <c r="C63" s="1">
        <v>708</v>
      </c>
      <c r="D63" s="1">
        <v>616</v>
      </c>
      <c r="E63" s="1">
        <v>284</v>
      </c>
      <c r="F63" s="1">
        <v>135</v>
      </c>
      <c r="G63" s="1">
        <v>149</v>
      </c>
      <c r="H63" s="1">
        <v>181</v>
      </c>
      <c r="I63" s="1">
        <v>113</v>
      </c>
      <c r="J63" s="1">
        <v>68</v>
      </c>
      <c r="K63" s="1">
        <v>558</v>
      </c>
      <c r="L63" s="1">
        <v>313</v>
      </c>
      <c r="M63" s="1">
        <v>245</v>
      </c>
      <c r="N63" s="1">
        <v>301</v>
      </c>
      <c r="O63" s="1">
        <v>147</v>
      </c>
      <c r="P63" s="1">
        <v>154</v>
      </c>
    </row>
    <row r="64" spans="1:16" x14ac:dyDescent="0.3">
      <c r="A64" s="21">
        <v>59</v>
      </c>
      <c r="B64" s="1">
        <v>1285</v>
      </c>
      <c r="C64" s="1">
        <v>675</v>
      </c>
      <c r="D64" s="1">
        <v>610</v>
      </c>
      <c r="E64" s="1">
        <v>277</v>
      </c>
      <c r="F64" s="1">
        <v>136</v>
      </c>
      <c r="G64" s="1">
        <v>141</v>
      </c>
      <c r="H64" s="1">
        <v>181</v>
      </c>
      <c r="I64" s="1">
        <v>97</v>
      </c>
      <c r="J64" s="1">
        <v>84</v>
      </c>
      <c r="K64" s="1">
        <v>556</v>
      </c>
      <c r="L64" s="1">
        <v>297</v>
      </c>
      <c r="M64" s="1">
        <v>259</v>
      </c>
      <c r="N64" s="1">
        <v>271</v>
      </c>
      <c r="O64" s="1">
        <v>145</v>
      </c>
      <c r="P64" s="1">
        <v>126</v>
      </c>
    </row>
    <row r="65" spans="1:16" x14ac:dyDescent="0.3">
      <c r="A65" s="21">
        <v>60</v>
      </c>
      <c r="B65" s="1">
        <v>1260</v>
      </c>
      <c r="C65" s="1">
        <v>647</v>
      </c>
      <c r="D65" s="1">
        <v>613</v>
      </c>
      <c r="E65" s="1">
        <v>235</v>
      </c>
      <c r="F65" s="1">
        <v>121</v>
      </c>
      <c r="G65" s="1">
        <v>114</v>
      </c>
      <c r="H65" s="1">
        <v>261</v>
      </c>
      <c r="I65" s="1">
        <v>157</v>
      </c>
      <c r="J65" s="1">
        <v>104</v>
      </c>
      <c r="K65" s="1">
        <v>538</v>
      </c>
      <c r="L65" s="1">
        <v>257</v>
      </c>
      <c r="M65" s="1">
        <v>281</v>
      </c>
      <c r="N65" s="1">
        <v>226</v>
      </c>
      <c r="O65" s="1">
        <v>112</v>
      </c>
      <c r="P65" s="1">
        <v>114</v>
      </c>
    </row>
    <row r="66" spans="1:16" x14ac:dyDescent="0.3">
      <c r="A66" s="21">
        <v>61</v>
      </c>
      <c r="B66" s="1">
        <v>930</v>
      </c>
      <c r="C66" s="1">
        <v>479</v>
      </c>
      <c r="D66" s="1">
        <v>451</v>
      </c>
      <c r="E66" s="1">
        <v>198</v>
      </c>
      <c r="F66" s="1">
        <v>101</v>
      </c>
      <c r="G66" s="1">
        <v>97</v>
      </c>
      <c r="H66" s="1">
        <v>93</v>
      </c>
      <c r="I66" s="1">
        <v>53</v>
      </c>
      <c r="J66" s="1">
        <v>40</v>
      </c>
      <c r="K66" s="1">
        <v>415</v>
      </c>
      <c r="L66" s="1">
        <v>220</v>
      </c>
      <c r="M66" s="1">
        <v>195</v>
      </c>
      <c r="N66" s="1">
        <v>224</v>
      </c>
      <c r="O66" s="1">
        <v>105</v>
      </c>
      <c r="P66" s="1">
        <v>119</v>
      </c>
    </row>
    <row r="67" spans="1:16" x14ac:dyDescent="0.3">
      <c r="A67" s="21">
        <v>62</v>
      </c>
      <c r="B67" s="1">
        <v>904</v>
      </c>
      <c r="C67" s="1">
        <v>465</v>
      </c>
      <c r="D67" s="1">
        <v>439</v>
      </c>
      <c r="E67" s="1">
        <v>212</v>
      </c>
      <c r="F67" s="1">
        <v>111</v>
      </c>
      <c r="G67" s="1">
        <v>101</v>
      </c>
      <c r="H67" s="1">
        <v>103</v>
      </c>
      <c r="I67" s="1">
        <v>53</v>
      </c>
      <c r="J67" s="1">
        <v>50</v>
      </c>
      <c r="K67" s="1">
        <v>378</v>
      </c>
      <c r="L67" s="1">
        <v>200</v>
      </c>
      <c r="M67" s="1">
        <v>178</v>
      </c>
      <c r="N67" s="1">
        <v>211</v>
      </c>
      <c r="O67" s="1">
        <v>101</v>
      </c>
      <c r="P67" s="1">
        <v>110</v>
      </c>
    </row>
    <row r="68" spans="1:16" x14ac:dyDescent="0.3">
      <c r="A68" s="21">
        <v>63</v>
      </c>
      <c r="B68" s="1">
        <v>790</v>
      </c>
      <c r="C68" s="1">
        <v>413</v>
      </c>
      <c r="D68" s="1">
        <v>377</v>
      </c>
      <c r="E68" s="1">
        <v>184</v>
      </c>
      <c r="F68" s="1">
        <v>98</v>
      </c>
      <c r="G68" s="1">
        <v>86</v>
      </c>
      <c r="H68" s="1">
        <v>87</v>
      </c>
      <c r="I68" s="1">
        <v>36</v>
      </c>
      <c r="J68" s="1">
        <v>51</v>
      </c>
      <c r="K68" s="1">
        <v>331</v>
      </c>
      <c r="L68" s="1">
        <v>178</v>
      </c>
      <c r="M68" s="1">
        <v>153</v>
      </c>
      <c r="N68" s="1">
        <v>188</v>
      </c>
      <c r="O68" s="1">
        <v>101</v>
      </c>
      <c r="P68" s="1">
        <v>87</v>
      </c>
    </row>
    <row r="69" spans="1:16" x14ac:dyDescent="0.3">
      <c r="A69" s="21">
        <v>64</v>
      </c>
      <c r="B69" s="1">
        <v>758</v>
      </c>
      <c r="C69" s="1">
        <v>422</v>
      </c>
      <c r="D69" s="1">
        <v>336</v>
      </c>
      <c r="E69" s="1">
        <v>180</v>
      </c>
      <c r="F69" s="1">
        <v>104</v>
      </c>
      <c r="G69" s="1">
        <v>76</v>
      </c>
      <c r="H69" s="1">
        <v>89</v>
      </c>
      <c r="I69" s="1">
        <v>48</v>
      </c>
      <c r="J69" s="1">
        <v>41</v>
      </c>
      <c r="K69" s="1">
        <v>320</v>
      </c>
      <c r="L69" s="1">
        <v>180</v>
      </c>
      <c r="M69" s="1">
        <v>140</v>
      </c>
      <c r="N69" s="1">
        <v>169</v>
      </c>
      <c r="O69" s="1">
        <v>90</v>
      </c>
      <c r="P69" s="1">
        <v>79</v>
      </c>
    </row>
    <row r="70" spans="1:16" x14ac:dyDescent="0.3">
      <c r="A70" s="21">
        <v>65</v>
      </c>
      <c r="B70" s="1">
        <v>844</v>
      </c>
      <c r="C70" s="1">
        <v>476</v>
      </c>
      <c r="D70" s="1">
        <v>368</v>
      </c>
      <c r="E70" s="1">
        <v>185</v>
      </c>
      <c r="F70" s="1">
        <v>108</v>
      </c>
      <c r="G70" s="1">
        <v>77</v>
      </c>
      <c r="H70" s="1">
        <v>132</v>
      </c>
      <c r="I70" s="1">
        <v>75</v>
      </c>
      <c r="J70" s="1">
        <v>57</v>
      </c>
      <c r="K70" s="1">
        <v>358</v>
      </c>
      <c r="L70" s="1">
        <v>199</v>
      </c>
      <c r="M70" s="1">
        <v>159</v>
      </c>
      <c r="N70" s="1">
        <v>169</v>
      </c>
      <c r="O70" s="1">
        <v>94</v>
      </c>
      <c r="P70" s="1">
        <v>75</v>
      </c>
    </row>
    <row r="71" spans="1:16" x14ac:dyDescent="0.3">
      <c r="A71" s="21">
        <v>66</v>
      </c>
      <c r="B71" s="1">
        <v>551</v>
      </c>
      <c r="C71" s="1">
        <v>291</v>
      </c>
      <c r="D71" s="1">
        <v>260</v>
      </c>
      <c r="E71" s="1">
        <v>110</v>
      </c>
      <c r="F71" s="1">
        <v>57</v>
      </c>
      <c r="G71" s="1">
        <v>53</v>
      </c>
      <c r="H71" s="1">
        <v>67</v>
      </c>
      <c r="I71" s="1">
        <v>40</v>
      </c>
      <c r="J71" s="1">
        <v>27</v>
      </c>
      <c r="K71" s="1">
        <v>229</v>
      </c>
      <c r="L71" s="1">
        <v>123</v>
      </c>
      <c r="M71" s="1">
        <v>106</v>
      </c>
      <c r="N71" s="1">
        <v>145</v>
      </c>
      <c r="O71" s="1">
        <v>71</v>
      </c>
      <c r="P71" s="1">
        <v>74</v>
      </c>
    </row>
    <row r="72" spans="1:16" x14ac:dyDescent="0.3">
      <c r="A72" s="21">
        <v>67</v>
      </c>
      <c r="B72" s="1">
        <v>468</v>
      </c>
      <c r="C72" s="1">
        <v>241</v>
      </c>
      <c r="D72" s="1">
        <v>227</v>
      </c>
      <c r="E72" s="1">
        <v>109</v>
      </c>
      <c r="F72" s="1">
        <v>47</v>
      </c>
      <c r="G72" s="1">
        <v>62</v>
      </c>
      <c r="H72" s="1">
        <v>53</v>
      </c>
      <c r="I72" s="1">
        <v>38</v>
      </c>
      <c r="J72" s="1">
        <v>15</v>
      </c>
      <c r="K72" s="1">
        <v>197</v>
      </c>
      <c r="L72" s="1">
        <v>99</v>
      </c>
      <c r="M72" s="1">
        <v>98</v>
      </c>
      <c r="N72" s="1">
        <v>109</v>
      </c>
      <c r="O72" s="1">
        <v>57</v>
      </c>
      <c r="P72" s="1">
        <v>52</v>
      </c>
    </row>
    <row r="73" spans="1:16" x14ac:dyDescent="0.3">
      <c r="A73" s="21">
        <v>68</v>
      </c>
      <c r="B73" s="1">
        <v>636</v>
      </c>
      <c r="C73" s="1">
        <v>371</v>
      </c>
      <c r="D73" s="1">
        <v>265</v>
      </c>
      <c r="E73" s="1">
        <v>145</v>
      </c>
      <c r="F73" s="1">
        <v>86</v>
      </c>
      <c r="G73" s="1">
        <v>59</v>
      </c>
      <c r="H73" s="1">
        <v>99</v>
      </c>
      <c r="I73" s="1">
        <v>60</v>
      </c>
      <c r="J73" s="1">
        <v>39</v>
      </c>
      <c r="K73" s="1">
        <v>250</v>
      </c>
      <c r="L73" s="1">
        <v>140</v>
      </c>
      <c r="M73" s="1">
        <v>110</v>
      </c>
      <c r="N73" s="1">
        <v>142</v>
      </c>
      <c r="O73" s="1">
        <v>85</v>
      </c>
      <c r="P73" s="1">
        <v>57</v>
      </c>
    </row>
    <row r="74" spans="1:16" x14ac:dyDescent="0.3">
      <c r="A74" s="21">
        <v>69</v>
      </c>
      <c r="B74" s="1">
        <v>739</v>
      </c>
      <c r="C74" s="1">
        <v>408</v>
      </c>
      <c r="D74" s="1">
        <v>331</v>
      </c>
      <c r="E74" s="1">
        <v>172</v>
      </c>
      <c r="F74" s="1">
        <v>95</v>
      </c>
      <c r="G74" s="1">
        <v>77</v>
      </c>
      <c r="H74" s="1">
        <v>114</v>
      </c>
      <c r="I74" s="1">
        <v>72</v>
      </c>
      <c r="J74" s="1">
        <v>42</v>
      </c>
      <c r="K74" s="1">
        <v>280</v>
      </c>
      <c r="L74" s="1">
        <v>146</v>
      </c>
      <c r="M74" s="1">
        <v>134</v>
      </c>
      <c r="N74" s="1">
        <v>173</v>
      </c>
      <c r="O74" s="1">
        <v>95</v>
      </c>
      <c r="P74" s="1">
        <v>78</v>
      </c>
    </row>
    <row r="75" spans="1:16" x14ac:dyDescent="0.3">
      <c r="A75" s="21">
        <v>70</v>
      </c>
      <c r="B75" s="1">
        <v>506</v>
      </c>
      <c r="C75" s="1">
        <v>264</v>
      </c>
      <c r="D75" s="1">
        <v>242</v>
      </c>
      <c r="E75" s="1">
        <v>110</v>
      </c>
      <c r="F75" s="1">
        <v>62</v>
      </c>
      <c r="G75" s="1">
        <v>48</v>
      </c>
      <c r="H75" s="1">
        <v>80</v>
      </c>
      <c r="I75" s="1">
        <v>49</v>
      </c>
      <c r="J75" s="1">
        <v>31</v>
      </c>
      <c r="K75" s="1">
        <v>209</v>
      </c>
      <c r="L75" s="1">
        <v>102</v>
      </c>
      <c r="M75" s="1">
        <v>107</v>
      </c>
      <c r="N75" s="1">
        <v>107</v>
      </c>
      <c r="O75" s="1">
        <v>51</v>
      </c>
      <c r="P75" s="1">
        <v>56</v>
      </c>
    </row>
    <row r="76" spans="1:16" x14ac:dyDescent="0.3">
      <c r="A76" s="21">
        <v>71</v>
      </c>
      <c r="B76" s="1">
        <v>384</v>
      </c>
      <c r="C76" s="1">
        <v>205</v>
      </c>
      <c r="D76" s="1">
        <v>179</v>
      </c>
      <c r="E76" s="1">
        <v>102</v>
      </c>
      <c r="F76" s="1">
        <v>55</v>
      </c>
      <c r="G76" s="1">
        <v>47</v>
      </c>
      <c r="H76" s="1">
        <v>40</v>
      </c>
      <c r="I76" s="1">
        <v>25</v>
      </c>
      <c r="J76" s="1">
        <v>15</v>
      </c>
      <c r="K76" s="1">
        <v>138</v>
      </c>
      <c r="L76" s="1">
        <v>73</v>
      </c>
      <c r="M76" s="1">
        <v>65</v>
      </c>
      <c r="N76" s="1">
        <v>104</v>
      </c>
      <c r="O76" s="1">
        <v>52</v>
      </c>
      <c r="P76" s="1">
        <v>52</v>
      </c>
    </row>
    <row r="77" spans="1:16" x14ac:dyDescent="0.3">
      <c r="A77" s="21">
        <v>72</v>
      </c>
      <c r="B77" s="1">
        <v>420</v>
      </c>
      <c r="C77" s="1">
        <v>208</v>
      </c>
      <c r="D77" s="1">
        <v>212</v>
      </c>
      <c r="E77" s="1">
        <v>111</v>
      </c>
      <c r="F77" s="1">
        <v>51</v>
      </c>
      <c r="G77" s="1">
        <v>60</v>
      </c>
      <c r="H77" s="1">
        <v>35</v>
      </c>
      <c r="I77" s="1">
        <v>21</v>
      </c>
      <c r="J77" s="1">
        <v>14</v>
      </c>
      <c r="K77" s="1">
        <v>176</v>
      </c>
      <c r="L77" s="1">
        <v>89</v>
      </c>
      <c r="M77" s="1">
        <v>87</v>
      </c>
      <c r="N77" s="1">
        <v>98</v>
      </c>
      <c r="O77" s="1">
        <v>47</v>
      </c>
      <c r="P77" s="1">
        <v>51</v>
      </c>
    </row>
    <row r="78" spans="1:16" x14ac:dyDescent="0.3">
      <c r="A78" s="21">
        <v>73</v>
      </c>
      <c r="B78" s="1">
        <v>352</v>
      </c>
      <c r="C78" s="1">
        <v>188</v>
      </c>
      <c r="D78" s="1">
        <v>164</v>
      </c>
      <c r="E78" s="1">
        <v>111</v>
      </c>
      <c r="F78" s="1">
        <v>53</v>
      </c>
      <c r="G78" s="1">
        <v>58</v>
      </c>
      <c r="H78" s="1">
        <v>23</v>
      </c>
      <c r="I78" s="1">
        <v>12</v>
      </c>
      <c r="J78" s="1">
        <v>11</v>
      </c>
      <c r="K78" s="1">
        <v>128</v>
      </c>
      <c r="L78" s="1">
        <v>75</v>
      </c>
      <c r="M78" s="1">
        <v>53</v>
      </c>
      <c r="N78" s="1">
        <v>90</v>
      </c>
      <c r="O78" s="1">
        <v>48</v>
      </c>
      <c r="P78" s="1">
        <v>42</v>
      </c>
    </row>
    <row r="79" spans="1:16" x14ac:dyDescent="0.3">
      <c r="A79" s="21">
        <v>74</v>
      </c>
      <c r="B79" s="1">
        <v>332</v>
      </c>
      <c r="C79" s="1">
        <v>194</v>
      </c>
      <c r="D79" s="1">
        <v>138</v>
      </c>
      <c r="E79" s="1">
        <v>83</v>
      </c>
      <c r="F79" s="1">
        <v>54</v>
      </c>
      <c r="G79" s="1">
        <v>29</v>
      </c>
      <c r="H79" s="1">
        <v>27</v>
      </c>
      <c r="I79" s="1">
        <v>22</v>
      </c>
      <c r="J79" s="1">
        <v>5</v>
      </c>
      <c r="K79" s="1">
        <v>125</v>
      </c>
      <c r="L79" s="1">
        <v>68</v>
      </c>
      <c r="M79" s="1">
        <v>57</v>
      </c>
      <c r="N79" s="1">
        <v>97</v>
      </c>
      <c r="O79" s="1">
        <v>50</v>
      </c>
      <c r="P79" s="1">
        <v>47</v>
      </c>
    </row>
    <row r="80" spans="1:16" x14ac:dyDescent="0.3">
      <c r="A80" s="21">
        <v>75</v>
      </c>
      <c r="B80" s="1">
        <v>368</v>
      </c>
      <c r="C80" s="1">
        <v>201</v>
      </c>
      <c r="D80" s="1">
        <v>167</v>
      </c>
      <c r="E80" s="1">
        <v>94</v>
      </c>
      <c r="F80" s="1">
        <v>54</v>
      </c>
      <c r="G80" s="1">
        <v>40</v>
      </c>
      <c r="H80" s="1">
        <v>38</v>
      </c>
      <c r="I80" s="1">
        <v>22</v>
      </c>
      <c r="J80" s="1">
        <v>16</v>
      </c>
      <c r="K80" s="1">
        <v>152</v>
      </c>
      <c r="L80" s="1">
        <v>73</v>
      </c>
      <c r="M80" s="1">
        <v>79</v>
      </c>
      <c r="N80" s="1">
        <v>84</v>
      </c>
      <c r="O80" s="1">
        <v>52</v>
      </c>
      <c r="P80" s="1">
        <v>32</v>
      </c>
    </row>
    <row r="81" spans="1:16" x14ac:dyDescent="0.3">
      <c r="A81" s="21">
        <v>76</v>
      </c>
      <c r="B81" s="1">
        <v>266</v>
      </c>
      <c r="C81" s="1">
        <v>129</v>
      </c>
      <c r="D81" s="1">
        <v>137</v>
      </c>
      <c r="E81" s="1">
        <v>65</v>
      </c>
      <c r="F81" s="1">
        <v>35</v>
      </c>
      <c r="G81" s="1">
        <v>30</v>
      </c>
      <c r="H81" s="1">
        <v>25</v>
      </c>
      <c r="I81" s="1">
        <v>13</v>
      </c>
      <c r="J81" s="1">
        <v>12</v>
      </c>
      <c r="K81" s="1">
        <v>102</v>
      </c>
      <c r="L81" s="1">
        <v>42</v>
      </c>
      <c r="M81" s="1">
        <v>60</v>
      </c>
      <c r="N81" s="1">
        <v>74</v>
      </c>
      <c r="O81" s="1">
        <v>39</v>
      </c>
      <c r="P81" s="1">
        <v>35</v>
      </c>
    </row>
    <row r="82" spans="1:16" x14ac:dyDescent="0.3">
      <c r="A82" s="21">
        <v>77</v>
      </c>
      <c r="B82" s="1">
        <v>203</v>
      </c>
      <c r="C82" s="1">
        <v>106</v>
      </c>
      <c r="D82" s="1">
        <v>97</v>
      </c>
      <c r="E82" s="1">
        <v>62</v>
      </c>
      <c r="F82" s="1">
        <v>32</v>
      </c>
      <c r="G82" s="1">
        <v>30</v>
      </c>
      <c r="H82" s="1">
        <v>9</v>
      </c>
      <c r="I82" s="1">
        <v>5</v>
      </c>
      <c r="J82" s="1">
        <v>4</v>
      </c>
      <c r="K82" s="1">
        <v>86</v>
      </c>
      <c r="L82" s="1">
        <v>48</v>
      </c>
      <c r="M82" s="1">
        <v>38</v>
      </c>
      <c r="N82" s="1">
        <v>46</v>
      </c>
      <c r="O82" s="1">
        <v>21</v>
      </c>
      <c r="P82" s="1">
        <v>25</v>
      </c>
    </row>
    <row r="83" spans="1:16" x14ac:dyDescent="0.3">
      <c r="A83" s="21">
        <v>78</v>
      </c>
      <c r="B83" s="1">
        <v>225</v>
      </c>
      <c r="C83" s="1">
        <v>122</v>
      </c>
      <c r="D83" s="1">
        <v>103</v>
      </c>
      <c r="E83" s="1">
        <v>56</v>
      </c>
      <c r="F83" s="1">
        <v>27</v>
      </c>
      <c r="G83" s="1">
        <v>29</v>
      </c>
      <c r="H83" s="1">
        <v>24</v>
      </c>
      <c r="I83" s="1">
        <v>13</v>
      </c>
      <c r="J83" s="1">
        <v>11</v>
      </c>
      <c r="K83" s="1">
        <v>101</v>
      </c>
      <c r="L83" s="1">
        <v>57</v>
      </c>
      <c r="M83" s="1">
        <v>44</v>
      </c>
      <c r="N83" s="1">
        <v>44</v>
      </c>
      <c r="O83" s="1">
        <v>25</v>
      </c>
      <c r="P83" s="1">
        <v>19</v>
      </c>
    </row>
    <row r="84" spans="1:16" x14ac:dyDescent="0.3">
      <c r="A84" s="21">
        <v>79</v>
      </c>
      <c r="B84" s="1">
        <v>243</v>
      </c>
      <c r="C84" s="1">
        <v>140</v>
      </c>
      <c r="D84" s="1">
        <v>103</v>
      </c>
      <c r="E84" s="1">
        <v>55</v>
      </c>
      <c r="F84" s="1">
        <v>30</v>
      </c>
      <c r="G84" s="1">
        <v>25</v>
      </c>
      <c r="H84" s="1">
        <v>29</v>
      </c>
      <c r="I84" s="1">
        <v>15</v>
      </c>
      <c r="J84" s="1">
        <v>14</v>
      </c>
      <c r="K84" s="1">
        <v>100</v>
      </c>
      <c r="L84" s="1">
        <v>60</v>
      </c>
      <c r="M84" s="1">
        <v>40</v>
      </c>
      <c r="N84" s="1">
        <v>59</v>
      </c>
      <c r="O84" s="1">
        <v>35</v>
      </c>
      <c r="P84" s="1">
        <v>24</v>
      </c>
    </row>
    <row r="85" spans="1:16" x14ac:dyDescent="0.3">
      <c r="A85" s="21">
        <v>80</v>
      </c>
      <c r="B85" s="1">
        <v>226</v>
      </c>
      <c r="C85" s="1">
        <v>114</v>
      </c>
      <c r="D85" s="1">
        <v>112</v>
      </c>
      <c r="E85" s="1">
        <v>53</v>
      </c>
      <c r="F85" s="1">
        <v>27</v>
      </c>
      <c r="G85" s="1">
        <v>26</v>
      </c>
      <c r="H85" s="1">
        <v>16</v>
      </c>
      <c r="I85" s="1">
        <v>6</v>
      </c>
      <c r="J85" s="1">
        <v>10</v>
      </c>
      <c r="K85" s="1">
        <v>107</v>
      </c>
      <c r="L85" s="1">
        <v>58</v>
      </c>
      <c r="M85" s="1">
        <v>49</v>
      </c>
      <c r="N85" s="1">
        <v>50</v>
      </c>
      <c r="O85" s="1">
        <v>23</v>
      </c>
      <c r="P85" s="1">
        <v>27</v>
      </c>
    </row>
    <row r="86" spans="1:16" x14ac:dyDescent="0.3">
      <c r="A86" s="21">
        <v>81</v>
      </c>
      <c r="B86" s="1">
        <v>185</v>
      </c>
      <c r="C86" s="1">
        <v>101</v>
      </c>
      <c r="D86" s="1">
        <v>84</v>
      </c>
      <c r="E86" s="1">
        <v>69</v>
      </c>
      <c r="F86" s="1">
        <v>34</v>
      </c>
      <c r="G86" s="1">
        <v>35</v>
      </c>
      <c r="H86" s="1">
        <v>7</v>
      </c>
      <c r="I86" s="1">
        <v>4</v>
      </c>
      <c r="J86" s="1">
        <v>3</v>
      </c>
      <c r="K86" s="1">
        <v>58</v>
      </c>
      <c r="L86" s="1">
        <v>32</v>
      </c>
      <c r="M86" s="1">
        <v>26</v>
      </c>
      <c r="N86" s="1">
        <v>51</v>
      </c>
      <c r="O86" s="1">
        <v>31</v>
      </c>
      <c r="P86" s="1">
        <v>20</v>
      </c>
    </row>
    <row r="87" spans="1:16" x14ac:dyDescent="0.3">
      <c r="A87" s="21">
        <v>82</v>
      </c>
      <c r="B87" s="1">
        <v>126</v>
      </c>
      <c r="C87" s="1">
        <v>62</v>
      </c>
      <c r="D87" s="1">
        <v>64</v>
      </c>
      <c r="E87" s="1">
        <v>32</v>
      </c>
      <c r="F87" s="1">
        <v>15</v>
      </c>
      <c r="G87" s="1">
        <v>17</v>
      </c>
      <c r="H87" s="1">
        <v>17</v>
      </c>
      <c r="I87" s="1">
        <v>10</v>
      </c>
      <c r="J87" s="1">
        <v>7</v>
      </c>
      <c r="K87" s="1">
        <v>40</v>
      </c>
      <c r="L87" s="1">
        <v>22</v>
      </c>
      <c r="M87" s="1">
        <v>18</v>
      </c>
      <c r="N87" s="1">
        <v>37</v>
      </c>
      <c r="O87" s="1">
        <v>15</v>
      </c>
      <c r="P87" s="1">
        <v>22</v>
      </c>
    </row>
    <row r="88" spans="1:16" x14ac:dyDescent="0.3">
      <c r="A88" s="21">
        <v>83</v>
      </c>
      <c r="B88" s="1">
        <v>98</v>
      </c>
      <c r="C88" s="1">
        <v>59</v>
      </c>
      <c r="D88" s="1">
        <v>39</v>
      </c>
      <c r="E88" s="1">
        <v>35</v>
      </c>
      <c r="F88" s="1">
        <v>21</v>
      </c>
      <c r="G88" s="1">
        <v>14</v>
      </c>
      <c r="H88" s="1">
        <v>3</v>
      </c>
      <c r="I88" s="1">
        <v>2</v>
      </c>
      <c r="J88" s="1">
        <v>1</v>
      </c>
      <c r="K88" s="1">
        <v>35</v>
      </c>
      <c r="L88" s="1">
        <v>18</v>
      </c>
      <c r="M88" s="1">
        <v>17</v>
      </c>
      <c r="N88" s="1">
        <v>25</v>
      </c>
      <c r="O88" s="1">
        <v>18</v>
      </c>
      <c r="P88" s="1">
        <v>7</v>
      </c>
    </row>
    <row r="89" spans="1:16" x14ac:dyDescent="0.3">
      <c r="A89" s="21">
        <v>84</v>
      </c>
      <c r="B89" s="1">
        <v>85</v>
      </c>
      <c r="C89" s="1">
        <v>41</v>
      </c>
      <c r="D89" s="1">
        <v>44</v>
      </c>
      <c r="E89" s="1">
        <v>30</v>
      </c>
      <c r="F89" s="1">
        <v>13</v>
      </c>
      <c r="G89" s="1">
        <v>17</v>
      </c>
      <c r="H89" s="1">
        <v>12</v>
      </c>
      <c r="I89" s="1">
        <v>7</v>
      </c>
      <c r="J89" s="1">
        <v>5</v>
      </c>
      <c r="K89" s="1">
        <v>27</v>
      </c>
      <c r="L89" s="1">
        <v>15</v>
      </c>
      <c r="M89" s="1">
        <v>12</v>
      </c>
      <c r="N89" s="1">
        <v>16</v>
      </c>
      <c r="O89" s="1">
        <v>6</v>
      </c>
      <c r="P89" s="1">
        <v>10</v>
      </c>
    </row>
    <row r="90" spans="1:16" x14ac:dyDescent="0.3">
      <c r="A90" s="21">
        <v>85</v>
      </c>
      <c r="B90" s="1">
        <v>100</v>
      </c>
      <c r="C90" s="1">
        <v>52</v>
      </c>
      <c r="D90" s="1">
        <v>48</v>
      </c>
      <c r="E90" s="1">
        <v>28</v>
      </c>
      <c r="F90" s="1">
        <v>16</v>
      </c>
      <c r="G90" s="1">
        <v>12</v>
      </c>
      <c r="H90" s="1">
        <v>6</v>
      </c>
      <c r="I90" s="1">
        <v>2</v>
      </c>
      <c r="J90" s="1">
        <v>4</v>
      </c>
      <c r="K90" s="1">
        <v>44</v>
      </c>
      <c r="L90" s="1">
        <v>21</v>
      </c>
      <c r="M90" s="1">
        <v>23</v>
      </c>
      <c r="N90" s="1">
        <v>22</v>
      </c>
      <c r="O90" s="1">
        <v>13</v>
      </c>
      <c r="P90" s="1">
        <v>9</v>
      </c>
    </row>
    <row r="91" spans="1:16" x14ac:dyDescent="0.3">
      <c r="A91" s="21">
        <v>86</v>
      </c>
      <c r="B91" s="1">
        <v>84</v>
      </c>
      <c r="C91" s="1">
        <v>37</v>
      </c>
      <c r="D91" s="1">
        <v>47</v>
      </c>
      <c r="E91" s="1">
        <v>23</v>
      </c>
      <c r="F91" s="1">
        <v>11</v>
      </c>
      <c r="G91" s="1">
        <v>12</v>
      </c>
      <c r="H91" s="1">
        <v>9</v>
      </c>
      <c r="I91" s="1">
        <v>3</v>
      </c>
      <c r="J91" s="1">
        <v>6</v>
      </c>
      <c r="K91" s="1">
        <v>25</v>
      </c>
      <c r="L91" s="1">
        <v>11</v>
      </c>
      <c r="M91" s="1">
        <v>14</v>
      </c>
      <c r="N91" s="1">
        <v>27</v>
      </c>
      <c r="O91" s="1">
        <v>12</v>
      </c>
      <c r="P91" s="1">
        <v>15</v>
      </c>
    </row>
    <row r="92" spans="1:16" x14ac:dyDescent="0.3">
      <c r="A92" s="21">
        <v>87</v>
      </c>
      <c r="B92" s="1">
        <v>70</v>
      </c>
      <c r="C92" s="1">
        <v>34</v>
      </c>
      <c r="D92" s="1">
        <v>36</v>
      </c>
      <c r="E92" s="1">
        <v>23</v>
      </c>
      <c r="F92" s="1">
        <v>12</v>
      </c>
      <c r="G92" s="1">
        <v>11</v>
      </c>
      <c r="H92" s="1">
        <v>5</v>
      </c>
      <c r="I92" s="1">
        <v>3</v>
      </c>
      <c r="J92" s="1">
        <v>2</v>
      </c>
      <c r="K92" s="1">
        <v>27</v>
      </c>
      <c r="L92" s="1">
        <v>12</v>
      </c>
      <c r="M92" s="1">
        <v>15</v>
      </c>
      <c r="N92" s="1">
        <v>15</v>
      </c>
      <c r="O92" s="1">
        <v>7</v>
      </c>
      <c r="P92" s="1">
        <v>8</v>
      </c>
    </row>
    <row r="93" spans="1:16" x14ac:dyDescent="0.3">
      <c r="A93" s="21">
        <v>88</v>
      </c>
      <c r="B93" s="1">
        <v>58</v>
      </c>
      <c r="C93" s="1">
        <v>30</v>
      </c>
      <c r="D93" s="1">
        <v>28</v>
      </c>
      <c r="E93" s="1">
        <v>15</v>
      </c>
      <c r="F93" s="1">
        <v>7</v>
      </c>
      <c r="G93" s="1">
        <v>8</v>
      </c>
      <c r="H93" s="1">
        <v>2</v>
      </c>
      <c r="I93" s="1">
        <v>2</v>
      </c>
      <c r="J93" s="1">
        <v>0</v>
      </c>
      <c r="K93" s="1">
        <v>20</v>
      </c>
      <c r="L93" s="1">
        <v>13</v>
      </c>
      <c r="M93" s="1">
        <v>7</v>
      </c>
      <c r="N93" s="1">
        <v>21</v>
      </c>
      <c r="O93" s="1">
        <v>8</v>
      </c>
      <c r="P93" s="1">
        <v>13</v>
      </c>
    </row>
    <row r="94" spans="1:16" x14ac:dyDescent="0.3">
      <c r="A94" s="21">
        <v>89</v>
      </c>
      <c r="B94" s="1">
        <v>57</v>
      </c>
      <c r="C94" s="1">
        <v>30</v>
      </c>
      <c r="D94" s="1">
        <v>27</v>
      </c>
      <c r="E94" s="1">
        <v>16</v>
      </c>
      <c r="F94" s="1">
        <v>11</v>
      </c>
      <c r="G94" s="1">
        <v>5</v>
      </c>
      <c r="H94" s="1">
        <v>4</v>
      </c>
      <c r="I94" s="1">
        <v>2</v>
      </c>
      <c r="J94" s="1">
        <v>2</v>
      </c>
      <c r="K94" s="1">
        <v>22</v>
      </c>
      <c r="L94" s="1">
        <v>9</v>
      </c>
      <c r="M94" s="1">
        <v>13</v>
      </c>
      <c r="N94" s="1">
        <v>15</v>
      </c>
      <c r="O94" s="1">
        <v>8</v>
      </c>
      <c r="P94" s="1">
        <v>7</v>
      </c>
    </row>
    <row r="95" spans="1:16" x14ac:dyDescent="0.3">
      <c r="A95" s="21">
        <v>90</v>
      </c>
      <c r="B95" s="1">
        <v>42</v>
      </c>
      <c r="C95" s="1">
        <v>30</v>
      </c>
      <c r="D95" s="1">
        <v>12</v>
      </c>
      <c r="E95" s="1">
        <v>10</v>
      </c>
      <c r="F95" s="1">
        <v>8</v>
      </c>
      <c r="G95" s="1">
        <v>2</v>
      </c>
      <c r="H95" s="1">
        <v>2</v>
      </c>
      <c r="I95" s="1">
        <v>2</v>
      </c>
      <c r="J95" s="1">
        <v>0</v>
      </c>
      <c r="K95" s="1">
        <v>13</v>
      </c>
      <c r="L95" s="1">
        <v>9</v>
      </c>
      <c r="M95" s="1">
        <v>4</v>
      </c>
      <c r="N95" s="1">
        <v>17</v>
      </c>
      <c r="O95" s="1">
        <v>11</v>
      </c>
      <c r="P95" s="1">
        <v>6</v>
      </c>
    </row>
    <row r="96" spans="1:16" x14ac:dyDescent="0.3">
      <c r="A96" s="21">
        <v>91</v>
      </c>
      <c r="B96" s="1">
        <v>36</v>
      </c>
      <c r="C96" s="1">
        <v>23</v>
      </c>
      <c r="D96" s="1">
        <v>13</v>
      </c>
      <c r="E96" s="1">
        <v>16</v>
      </c>
      <c r="F96" s="1">
        <v>13</v>
      </c>
      <c r="G96" s="1">
        <v>3</v>
      </c>
      <c r="H96" s="1">
        <v>0</v>
      </c>
      <c r="I96" s="1">
        <v>0</v>
      </c>
      <c r="J96" s="1">
        <v>0</v>
      </c>
      <c r="K96" s="1">
        <v>11</v>
      </c>
      <c r="L96" s="1">
        <v>5</v>
      </c>
      <c r="M96" s="1">
        <v>6</v>
      </c>
      <c r="N96" s="1">
        <v>9</v>
      </c>
      <c r="O96" s="1">
        <v>5</v>
      </c>
      <c r="P96" s="1">
        <v>4</v>
      </c>
    </row>
    <row r="97" spans="1:16" x14ac:dyDescent="0.3">
      <c r="A97" s="21">
        <v>92</v>
      </c>
      <c r="B97" s="1">
        <v>10</v>
      </c>
      <c r="C97" s="1">
        <v>5</v>
      </c>
      <c r="D97" s="1">
        <v>5</v>
      </c>
      <c r="E97" s="1">
        <v>3</v>
      </c>
      <c r="F97" s="1">
        <v>0</v>
      </c>
      <c r="G97" s="1">
        <v>3</v>
      </c>
      <c r="H97" s="1">
        <v>1</v>
      </c>
      <c r="I97" s="1">
        <v>0</v>
      </c>
      <c r="J97" s="1">
        <v>1</v>
      </c>
      <c r="K97" s="1">
        <v>5</v>
      </c>
      <c r="L97" s="1">
        <v>4</v>
      </c>
      <c r="M97" s="1">
        <v>1</v>
      </c>
      <c r="N97" s="1">
        <v>1</v>
      </c>
      <c r="O97" s="1">
        <v>1</v>
      </c>
      <c r="P97" s="1">
        <v>0</v>
      </c>
    </row>
    <row r="98" spans="1:16" x14ac:dyDescent="0.3">
      <c r="A98" s="21">
        <v>93</v>
      </c>
      <c r="B98" s="1">
        <v>7</v>
      </c>
      <c r="C98" s="1">
        <v>5</v>
      </c>
      <c r="D98" s="1">
        <v>2</v>
      </c>
      <c r="E98" s="1">
        <v>2</v>
      </c>
      <c r="F98" s="1">
        <v>1</v>
      </c>
      <c r="G98" s="1">
        <v>1</v>
      </c>
      <c r="H98" s="1">
        <v>1</v>
      </c>
      <c r="I98" s="1">
        <v>1</v>
      </c>
      <c r="J98" s="1">
        <v>0</v>
      </c>
      <c r="K98" s="1">
        <v>4</v>
      </c>
      <c r="L98" s="1">
        <v>3</v>
      </c>
      <c r="M98" s="1">
        <v>1</v>
      </c>
      <c r="N98" s="1">
        <v>0</v>
      </c>
      <c r="O98" s="1">
        <v>0</v>
      </c>
      <c r="P98" s="1">
        <v>0</v>
      </c>
    </row>
    <row r="99" spans="1:16" x14ac:dyDescent="0.3">
      <c r="A99" s="21">
        <v>94</v>
      </c>
      <c r="B99" s="1">
        <v>9</v>
      </c>
      <c r="C99" s="1">
        <v>3</v>
      </c>
      <c r="D99" s="1">
        <v>6</v>
      </c>
      <c r="E99" s="1">
        <v>3</v>
      </c>
      <c r="F99" s="1">
        <v>1</v>
      </c>
      <c r="G99" s="1">
        <v>2</v>
      </c>
      <c r="H99" s="1">
        <v>1</v>
      </c>
      <c r="I99" s="1">
        <v>0</v>
      </c>
      <c r="J99" s="1">
        <v>1</v>
      </c>
      <c r="K99" s="1">
        <v>3</v>
      </c>
      <c r="L99" s="1">
        <v>1</v>
      </c>
      <c r="M99" s="1">
        <v>2</v>
      </c>
      <c r="N99" s="1">
        <v>2</v>
      </c>
      <c r="O99" s="1">
        <v>1</v>
      </c>
      <c r="P99" s="1">
        <v>1</v>
      </c>
    </row>
    <row r="100" spans="1:16" x14ac:dyDescent="0.3">
      <c r="A100" s="21">
        <v>95</v>
      </c>
      <c r="B100" s="1">
        <v>12</v>
      </c>
      <c r="C100" s="1">
        <v>6</v>
      </c>
      <c r="D100" s="1">
        <v>6</v>
      </c>
      <c r="E100" s="1">
        <v>4</v>
      </c>
      <c r="F100" s="1">
        <v>3</v>
      </c>
      <c r="G100" s="1">
        <v>1</v>
      </c>
      <c r="H100" s="1">
        <v>1</v>
      </c>
      <c r="I100" s="1">
        <v>1</v>
      </c>
      <c r="J100" s="1">
        <v>0</v>
      </c>
      <c r="K100" s="1">
        <v>6</v>
      </c>
      <c r="L100" s="1">
        <v>2</v>
      </c>
      <c r="M100" s="1">
        <v>4</v>
      </c>
      <c r="N100" s="1">
        <v>1</v>
      </c>
      <c r="O100" s="1">
        <v>0</v>
      </c>
      <c r="P100" s="1">
        <v>1</v>
      </c>
    </row>
    <row r="101" spans="1:16" x14ac:dyDescent="0.3">
      <c r="A101" s="21">
        <v>96</v>
      </c>
      <c r="B101" s="1">
        <v>17</v>
      </c>
      <c r="C101" s="1">
        <v>11</v>
      </c>
      <c r="D101" s="1">
        <v>6</v>
      </c>
      <c r="E101" s="1">
        <v>1</v>
      </c>
      <c r="F101" s="1">
        <v>1</v>
      </c>
      <c r="G101" s="1">
        <v>0</v>
      </c>
      <c r="H101" s="1">
        <v>1</v>
      </c>
      <c r="I101" s="1">
        <v>1</v>
      </c>
      <c r="J101" s="1">
        <v>0</v>
      </c>
      <c r="K101" s="1">
        <v>8</v>
      </c>
      <c r="L101" s="1">
        <v>4</v>
      </c>
      <c r="M101" s="1">
        <v>4</v>
      </c>
      <c r="N101" s="1">
        <v>7</v>
      </c>
      <c r="O101" s="1">
        <v>5</v>
      </c>
      <c r="P101" s="1">
        <v>2</v>
      </c>
    </row>
    <row r="102" spans="1:16" x14ac:dyDescent="0.3">
      <c r="A102" s="21">
        <v>97</v>
      </c>
      <c r="B102" s="1">
        <v>8</v>
      </c>
      <c r="C102" s="1">
        <v>5</v>
      </c>
      <c r="D102" s="1">
        <v>3</v>
      </c>
      <c r="E102" s="1">
        <v>2</v>
      </c>
      <c r="F102" s="1">
        <v>1</v>
      </c>
      <c r="G102" s="1">
        <v>1</v>
      </c>
      <c r="H102" s="1">
        <v>0</v>
      </c>
      <c r="I102" s="1">
        <v>0</v>
      </c>
      <c r="J102" s="1">
        <v>0</v>
      </c>
      <c r="K102" s="1">
        <v>3</v>
      </c>
      <c r="L102" s="1">
        <v>1</v>
      </c>
      <c r="M102" s="1">
        <v>2</v>
      </c>
      <c r="N102" s="1">
        <v>3</v>
      </c>
      <c r="O102" s="1">
        <v>3</v>
      </c>
      <c r="P102" s="1">
        <v>0</v>
      </c>
    </row>
    <row r="103" spans="1:16" x14ac:dyDescent="0.3">
      <c r="A103" s="21">
        <v>98</v>
      </c>
      <c r="B103" s="1">
        <v>10</v>
      </c>
      <c r="C103" s="1">
        <v>6</v>
      </c>
      <c r="D103" s="1">
        <v>4</v>
      </c>
      <c r="E103" s="1">
        <v>3</v>
      </c>
      <c r="F103" s="1">
        <v>1</v>
      </c>
      <c r="G103" s="1">
        <v>2</v>
      </c>
      <c r="H103" s="1">
        <v>0</v>
      </c>
      <c r="I103" s="1">
        <v>0</v>
      </c>
      <c r="J103" s="1">
        <v>0</v>
      </c>
      <c r="K103" s="1">
        <v>6</v>
      </c>
      <c r="L103" s="1">
        <v>4</v>
      </c>
      <c r="M103" s="1">
        <v>2</v>
      </c>
      <c r="N103" s="1">
        <v>1</v>
      </c>
      <c r="O103" s="1">
        <v>1</v>
      </c>
      <c r="P103" s="1">
        <v>0</v>
      </c>
    </row>
    <row r="104" spans="1:16" x14ac:dyDescent="0.3">
      <c r="A104" s="22" t="s">
        <v>50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E1DB-EA37-4D7F-BA79-102311BEE5D5}">
  <dimension ref="A1:M61"/>
  <sheetViews>
    <sheetView view="pageBreakPreview" zoomScaleNormal="100" zoomScaleSheetLayoutView="100" workbookViewId="0">
      <selection activeCell="C9" sqref="C9"/>
    </sheetView>
  </sheetViews>
  <sheetFormatPr defaultColWidth="8.86328125" defaultRowHeight="10.15" x14ac:dyDescent="0.3"/>
  <cols>
    <col min="1" max="13" width="6" style="1" customWidth="1"/>
    <col min="14" max="16384" width="8.86328125" style="1"/>
  </cols>
  <sheetData>
    <row r="1" spans="1:13" x14ac:dyDescent="0.3">
      <c r="A1" s="1" t="s">
        <v>49</v>
      </c>
    </row>
    <row r="2" spans="1:13" x14ac:dyDescent="0.3">
      <c r="A2" s="12"/>
      <c r="B2" s="23" t="s">
        <v>0</v>
      </c>
      <c r="C2" s="23"/>
      <c r="D2" s="23"/>
      <c r="E2" s="23" t="s">
        <v>23</v>
      </c>
      <c r="F2" s="23"/>
      <c r="G2" s="23"/>
      <c r="H2" s="14"/>
      <c r="I2" s="15"/>
      <c r="J2" s="12"/>
      <c r="K2" s="23" t="s">
        <v>39</v>
      </c>
      <c r="L2" s="23"/>
      <c r="M2" s="23"/>
    </row>
    <row r="3" spans="1:13" x14ac:dyDescent="0.3">
      <c r="A3" s="13"/>
      <c r="B3" s="10" t="s">
        <v>0</v>
      </c>
      <c r="C3" s="10" t="s">
        <v>21</v>
      </c>
      <c r="D3" s="10" t="s">
        <v>22</v>
      </c>
      <c r="E3" s="10" t="s">
        <v>0</v>
      </c>
      <c r="F3" s="10" t="s">
        <v>21</v>
      </c>
      <c r="G3" s="10" t="s">
        <v>22</v>
      </c>
      <c r="H3" s="16"/>
      <c r="I3" s="17"/>
      <c r="J3" s="13"/>
      <c r="K3" s="10" t="s">
        <v>0</v>
      </c>
      <c r="L3" s="10" t="s">
        <v>21</v>
      </c>
      <c r="M3" s="10" t="s">
        <v>22</v>
      </c>
    </row>
    <row r="4" spans="1:13" x14ac:dyDescent="0.3">
      <c r="A4" s="1" t="s">
        <v>24</v>
      </c>
    </row>
    <row r="5" spans="1:13" x14ac:dyDescent="0.3">
      <c r="A5" s="1" t="s">
        <v>5</v>
      </c>
    </row>
    <row r="6" spans="1:13" x14ac:dyDescent="0.3">
      <c r="A6" s="1" t="s">
        <v>25</v>
      </c>
    </row>
    <row r="7" spans="1:13" x14ac:dyDescent="0.3">
      <c r="A7" s="1" t="s">
        <v>0</v>
      </c>
      <c r="B7" s="1">
        <v>142662</v>
      </c>
      <c r="C7" s="1">
        <v>74675</v>
      </c>
      <c r="D7" s="1">
        <v>67987</v>
      </c>
      <c r="E7" s="1">
        <v>50672</v>
      </c>
      <c r="F7" s="1">
        <v>32938</v>
      </c>
      <c r="G7" s="1">
        <v>17734</v>
      </c>
    </row>
    <row r="8" spans="1:13" x14ac:dyDescent="0.3">
      <c r="A8" s="1" t="s">
        <v>7</v>
      </c>
      <c r="B8" s="1">
        <v>28985</v>
      </c>
      <c r="C8" s="1">
        <v>15529</v>
      </c>
      <c r="D8" s="1">
        <v>13456</v>
      </c>
      <c r="E8" s="1">
        <v>26093</v>
      </c>
      <c r="F8" s="1">
        <v>14840</v>
      </c>
      <c r="G8" s="1">
        <v>11253</v>
      </c>
      <c r="H8" s="2">
        <f t="shared" ref="H8:J15" si="0">E8/B8*100</f>
        <v>90.022425392444376</v>
      </c>
      <c r="I8" s="2">
        <f t="shared" si="0"/>
        <v>95.563139931740608</v>
      </c>
      <c r="J8" s="2">
        <f t="shared" si="0"/>
        <v>83.628121284185497</v>
      </c>
      <c r="K8" s="3">
        <f>H16+1500</f>
        <v>2534.8450380193117</v>
      </c>
      <c r="L8" s="3">
        <f t="shared" ref="L8:M8" si="1">I16+1500</f>
        <v>2812.0020253689117</v>
      </c>
      <c r="M8" s="3">
        <f t="shared" si="1"/>
        <v>2233.345522973078</v>
      </c>
    </row>
    <row r="9" spans="1:13" x14ac:dyDescent="0.3">
      <c r="A9" s="1" t="s">
        <v>8</v>
      </c>
      <c r="B9" s="1">
        <v>23327</v>
      </c>
      <c r="C9" s="1">
        <v>12206</v>
      </c>
      <c r="D9" s="1">
        <v>11121</v>
      </c>
      <c r="E9" s="1">
        <v>12868</v>
      </c>
      <c r="F9" s="1">
        <v>8845</v>
      </c>
      <c r="G9" s="1">
        <v>4023</v>
      </c>
      <c r="H9" s="2">
        <f t="shared" si="0"/>
        <v>55.163544390620309</v>
      </c>
      <c r="I9" s="2">
        <f t="shared" si="0"/>
        <v>72.464361789283956</v>
      </c>
      <c r="J9" s="2">
        <f t="shared" si="0"/>
        <v>36.174804424062586</v>
      </c>
      <c r="K9" s="4"/>
      <c r="L9" s="4"/>
      <c r="M9" s="4"/>
    </row>
    <row r="10" spans="1:13" x14ac:dyDescent="0.3">
      <c r="A10" s="1" t="s">
        <v>9</v>
      </c>
      <c r="B10" s="1">
        <v>21273</v>
      </c>
      <c r="C10" s="1">
        <v>10922</v>
      </c>
      <c r="D10" s="1">
        <v>10351</v>
      </c>
      <c r="E10" s="1">
        <v>5793</v>
      </c>
      <c r="F10" s="1">
        <v>4505</v>
      </c>
      <c r="G10" s="1">
        <v>1288</v>
      </c>
      <c r="H10" s="2">
        <f t="shared" si="0"/>
        <v>27.231702157664646</v>
      </c>
      <c r="I10" s="2">
        <f t="shared" si="0"/>
        <v>41.247024354513826</v>
      </c>
      <c r="J10" s="2">
        <f t="shared" si="0"/>
        <v>12.44324219882137</v>
      </c>
      <c r="K10" s="3">
        <f>(H14+H15)/2</f>
        <v>4.4007441779229151</v>
      </c>
      <c r="L10" s="3">
        <f t="shared" ref="L10:M10" si="2">(I14+I15)/2</f>
        <v>6.3342775129155626</v>
      </c>
      <c r="M10" s="3">
        <f t="shared" si="2"/>
        <v>2.2482897756555675</v>
      </c>
    </row>
    <row r="11" spans="1:13" x14ac:dyDescent="0.3">
      <c r="A11" s="1" t="s">
        <v>10</v>
      </c>
      <c r="B11" s="1">
        <v>17943</v>
      </c>
      <c r="C11" s="1">
        <v>9364</v>
      </c>
      <c r="D11" s="1">
        <v>8579</v>
      </c>
      <c r="E11" s="1">
        <v>2595</v>
      </c>
      <c r="F11" s="1">
        <v>2117</v>
      </c>
      <c r="G11" s="1">
        <v>478</v>
      </c>
      <c r="H11" s="2">
        <f t="shared" si="0"/>
        <v>14.462464470824276</v>
      </c>
      <c r="I11" s="2">
        <f t="shared" si="0"/>
        <v>22.607859888936353</v>
      </c>
      <c r="J11" s="2">
        <f t="shared" si="0"/>
        <v>5.5717449586198855</v>
      </c>
      <c r="K11" s="3"/>
      <c r="L11" s="3"/>
      <c r="M11" s="3"/>
    </row>
    <row r="12" spans="1:13" x14ac:dyDescent="0.3">
      <c r="A12" s="1" t="s">
        <v>11</v>
      </c>
      <c r="B12" s="1">
        <v>17611</v>
      </c>
      <c r="C12" s="1">
        <v>9003</v>
      </c>
      <c r="D12" s="1">
        <v>8608</v>
      </c>
      <c r="E12" s="1">
        <v>1610</v>
      </c>
      <c r="F12" s="1">
        <v>1311</v>
      </c>
      <c r="G12" s="1">
        <v>299</v>
      </c>
      <c r="H12" s="2">
        <f t="shared" si="0"/>
        <v>9.1420135142808476</v>
      </c>
      <c r="I12" s="2">
        <f t="shared" si="0"/>
        <v>14.561812729090304</v>
      </c>
      <c r="J12" s="2">
        <f t="shared" si="0"/>
        <v>3.473513011152416</v>
      </c>
      <c r="K12" s="3">
        <f>K10*50</f>
        <v>220.03720889614576</v>
      </c>
      <c r="L12" s="3">
        <f t="shared" ref="L12:M12" si="3">L10*50</f>
        <v>316.7138756457781</v>
      </c>
      <c r="M12" s="3">
        <f t="shared" si="3"/>
        <v>112.41448878277838</v>
      </c>
    </row>
    <row r="13" spans="1:13" x14ac:dyDescent="0.3">
      <c r="A13" s="1" t="s">
        <v>12</v>
      </c>
      <c r="B13" s="1">
        <v>13330</v>
      </c>
      <c r="C13" s="1">
        <v>7013</v>
      </c>
      <c r="D13" s="1">
        <v>6317</v>
      </c>
      <c r="E13" s="1">
        <v>809</v>
      </c>
      <c r="F13" s="1">
        <v>637</v>
      </c>
      <c r="G13" s="1">
        <v>172</v>
      </c>
      <c r="H13" s="2">
        <f t="shared" si="0"/>
        <v>6.0690172543135787</v>
      </c>
      <c r="I13" s="2">
        <f t="shared" si="0"/>
        <v>9.0831313275345789</v>
      </c>
      <c r="J13" s="2">
        <f t="shared" si="0"/>
        <v>2.7228114611366152</v>
      </c>
      <c r="K13" s="3"/>
      <c r="L13" s="3"/>
      <c r="M13" s="3"/>
    </row>
    <row r="14" spans="1:13" x14ac:dyDescent="0.3">
      <c r="A14" s="1" t="s">
        <v>13</v>
      </c>
      <c r="B14" s="1">
        <v>11706</v>
      </c>
      <c r="C14" s="1">
        <v>6169</v>
      </c>
      <c r="D14" s="1">
        <v>5537</v>
      </c>
      <c r="E14" s="1">
        <v>571</v>
      </c>
      <c r="F14" s="1">
        <v>424</v>
      </c>
      <c r="G14" s="1">
        <v>147</v>
      </c>
      <c r="H14" s="2">
        <f t="shared" si="0"/>
        <v>4.8778404237143347</v>
      </c>
      <c r="I14" s="2">
        <f t="shared" si="0"/>
        <v>6.8730750526827684</v>
      </c>
      <c r="J14" s="2">
        <f t="shared" si="0"/>
        <v>2.6548672566371683</v>
      </c>
      <c r="K14" s="3">
        <f>K8-K12</f>
        <v>2314.8078291231659</v>
      </c>
      <c r="L14" s="3">
        <f t="shared" ref="L14:M14" si="4">L8-L12</f>
        <v>2495.2881497231338</v>
      </c>
      <c r="M14" s="3">
        <f t="shared" si="4"/>
        <v>2120.9310341902997</v>
      </c>
    </row>
    <row r="15" spans="1:13" x14ac:dyDescent="0.3">
      <c r="A15" s="1" t="s">
        <v>14</v>
      </c>
      <c r="B15" s="1">
        <v>8487</v>
      </c>
      <c r="C15" s="1">
        <v>4469</v>
      </c>
      <c r="D15" s="1">
        <v>4018</v>
      </c>
      <c r="E15" s="1">
        <v>333</v>
      </c>
      <c r="F15" s="1">
        <v>259</v>
      </c>
      <c r="G15" s="1">
        <v>74</v>
      </c>
      <c r="H15" s="2">
        <f t="shared" si="0"/>
        <v>3.923647932131495</v>
      </c>
      <c r="I15" s="2">
        <f t="shared" si="0"/>
        <v>5.7954799731483559</v>
      </c>
      <c r="J15" s="2">
        <f t="shared" si="0"/>
        <v>1.841712294673967</v>
      </c>
      <c r="K15" s="3">
        <f>100-K10</f>
        <v>95.599255822077083</v>
      </c>
      <c r="L15" s="3">
        <f t="shared" ref="L15:M15" si="5">100-L10</f>
        <v>93.665722487084437</v>
      </c>
      <c r="M15" s="3">
        <f t="shared" si="5"/>
        <v>97.751710224344436</v>
      </c>
    </row>
    <row r="16" spans="1:13" x14ac:dyDescent="0.3">
      <c r="A16" s="1" t="s">
        <v>26</v>
      </c>
      <c r="H16" s="2">
        <f>SUM(H8:H14)*5</f>
        <v>1034.8450380193119</v>
      </c>
      <c r="I16" s="2">
        <f>SUM(I8:I14)*5</f>
        <v>1312.002025368912</v>
      </c>
      <c r="J16" s="2">
        <f>SUM(J8:J14)*5</f>
        <v>733.34552297307778</v>
      </c>
      <c r="K16" s="5">
        <f>K14/K15</f>
        <v>24.213659502029291</v>
      </c>
      <c r="L16" s="5">
        <f t="shared" ref="L16:M16" si="6">L14/L15</f>
        <v>26.640355548073725</v>
      </c>
      <c r="M16" s="5">
        <f t="shared" si="6"/>
        <v>21.697124575341654</v>
      </c>
    </row>
    <row r="17" spans="1:13" x14ac:dyDescent="0.3">
      <c r="A17" s="1" t="s">
        <v>25</v>
      </c>
    </row>
    <row r="18" spans="1:13" x14ac:dyDescent="0.3">
      <c r="A18" s="1" t="s">
        <v>0</v>
      </c>
      <c r="B18" s="1">
        <v>29287</v>
      </c>
      <c r="C18" s="1">
        <v>15393</v>
      </c>
      <c r="D18" s="1">
        <v>13894</v>
      </c>
      <c r="E18" s="1">
        <v>10969</v>
      </c>
      <c r="F18" s="1">
        <v>7297</v>
      </c>
      <c r="G18" s="1">
        <v>3672</v>
      </c>
    </row>
    <row r="19" spans="1:13" x14ac:dyDescent="0.3">
      <c r="A19" s="1" t="s">
        <v>7</v>
      </c>
      <c r="B19" s="1">
        <v>6050</v>
      </c>
      <c r="C19" s="1">
        <v>3270</v>
      </c>
      <c r="D19" s="1">
        <v>2780</v>
      </c>
      <c r="E19" s="1">
        <v>5428</v>
      </c>
      <c r="F19" s="1">
        <v>3116</v>
      </c>
      <c r="G19" s="1">
        <v>2312</v>
      </c>
      <c r="H19" s="2">
        <f t="shared" ref="H19:J26" si="7">E19/B19*100</f>
        <v>89.719008264462801</v>
      </c>
      <c r="I19" s="2">
        <f t="shared" si="7"/>
        <v>95.290519877675834</v>
      </c>
      <c r="J19" s="2">
        <f t="shared" si="7"/>
        <v>83.165467625899282</v>
      </c>
      <c r="K19" s="3">
        <f>H27+1500</f>
        <v>2594.8629870956665</v>
      </c>
      <c r="L19" s="3">
        <f t="shared" ref="L19:M19" si="8">I27+1500</f>
        <v>2905.2608925647814</v>
      </c>
      <c r="M19" s="3">
        <f t="shared" si="8"/>
        <v>2247.1246677729478</v>
      </c>
    </row>
    <row r="20" spans="1:13" x14ac:dyDescent="0.3">
      <c r="A20" s="1" t="s">
        <v>8</v>
      </c>
      <c r="B20" s="1">
        <v>4852</v>
      </c>
      <c r="C20" s="1">
        <v>2606</v>
      </c>
      <c r="D20" s="1">
        <v>2246</v>
      </c>
      <c r="E20" s="1">
        <v>2875</v>
      </c>
      <c r="F20" s="1">
        <v>2031</v>
      </c>
      <c r="G20" s="1">
        <v>844</v>
      </c>
      <c r="H20" s="2">
        <f t="shared" si="7"/>
        <v>59.253915910964551</v>
      </c>
      <c r="I20" s="2">
        <f t="shared" si="7"/>
        <v>77.935533384497319</v>
      </c>
      <c r="J20" s="2">
        <f t="shared" si="7"/>
        <v>37.57791629563669</v>
      </c>
      <c r="K20" s="4"/>
      <c r="L20" s="4"/>
      <c r="M20" s="4"/>
    </row>
    <row r="21" spans="1:13" x14ac:dyDescent="0.3">
      <c r="A21" s="1" t="s">
        <v>9</v>
      </c>
      <c r="B21" s="1">
        <v>4185</v>
      </c>
      <c r="C21" s="1">
        <v>2211</v>
      </c>
      <c r="D21" s="1">
        <v>1974</v>
      </c>
      <c r="E21" s="1">
        <v>1297</v>
      </c>
      <c r="F21" s="1">
        <v>1040</v>
      </c>
      <c r="G21" s="1">
        <v>257</v>
      </c>
      <c r="H21" s="2">
        <f t="shared" si="7"/>
        <v>30.991636798088411</v>
      </c>
      <c r="I21" s="2">
        <f t="shared" si="7"/>
        <v>47.037539574853007</v>
      </c>
      <c r="J21" s="2">
        <f t="shared" si="7"/>
        <v>13.019250253292808</v>
      </c>
      <c r="K21" s="3">
        <f>(H25+H26)/2</f>
        <v>4.5583534998401909</v>
      </c>
      <c r="L21" s="3">
        <f t="shared" ref="L21:M21" si="9">(I25+I26)/2</f>
        <v>6.6614669429504936</v>
      </c>
      <c r="M21" s="3">
        <f t="shared" si="9"/>
        <v>2.331318595618987</v>
      </c>
    </row>
    <row r="22" spans="1:13" x14ac:dyDescent="0.3">
      <c r="A22" s="1" t="s">
        <v>10</v>
      </c>
      <c r="B22" s="1">
        <v>3625</v>
      </c>
      <c r="C22" s="1">
        <v>1915</v>
      </c>
      <c r="D22" s="1">
        <v>1710</v>
      </c>
      <c r="E22" s="1">
        <v>621</v>
      </c>
      <c r="F22" s="1">
        <v>521</v>
      </c>
      <c r="G22" s="1">
        <v>100</v>
      </c>
      <c r="H22" s="2">
        <f t="shared" si="7"/>
        <v>17.131034482758619</v>
      </c>
      <c r="I22" s="2">
        <f t="shared" si="7"/>
        <v>27.206266318537857</v>
      </c>
      <c r="J22" s="2">
        <f t="shared" si="7"/>
        <v>5.8479532163742682</v>
      </c>
      <c r="K22" s="3"/>
      <c r="L22" s="3"/>
      <c r="M22" s="3"/>
    </row>
    <row r="23" spans="1:13" x14ac:dyDescent="0.3">
      <c r="A23" s="1" t="s">
        <v>11</v>
      </c>
      <c r="B23" s="1">
        <v>3561</v>
      </c>
      <c r="C23" s="1">
        <v>1792</v>
      </c>
      <c r="D23" s="1">
        <v>1769</v>
      </c>
      <c r="E23" s="1">
        <v>354</v>
      </c>
      <c r="F23" s="1">
        <v>295</v>
      </c>
      <c r="G23" s="1">
        <v>59</v>
      </c>
      <c r="H23" s="2">
        <f t="shared" si="7"/>
        <v>9.9410278011794446</v>
      </c>
      <c r="I23" s="2">
        <f t="shared" si="7"/>
        <v>16.462053571428573</v>
      </c>
      <c r="J23" s="2">
        <f t="shared" si="7"/>
        <v>3.3352176370830979</v>
      </c>
      <c r="K23" s="3">
        <f>K21*50</f>
        <v>227.91767499200955</v>
      </c>
      <c r="L23" s="3">
        <f t="shared" ref="L23:M23" si="10">L21*50</f>
        <v>333.07334714752466</v>
      </c>
      <c r="M23" s="3">
        <f t="shared" si="10"/>
        <v>116.56592978094935</v>
      </c>
    </row>
    <row r="24" spans="1:13" x14ac:dyDescent="0.3">
      <c r="A24" s="1" t="s">
        <v>12</v>
      </c>
      <c r="B24" s="1">
        <v>2784</v>
      </c>
      <c r="C24" s="1">
        <v>1421</v>
      </c>
      <c r="D24" s="1">
        <v>1363</v>
      </c>
      <c r="E24" s="1">
        <v>200</v>
      </c>
      <c r="F24" s="1">
        <v>149</v>
      </c>
      <c r="G24" s="1">
        <v>51</v>
      </c>
      <c r="H24" s="2">
        <f t="shared" si="7"/>
        <v>7.1839080459770113</v>
      </c>
      <c r="I24" s="2">
        <f t="shared" si="7"/>
        <v>10.485573539760731</v>
      </c>
      <c r="J24" s="2">
        <f t="shared" si="7"/>
        <v>3.7417461482024947</v>
      </c>
      <c r="K24" s="3"/>
      <c r="L24" s="3"/>
      <c r="M24" s="3"/>
    </row>
    <row r="25" spans="1:13" x14ac:dyDescent="0.3">
      <c r="A25" s="1" t="s">
        <v>13</v>
      </c>
      <c r="B25" s="1">
        <v>2420</v>
      </c>
      <c r="C25" s="1">
        <v>1251</v>
      </c>
      <c r="D25" s="1">
        <v>1169</v>
      </c>
      <c r="E25" s="1">
        <v>115</v>
      </c>
      <c r="F25" s="1">
        <v>83</v>
      </c>
      <c r="G25" s="1">
        <v>32</v>
      </c>
      <c r="H25" s="2">
        <f t="shared" si="7"/>
        <v>4.7520661157024797</v>
      </c>
      <c r="I25" s="2">
        <f t="shared" si="7"/>
        <v>6.6346922462030378</v>
      </c>
      <c r="J25" s="2">
        <f t="shared" si="7"/>
        <v>2.737382378100941</v>
      </c>
      <c r="K25" s="3">
        <f>K19-K23</f>
        <v>2366.9453121036568</v>
      </c>
      <c r="L25" s="3">
        <f t="shared" ref="L25:M25" si="11">L19-L23</f>
        <v>2572.1875454172568</v>
      </c>
      <c r="M25" s="3">
        <f t="shared" si="11"/>
        <v>2130.5587379919984</v>
      </c>
    </row>
    <row r="26" spans="1:13" x14ac:dyDescent="0.3">
      <c r="A26" s="1" t="s">
        <v>14</v>
      </c>
      <c r="B26" s="1">
        <v>1810</v>
      </c>
      <c r="C26" s="1">
        <v>927</v>
      </c>
      <c r="D26" s="1">
        <v>883</v>
      </c>
      <c r="E26" s="1">
        <v>79</v>
      </c>
      <c r="F26" s="1">
        <v>62</v>
      </c>
      <c r="G26" s="1">
        <v>17</v>
      </c>
      <c r="H26" s="2">
        <f t="shared" si="7"/>
        <v>4.3646408839779012</v>
      </c>
      <c r="I26" s="2">
        <f t="shared" si="7"/>
        <v>6.6882416396979503</v>
      </c>
      <c r="J26" s="2">
        <f t="shared" si="7"/>
        <v>1.9252548131370328</v>
      </c>
      <c r="K26" s="3">
        <f>100-K21</f>
        <v>95.441646500159806</v>
      </c>
      <c r="L26" s="3">
        <f t="shared" ref="L26:M26" si="12">100-L21</f>
        <v>93.338533057049503</v>
      </c>
      <c r="M26" s="3">
        <f t="shared" si="12"/>
        <v>97.668681404381019</v>
      </c>
    </row>
    <row r="27" spans="1:13" x14ac:dyDescent="0.3">
      <c r="A27" s="1" t="s">
        <v>27</v>
      </c>
      <c r="H27" s="2">
        <f>SUM(H19:H25)*5</f>
        <v>1094.8629870956668</v>
      </c>
      <c r="I27" s="2">
        <f>SUM(I19:I25)*5</f>
        <v>1405.2608925647814</v>
      </c>
      <c r="J27" s="2">
        <f>SUM(J19:J25)*5</f>
        <v>747.12466777294776</v>
      </c>
      <c r="K27" s="5">
        <f>K25/K26</f>
        <v>24.799921196871782</v>
      </c>
      <c r="L27" s="5">
        <f t="shared" ref="L27:M27" si="13">L25/L26</f>
        <v>27.557617000956171</v>
      </c>
      <c r="M27" s="5">
        <f t="shared" si="13"/>
        <v>21.814144589203291</v>
      </c>
    </row>
    <row r="28" spans="1:13" x14ac:dyDescent="0.3">
      <c r="A28" s="1" t="s">
        <v>25</v>
      </c>
    </row>
    <row r="29" spans="1:13" x14ac:dyDescent="0.3">
      <c r="A29" s="1" t="s">
        <v>0</v>
      </c>
      <c r="B29" s="1">
        <v>18828</v>
      </c>
      <c r="C29" s="1">
        <v>9726</v>
      </c>
      <c r="D29" s="1">
        <v>9102</v>
      </c>
      <c r="E29" s="1">
        <v>5896</v>
      </c>
      <c r="F29" s="1">
        <v>3802</v>
      </c>
      <c r="G29" s="1">
        <v>2094</v>
      </c>
    </row>
    <row r="30" spans="1:13" x14ac:dyDescent="0.3">
      <c r="A30" s="1" t="s">
        <v>7</v>
      </c>
      <c r="B30" s="1">
        <v>3875</v>
      </c>
      <c r="C30" s="1">
        <v>2133</v>
      </c>
      <c r="D30" s="1">
        <v>1742</v>
      </c>
      <c r="E30" s="1">
        <v>3394</v>
      </c>
      <c r="F30" s="1">
        <v>2002</v>
      </c>
      <c r="G30" s="1">
        <v>1392</v>
      </c>
      <c r="H30" s="2">
        <f t="shared" ref="H30:J37" si="14">E30/B30*100</f>
        <v>87.587096774193554</v>
      </c>
      <c r="I30" s="2">
        <f t="shared" si="14"/>
        <v>93.858415377402721</v>
      </c>
      <c r="J30" s="2">
        <f t="shared" si="14"/>
        <v>79.908151549942602</v>
      </c>
      <c r="K30" s="3">
        <f>H38+1500</f>
        <v>2390.6676991322493</v>
      </c>
      <c r="L30" s="3">
        <f t="shared" ref="L30:M30" si="15">I38+1500</f>
        <v>2620.3130554833242</v>
      </c>
      <c r="M30" s="3">
        <f t="shared" si="15"/>
        <v>2152.2926946906609</v>
      </c>
    </row>
    <row r="31" spans="1:13" x14ac:dyDescent="0.3">
      <c r="A31" s="1" t="s">
        <v>8</v>
      </c>
      <c r="B31" s="1">
        <v>2856</v>
      </c>
      <c r="C31" s="1">
        <v>1469</v>
      </c>
      <c r="D31" s="1">
        <v>1387</v>
      </c>
      <c r="E31" s="1">
        <v>1409</v>
      </c>
      <c r="F31" s="1">
        <v>947</v>
      </c>
      <c r="G31" s="1">
        <v>462</v>
      </c>
      <c r="H31" s="2">
        <f t="shared" si="14"/>
        <v>49.334733893557427</v>
      </c>
      <c r="I31" s="2">
        <f t="shared" si="14"/>
        <v>64.465622872702525</v>
      </c>
      <c r="J31" s="2">
        <f t="shared" si="14"/>
        <v>33.309300648882477</v>
      </c>
      <c r="K31" s="4"/>
      <c r="L31" s="4"/>
      <c r="M31" s="4"/>
    </row>
    <row r="32" spans="1:13" x14ac:dyDescent="0.3">
      <c r="A32" s="1" t="s">
        <v>9</v>
      </c>
      <c r="B32" s="1">
        <v>3001</v>
      </c>
      <c r="C32" s="1">
        <v>1427</v>
      </c>
      <c r="D32" s="1">
        <v>1574</v>
      </c>
      <c r="E32" s="1">
        <v>598</v>
      </c>
      <c r="F32" s="1">
        <v>442</v>
      </c>
      <c r="G32" s="1">
        <v>156</v>
      </c>
      <c r="H32" s="2">
        <f t="shared" si="14"/>
        <v>19.926691102965677</v>
      </c>
      <c r="I32" s="2">
        <f t="shared" si="14"/>
        <v>30.974071478626492</v>
      </c>
      <c r="J32" s="2">
        <f t="shared" si="14"/>
        <v>9.9110546378653108</v>
      </c>
      <c r="K32" s="3">
        <f>(H36+H37)/2</f>
        <v>2.7357795461243741</v>
      </c>
      <c r="L32" s="3">
        <f t="shared" ref="L32:M32" si="16">(I36+I37)/2</f>
        <v>4.3042010502625665</v>
      </c>
      <c r="M32" s="3">
        <f t="shared" si="16"/>
        <v>0.80171790289126532</v>
      </c>
    </row>
    <row r="33" spans="1:13" x14ac:dyDescent="0.3">
      <c r="A33" s="1" t="s">
        <v>10</v>
      </c>
      <c r="B33" s="1">
        <v>2514</v>
      </c>
      <c r="C33" s="1">
        <v>1288</v>
      </c>
      <c r="D33" s="1">
        <v>1226</v>
      </c>
      <c r="E33" s="1">
        <v>250</v>
      </c>
      <c r="F33" s="1">
        <v>207</v>
      </c>
      <c r="G33" s="1">
        <v>43</v>
      </c>
      <c r="H33" s="2">
        <f t="shared" si="14"/>
        <v>9.9443118536197286</v>
      </c>
      <c r="I33" s="2">
        <f t="shared" si="14"/>
        <v>16.071428571428573</v>
      </c>
      <c r="J33" s="2">
        <f t="shared" si="14"/>
        <v>3.5073409461663951</v>
      </c>
      <c r="K33" s="3"/>
      <c r="L33" s="3"/>
      <c r="M33" s="3"/>
    </row>
    <row r="34" spans="1:13" x14ac:dyDescent="0.3">
      <c r="A34" s="1" t="s">
        <v>11</v>
      </c>
      <c r="B34" s="1">
        <v>2345</v>
      </c>
      <c r="C34" s="1">
        <v>1131</v>
      </c>
      <c r="D34" s="1">
        <v>1214</v>
      </c>
      <c r="E34" s="1">
        <v>122</v>
      </c>
      <c r="F34" s="1">
        <v>98</v>
      </c>
      <c r="G34" s="1">
        <v>24</v>
      </c>
      <c r="H34" s="2">
        <f t="shared" si="14"/>
        <v>5.202558635394456</v>
      </c>
      <c r="I34" s="2">
        <f t="shared" si="14"/>
        <v>8.6648983200707335</v>
      </c>
      <c r="J34" s="2">
        <f t="shared" si="14"/>
        <v>1.9769357495881383</v>
      </c>
      <c r="K34" s="3">
        <f>K32*50</f>
        <v>136.7889773062187</v>
      </c>
      <c r="L34" s="3">
        <f t="shared" ref="L34:M34" si="17">L32*50</f>
        <v>215.21005251312832</v>
      </c>
      <c r="M34" s="3">
        <f t="shared" si="17"/>
        <v>40.085895144563267</v>
      </c>
    </row>
    <row r="35" spans="1:13" x14ac:dyDescent="0.3">
      <c r="A35" s="1" t="s">
        <v>12</v>
      </c>
      <c r="B35" s="1">
        <v>1568</v>
      </c>
      <c r="C35" s="1">
        <v>808</v>
      </c>
      <c r="D35" s="1">
        <v>760</v>
      </c>
      <c r="E35" s="1">
        <v>48</v>
      </c>
      <c r="F35" s="1">
        <v>41</v>
      </c>
      <c r="G35" s="1">
        <v>7</v>
      </c>
      <c r="H35" s="2">
        <f t="shared" si="14"/>
        <v>3.0612244897959182</v>
      </c>
      <c r="I35" s="2">
        <f t="shared" si="14"/>
        <v>5.0742574257425748</v>
      </c>
      <c r="J35" s="2">
        <f t="shared" si="14"/>
        <v>0.92105263157894723</v>
      </c>
      <c r="K35" s="3"/>
      <c r="L35" s="3"/>
      <c r="M35" s="3"/>
    </row>
    <row r="36" spans="1:13" x14ac:dyDescent="0.3">
      <c r="A36" s="1" t="s">
        <v>13</v>
      </c>
      <c r="B36" s="1">
        <v>1625</v>
      </c>
      <c r="C36" s="1">
        <v>868</v>
      </c>
      <c r="D36" s="1">
        <v>757</v>
      </c>
      <c r="E36" s="1">
        <v>50</v>
      </c>
      <c r="F36" s="1">
        <v>43</v>
      </c>
      <c r="G36" s="1">
        <v>7</v>
      </c>
      <c r="H36" s="2">
        <f t="shared" si="14"/>
        <v>3.0769230769230771</v>
      </c>
      <c r="I36" s="2">
        <f t="shared" si="14"/>
        <v>4.9539170506912447</v>
      </c>
      <c r="J36" s="2">
        <f t="shared" si="14"/>
        <v>0.92470277410832236</v>
      </c>
      <c r="K36" s="3">
        <f>K30-K34</f>
        <v>2253.8787218260304</v>
      </c>
      <c r="L36" s="3">
        <f t="shared" ref="L36:M36" si="18">L30-L34</f>
        <v>2405.103002970196</v>
      </c>
      <c r="M36" s="3">
        <f t="shared" si="18"/>
        <v>2112.2067995460975</v>
      </c>
    </row>
    <row r="37" spans="1:13" x14ac:dyDescent="0.3">
      <c r="A37" s="1" t="s">
        <v>14</v>
      </c>
      <c r="B37" s="1">
        <v>1044</v>
      </c>
      <c r="C37" s="1">
        <v>602</v>
      </c>
      <c r="D37" s="1">
        <v>442</v>
      </c>
      <c r="E37" s="1">
        <v>25</v>
      </c>
      <c r="F37" s="1">
        <v>22</v>
      </c>
      <c r="G37" s="1">
        <v>3</v>
      </c>
      <c r="H37" s="2">
        <f t="shared" si="14"/>
        <v>2.3946360153256707</v>
      </c>
      <c r="I37" s="2">
        <f t="shared" si="14"/>
        <v>3.6544850498338874</v>
      </c>
      <c r="J37" s="2">
        <f t="shared" si="14"/>
        <v>0.67873303167420818</v>
      </c>
      <c r="K37" s="3">
        <f>100-K32</f>
        <v>97.264220453875623</v>
      </c>
      <c r="L37" s="3">
        <f t="shared" ref="L37:M37" si="19">100-L32</f>
        <v>95.695798949737437</v>
      </c>
      <c r="M37" s="3">
        <f t="shared" si="19"/>
        <v>99.198282097108731</v>
      </c>
    </row>
    <row r="38" spans="1:13" x14ac:dyDescent="0.3">
      <c r="A38" s="1" t="s">
        <v>28</v>
      </c>
      <c r="H38" s="2">
        <f>SUM(H30:H36)*5</f>
        <v>890.66769913224914</v>
      </c>
      <c r="I38" s="2">
        <f>SUM(I30:I36)*5</f>
        <v>1120.3130554833244</v>
      </c>
      <c r="J38" s="2">
        <f>SUM(J30:J36)*5</f>
        <v>652.29269469066094</v>
      </c>
      <c r="K38" s="5">
        <f>K36/K37</f>
        <v>23.17274236413439</v>
      </c>
      <c r="L38" s="5">
        <f t="shared" ref="L38:M38" si="20">L36/L37</f>
        <v>25.132796103551367</v>
      </c>
      <c r="M38" s="5">
        <f t="shared" si="20"/>
        <v>21.292775992616313</v>
      </c>
    </row>
    <row r="39" spans="1:13" x14ac:dyDescent="0.3">
      <c r="A39" s="1" t="s">
        <v>25</v>
      </c>
    </row>
    <row r="40" spans="1:13" x14ac:dyDescent="0.3">
      <c r="A40" s="1" t="s">
        <v>0</v>
      </c>
      <c r="B40" s="1">
        <v>65338</v>
      </c>
      <c r="C40" s="1">
        <v>34414</v>
      </c>
      <c r="D40" s="1">
        <v>30924</v>
      </c>
      <c r="E40" s="1">
        <v>24244</v>
      </c>
      <c r="F40" s="1">
        <v>15604</v>
      </c>
      <c r="G40" s="1">
        <v>8640</v>
      </c>
    </row>
    <row r="41" spans="1:13" x14ac:dyDescent="0.3">
      <c r="A41" s="1" t="s">
        <v>7</v>
      </c>
      <c r="B41" s="1">
        <v>13236</v>
      </c>
      <c r="C41" s="1">
        <v>6968</v>
      </c>
      <c r="D41" s="1">
        <v>6268</v>
      </c>
      <c r="E41" s="1">
        <v>12049</v>
      </c>
      <c r="F41" s="1">
        <v>6694</v>
      </c>
      <c r="G41" s="1">
        <v>5355</v>
      </c>
      <c r="H41" s="2">
        <f t="shared" ref="H41:J48" si="21">E41/B41*100</f>
        <v>91.03203384708371</v>
      </c>
      <c r="I41" s="2">
        <f t="shared" si="21"/>
        <v>96.067738231917332</v>
      </c>
      <c r="J41" s="2">
        <f t="shared" si="21"/>
        <v>85.433950223356732</v>
      </c>
      <c r="K41" s="3">
        <f>H49+1500</f>
        <v>2580.8026536772454</v>
      </c>
      <c r="L41" s="3">
        <f t="shared" ref="L41:M41" si="22">I49+1500</f>
        <v>2862.1747440926515</v>
      </c>
      <c r="M41" s="3">
        <f t="shared" si="22"/>
        <v>2270.0854266123742</v>
      </c>
    </row>
    <row r="42" spans="1:13" x14ac:dyDescent="0.3">
      <c r="A42" s="1" t="s">
        <v>8</v>
      </c>
      <c r="B42" s="1">
        <v>11144</v>
      </c>
      <c r="C42" s="1">
        <v>5808</v>
      </c>
      <c r="D42" s="1">
        <v>5336</v>
      </c>
      <c r="E42" s="1">
        <v>6348</v>
      </c>
      <c r="F42" s="1">
        <v>4280</v>
      </c>
      <c r="G42" s="1">
        <v>2068</v>
      </c>
      <c r="H42" s="2">
        <f t="shared" si="21"/>
        <v>56.963388370423552</v>
      </c>
      <c r="I42" s="2">
        <f t="shared" si="21"/>
        <v>73.691460055096414</v>
      </c>
      <c r="J42" s="2">
        <f t="shared" si="21"/>
        <v>38.755622188905548</v>
      </c>
      <c r="K42" s="4"/>
      <c r="L42" s="4"/>
      <c r="M42" s="4"/>
    </row>
    <row r="43" spans="1:13" x14ac:dyDescent="0.3">
      <c r="A43" s="1" t="s">
        <v>9</v>
      </c>
      <c r="B43" s="1">
        <v>9766</v>
      </c>
      <c r="C43" s="1">
        <v>5070</v>
      </c>
      <c r="D43" s="1">
        <v>4696</v>
      </c>
      <c r="E43" s="1">
        <v>2821</v>
      </c>
      <c r="F43" s="1">
        <v>2187</v>
      </c>
      <c r="G43" s="1">
        <v>634</v>
      </c>
      <c r="H43" s="2">
        <f t="shared" si="21"/>
        <v>28.88593078025804</v>
      </c>
      <c r="I43" s="2">
        <f t="shared" si="21"/>
        <v>43.136094674556212</v>
      </c>
      <c r="J43" s="2">
        <f t="shared" si="21"/>
        <v>13.500851788756387</v>
      </c>
      <c r="K43" s="3">
        <f>(H47+H48)/2</f>
        <v>5.1099456930799008</v>
      </c>
      <c r="L43" s="3">
        <f t="shared" ref="L43:M43" si="23">(I47+I48)/2</f>
        <v>7.3742149272834361</v>
      </c>
      <c r="M43" s="3">
        <f t="shared" si="23"/>
        <v>2.5679105451697581</v>
      </c>
    </row>
    <row r="44" spans="1:13" x14ac:dyDescent="0.3">
      <c r="A44" s="1" t="s">
        <v>10</v>
      </c>
      <c r="B44" s="1">
        <v>8063</v>
      </c>
      <c r="C44" s="1">
        <v>4283</v>
      </c>
      <c r="D44" s="1">
        <v>3780</v>
      </c>
      <c r="E44" s="1">
        <v>1262</v>
      </c>
      <c r="F44" s="1">
        <v>1030</v>
      </c>
      <c r="G44" s="1">
        <v>232</v>
      </c>
      <c r="H44" s="2">
        <f t="shared" si="21"/>
        <v>15.651742527595189</v>
      </c>
      <c r="I44" s="2">
        <f t="shared" si="21"/>
        <v>24.048564090590709</v>
      </c>
      <c r="J44" s="2">
        <f t="shared" si="21"/>
        <v>6.1375661375661377</v>
      </c>
      <c r="K44" s="3"/>
      <c r="L44" s="3"/>
      <c r="M44" s="3"/>
    </row>
    <row r="45" spans="1:13" x14ac:dyDescent="0.3">
      <c r="A45" s="1" t="s">
        <v>11</v>
      </c>
      <c r="B45" s="1">
        <v>7917</v>
      </c>
      <c r="C45" s="1">
        <v>4179</v>
      </c>
      <c r="D45" s="1">
        <v>3738</v>
      </c>
      <c r="E45" s="1">
        <v>856</v>
      </c>
      <c r="F45" s="1">
        <v>700</v>
      </c>
      <c r="G45" s="1">
        <v>156</v>
      </c>
      <c r="H45" s="2">
        <f t="shared" si="21"/>
        <v>10.812176329417708</v>
      </c>
      <c r="I45" s="2">
        <f t="shared" si="21"/>
        <v>16.750418760469014</v>
      </c>
      <c r="J45" s="2">
        <f t="shared" si="21"/>
        <v>4.173354735152488</v>
      </c>
      <c r="K45" s="3">
        <f>K43*50</f>
        <v>255.49728465399505</v>
      </c>
      <c r="L45" s="3">
        <f t="shared" ref="L45:M45" si="24">L43*50</f>
        <v>368.71074636417183</v>
      </c>
      <c r="M45" s="3">
        <f t="shared" si="24"/>
        <v>128.3955272584879</v>
      </c>
    </row>
    <row r="46" spans="1:13" x14ac:dyDescent="0.3">
      <c r="A46" s="1" t="s">
        <v>12</v>
      </c>
      <c r="B46" s="1">
        <v>6117</v>
      </c>
      <c r="C46" s="1">
        <v>3299</v>
      </c>
      <c r="D46" s="1">
        <v>2818</v>
      </c>
      <c r="E46" s="1">
        <v>435</v>
      </c>
      <c r="F46" s="1">
        <v>354</v>
      </c>
      <c r="G46" s="1">
        <v>81</v>
      </c>
      <c r="H46" s="2">
        <f t="shared" si="21"/>
        <v>7.1113290828837661</v>
      </c>
      <c r="I46" s="2">
        <f t="shared" si="21"/>
        <v>10.730524401333739</v>
      </c>
      <c r="J46" s="2">
        <f t="shared" si="21"/>
        <v>2.8743789921930447</v>
      </c>
      <c r="K46" s="3"/>
      <c r="L46" s="3"/>
      <c r="M46" s="3"/>
    </row>
    <row r="47" spans="1:13" x14ac:dyDescent="0.3">
      <c r="A47" s="1" t="s">
        <v>13</v>
      </c>
      <c r="B47" s="1">
        <v>5242</v>
      </c>
      <c r="C47" s="1">
        <v>2759</v>
      </c>
      <c r="D47" s="1">
        <v>2483</v>
      </c>
      <c r="E47" s="1">
        <v>299</v>
      </c>
      <c r="F47" s="1">
        <v>221</v>
      </c>
      <c r="G47" s="1">
        <v>78</v>
      </c>
      <c r="H47" s="2">
        <f t="shared" si="21"/>
        <v>5.7039297977871044</v>
      </c>
      <c r="I47" s="2">
        <f t="shared" si="21"/>
        <v>8.0101486045668722</v>
      </c>
      <c r="J47" s="2">
        <f t="shared" si="21"/>
        <v>3.1413612565445024</v>
      </c>
      <c r="K47" s="3">
        <f>K41-K45</f>
        <v>2325.3053690232505</v>
      </c>
      <c r="L47" s="3">
        <f t="shared" ref="L47:M47" si="25">L41-L45</f>
        <v>2493.4639977284796</v>
      </c>
      <c r="M47" s="3">
        <f t="shared" si="25"/>
        <v>2141.6898993538862</v>
      </c>
    </row>
    <row r="48" spans="1:13" x14ac:dyDescent="0.3">
      <c r="A48" s="1" t="s">
        <v>14</v>
      </c>
      <c r="B48" s="1">
        <v>3853</v>
      </c>
      <c r="C48" s="1">
        <v>2048</v>
      </c>
      <c r="D48" s="1">
        <v>1805</v>
      </c>
      <c r="E48" s="1">
        <v>174</v>
      </c>
      <c r="F48" s="1">
        <v>138</v>
      </c>
      <c r="G48" s="1">
        <v>36</v>
      </c>
      <c r="H48" s="2">
        <f t="shared" si="21"/>
        <v>4.5159615883726971</v>
      </c>
      <c r="I48" s="2">
        <f t="shared" si="21"/>
        <v>6.73828125</v>
      </c>
      <c r="J48" s="2">
        <f t="shared" si="21"/>
        <v>1.9944598337950137</v>
      </c>
      <c r="K48" s="3">
        <f>100-K43</f>
        <v>94.890054306920092</v>
      </c>
      <c r="L48" s="3">
        <f t="shared" ref="L48:M48" si="26">100-L43</f>
        <v>92.625785072716567</v>
      </c>
      <c r="M48" s="3">
        <f t="shared" si="26"/>
        <v>97.432089454830248</v>
      </c>
    </row>
    <row r="49" spans="1:13" x14ac:dyDescent="0.3">
      <c r="A49" s="1" t="s">
        <v>29</v>
      </c>
      <c r="H49" s="2">
        <f>SUM(H41:H47)*5</f>
        <v>1080.8026536772454</v>
      </c>
      <c r="I49" s="2">
        <f>SUM(I41:I47)*5</f>
        <v>1362.1747440926515</v>
      </c>
      <c r="J49" s="2">
        <f>SUM(J41:J47)*5</f>
        <v>770.08542661237414</v>
      </c>
      <c r="K49" s="5">
        <f>K47/K48</f>
        <v>24.50525912338604</v>
      </c>
      <c r="L49" s="5">
        <f t="shared" ref="L49:M49" si="27">L47/L48</f>
        <v>26.919761012238297</v>
      </c>
      <c r="M49" s="5">
        <f t="shared" si="27"/>
        <v>21.9813606722124</v>
      </c>
    </row>
    <row r="50" spans="1:13" x14ac:dyDescent="0.3">
      <c r="A50" s="1" t="s">
        <v>25</v>
      </c>
    </row>
    <row r="51" spans="1:13" x14ac:dyDescent="0.3">
      <c r="A51" s="1" t="s">
        <v>0</v>
      </c>
      <c r="B51" s="1">
        <v>29209</v>
      </c>
      <c r="C51" s="1">
        <v>15142</v>
      </c>
      <c r="D51" s="1">
        <v>14067</v>
      </c>
      <c r="E51" s="1">
        <v>9563</v>
      </c>
      <c r="F51" s="1">
        <v>6235</v>
      </c>
      <c r="G51" s="1">
        <v>3328</v>
      </c>
    </row>
    <row r="52" spans="1:13" x14ac:dyDescent="0.3">
      <c r="A52" s="1" t="s">
        <v>7</v>
      </c>
      <c r="B52" s="1">
        <v>5824</v>
      </c>
      <c r="C52" s="1">
        <v>3158</v>
      </c>
      <c r="D52" s="1">
        <v>2666</v>
      </c>
      <c r="E52" s="1">
        <v>5222</v>
      </c>
      <c r="F52" s="1">
        <v>3028</v>
      </c>
      <c r="G52" s="1">
        <v>2194</v>
      </c>
      <c r="H52" s="2">
        <f t="shared" ref="H52:J59" si="28">E52/B52*100</f>
        <v>89.663461538461547</v>
      </c>
      <c r="I52" s="2">
        <f t="shared" si="28"/>
        <v>95.883470550981627</v>
      </c>
      <c r="J52" s="2">
        <f t="shared" si="28"/>
        <v>82.295573893473374</v>
      </c>
      <c r="K52" s="3">
        <f>H60+1500</f>
        <v>2465.3535107379639</v>
      </c>
      <c r="L52" s="3">
        <f t="shared" ref="L52:M52" si="29">I60+1500</f>
        <v>2723.8536883840602</v>
      </c>
      <c r="M52" s="3">
        <f t="shared" si="29"/>
        <v>2188.2891384974678</v>
      </c>
    </row>
    <row r="53" spans="1:13" x14ac:dyDescent="0.3">
      <c r="A53" s="1" t="s">
        <v>8</v>
      </c>
      <c r="B53" s="1">
        <v>4475</v>
      </c>
      <c r="C53" s="1">
        <v>2323</v>
      </c>
      <c r="D53" s="1">
        <v>2152</v>
      </c>
      <c r="E53" s="1">
        <v>2236</v>
      </c>
      <c r="F53" s="1">
        <v>1587</v>
      </c>
      <c r="G53" s="1">
        <v>649</v>
      </c>
      <c r="H53" s="2">
        <f t="shared" si="28"/>
        <v>49.966480446927378</v>
      </c>
      <c r="I53" s="2">
        <f t="shared" si="28"/>
        <v>68.316831683168317</v>
      </c>
      <c r="J53" s="2">
        <f t="shared" si="28"/>
        <v>30.157992565055764</v>
      </c>
      <c r="K53" s="4"/>
      <c r="L53" s="4"/>
      <c r="M53" s="4"/>
    </row>
    <row r="54" spans="1:13" x14ac:dyDescent="0.3">
      <c r="A54" s="1" t="s">
        <v>9</v>
      </c>
      <c r="B54" s="1">
        <v>4321</v>
      </c>
      <c r="C54" s="1">
        <v>2214</v>
      </c>
      <c r="D54" s="1">
        <v>2107</v>
      </c>
      <c r="E54" s="1">
        <v>1077</v>
      </c>
      <c r="F54" s="1">
        <v>836</v>
      </c>
      <c r="G54" s="1">
        <v>241</v>
      </c>
      <c r="H54" s="2">
        <f t="shared" si="28"/>
        <v>24.924785929183059</v>
      </c>
      <c r="I54" s="2">
        <f t="shared" si="28"/>
        <v>37.759710930442637</v>
      </c>
      <c r="J54" s="2">
        <f t="shared" si="28"/>
        <v>11.438063597532036</v>
      </c>
      <c r="K54" s="3">
        <f>(H58+H59)/2</f>
        <v>3.7566015300221558</v>
      </c>
      <c r="L54" s="3">
        <f t="shared" ref="L54:M54" si="30">(I58+I59)/2</f>
        <v>5.0561753846046962</v>
      </c>
      <c r="M54" s="3">
        <f t="shared" si="30"/>
        <v>2.343300747556067</v>
      </c>
    </row>
    <row r="55" spans="1:13" x14ac:dyDescent="0.3">
      <c r="A55" s="1" t="s">
        <v>10</v>
      </c>
      <c r="B55" s="1">
        <v>3741</v>
      </c>
      <c r="C55" s="1">
        <v>1878</v>
      </c>
      <c r="D55" s="1">
        <v>1863</v>
      </c>
      <c r="E55" s="1">
        <v>462</v>
      </c>
      <c r="F55" s="1">
        <v>359</v>
      </c>
      <c r="G55" s="1">
        <v>103</v>
      </c>
      <c r="H55" s="2">
        <f t="shared" si="28"/>
        <v>12.349639133921411</v>
      </c>
      <c r="I55" s="2">
        <f t="shared" si="28"/>
        <v>19.116080937167197</v>
      </c>
      <c r="J55" s="2">
        <f t="shared" si="28"/>
        <v>5.528717122920022</v>
      </c>
      <c r="K55" s="3"/>
      <c r="L55" s="3"/>
      <c r="M55" s="3"/>
    </row>
    <row r="56" spans="1:13" x14ac:dyDescent="0.3">
      <c r="A56" s="1" t="s">
        <v>11</v>
      </c>
      <c r="B56" s="1">
        <v>3788</v>
      </c>
      <c r="C56" s="1">
        <v>1901</v>
      </c>
      <c r="D56" s="1">
        <v>1887</v>
      </c>
      <c r="E56" s="1">
        <v>278</v>
      </c>
      <c r="F56" s="1">
        <v>218</v>
      </c>
      <c r="G56" s="1">
        <v>60</v>
      </c>
      <c r="H56" s="2">
        <f t="shared" si="28"/>
        <v>7.3389651531151001</v>
      </c>
      <c r="I56" s="2">
        <f t="shared" si="28"/>
        <v>11.467648605996844</v>
      </c>
      <c r="J56" s="2">
        <f t="shared" si="28"/>
        <v>3.1796502384737675</v>
      </c>
      <c r="K56" s="3">
        <f>K54*50</f>
        <v>187.83007650110778</v>
      </c>
      <c r="L56" s="3">
        <f t="shared" ref="L56:M56" si="31">L54*50</f>
        <v>252.80876923023482</v>
      </c>
      <c r="M56" s="3">
        <f t="shared" si="31"/>
        <v>117.16503737780334</v>
      </c>
    </row>
    <row r="57" spans="1:13" x14ac:dyDescent="0.3">
      <c r="A57" s="1" t="s">
        <v>12</v>
      </c>
      <c r="B57" s="1">
        <v>2861</v>
      </c>
      <c r="C57" s="1">
        <v>1485</v>
      </c>
      <c r="D57" s="1">
        <v>1376</v>
      </c>
      <c r="E57" s="1">
        <v>126</v>
      </c>
      <c r="F57" s="1">
        <v>93</v>
      </c>
      <c r="G57" s="1">
        <v>33</v>
      </c>
      <c r="H57" s="2">
        <f t="shared" si="28"/>
        <v>4.4040545263893742</v>
      </c>
      <c r="I57" s="2">
        <f t="shared" si="28"/>
        <v>6.262626262626263</v>
      </c>
      <c r="J57" s="2">
        <f t="shared" si="28"/>
        <v>2.3982558139534884</v>
      </c>
      <c r="K57" s="3"/>
      <c r="L57" s="3"/>
      <c r="M57" s="3"/>
    </row>
    <row r="58" spans="1:13" x14ac:dyDescent="0.3">
      <c r="A58" s="1" t="s">
        <v>13</v>
      </c>
      <c r="B58" s="1">
        <v>2419</v>
      </c>
      <c r="C58" s="1">
        <v>1291</v>
      </c>
      <c r="D58" s="1">
        <v>1128</v>
      </c>
      <c r="E58" s="1">
        <v>107</v>
      </c>
      <c r="F58" s="1">
        <v>77</v>
      </c>
      <c r="G58" s="1">
        <v>30</v>
      </c>
      <c r="H58" s="2">
        <f t="shared" si="28"/>
        <v>4.4233154195948741</v>
      </c>
      <c r="I58" s="2">
        <f t="shared" si="28"/>
        <v>5.9643687064291244</v>
      </c>
      <c r="J58" s="2">
        <f t="shared" si="28"/>
        <v>2.6595744680851063</v>
      </c>
      <c r="K58" s="3">
        <f>K52-K56</f>
        <v>2277.5234342368562</v>
      </c>
      <c r="L58" s="3">
        <f t="shared" ref="L58:M58" si="32">L52-L56</f>
        <v>2471.0449191538255</v>
      </c>
      <c r="M58" s="3">
        <f t="shared" si="32"/>
        <v>2071.1241011196644</v>
      </c>
    </row>
    <row r="59" spans="1:13" x14ac:dyDescent="0.3">
      <c r="A59" s="1" t="s">
        <v>14</v>
      </c>
      <c r="B59" s="1">
        <v>1780</v>
      </c>
      <c r="C59" s="1">
        <v>892</v>
      </c>
      <c r="D59" s="1">
        <v>888</v>
      </c>
      <c r="E59" s="1">
        <v>55</v>
      </c>
      <c r="F59" s="1">
        <v>37</v>
      </c>
      <c r="G59" s="1">
        <v>18</v>
      </c>
      <c r="H59" s="2">
        <f t="shared" si="28"/>
        <v>3.089887640449438</v>
      </c>
      <c r="I59" s="2">
        <f t="shared" si="28"/>
        <v>4.1479820627802688</v>
      </c>
      <c r="J59" s="2">
        <f t="shared" si="28"/>
        <v>2.0270270270270272</v>
      </c>
      <c r="K59" s="3">
        <f>100-K54</f>
        <v>96.243398469977848</v>
      </c>
      <c r="L59" s="3">
        <f t="shared" ref="L59:M59" si="33">100-L54</f>
        <v>94.9438246153953</v>
      </c>
      <c r="M59" s="3">
        <f t="shared" si="33"/>
        <v>97.656699252443929</v>
      </c>
    </row>
    <row r="60" spans="1:13" x14ac:dyDescent="0.3">
      <c r="H60" s="2">
        <f>SUM(H52:H58)*5</f>
        <v>965.35351073796392</v>
      </c>
      <c r="I60" s="2">
        <f>SUM(I52:I58)*5</f>
        <v>1223.8536883840602</v>
      </c>
      <c r="J60" s="2">
        <f>SUM(J52:J58)*5</f>
        <v>688.28913849746766</v>
      </c>
      <c r="K60" s="5">
        <f>K58/K59</f>
        <v>23.664204199390429</v>
      </c>
      <c r="L60" s="5">
        <f t="shared" ref="L60:M60" si="34">L58/L59</f>
        <v>26.026389069154281</v>
      </c>
      <c r="M60" s="5">
        <f t="shared" si="34"/>
        <v>21.208213230367122</v>
      </c>
    </row>
    <row r="61" spans="1:13" x14ac:dyDescent="0.3">
      <c r="A61" s="22" t="s">
        <v>50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121D-97A6-4FEC-8E42-BB850469D6E2}">
  <dimension ref="A1:I52"/>
  <sheetViews>
    <sheetView view="pageBreakPreview" zoomScale="150" zoomScaleNormal="100" zoomScaleSheetLayoutView="150" workbookViewId="0">
      <selection activeCell="F3" sqref="F3:I11"/>
    </sheetView>
  </sheetViews>
  <sheetFormatPr defaultColWidth="8.86328125" defaultRowHeight="10.15" x14ac:dyDescent="0.3"/>
  <cols>
    <col min="1" max="16384" width="8.86328125" style="1"/>
  </cols>
  <sheetData>
    <row r="1" spans="1:9" x14ac:dyDescent="0.3">
      <c r="A1" s="1" t="s">
        <v>48</v>
      </c>
    </row>
    <row r="2" spans="1:9" x14ac:dyDescent="0.3">
      <c r="A2" s="9"/>
      <c r="B2" s="10" t="s">
        <v>22</v>
      </c>
      <c r="C2" s="10" t="s">
        <v>30</v>
      </c>
      <c r="D2" s="10" t="s">
        <v>31</v>
      </c>
      <c r="E2" s="10" t="s">
        <v>32</v>
      </c>
      <c r="F2" s="10" t="s">
        <v>34</v>
      </c>
      <c r="G2" s="10" t="s">
        <v>35</v>
      </c>
      <c r="H2" s="10" t="s">
        <v>36</v>
      </c>
      <c r="I2" s="11" t="s">
        <v>37</v>
      </c>
    </row>
    <row r="3" spans="1:9" x14ac:dyDescent="0.3">
      <c r="A3" s="1" t="s">
        <v>0</v>
      </c>
      <c r="B3" s="1">
        <v>63969</v>
      </c>
      <c r="C3" s="1">
        <v>148886</v>
      </c>
      <c r="D3" s="1">
        <v>144127</v>
      </c>
      <c r="E3" s="1">
        <v>10740</v>
      </c>
      <c r="F3" s="8">
        <f>C3/B3</f>
        <v>2.3274711188231798</v>
      </c>
      <c r="G3" s="8">
        <f>D3/B3</f>
        <v>2.2530757085463273</v>
      </c>
      <c r="H3" s="7">
        <f>D3*100/C3</f>
        <v>96.803594696613516</v>
      </c>
      <c r="I3" s="1">
        <f>E3*1000/B3</f>
        <v>167.89382357079211</v>
      </c>
    </row>
    <row r="4" spans="1:9" x14ac:dyDescent="0.3">
      <c r="A4" s="1" t="s">
        <v>7</v>
      </c>
      <c r="B4" s="1">
        <v>13456</v>
      </c>
      <c r="C4" s="1">
        <v>3424</v>
      </c>
      <c r="D4" s="1">
        <v>3343</v>
      </c>
      <c r="E4" s="1">
        <v>1140</v>
      </c>
      <c r="F4" s="8">
        <f t="shared" ref="F4:F10" si="0">C4/B4</f>
        <v>0.25445897740784779</v>
      </c>
      <c r="G4" s="8">
        <f t="shared" ref="G4:G10" si="1">D4/B4</f>
        <v>0.24843935790725327</v>
      </c>
      <c r="H4" s="7">
        <f t="shared" ref="H4:H10" si="2">D4*100/C4</f>
        <v>97.63434579439253</v>
      </c>
      <c r="I4" s="1">
        <f t="shared" ref="I4:I10" si="3">E4*1000/B4</f>
        <v>84.720570749108205</v>
      </c>
    </row>
    <row r="5" spans="1:9" x14ac:dyDescent="0.3">
      <c r="A5" s="1" t="s">
        <v>8</v>
      </c>
      <c r="B5" s="1">
        <v>11121</v>
      </c>
      <c r="C5" s="1">
        <v>12319</v>
      </c>
      <c r="D5" s="1">
        <v>12025</v>
      </c>
      <c r="E5" s="1">
        <v>2593</v>
      </c>
      <c r="F5" s="8">
        <f t="shared" si="0"/>
        <v>1.1077241255282799</v>
      </c>
      <c r="G5" s="8">
        <f t="shared" si="1"/>
        <v>1.0812876539879508</v>
      </c>
      <c r="H5" s="7">
        <f t="shared" si="2"/>
        <v>97.613442649565712</v>
      </c>
      <c r="I5" s="1">
        <f t="shared" si="3"/>
        <v>233.16248538800468</v>
      </c>
    </row>
    <row r="6" spans="1:9" x14ac:dyDescent="0.3">
      <c r="A6" s="1" t="s">
        <v>9</v>
      </c>
      <c r="B6" s="1">
        <v>10351</v>
      </c>
      <c r="C6" s="1">
        <v>21691</v>
      </c>
      <c r="D6" s="1">
        <v>21159</v>
      </c>
      <c r="E6" s="1">
        <v>2496</v>
      </c>
      <c r="F6" s="8">
        <f t="shared" si="0"/>
        <v>2.0955463240266643</v>
      </c>
      <c r="G6" s="8">
        <f t="shared" si="1"/>
        <v>2.0441503236402281</v>
      </c>
      <c r="H6" s="7">
        <f t="shared" si="2"/>
        <v>97.547369876907467</v>
      </c>
      <c r="I6" s="1">
        <f t="shared" si="3"/>
        <v>241.13612211380544</v>
      </c>
    </row>
    <row r="7" spans="1:9" x14ac:dyDescent="0.3">
      <c r="A7" s="1" t="s">
        <v>10</v>
      </c>
      <c r="B7" s="1">
        <v>8579</v>
      </c>
      <c r="C7" s="1">
        <v>26509</v>
      </c>
      <c r="D7" s="1">
        <v>25760</v>
      </c>
      <c r="E7" s="1">
        <v>1856</v>
      </c>
      <c r="F7" s="8">
        <f t="shared" si="0"/>
        <v>3.0899871779927732</v>
      </c>
      <c r="G7" s="8">
        <f t="shared" si="1"/>
        <v>3.0026809651474529</v>
      </c>
      <c r="H7" s="7">
        <f t="shared" si="2"/>
        <v>97.174544494322689</v>
      </c>
      <c r="I7" s="1">
        <f t="shared" si="3"/>
        <v>216.34223102925748</v>
      </c>
    </row>
    <row r="8" spans="1:9" x14ac:dyDescent="0.3">
      <c r="A8" s="1" t="s">
        <v>11</v>
      </c>
      <c r="B8" s="1">
        <v>8608</v>
      </c>
      <c r="C8" s="1">
        <v>32745</v>
      </c>
      <c r="D8" s="1">
        <v>31812</v>
      </c>
      <c r="E8" s="1">
        <v>1392</v>
      </c>
      <c r="F8" s="8">
        <f t="shared" si="0"/>
        <v>3.8040195167286246</v>
      </c>
      <c r="G8" s="8">
        <f t="shared" si="1"/>
        <v>3.6956319702602229</v>
      </c>
      <c r="H8" s="7">
        <f t="shared" si="2"/>
        <v>97.150710032065959</v>
      </c>
      <c r="I8" s="1">
        <f t="shared" si="3"/>
        <v>161.71003717472118</v>
      </c>
    </row>
    <row r="9" spans="1:9" x14ac:dyDescent="0.3">
      <c r="A9" s="1" t="s">
        <v>12</v>
      </c>
      <c r="B9" s="1">
        <v>6317</v>
      </c>
      <c r="C9" s="1">
        <v>27345</v>
      </c>
      <c r="D9" s="1">
        <v>26233</v>
      </c>
      <c r="E9" s="1">
        <v>647</v>
      </c>
      <c r="F9" s="8">
        <f t="shared" si="0"/>
        <v>4.3287953142314386</v>
      </c>
      <c r="G9" s="8">
        <f t="shared" si="1"/>
        <v>4.1527623872091182</v>
      </c>
      <c r="H9" s="7">
        <f t="shared" si="2"/>
        <v>95.93344304260377</v>
      </c>
      <c r="I9" s="1">
        <f t="shared" si="3"/>
        <v>102.42203577647618</v>
      </c>
    </row>
    <row r="10" spans="1:9" x14ac:dyDescent="0.3">
      <c r="A10" s="1" t="s">
        <v>13</v>
      </c>
      <c r="B10" s="1">
        <v>5537</v>
      </c>
      <c r="C10" s="1">
        <v>24853</v>
      </c>
      <c r="D10" s="1">
        <v>23795</v>
      </c>
      <c r="E10" s="1">
        <v>616</v>
      </c>
      <c r="F10" s="8">
        <f t="shared" si="0"/>
        <v>4.4885316958641868</v>
      </c>
      <c r="G10" s="8">
        <f t="shared" si="1"/>
        <v>4.2974534946722054</v>
      </c>
      <c r="H10" s="7">
        <f t="shared" si="2"/>
        <v>95.742968655695492</v>
      </c>
      <c r="I10" s="1">
        <f t="shared" si="3"/>
        <v>111.25158027812896</v>
      </c>
    </row>
    <row r="11" spans="1:9" x14ac:dyDescent="0.3">
      <c r="A11" s="1" t="s">
        <v>26</v>
      </c>
      <c r="H11" s="6" t="s">
        <v>38</v>
      </c>
      <c r="I11" s="1">
        <f>SUM(I4:I10)*5</f>
        <v>5753.7253125475117</v>
      </c>
    </row>
    <row r="12" spans="1:9" x14ac:dyDescent="0.3">
      <c r="A12" s="1" t="s">
        <v>33</v>
      </c>
      <c r="F12" s="6" t="s">
        <v>34</v>
      </c>
      <c r="G12" s="6" t="s">
        <v>35</v>
      </c>
      <c r="H12" s="6" t="s">
        <v>36</v>
      </c>
      <c r="I12" s="6" t="s">
        <v>37</v>
      </c>
    </row>
    <row r="13" spans="1:9" x14ac:dyDescent="0.3">
      <c r="A13" s="1" t="s">
        <v>0</v>
      </c>
      <c r="B13" s="1">
        <v>13011</v>
      </c>
      <c r="C13" s="1">
        <v>31301</v>
      </c>
      <c r="D13" s="1">
        <v>30119</v>
      </c>
      <c r="E13" s="1">
        <v>2244</v>
      </c>
      <c r="F13" s="8">
        <f>C13/B13</f>
        <v>2.4057336100222888</v>
      </c>
      <c r="G13" s="8">
        <f>D13/B13</f>
        <v>2.3148874029667206</v>
      </c>
      <c r="H13" s="7">
        <f>D13*100/C13</f>
        <v>96.223762819079269</v>
      </c>
      <c r="I13" s="1">
        <f>E13*1000/B13</f>
        <v>172.46944892783029</v>
      </c>
    </row>
    <row r="14" spans="1:9" x14ac:dyDescent="0.3">
      <c r="A14" s="1" t="s">
        <v>7</v>
      </c>
      <c r="B14" s="1">
        <v>2780</v>
      </c>
      <c r="C14" s="1">
        <v>800</v>
      </c>
      <c r="D14" s="1">
        <v>781</v>
      </c>
      <c r="E14" s="1">
        <v>243</v>
      </c>
      <c r="F14" s="8">
        <f t="shared" ref="F14:F20" si="4">C14/B14</f>
        <v>0.28776978417266186</v>
      </c>
      <c r="G14" s="8">
        <f t="shared" ref="G14:G20" si="5">D14/B14</f>
        <v>0.28093525179856116</v>
      </c>
      <c r="H14" s="7">
        <f t="shared" ref="H14:H20" si="6">D14*100/C14</f>
        <v>97.625</v>
      </c>
      <c r="I14" s="1">
        <f t="shared" ref="I14:I20" si="7">E14*1000/B14</f>
        <v>87.410071942446038</v>
      </c>
    </row>
    <row r="15" spans="1:9" x14ac:dyDescent="0.3">
      <c r="A15" s="1" t="s">
        <v>8</v>
      </c>
      <c r="B15" s="1">
        <v>2246</v>
      </c>
      <c r="C15" s="1">
        <v>2562</v>
      </c>
      <c r="D15" s="1">
        <v>2505</v>
      </c>
      <c r="E15" s="1">
        <v>512</v>
      </c>
      <c r="F15" s="8">
        <f t="shared" si="4"/>
        <v>1.1406945681211043</v>
      </c>
      <c r="G15" s="8">
        <f t="shared" si="5"/>
        <v>1.1153161175422974</v>
      </c>
      <c r="H15" s="7">
        <f t="shared" si="6"/>
        <v>97.77517564402811</v>
      </c>
      <c r="I15" s="1">
        <f t="shared" si="7"/>
        <v>227.96081923419413</v>
      </c>
    </row>
    <row r="16" spans="1:9" x14ac:dyDescent="0.3">
      <c r="A16" s="1" t="s">
        <v>9</v>
      </c>
      <c r="B16" s="1">
        <v>1974</v>
      </c>
      <c r="C16" s="1">
        <v>4220</v>
      </c>
      <c r="D16" s="1">
        <v>4103</v>
      </c>
      <c r="E16" s="1">
        <v>507</v>
      </c>
      <c r="F16" s="8">
        <f t="shared" si="4"/>
        <v>2.1377912867274569</v>
      </c>
      <c r="G16" s="8">
        <f t="shared" si="5"/>
        <v>2.0785207700101318</v>
      </c>
      <c r="H16" s="7">
        <f t="shared" si="6"/>
        <v>97.227488151658761</v>
      </c>
      <c r="I16" s="1">
        <f t="shared" si="7"/>
        <v>256.838905775076</v>
      </c>
    </row>
    <row r="17" spans="1:9" x14ac:dyDescent="0.3">
      <c r="A17" s="1" t="s">
        <v>10</v>
      </c>
      <c r="B17" s="1">
        <v>1710</v>
      </c>
      <c r="C17" s="1">
        <v>5332</v>
      </c>
      <c r="D17" s="1">
        <v>5155</v>
      </c>
      <c r="E17" s="1">
        <v>396</v>
      </c>
      <c r="F17" s="8">
        <f t="shared" si="4"/>
        <v>3.1181286549707603</v>
      </c>
      <c r="G17" s="8">
        <f t="shared" si="5"/>
        <v>3.0146198830409356</v>
      </c>
      <c r="H17" s="7">
        <f t="shared" si="6"/>
        <v>96.680420105026258</v>
      </c>
      <c r="I17" s="1">
        <f t="shared" si="7"/>
        <v>231.57894736842104</v>
      </c>
    </row>
    <row r="18" spans="1:9" x14ac:dyDescent="0.3">
      <c r="A18" s="1" t="s">
        <v>11</v>
      </c>
      <c r="B18" s="1">
        <v>1769</v>
      </c>
      <c r="C18" s="1">
        <v>7012</v>
      </c>
      <c r="D18" s="1">
        <v>6777</v>
      </c>
      <c r="E18" s="1">
        <v>326</v>
      </c>
      <c r="F18" s="8">
        <f t="shared" si="4"/>
        <v>3.9638213680045222</v>
      </c>
      <c r="G18" s="8">
        <f t="shared" si="5"/>
        <v>3.8309779536461277</v>
      </c>
      <c r="H18" s="7">
        <f t="shared" si="6"/>
        <v>96.648602395892752</v>
      </c>
      <c r="I18" s="1">
        <f t="shared" si="7"/>
        <v>184.28490672696438</v>
      </c>
    </row>
    <row r="19" spans="1:9" x14ac:dyDescent="0.3">
      <c r="A19" s="1" t="s">
        <v>12</v>
      </c>
      <c r="B19" s="1">
        <v>1363</v>
      </c>
      <c r="C19" s="1">
        <v>5945</v>
      </c>
      <c r="D19" s="1">
        <v>5642</v>
      </c>
      <c r="E19" s="1">
        <v>132</v>
      </c>
      <c r="F19" s="8">
        <f t="shared" si="4"/>
        <v>4.3617021276595747</v>
      </c>
      <c r="G19" s="8">
        <f t="shared" si="5"/>
        <v>4.1393983859134265</v>
      </c>
      <c r="H19" s="7">
        <f t="shared" si="6"/>
        <v>94.903280067283433</v>
      </c>
      <c r="I19" s="1">
        <f t="shared" si="7"/>
        <v>96.845194424064559</v>
      </c>
    </row>
    <row r="20" spans="1:9" x14ac:dyDescent="0.3">
      <c r="A20" s="1" t="s">
        <v>13</v>
      </c>
      <c r="B20" s="1">
        <v>1169</v>
      </c>
      <c r="C20" s="1">
        <v>5430</v>
      </c>
      <c r="D20" s="1">
        <v>5156</v>
      </c>
      <c r="E20" s="1">
        <v>128</v>
      </c>
      <c r="F20" s="8">
        <f t="shared" si="4"/>
        <v>4.6449957228400338</v>
      </c>
      <c r="G20" s="8">
        <f t="shared" si="5"/>
        <v>4.4106073567151407</v>
      </c>
      <c r="H20" s="7">
        <f t="shared" si="6"/>
        <v>94.953959484346228</v>
      </c>
      <c r="I20" s="1">
        <f t="shared" si="7"/>
        <v>109.49529512403764</v>
      </c>
    </row>
    <row r="21" spans="1:9" x14ac:dyDescent="0.3">
      <c r="A21" s="1" t="s">
        <v>27</v>
      </c>
      <c r="H21" s="6" t="s">
        <v>38</v>
      </c>
      <c r="I21" s="1">
        <f>SUM(I14:I20)*5</f>
        <v>5972.0707029760197</v>
      </c>
    </row>
    <row r="22" spans="1:9" x14ac:dyDescent="0.3">
      <c r="A22" s="1" t="s">
        <v>33</v>
      </c>
      <c r="F22" s="6" t="s">
        <v>34</v>
      </c>
      <c r="G22" s="6" t="s">
        <v>35</v>
      </c>
      <c r="H22" s="6" t="s">
        <v>36</v>
      </c>
      <c r="I22" s="6" t="s">
        <v>37</v>
      </c>
    </row>
    <row r="23" spans="1:9" x14ac:dyDescent="0.3">
      <c r="A23" s="1" t="s">
        <v>0</v>
      </c>
      <c r="B23" s="1">
        <v>8660</v>
      </c>
      <c r="C23" s="1">
        <v>17758</v>
      </c>
      <c r="D23" s="1">
        <v>17143</v>
      </c>
      <c r="E23" s="1">
        <v>1132</v>
      </c>
      <c r="F23" s="8">
        <f>C23/B23</f>
        <v>2.0505773672055425</v>
      </c>
      <c r="G23" s="8">
        <f>D23/B23</f>
        <v>1.9795612009237875</v>
      </c>
      <c r="H23" s="7">
        <f>D23*100/C23</f>
        <v>96.536772159026924</v>
      </c>
      <c r="I23" s="1">
        <f>E23*1000/B23</f>
        <v>130.71593533487297</v>
      </c>
    </row>
    <row r="24" spans="1:9" x14ac:dyDescent="0.3">
      <c r="A24" s="1" t="s">
        <v>7</v>
      </c>
      <c r="B24" s="1">
        <v>1742</v>
      </c>
      <c r="C24" s="1">
        <v>543</v>
      </c>
      <c r="D24" s="1">
        <v>521</v>
      </c>
      <c r="E24" s="1">
        <v>118</v>
      </c>
      <c r="F24" s="8">
        <f t="shared" ref="F24:F30" si="8">C24/B24</f>
        <v>0.31171067738231917</v>
      </c>
      <c r="G24" s="8">
        <f t="shared" ref="G24:G30" si="9">D24/B24</f>
        <v>0.29908151549942597</v>
      </c>
      <c r="H24" s="7">
        <f t="shared" ref="H24:H30" si="10">D24*100/C24</f>
        <v>95.948434622467772</v>
      </c>
      <c r="I24" s="1">
        <f t="shared" ref="I24:I30" si="11">E24*1000/B24</f>
        <v>67.738231917336392</v>
      </c>
    </row>
    <row r="25" spans="1:9" x14ac:dyDescent="0.3">
      <c r="A25" s="1" t="s">
        <v>8</v>
      </c>
      <c r="B25" s="1">
        <v>1387</v>
      </c>
      <c r="C25" s="1">
        <v>1476</v>
      </c>
      <c r="D25" s="1">
        <v>1432</v>
      </c>
      <c r="E25" s="1">
        <v>280</v>
      </c>
      <c r="F25" s="8">
        <f t="shared" si="8"/>
        <v>1.0641672674837779</v>
      </c>
      <c r="G25" s="8">
        <f t="shared" si="9"/>
        <v>1.0324441240086517</v>
      </c>
      <c r="H25" s="7">
        <f t="shared" si="10"/>
        <v>97.018970189701903</v>
      </c>
      <c r="I25" s="1">
        <f t="shared" si="11"/>
        <v>201.87454938716655</v>
      </c>
    </row>
    <row r="26" spans="1:9" x14ac:dyDescent="0.3">
      <c r="A26" s="1" t="s">
        <v>9</v>
      </c>
      <c r="B26" s="1">
        <v>1574</v>
      </c>
      <c r="C26" s="1">
        <v>3036</v>
      </c>
      <c r="D26" s="1">
        <v>2940</v>
      </c>
      <c r="E26" s="1">
        <v>319</v>
      </c>
      <c r="F26" s="8">
        <f t="shared" si="8"/>
        <v>1.9288437102922491</v>
      </c>
      <c r="G26" s="8">
        <f t="shared" si="9"/>
        <v>1.8678526048284625</v>
      </c>
      <c r="H26" s="7">
        <f t="shared" si="10"/>
        <v>96.837944664031625</v>
      </c>
      <c r="I26" s="1">
        <f t="shared" si="11"/>
        <v>202.66836086404066</v>
      </c>
    </row>
    <row r="27" spans="1:9" x14ac:dyDescent="0.3">
      <c r="A27" s="1" t="s">
        <v>10</v>
      </c>
      <c r="B27" s="1">
        <v>1226</v>
      </c>
      <c r="C27" s="1">
        <v>3293</v>
      </c>
      <c r="D27" s="1">
        <v>3194</v>
      </c>
      <c r="E27" s="1">
        <v>199</v>
      </c>
      <c r="F27" s="8">
        <f t="shared" si="8"/>
        <v>2.6859706362153344</v>
      </c>
      <c r="G27" s="8">
        <f t="shared" si="9"/>
        <v>2.6052202283849919</v>
      </c>
      <c r="H27" s="7">
        <f t="shared" si="10"/>
        <v>96.99362283631946</v>
      </c>
      <c r="I27" s="1">
        <f t="shared" si="11"/>
        <v>162.31647634584013</v>
      </c>
    </row>
    <row r="28" spans="1:9" x14ac:dyDescent="0.3">
      <c r="A28" s="1" t="s">
        <v>11</v>
      </c>
      <c r="B28" s="1">
        <v>1214</v>
      </c>
      <c r="C28" s="1">
        <v>3965</v>
      </c>
      <c r="D28" s="1">
        <v>3815</v>
      </c>
      <c r="E28" s="1">
        <v>124</v>
      </c>
      <c r="F28" s="8">
        <f t="shared" si="8"/>
        <v>3.2660626029654036</v>
      </c>
      <c r="G28" s="8">
        <f t="shared" si="9"/>
        <v>3.1425041186161451</v>
      </c>
      <c r="H28" s="7">
        <f t="shared" si="10"/>
        <v>96.216897856242113</v>
      </c>
      <c r="I28" s="1">
        <f t="shared" si="11"/>
        <v>102.14168039538716</v>
      </c>
    </row>
    <row r="29" spans="1:9" x14ac:dyDescent="0.3">
      <c r="A29" s="1" t="s">
        <v>12</v>
      </c>
      <c r="B29" s="1">
        <v>760</v>
      </c>
      <c r="C29" s="1">
        <v>2734</v>
      </c>
      <c r="D29" s="1">
        <v>2622</v>
      </c>
      <c r="E29" s="1">
        <v>42</v>
      </c>
      <c r="F29" s="8">
        <f t="shared" si="8"/>
        <v>3.5973684210526318</v>
      </c>
      <c r="G29" s="8">
        <f t="shared" si="9"/>
        <v>3.45</v>
      </c>
      <c r="H29" s="7">
        <f t="shared" si="10"/>
        <v>95.903438185808341</v>
      </c>
      <c r="I29" s="1">
        <f t="shared" si="11"/>
        <v>55.263157894736842</v>
      </c>
    </row>
    <row r="30" spans="1:9" x14ac:dyDescent="0.3">
      <c r="A30" s="1" t="s">
        <v>13</v>
      </c>
      <c r="B30" s="1">
        <v>757</v>
      </c>
      <c r="C30" s="1">
        <v>2711</v>
      </c>
      <c r="D30" s="1">
        <v>2619</v>
      </c>
      <c r="E30" s="1">
        <v>50</v>
      </c>
      <c r="F30" s="8">
        <f t="shared" si="8"/>
        <v>3.5812417437252311</v>
      </c>
      <c r="G30" s="8">
        <f t="shared" si="9"/>
        <v>3.4597093791281375</v>
      </c>
      <c r="H30" s="7">
        <f t="shared" si="10"/>
        <v>96.606418295831801</v>
      </c>
      <c r="I30" s="1">
        <f t="shared" si="11"/>
        <v>66.050198150594454</v>
      </c>
    </row>
    <row r="31" spans="1:9" x14ac:dyDescent="0.3">
      <c r="A31" s="1" t="s">
        <v>28</v>
      </c>
      <c r="H31" s="6" t="s">
        <v>38</v>
      </c>
      <c r="I31" s="1">
        <f>SUM(I24:I30)*5</f>
        <v>4290.2632747755115</v>
      </c>
    </row>
    <row r="32" spans="1:9" x14ac:dyDescent="0.3">
      <c r="A32" s="1" t="s">
        <v>33</v>
      </c>
      <c r="F32" s="6" t="s">
        <v>34</v>
      </c>
      <c r="G32" s="6" t="s">
        <v>35</v>
      </c>
      <c r="H32" s="6" t="s">
        <v>36</v>
      </c>
      <c r="I32" s="6" t="s">
        <v>37</v>
      </c>
    </row>
    <row r="33" spans="1:9" x14ac:dyDescent="0.3">
      <c r="A33" s="1" t="s">
        <v>0</v>
      </c>
      <c r="B33" s="1">
        <v>29119</v>
      </c>
      <c r="C33" s="1">
        <v>67003</v>
      </c>
      <c r="D33" s="1">
        <v>64885</v>
      </c>
      <c r="E33" s="1">
        <v>5044</v>
      </c>
      <c r="F33" s="8">
        <f>C33/B33</f>
        <v>2.301006215872798</v>
      </c>
      <c r="G33" s="8">
        <f>D33/B33</f>
        <v>2.2282702015865929</v>
      </c>
      <c r="H33" s="7">
        <f>D33*100/C33</f>
        <v>96.838947509812996</v>
      </c>
      <c r="I33" s="1">
        <f>E33*1000/B33</f>
        <v>173.22023421133969</v>
      </c>
    </row>
    <row r="34" spans="1:9" x14ac:dyDescent="0.3">
      <c r="A34" s="1" t="s">
        <v>7</v>
      </c>
      <c r="B34" s="1">
        <v>6268</v>
      </c>
      <c r="C34" s="1">
        <v>1420</v>
      </c>
      <c r="D34" s="1">
        <v>1397</v>
      </c>
      <c r="E34" s="1">
        <v>549</v>
      </c>
      <c r="F34" s="8">
        <f t="shared" ref="F34:F40" si="12">C34/B34</f>
        <v>0.2265475430759413</v>
      </c>
      <c r="G34" s="8">
        <f t="shared" ref="G34:G40" si="13">D34/B34</f>
        <v>0.22287811104020422</v>
      </c>
      <c r="H34" s="7">
        <f t="shared" ref="H34:H40" si="14">D34*100/C34</f>
        <v>98.380281690140848</v>
      </c>
      <c r="I34" s="1">
        <f t="shared" ref="I34:I40" si="15">E34*1000/B34</f>
        <v>87.587747287811098</v>
      </c>
    </row>
    <row r="35" spans="1:9" x14ac:dyDescent="0.3">
      <c r="A35" s="1" t="s">
        <v>8</v>
      </c>
      <c r="B35" s="1">
        <v>5336</v>
      </c>
      <c r="C35" s="1">
        <v>5671</v>
      </c>
      <c r="D35" s="1">
        <v>5534</v>
      </c>
      <c r="E35" s="1">
        <v>1309</v>
      </c>
      <c r="F35" s="8">
        <f t="shared" si="12"/>
        <v>1.0627811094452773</v>
      </c>
      <c r="G35" s="8">
        <f t="shared" si="13"/>
        <v>1.0371064467766118</v>
      </c>
      <c r="H35" s="7">
        <f t="shared" si="14"/>
        <v>97.584200317404338</v>
      </c>
      <c r="I35" s="1">
        <f t="shared" si="15"/>
        <v>245.31484257871065</v>
      </c>
    </row>
    <row r="36" spans="1:9" x14ac:dyDescent="0.3">
      <c r="A36" s="1" t="s">
        <v>9</v>
      </c>
      <c r="B36" s="1">
        <v>4696</v>
      </c>
      <c r="C36" s="1">
        <v>9823</v>
      </c>
      <c r="D36" s="1">
        <v>9590</v>
      </c>
      <c r="E36" s="1">
        <v>1155</v>
      </c>
      <c r="F36" s="8">
        <f t="shared" si="12"/>
        <v>2.0917802385008519</v>
      </c>
      <c r="G36" s="8">
        <f t="shared" si="13"/>
        <v>2.0421635434412266</v>
      </c>
      <c r="H36" s="7">
        <f t="shared" si="14"/>
        <v>97.628015881095394</v>
      </c>
      <c r="I36" s="1">
        <f t="shared" si="15"/>
        <v>245.95400340715503</v>
      </c>
    </row>
    <row r="37" spans="1:9" x14ac:dyDescent="0.3">
      <c r="A37" s="1" t="s">
        <v>10</v>
      </c>
      <c r="B37" s="1">
        <v>3780</v>
      </c>
      <c r="C37" s="1">
        <v>11887</v>
      </c>
      <c r="D37" s="1">
        <v>11558</v>
      </c>
      <c r="E37" s="1">
        <v>833</v>
      </c>
      <c r="F37" s="8">
        <f t="shared" si="12"/>
        <v>3.1447089947089948</v>
      </c>
      <c r="G37" s="8">
        <f t="shared" si="13"/>
        <v>3.0576719576719578</v>
      </c>
      <c r="H37" s="7">
        <f t="shared" si="14"/>
        <v>97.232270547657109</v>
      </c>
      <c r="I37" s="1">
        <f t="shared" si="15"/>
        <v>220.37037037037038</v>
      </c>
    </row>
    <row r="38" spans="1:9" x14ac:dyDescent="0.3">
      <c r="A38" s="1" t="s">
        <v>11</v>
      </c>
      <c r="B38" s="1">
        <v>3738</v>
      </c>
      <c r="C38" s="1">
        <v>14280</v>
      </c>
      <c r="D38" s="1">
        <v>13877</v>
      </c>
      <c r="E38" s="1">
        <v>606</v>
      </c>
      <c r="F38" s="8">
        <f t="shared" si="12"/>
        <v>3.8202247191011236</v>
      </c>
      <c r="G38" s="8">
        <f t="shared" si="13"/>
        <v>3.7124130551096841</v>
      </c>
      <c r="H38" s="7">
        <f t="shared" si="14"/>
        <v>97.177871148459388</v>
      </c>
      <c r="I38" s="1">
        <f t="shared" si="15"/>
        <v>162.1187800963082</v>
      </c>
    </row>
    <row r="39" spans="1:9" x14ac:dyDescent="0.3">
      <c r="A39" s="1" t="s">
        <v>12</v>
      </c>
      <c r="B39" s="1">
        <v>2818</v>
      </c>
      <c r="C39" s="1">
        <v>12505</v>
      </c>
      <c r="D39" s="1">
        <v>12014</v>
      </c>
      <c r="E39" s="1">
        <v>312</v>
      </c>
      <c r="F39" s="8">
        <f t="shared" si="12"/>
        <v>4.4375443577004967</v>
      </c>
      <c r="G39" s="8">
        <f t="shared" si="13"/>
        <v>4.2633073101490417</v>
      </c>
      <c r="H39" s="7">
        <f t="shared" si="14"/>
        <v>96.073570571771285</v>
      </c>
      <c r="I39" s="1">
        <f t="shared" si="15"/>
        <v>110.71682044002839</v>
      </c>
    </row>
    <row r="40" spans="1:9" x14ac:dyDescent="0.3">
      <c r="A40" s="1" t="s">
        <v>13</v>
      </c>
      <c r="B40" s="1">
        <v>2483</v>
      </c>
      <c r="C40" s="1">
        <v>11417</v>
      </c>
      <c r="D40" s="1">
        <v>10915</v>
      </c>
      <c r="E40" s="1">
        <v>280</v>
      </c>
      <c r="F40" s="8">
        <f t="shared" si="12"/>
        <v>4.598066854611357</v>
      </c>
      <c r="G40" s="8">
        <f t="shared" si="13"/>
        <v>4.3958920660491341</v>
      </c>
      <c r="H40" s="7">
        <f t="shared" si="14"/>
        <v>95.603048086187258</v>
      </c>
      <c r="I40" s="1">
        <f t="shared" si="15"/>
        <v>112.76681433749496</v>
      </c>
    </row>
    <row r="41" spans="1:9" x14ac:dyDescent="0.3">
      <c r="A41" s="1" t="s">
        <v>29</v>
      </c>
      <c r="H41" s="6" t="s">
        <v>38</v>
      </c>
      <c r="I41" s="1">
        <f>SUM(I34:I40)*5</f>
        <v>5924.1468925893932</v>
      </c>
    </row>
    <row r="42" spans="1:9" x14ac:dyDescent="0.3">
      <c r="A42" s="1" t="s">
        <v>33</v>
      </c>
      <c r="F42" s="6" t="s">
        <v>34</v>
      </c>
      <c r="G42" s="6" t="s">
        <v>35</v>
      </c>
      <c r="H42" s="6" t="s">
        <v>36</v>
      </c>
      <c r="I42" s="6" t="s">
        <v>37</v>
      </c>
    </row>
    <row r="43" spans="1:9" x14ac:dyDescent="0.3">
      <c r="A43" s="1" t="s">
        <v>0</v>
      </c>
      <c r="B43" s="1">
        <v>13179</v>
      </c>
      <c r="C43" s="1">
        <v>32824</v>
      </c>
      <c r="D43" s="1">
        <v>31980</v>
      </c>
      <c r="E43" s="1">
        <v>2320</v>
      </c>
      <c r="F43" s="8">
        <f>C43/B43</f>
        <v>2.4906290310342212</v>
      </c>
      <c r="G43" s="8">
        <f>D43/B43</f>
        <v>2.4265877532437972</v>
      </c>
      <c r="H43" s="7">
        <f>D43*100/C43</f>
        <v>97.428710699488178</v>
      </c>
      <c r="I43" s="1">
        <f>E43*1000/B43</f>
        <v>176.03763563244556</v>
      </c>
    </row>
    <row r="44" spans="1:9" x14ac:dyDescent="0.3">
      <c r="A44" s="1" t="s">
        <v>7</v>
      </c>
      <c r="B44" s="1">
        <v>2666</v>
      </c>
      <c r="C44" s="1">
        <v>661</v>
      </c>
      <c r="D44" s="1">
        <v>644</v>
      </c>
      <c r="E44" s="1">
        <v>230</v>
      </c>
      <c r="F44" s="8">
        <f t="shared" ref="F44:F50" si="16">C44/B44</f>
        <v>0.2479369842460615</v>
      </c>
      <c r="G44" s="8">
        <f t="shared" ref="G44:G50" si="17">D44/B44</f>
        <v>0.24156039009752439</v>
      </c>
      <c r="H44" s="7">
        <f t="shared" ref="H44:H50" si="18">D44*100/C44</f>
        <v>97.428139183055976</v>
      </c>
      <c r="I44" s="1">
        <f t="shared" ref="I44:I50" si="19">E44*1000/B44</f>
        <v>86.271567891972992</v>
      </c>
    </row>
    <row r="45" spans="1:9" x14ac:dyDescent="0.3">
      <c r="A45" s="1" t="s">
        <v>8</v>
      </c>
      <c r="B45" s="1">
        <v>2152</v>
      </c>
      <c r="C45" s="1">
        <v>2610</v>
      </c>
      <c r="D45" s="1">
        <v>2554</v>
      </c>
      <c r="E45" s="1">
        <v>492</v>
      </c>
      <c r="F45" s="8">
        <f t="shared" si="16"/>
        <v>1.212825278810409</v>
      </c>
      <c r="G45" s="8">
        <f t="shared" si="17"/>
        <v>1.1868029739776951</v>
      </c>
      <c r="H45" s="7">
        <f t="shared" si="18"/>
        <v>97.854406130268202</v>
      </c>
      <c r="I45" s="1">
        <f t="shared" si="19"/>
        <v>228.62453531598513</v>
      </c>
    </row>
    <row r="46" spans="1:9" x14ac:dyDescent="0.3">
      <c r="A46" s="1" t="s">
        <v>9</v>
      </c>
      <c r="B46" s="1">
        <v>2107</v>
      </c>
      <c r="C46" s="1">
        <v>4612</v>
      </c>
      <c r="D46" s="1">
        <v>4526</v>
      </c>
      <c r="E46" s="1">
        <v>515</v>
      </c>
      <c r="F46" s="8">
        <f t="shared" si="16"/>
        <v>2.1888941623160894</v>
      </c>
      <c r="G46" s="8">
        <f t="shared" si="17"/>
        <v>2.1480778357854771</v>
      </c>
      <c r="H46" s="7">
        <f t="shared" si="18"/>
        <v>98.13529921942758</v>
      </c>
      <c r="I46" s="1">
        <f t="shared" si="19"/>
        <v>244.42335073564308</v>
      </c>
    </row>
    <row r="47" spans="1:9" x14ac:dyDescent="0.3">
      <c r="A47" s="1" t="s">
        <v>10</v>
      </c>
      <c r="B47" s="1">
        <v>1863</v>
      </c>
      <c r="C47" s="1">
        <v>5997</v>
      </c>
      <c r="D47" s="1">
        <v>5853</v>
      </c>
      <c r="E47" s="1">
        <v>428</v>
      </c>
      <c r="F47" s="8">
        <f t="shared" si="16"/>
        <v>3.2190016103059582</v>
      </c>
      <c r="G47" s="8">
        <f t="shared" si="17"/>
        <v>3.1417069243156202</v>
      </c>
      <c r="H47" s="7">
        <f t="shared" si="18"/>
        <v>97.598799399699857</v>
      </c>
      <c r="I47" s="1">
        <f t="shared" si="19"/>
        <v>229.73698336017176</v>
      </c>
    </row>
    <row r="48" spans="1:9" x14ac:dyDescent="0.3">
      <c r="A48" s="1" t="s">
        <v>11</v>
      </c>
      <c r="B48" s="1">
        <v>1887</v>
      </c>
      <c r="C48" s="1">
        <v>7488</v>
      </c>
      <c r="D48" s="1">
        <v>7343</v>
      </c>
      <c r="E48" s="1">
        <v>336</v>
      </c>
      <c r="F48" s="8">
        <f t="shared" si="16"/>
        <v>3.9682034976152623</v>
      </c>
      <c r="G48" s="8">
        <f t="shared" si="17"/>
        <v>3.8913619501854795</v>
      </c>
      <c r="H48" s="7">
        <f t="shared" si="18"/>
        <v>98.063568376068375</v>
      </c>
      <c r="I48" s="1">
        <f t="shared" si="19"/>
        <v>178.06041335453099</v>
      </c>
    </row>
    <row r="49" spans="1:9" x14ac:dyDescent="0.3">
      <c r="A49" s="1" t="s">
        <v>12</v>
      </c>
      <c r="B49" s="1">
        <v>1376</v>
      </c>
      <c r="C49" s="1">
        <v>6161</v>
      </c>
      <c r="D49" s="1">
        <v>5955</v>
      </c>
      <c r="E49" s="1">
        <v>161</v>
      </c>
      <c r="F49" s="8">
        <f t="shared" si="16"/>
        <v>4.4774709302325579</v>
      </c>
      <c r="G49" s="8">
        <f t="shared" si="17"/>
        <v>4.3277616279069768</v>
      </c>
      <c r="H49" s="7">
        <f t="shared" si="18"/>
        <v>96.656386950170429</v>
      </c>
      <c r="I49" s="1">
        <f t="shared" si="19"/>
        <v>117.00581395348837</v>
      </c>
    </row>
    <row r="50" spans="1:9" x14ac:dyDescent="0.3">
      <c r="A50" s="1" t="s">
        <v>13</v>
      </c>
      <c r="B50" s="1">
        <v>1128</v>
      </c>
      <c r="C50" s="1">
        <v>5295</v>
      </c>
      <c r="D50" s="1">
        <v>5105</v>
      </c>
      <c r="E50" s="1">
        <v>158</v>
      </c>
      <c r="F50" s="8">
        <f t="shared" si="16"/>
        <v>4.6941489361702127</v>
      </c>
      <c r="G50" s="8">
        <f t="shared" si="17"/>
        <v>4.5257092198581557</v>
      </c>
      <c r="H50" s="7">
        <f t="shared" si="18"/>
        <v>96.411709159584518</v>
      </c>
      <c r="I50" s="1">
        <f t="shared" si="19"/>
        <v>140.0709219858156</v>
      </c>
    </row>
    <row r="51" spans="1:9" x14ac:dyDescent="0.3">
      <c r="H51" s="6" t="s">
        <v>38</v>
      </c>
      <c r="I51" s="1">
        <f>SUM(I44:I50)*5</f>
        <v>6120.96793298804</v>
      </c>
    </row>
    <row r="52" spans="1:9" x14ac:dyDescent="0.3">
      <c r="A52" s="22" t="s">
        <v>50</v>
      </c>
      <c r="B52" s="15"/>
      <c r="C52" s="15"/>
      <c r="D52" s="15"/>
      <c r="E52" s="15"/>
      <c r="F52" s="15"/>
      <c r="G52" s="15"/>
      <c r="H52" s="15"/>
      <c r="I5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2011 Central</vt:lpstr>
      <vt:lpstr>Age Sex 2</vt:lpstr>
      <vt:lpstr>Single Age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Central</dc:title>
  <dc:subject>2011 PNG Central</dc:subject>
  <dc:creator>Michael Levin</dc:creator>
  <cp:keywords>2011 PNG;Papua New Guinea Statistics;2011 PNG Central</cp:keywords>
  <cp:lastModifiedBy>Brad</cp:lastModifiedBy>
  <dcterms:created xsi:type="dcterms:W3CDTF">2020-08-06T23:11:12Z</dcterms:created>
  <dcterms:modified xsi:type="dcterms:W3CDTF">2020-08-12T01:29:32Z</dcterms:modified>
</cp:coreProperties>
</file>