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B94E7DF1-2B2A-423C-BB4A-DC5AB0E18F2D}" xr6:coauthVersionLast="45" xr6:coauthVersionMax="45" xr10:uidLastSave="{00000000-0000-0000-0000-000000000000}"/>
  <bookViews>
    <workbookView xWindow="43080" yWindow="-120" windowWidth="29040" windowHeight="15840" xr2:uid="{08E14FDC-BF37-4B65-B6BC-A202779BA068}"/>
  </bookViews>
  <sheets>
    <sheet name="List of Tables" sheetId="6" r:id="rId1"/>
    <sheet name="Chimbu 2011" sheetId="1" r:id="rId2"/>
    <sheet name="Age and Sex" sheetId="2" r:id="rId3"/>
    <sheet name="Single Age" sheetId="3" r:id="rId4"/>
    <sheet name="SMAM" sheetId="4" r:id="rId5"/>
    <sheet name="Fertility" sheetId="5" r:id="rId6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6" l="1"/>
  <c r="A10" i="6"/>
  <c r="A9" i="6"/>
  <c r="A8" i="6"/>
  <c r="A7" i="6"/>
  <c r="J72" i="4" l="1"/>
  <c r="M67" i="4" s="1"/>
  <c r="I72" i="4"/>
  <c r="L67" i="4" s="1"/>
  <c r="L72" i="4" s="1"/>
  <c r="H72" i="4"/>
  <c r="J71" i="4"/>
  <c r="I71" i="4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5" i="4"/>
  <c r="I65" i="4"/>
  <c r="H65" i="4"/>
  <c r="J62" i="4"/>
  <c r="M57" i="4" s="1"/>
  <c r="M62" i="4" s="1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H55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2" i="4"/>
  <c r="M37" i="4" s="1"/>
  <c r="M39" i="4" s="1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6" i="4"/>
  <c r="I26" i="4"/>
  <c r="H26" i="4"/>
  <c r="J25" i="4"/>
  <c r="I25" i="4"/>
  <c r="H25" i="4"/>
  <c r="J22" i="4"/>
  <c r="M17" i="4" s="1"/>
  <c r="M22" i="4" s="1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H5" i="4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I66" i="5"/>
  <c r="H66" i="5"/>
  <c r="G66" i="5"/>
  <c r="F66" i="5"/>
  <c r="I65" i="5"/>
  <c r="H65" i="5"/>
  <c r="G65" i="5"/>
  <c r="F65" i="5"/>
  <c r="I64" i="5"/>
  <c r="H64" i="5"/>
  <c r="G64" i="5"/>
  <c r="F64" i="5"/>
  <c r="I63" i="5"/>
  <c r="H63" i="5"/>
  <c r="G63" i="5"/>
  <c r="F63" i="5"/>
  <c r="I60" i="5"/>
  <c r="H60" i="5"/>
  <c r="G60" i="5"/>
  <c r="F60" i="5"/>
  <c r="I59" i="5"/>
  <c r="H59" i="5"/>
  <c r="G59" i="5"/>
  <c r="F59" i="5"/>
  <c r="I58" i="5"/>
  <c r="H58" i="5"/>
  <c r="G58" i="5"/>
  <c r="F58" i="5"/>
  <c r="I57" i="5"/>
  <c r="H57" i="5"/>
  <c r="G57" i="5"/>
  <c r="F57" i="5"/>
  <c r="I56" i="5"/>
  <c r="H56" i="5"/>
  <c r="G56" i="5"/>
  <c r="F56" i="5"/>
  <c r="I55" i="5"/>
  <c r="H55" i="5"/>
  <c r="G55" i="5"/>
  <c r="F55" i="5"/>
  <c r="I54" i="5"/>
  <c r="I61" i="5" s="1"/>
  <c r="H54" i="5"/>
  <c r="G54" i="5"/>
  <c r="F54" i="5"/>
  <c r="I53" i="5"/>
  <c r="H53" i="5"/>
  <c r="G53" i="5"/>
  <c r="F53" i="5"/>
  <c r="I50" i="5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5" i="5"/>
  <c r="H45" i="5"/>
  <c r="G45" i="5"/>
  <c r="F45" i="5"/>
  <c r="I44" i="5"/>
  <c r="H44" i="5"/>
  <c r="G44" i="5"/>
  <c r="F44" i="5"/>
  <c r="I43" i="5"/>
  <c r="H43" i="5"/>
  <c r="G43" i="5"/>
  <c r="F43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I41" i="5" s="1"/>
  <c r="H35" i="5"/>
  <c r="G35" i="5"/>
  <c r="F35" i="5"/>
  <c r="I34" i="5"/>
  <c r="H34" i="5"/>
  <c r="G34" i="5"/>
  <c r="F34" i="5"/>
  <c r="I33" i="5"/>
  <c r="H33" i="5"/>
  <c r="G33" i="5"/>
  <c r="F33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I31" i="5" s="1"/>
  <c r="H24" i="5"/>
  <c r="G24" i="5"/>
  <c r="F24" i="5"/>
  <c r="I23" i="5"/>
  <c r="H23" i="5"/>
  <c r="G23" i="5"/>
  <c r="F23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H14" i="5"/>
  <c r="G14" i="5"/>
  <c r="F14" i="5"/>
  <c r="I13" i="5"/>
  <c r="H13" i="5"/>
  <c r="G13" i="5"/>
  <c r="F13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I3" i="5"/>
  <c r="H3" i="5"/>
  <c r="G3" i="5"/>
  <c r="F3" i="5"/>
  <c r="K27" i="4" l="1"/>
  <c r="K32" i="4" s="1"/>
  <c r="L17" i="4"/>
  <c r="L22" i="4" s="1"/>
  <c r="L27" i="4"/>
  <c r="L29" i="4" s="1"/>
  <c r="M7" i="4"/>
  <c r="M12" i="4" s="1"/>
  <c r="I53" i="4"/>
  <c r="L45" i="4" s="1"/>
  <c r="I63" i="4"/>
  <c r="L55" i="4" s="1"/>
  <c r="L57" i="4"/>
  <c r="L59" i="4" s="1"/>
  <c r="M47" i="4"/>
  <c r="M52" i="4" s="1"/>
  <c r="L7" i="4"/>
  <c r="L12" i="4" s="1"/>
  <c r="K37" i="4"/>
  <c r="K47" i="4"/>
  <c r="K49" i="4" s="1"/>
  <c r="H13" i="4"/>
  <c r="K5" i="4" s="1"/>
  <c r="M27" i="4"/>
  <c r="M32" i="4" s="1"/>
  <c r="L37" i="4"/>
  <c r="L42" i="4" s="1"/>
  <c r="H73" i="4"/>
  <c r="K65" i="4" s="1"/>
  <c r="I73" i="4"/>
  <c r="L65" i="4" s="1"/>
  <c r="K17" i="4"/>
  <c r="K22" i="4" s="1"/>
  <c r="J73" i="4"/>
  <c r="M65" i="4" s="1"/>
  <c r="J63" i="4"/>
  <c r="M55" i="4" s="1"/>
  <c r="H23" i="4"/>
  <c r="K15" i="4" s="1"/>
  <c r="I23" i="4"/>
  <c r="L15" i="4" s="1"/>
  <c r="I13" i="4"/>
  <c r="L5" i="4" s="1"/>
  <c r="J33" i="4"/>
  <c r="M25" i="4" s="1"/>
  <c r="I43" i="4"/>
  <c r="L35" i="4" s="1"/>
  <c r="L47" i="4"/>
  <c r="L49" i="4" s="1"/>
  <c r="K67" i="4"/>
  <c r="K72" i="4" s="1"/>
  <c r="J23" i="4"/>
  <c r="M15" i="4" s="1"/>
  <c r="H43" i="4"/>
  <c r="K35" i="4" s="1"/>
  <c r="J13" i="4"/>
  <c r="M5" i="4" s="1"/>
  <c r="H33" i="4"/>
  <c r="K25" i="4" s="1"/>
  <c r="J43" i="4"/>
  <c r="M35" i="4" s="1"/>
  <c r="M41" i="4" s="1"/>
  <c r="M42" i="4"/>
  <c r="J53" i="4"/>
  <c r="M45" i="4" s="1"/>
  <c r="K57" i="4"/>
  <c r="K62" i="4" s="1"/>
  <c r="K7" i="4"/>
  <c r="K12" i="4" s="1"/>
  <c r="I33" i="4"/>
  <c r="L25" i="4" s="1"/>
  <c r="H53" i="4"/>
  <c r="K45" i="4" s="1"/>
  <c r="H63" i="4"/>
  <c r="K55" i="4" s="1"/>
  <c r="M72" i="4"/>
  <c r="M69" i="4"/>
  <c r="L69" i="4"/>
  <c r="M59" i="4"/>
  <c r="K42" i="4"/>
  <c r="K39" i="4"/>
  <c r="M19" i="4"/>
  <c r="I21" i="5"/>
  <c r="I11" i="5"/>
  <c r="I51" i="5"/>
  <c r="I71" i="5"/>
  <c r="L32" i="4" l="1"/>
  <c r="K29" i="4"/>
  <c r="K31" i="4" s="1"/>
  <c r="K33" i="4" s="1"/>
  <c r="K52" i="4"/>
  <c r="K51" i="4"/>
  <c r="K9" i="4"/>
  <c r="K11" i="4" s="1"/>
  <c r="K13" i="4" s="1"/>
  <c r="M49" i="4"/>
  <c r="M51" i="4" s="1"/>
  <c r="M53" i="4" s="1"/>
  <c r="L62" i="4"/>
  <c r="L19" i="4"/>
  <c r="L21" i="4" s="1"/>
  <c r="L23" i="4" s="1"/>
  <c r="M9" i="4"/>
  <c r="M11" i="4" s="1"/>
  <c r="M13" i="4" s="1"/>
  <c r="M71" i="4"/>
  <c r="L39" i="4"/>
  <c r="L41" i="4" s="1"/>
  <c r="L43" i="4" s="1"/>
  <c r="L61" i="4"/>
  <c r="L51" i="4"/>
  <c r="L31" i="4"/>
  <c r="L33" i="4" s="1"/>
  <c r="L9" i="4"/>
  <c r="L11" i="4" s="1"/>
  <c r="L13" i="4" s="1"/>
  <c r="K41" i="4"/>
  <c r="K43" i="4" s="1"/>
  <c r="K19" i="4"/>
  <c r="K21" i="4" s="1"/>
  <c r="K23" i="4" s="1"/>
  <c r="M61" i="4"/>
  <c r="M63" i="4" s="1"/>
  <c r="M29" i="4"/>
  <c r="M31" i="4" s="1"/>
  <c r="M33" i="4" s="1"/>
  <c r="K59" i="4"/>
  <c r="K61" i="4" s="1"/>
  <c r="K63" i="4" s="1"/>
  <c r="M21" i="4"/>
  <c r="M23" i="4" s="1"/>
  <c r="M73" i="4"/>
  <c r="L71" i="4"/>
  <c r="L73" i="4" s="1"/>
  <c r="L52" i="4"/>
  <c r="K69" i="4"/>
  <c r="K71" i="4" s="1"/>
  <c r="K73" i="4" s="1"/>
  <c r="M43" i="4"/>
  <c r="K53" i="4" l="1"/>
  <c r="L63" i="4"/>
  <c r="L53" i="4"/>
</calcChain>
</file>

<file path=xl/sharedStrings.xml><?xml version="1.0" encoding="utf-8"?>
<sst xmlns="http://schemas.openxmlformats.org/spreadsheetml/2006/main" count="333" uniqueCount="61">
  <si>
    <t>Total</t>
  </si>
  <si>
    <t>Chuave</t>
  </si>
  <si>
    <t>Gumine</t>
  </si>
  <si>
    <t>Karimui/Nomane</t>
  </si>
  <si>
    <t>Kerowagi</t>
  </si>
  <si>
    <t>Kundiawa/Gembogl</t>
  </si>
  <si>
    <t>Sina Sina Yonggomugl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</si>
  <si>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</si>
  <si>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</si>
  <si>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</si>
  <si>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</si>
  <si>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</si>
  <si>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</si>
  <si>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</si>
  <si>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</si>
  <si>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</si>
  <si>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</si>
  <si>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</si>
  <si>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</si>
  <si>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</si>
  <si>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</si>
  <si>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</si>
  <si>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</si>
  <si>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</si>
  <si>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</si>
  <si>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 xml:space="preserve">   Chuave</t>
  </si>
  <si>
    <t xml:space="preserve">   Gumine</t>
  </si>
  <si>
    <t xml:space="preserve">   Karimui/Nomane</t>
  </si>
  <si>
    <t xml:space="preserve">   Kerowagi</t>
  </si>
  <si>
    <t xml:space="preserve">   Kundiawa/Gembogl</t>
  </si>
  <si>
    <t xml:space="preserve">   Sina Sina Yonggomugl</t>
  </si>
  <si>
    <t>CEB</t>
  </si>
  <si>
    <t>CS</t>
  </si>
  <si>
    <t>LB</t>
  </si>
  <si>
    <t xml:space="preserve">   Fertility ages</t>
  </si>
  <si>
    <t xml:space="preserve">     Total</t>
  </si>
  <si>
    <t>5 - 9</t>
  </si>
  <si>
    <t>10 - 14</t>
  </si>
  <si>
    <t xml:space="preserve">    Males</t>
  </si>
  <si>
    <t xml:space="preserve">    Females</t>
  </si>
  <si>
    <t>Source: 2011 Papua New Guinea Census</t>
  </si>
  <si>
    <t>Karimui/</t>
  </si>
  <si>
    <t>Nomane</t>
  </si>
  <si>
    <t>Kundiawa/</t>
  </si>
  <si>
    <t>Gembogl</t>
  </si>
  <si>
    <t xml:space="preserve">Sina Sina </t>
  </si>
  <si>
    <t>Yonggomugl</t>
  </si>
  <si>
    <t>Table 5. Fertility by District, Central Province, PNG: 2011</t>
  </si>
  <si>
    <t>CEB/W</t>
  </si>
  <si>
    <t>CS/W</t>
  </si>
  <si>
    <t>CS/CEB</t>
  </si>
  <si>
    <t>ASFR</t>
  </si>
  <si>
    <t>TFR ==&gt;</t>
  </si>
  <si>
    <t>Average Age 1st Marriage</t>
  </si>
  <si>
    <t>Table 4. Average Age at First Marriage by District, Chimbu Province, PNG: 2011</t>
  </si>
  <si>
    <t>Table 2. Age and Sex by District, Chimbu Province, PNG: 2011</t>
  </si>
  <si>
    <t>Table 3. Single Year of Age and Sex by District, Chimbu Province, PNG: 2011</t>
  </si>
  <si>
    <t>Table 1. Age and Sex by District, Chimbu Province, PNG: 2011</t>
  </si>
  <si>
    <t>2011 PNG Chimbu</t>
  </si>
  <si>
    <t>List of Tables</t>
  </si>
  <si>
    <t>Papua New 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</si>
</sst>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  <font>
      <sz val="28"/>
      <color theme="1"/>
      <name val="Calibri"/>
      <family val="2"/>
      <scheme val="minor"/>
    </font>
    <font>
      <sz val="28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135">
        <stop position="0">
          <color rgb="FFC00000"/>
        </stop>
        <stop position="1">
          <color theme="1"/>
        </stop>
      </gradient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3" fontId="2" fillId="0" borderId="0" xfId="0" applyNumberFormat="1" applyFont="1"/>
    <xf numFmtId="49" fontId="2" fillId="0" borderId="0" xfId="0" applyNumberFormat="1" applyFont="1"/>
    <xf numFmtId="49" fontId="2" fillId="0" borderId="1" xfId="0" applyNumberFormat="1" applyFont="1" applyBorder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/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/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4" fontId="2" fillId="0" borderId="0" xfId="0" applyNumberFormat="1" applyFont="1"/>
    <xf numFmtId="3" fontId="2" fillId="0" borderId="1" xfId="0" applyNumberFormat="1" applyFont="1" applyBorder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4" xfId="0" applyNumberFormat="1" applyFont="1" applyBorder="1"/>
    <xf numFmtId="3" fontId="3" fillId="0" borderId="1" xfId="0" applyNumberFormat="1" applyFont="1" applyBorder="1"/>
    <xf numFmtId="3" fontId="3" fillId="0" borderId="5" xfId="0" applyNumberFormat="1" applyFont="1" applyBorder="1"/>
    <xf numFmtId="3" fontId="3" fillId="0" borderId="9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11" xfId="0" applyNumberFormat="1" applyFont="1" applyBorder="1"/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3" fontId="2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3" borderId="0" xfId="0" applyFont="1" applyFill="1" applyAlignment="1">
      <alignment horizontal="center" textRotation="45"/>
    </xf>
    <xf numFmtId="0" fontId="7" fillId="0" borderId="0" xfId="2" applyAlignment="1">
      <alignment horizontal="left"/>
    </xf>
    <xf numFmtId="3" fontId="7" fillId="0" borderId="0" xfId="2" quotePrefix="1" applyNumberFormat="1" applyAlignment="1">
      <alignment horizontal="left"/>
    </xf>
    <xf numFmtId="3" fontId="7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B66D8-F248-422C-97AC-8E30240E3B55}">
  <dimension ref="A1:L17"/>
  <sheetViews>
    <sheetView tabSelected="1" workbookViewId="0">
      <selection activeCell="A12" sqref="A12:H12"/>
    </sheetView>
  </sheetViews>
  <sheetFormatPr defaultRowHeight="14.25" x14ac:dyDescent="0.45"/>
  <sheetData>
    <row r="1" spans="1:12" ht="14.25" customHeight="1" x14ac:dyDescent="0.45">
      <c r="A1" s="36" t="s">
        <v>58</v>
      </c>
      <c r="B1" s="36"/>
      <c r="C1" s="36"/>
      <c r="D1" s="36"/>
      <c r="E1" s="36"/>
      <c r="F1" s="36"/>
      <c r="G1" s="36"/>
      <c r="H1" s="36"/>
      <c r="I1" s="38" t="s">
        <v>60</v>
      </c>
      <c r="J1" s="38"/>
      <c r="K1" s="38"/>
      <c r="L1" s="38"/>
    </row>
    <row r="2" spans="1:12" x14ac:dyDescent="0.45">
      <c r="A2" s="36"/>
      <c r="B2" s="36"/>
      <c r="C2" s="36"/>
      <c r="D2" s="36"/>
      <c r="E2" s="36"/>
      <c r="F2" s="36"/>
      <c r="G2" s="36"/>
      <c r="H2" s="36"/>
      <c r="I2" s="38"/>
      <c r="J2" s="38"/>
      <c r="K2" s="38"/>
      <c r="L2" s="38"/>
    </row>
    <row r="3" spans="1:12" x14ac:dyDescent="0.45">
      <c r="A3" s="36"/>
      <c r="B3" s="36"/>
      <c r="C3" s="36"/>
      <c r="D3" s="36"/>
      <c r="E3" s="36"/>
      <c r="F3" s="36"/>
      <c r="G3" s="36"/>
      <c r="H3" s="36"/>
      <c r="I3" s="38"/>
      <c r="J3" s="38"/>
      <c r="K3" s="38"/>
      <c r="L3" s="38"/>
    </row>
    <row r="4" spans="1:12" x14ac:dyDescent="0.45">
      <c r="A4" s="36" t="s">
        <v>59</v>
      </c>
      <c r="B4" s="36"/>
      <c r="C4" s="36"/>
      <c r="D4" s="36"/>
      <c r="E4" s="36"/>
      <c r="F4" s="36"/>
      <c r="G4" s="36"/>
      <c r="H4" s="36"/>
      <c r="I4" s="38"/>
      <c r="J4" s="38"/>
      <c r="K4" s="38"/>
      <c r="L4" s="38"/>
    </row>
    <row r="5" spans="1:12" x14ac:dyDescent="0.45">
      <c r="A5" s="36"/>
      <c r="B5" s="36"/>
      <c r="C5" s="36"/>
      <c r="D5" s="36"/>
      <c r="E5" s="36"/>
      <c r="F5" s="36"/>
      <c r="G5" s="36"/>
      <c r="H5" s="36"/>
      <c r="I5" s="38"/>
      <c r="J5" s="38"/>
      <c r="K5" s="38"/>
      <c r="L5" s="38"/>
    </row>
    <row r="6" spans="1:12" x14ac:dyDescent="0.45">
      <c r="A6" s="36"/>
      <c r="B6" s="36"/>
      <c r="C6" s="36"/>
      <c r="D6" s="36"/>
      <c r="E6" s="36"/>
      <c r="F6" s="36"/>
      <c r="G6" s="36"/>
      <c r="H6" s="36"/>
      <c r="I6" s="38"/>
      <c r="J6" s="38"/>
      <c r="K6" s="38"/>
      <c r="L6" s="38"/>
    </row>
    <row r="7" spans="1:12" x14ac:dyDescent="0.45">
      <c r="A7" s="40" t="str">
        <f>'Chimbu 2011'!A1</f>
        <v>Table 1. Age and Sex by District, Chimbu Province, PNG: 2011</v>
      </c>
      <c r="B7" s="39"/>
      <c r="C7" s="39"/>
      <c r="D7" s="39"/>
      <c r="E7" s="39"/>
      <c r="F7" s="39"/>
      <c r="G7" s="39"/>
      <c r="H7" s="39"/>
      <c r="I7" s="38"/>
      <c r="J7" s="38"/>
      <c r="K7" s="38"/>
      <c r="L7" s="38"/>
    </row>
    <row r="8" spans="1:12" x14ac:dyDescent="0.45">
      <c r="A8" s="40" t="str">
        <f>'Age and Sex'!A1</f>
        <v>Table 2. Age and Sex by District, Chimbu Province, PNG: 2011</v>
      </c>
      <c r="B8" s="39"/>
      <c r="C8" s="39"/>
      <c r="D8" s="39"/>
      <c r="E8" s="39"/>
      <c r="F8" s="39"/>
      <c r="G8" s="39"/>
      <c r="H8" s="39"/>
      <c r="I8" s="38"/>
      <c r="J8" s="38"/>
      <c r="K8" s="38"/>
      <c r="L8" s="38"/>
    </row>
    <row r="9" spans="1:12" x14ac:dyDescent="0.45">
      <c r="A9" s="40" t="str">
        <f>'Single Age'!A1</f>
        <v>Table 3. Single Year of Age and Sex by District, Chimbu Province, PNG: 2011</v>
      </c>
      <c r="B9" s="39"/>
      <c r="C9" s="39"/>
      <c r="D9" s="39"/>
      <c r="E9" s="39"/>
      <c r="F9" s="39"/>
      <c r="G9" s="39"/>
      <c r="H9" s="39"/>
      <c r="I9" s="38"/>
      <c r="J9" s="38"/>
      <c r="K9" s="38"/>
      <c r="L9" s="38"/>
    </row>
    <row r="10" spans="1:12" x14ac:dyDescent="0.45">
      <c r="A10" s="41" t="str">
        <f>SMAM!A1</f>
        <v>Table 4. Average Age at First Marriage by District, Chimbu Province, PNG: 2011</v>
      </c>
      <c r="B10" s="39"/>
      <c r="C10" s="39"/>
      <c r="D10" s="39"/>
      <c r="E10" s="39"/>
      <c r="F10" s="39"/>
      <c r="G10" s="39"/>
      <c r="H10" s="39"/>
      <c r="I10" s="38"/>
      <c r="J10" s="38"/>
      <c r="K10" s="38"/>
      <c r="L10" s="38"/>
    </row>
    <row r="11" spans="1:12" x14ac:dyDescent="0.45">
      <c r="A11" s="41" t="str">
        <f>Fertility!A1</f>
        <v>Table 5. Fertility by District, Central Province, PNG: 2011</v>
      </c>
      <c r="B11" s="39"/>
      <c r="C11" s="39"/>
      <c r="D11" s="39"/>
      <c r="E11" s="39"/>
      <c r="F11" s="39"/>
      <c r="G11" s="39"/>
      <c r="H11" s="39"/>
      <c r="I11" s="38"/>
      <c r="J11" s="38"/>
      <c r="K11" s="38"/>
      <c r="L11" s="38"/>
    </row>
    <row r="12" spans="1:12" x14ac:dyDescent="0.45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</row>
    <row r="13" spans="1:12" x14ac:dyDescent="0.45">
      <c r="A13" s="37"/>
      <c r="B13" s="37"/>
      <c r="C13" s="37"/>
      <c r="D13" s="37"/>
      <c r="E13" s="37"/>
      <c r="F13" s="37"/>
      <c r="G13" s="37"/>
      <c r="H13" s="37"/>
    </row>
    <row r="14" spans="1:12" x14ac:dyDescent="0.45">
      <c r="A14" s="37"/>
      <c r="B14" s="37"/>
      <c r="C14" s="37"/>
      <c r="D14" s="37"/>
      <c r="E14" s="37"/>
      <c r="F14" s="37"/>
      <c r="G14" s="37"/>
      <c r="H14" s="37"/>
    </row>
    <row r="15" spans="1:12" x14ac:dyDescent="0.45">
      <c r="A15" s="37"/>
      <c r="B15" s="37"/>
      <c r="C15" s="37"/>
      <c r="D15" s="37"/>
      <c r="E15" s="37"/>
      <c r="F15" s="37"/>
      <c r="G15" s="37"/>
      <c r="H15" s="37"/>
    </row>
    <row r="16" spans="1:12" x14ac:dyDescent="0.45">
      <c r="A16" s="37"/>
      <c r="B16" s="37"/>
      <c r="C16" s="37"/>
      <c r="D16" s="37"/>
      <c r="E16" s="37"/>
      <c r="F16" s="37"/>
      <c r="G16" s="37"/>
      <c r="H16" s="37"/>
    </row>
    <row r="17" spans="1:8" x14ac:dyDescent="0.45">
      <c r="A17" s="37"/>
      <c r="B17" s="37"/>
      <c r="C17" s="37"/>
      <c r="D17" s="37"/>
      <c r="E17" s="37"/>
      <c r="F17" s="37"/>
      <c r="G17" s="37"/>
      <c r="H17" s="37"/>
    </row>
  </sheetData>
  <mergeCells count="14">
    <mergeCell ref="A17:H17"/>
    <mergeCell ref="I1:L1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Chimbu 2011'!A1" display="'Chimbu 2011'!A1" xr:uid="{9406202D-FEAE-4745-819B-4E14073A6648}"/>
    <hyperlink ref="A8:H8" location="'Age and Sex'!A1" display="'Age and Sex'!A1" xr:uid="{12FEB4C7-0094-4B6B-95F7-290F35C8D51A}"/>
    <hyperlink ref="A9:H9" location="'Single Age'!A1" display="'Single Age'!A1" xr:uid="{47BD5C9E-CD12-47C6-8080-8CBA75E6D670}"/>
    <hyperlink ref="A10:H10" location="SMAM!A1" display="SMAM!A1" xr:uid="{C68492F9-6964-45E4-B8C5-55E5718C8871}"/>
    <hyperlink ref="A11:H11" location="Fertility!A1" display="Fertility!A1" xr:uid="{B939B117-AE04-45CA-AD69-7733D212EC3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807FF-E514-448B-92DC-FD66F7FF98F1}">
  <dimension ref="A1:H60"/>
  <sheetViews>
    <sheetView view="pageBreakPreview" zoomScaleNormal="100" zoomScaleSheetLayoutView="100" workbookViewId="0">
      <selection activeCell="E68" sqref="E68"/>
    </sheetView>
  </sheetViews>
  <sheetFormatPr defaultColWidth="8.86328125" defaultRowHeight="10.15" x14ac:dyDescent="0.3"/>
  <cols>
    <col min="1" max="16384" width="8.86328125" style="1"/>
  </cols>
  <sheetData>
    <row r="1" spans="1:8" x14ac:dyDescent="0.3">
      <c r="A1" s="1" t="s">
        <v>57</v>
      </c>
    </row>
    <row r="2" spans="1:8" x14ac:dyDescent="0.3">
      <c r="A2" s="6"/>
      <c r="B2" s="7"/>
      <c r="C2" s="7"/>
      <c r="D2" s="7"/>
      <c r="E2" s="8" t="s">
        <v>41</v>
      </c>
      <c r="F2" s="8"/>
      <c r="G2" s="8" t="s">
        <v>43</v>
      </c>
      <c r="H2" s="9" t="s">
        <v>45</v>
      </c>
    </row>
    <row r="3" spans="1:8" x14ac:dyDescent="0.3">
      <c r="A3" s="10"/>
      <c r="B3" s="11" t="s">
        <v>0</v>
      </c>
      <c r="C3" s="11" t="s">
        <v>1</v>
      </c>
      <c r="D3" s="11" t="s">
        <v>2</v>
      </c>
      <c r="E3" s="11" t="s">
        <v>42</v>
      </c>
      <c r="F3" s="11" t="s">
        <v>4</v>
      </c>
      <c r="G3" s="11" t="s">
        <v>44</v>
      </c>
      <c r="H3" s="12" t="s">
        <v>46</v>
      </c>
    </row>
    <row r="4" spans="1:8" x14ac:dyDescent="0.3">
      <c r="A4" s="2" t="s">
        <v>35</v>
      </c>
      <c r="B4" s="1">
        <v>376259</v>
      </c>
      <c r="C4" s="1">
        <v>39021</v>
      </c>
      <c r="D4" s="1">
        <v>56860</v>
      </c>
      <c r="E4" s="1">
        <v>52089</v>
      </c>
      <c r="F4" s="1">
        <v>93081</v>
      </c>
      <c r="G4" s="1">
        <v>78403</v>
      </c>
      <c r="H4" s="1">
        <v>56805</v>
      </c>
    </row>
    <row r="5" spans="1:8" x14ac:dyDescent="0.3">
      <c r="A5" s="2" t="s">
        <v>7</v>
      </c>
      <c r="B5" s="1">
        <v>30976</v>
      </c>
      <c r="C5" s="1">
        <v>3950</v>
      </c>
      <c r="D5" s="1">
        <v>4512</v>
      </c>
      <c r="E5" s="1">
        <v>5103</v>
      </c>
      <c r="F5" s="1">
        <v>7058</v>
      </c>
      <c r="G5" s="1">
        <v>6751</v>
      </c>
      <c r="H5" s="1">
        <v>3602</v>
      </c>
    </row>
    <row r="6" spans="1:8" x14ac:dyDescent="0.3">
      <c r="A6" s="2" t="s">
        <v>36</v>
      </c>
      <c r="B6" s="1">
        <v>38963</v>
      </c>
      <c r="C6" s="1">
        <v>4504</v>
      </c>
      <c r="D6" s="1">
        <v>5242</v>
      </c>
      <c r="E6" s="1">
        <v>5927</v>
      </c>
      <c r="F6" s="1">
        <v>9708</v>
      </c>
      <c r="G6" s="1">
        <v>8607</v>
      </c>
      <c r="H6" s="1">
        <v>4975</v>
      </c>
    </row>
    <row r="7" spans="1:8" x14ac:dyDescent="0.3">
      <c r="A7" s="2" t="s">
        <v>37</v>
      </c>
      <c r="B7" s="1">
        <v>37645</v>
      </c>
      <c r="C7" s="1">
        <v>3731</v>
      </c>
      <c r="D7" s="1">
        <v>5235</v>
      </c>
      <c r="E7" s="1">
        <v>5073</v>
      </c>
      <c r="F7" s="1">
        <v>9755</v>
      </c>
      <c r="G7" s="1">
        <v>8816</v>
      </c>
      <c r="H7" s="1">
        <v>5035</v>
      </c>
    </row>
    <row r="8" spans="1:8" x14ac:dyDescent="0.3">
      <c r="A8" s="2" t="s">
        <v>8</v>
      </c>
      <c r="B8" s="1">
        <v>49887</v>
      </c>
      <c r="C8" s="1">
        <v>3282</v>
      </c>
      <c r="D8" s="1">
        <v>7018</v>
      </c>
      <c r="E8" s="1">
        <v>6946</v>
      </c>
      <c r="F8" s="1">
        <v>13722</v>
      </c>
      <c r="G8" s="1">
        <v>10798</v>
      </c>
      <c r="H8" s="1">
        <v>8121</v>
      </c>
    </row>
    <row r="9" spans="1:8" x14ac:dyDescent="0.3">
      <c r="A9" s="2" t="s">
        <v>9</v>
      </c>
      <c r="B9" s="1">
        <v>38046</v>
      </c>
      <c r="C9" s="1">
        <v>2714</v>
      </c>
      <c r="D9" s="1">
        <v>5758</v>
      </c>
      <c r="E9" s="1">
        <v>5376</v>
      </c>
      <c r="F9" s="1">
        <v>10389</v>
      </c>
      <c r="G9" s="1">
        <v>7928</v>
      </c>
      <c r="H9" s="1">
        <v>5881</v>
      </c>
    </row>
    <row r="10" spans="1:8" x14ac:dyDescent="0.3">
      <c r="A10" s="2" t="s">
        <v>10</v>
      </c>
      <c r="B10" s="1">
        <v>32810</v>
      </c>
      <c r="C10" s="1">
        <v>3324</v>
      </c>
      <c r="D10" s="1">
        <v>5145</v>
      </c>
      <c r="E10" s="1">
        <v>4526</v>
      </c>
      <c r="F10" s="1">
        <v>8316</v>
      </c>
      <c r="G10" s="1">
        <v>6535</v>
      </c>
      <c r="H10" s="1">
        <v>4964</v>
      </c>
    </row>
    <row r="11" spans="1:8" x14ac:dyDescent="0.3">
      <c r="A11" s="2" t="s">
        <v>11</v>
      </c>
      <c r="B11" s="1">
        <v>26486</v>
      </c>
      <c r="C11" s="1">
        <v>3100</v>
      </c>
      <c r="D11" s="1">
        <v>4265</v>
      </c>
      <c r="E11" s="1">
        <v>3809</v>
      </c>
      <c r="F11" s="1">
        <v>6253</v>
      </c>
      <c r="G11" s="1">
        <v>5114</v>
      </c>
      <c r="H11" s="1">
        <v>3945</v>
      </c>
    </row>
    <row r="12" spans="1:8" x14ac:dyDescent="0.3">
      <c r="A12" s="2" t="s">
        <v>12</v>
      </c>
      <c r="B12" s="1">
        <v>28838</v>
      </c>
      <c r="C12" s="1">
        <v>3367</v>
      </c>
      <c r="D12" s="1">
        <v>4682</v>
      </c>
      <c r="E12" s="1">
        <v>4022</v>
      </c>
      <c r="F12" s="1">
        <v>6613</v>
      </c>
      <c r="G12" s="1">
        <v>5697</v>
      </c>
      <c r="H12" s="1">
        <v>4457</v>
      </c>
    </row>
    <row r="13" spans="1:8" x14ac:dyDescent="0.3">
      <c r="A13" s="2" t="s">
        <v>13</v>
      </c>
      <c r="B13" s="1">
        <v>22995</v>
      </c>
      <c r="C13" s="1">
        <v>2499</v>
      </c>
      <c r="D13" s="1">
        <v>3747</v>
      </c>
      <c r="E13" s="1">
        <v>3161</v>
      </c>
      <c r="F13" s="1">
        <v>5457</v>
      </c>
      <c r="G13" s="1">
        <v>4426</v>
      </c>
      <c r="H13" s="1">
        <v>3705</v>
      </c>
    </row>
    <row r="14" spans="1:8" x14ac:dyDescent="0.3">
      <c r="A14" s="2" t="s">
        <v>14</v>
      </c>
      <c r="B14" s="1">
        <v>22034</v>
      </c>
      <c r="C14" s="1">
        <v>2405</v>
      </c>
      <c r="D14" s="1">
        <v>3671</v>
      </c>
      <c r="E14" s="1">
        <v>2666</v>
      </c>
      <c r="F14" s="1">
        <v>5379</v>
      </c>
      <c r="G14" s="1">
        <v>4197</v>
      </c>
      <c r="H14" s="1">
        <v>3716</v>
      </c>
    </row>
    <row r="15" spans="1:8" x14ac:dyDescent="0.3">
      <c r="A15" s="2" t="s">
        <v>15</v>
      </c>
      <c r="B15" s="1">
        <v>15306</v>
      </c>
      <c r="C15" s="1">
        <v>1713</v>
      </c>
      <c r="D15" s="1">
        <v>2522</v>
      </c>
      <c r="E15" s="1">
        <v>1817</v>
      </c>
      <c r="F15" s="1">
        <v>3615</v>
      </c>
      <c r="G15" s="1">
        <v>2930</v>
      </c>
      <c r="H15" s="1">
        <v>2709</v>
      </c>
    </row>
    <row r="16" spans="1:8" x14ac:dyDescent="0.3">
      <c r="A16" s="2" t="s">
        <v>16</v>
      </c>
      <c r="B16" s="1">
        <v>11393</v>
      </c>
      <c r="C16" s="1">
        <v>1490</v>
      </c>
      <c r="D16" s="1">
        <v>1778</v>
      </c>
      <c r="E16" s="1">
        <v>1377</v>
      </c>
      <c r="F16" s="1">
        <v>2655</v>
      </c>
      <c r="G16" s="1">
        <v>2050</v>
      </c>
      <c r="H16" s="1">
        <v>2043</v>
      </c>
    </row>
    <row r="17" spans="1:8" x14ac:dyDescent="0.3">
      <c r="A17" s="2" t="s">
        <v>17</v>
      </c>
      <c r="B17" s="1">
        <v>8825</v>
      </c>
      <c r="C17" s="1">
        <v>1118</v>
      </c>
      <c r="D17" s="1">
        <v>1411</v>
      </c>
      <c r="E17" s="1">
        <v>1102</v>
      </c>
      <c r="F17" s="1">
        <v>1903</v>
      </c>
      <c r="G17" s="1">
        <v>1761</v>
      </c>
      <c r="H17" s="1">
        <v>1530</v>
      </c>
    </row>
    <row r="18" spans="1:8" x14ac:dyDescent="0.3">
      <c r="A18" s="2" t="s">
        <v>18</v>
      </c>
      <c r="B18" s="1">
        <v>6386</v>
      </c>
      <c r="C18" s="1">
        <v>915</v>
      </c>
      <c r="D18" s="1">
        <v>1009</v>
      </c>
      <c r="E18" s="1">
        <v>726</v>
      </c>
      <c r="F18" s="1">
        <v>1318</v>
      </c>
      <c r="G18" s="1">
        <v>1356</v>
      </c>
      <c r="H18" s="1">
        <v>1062</v>
      </c>
    </row>
    <row r="19" spans="1:8" x14ac:dyDescent="0.3">
      <c r="A19" s="2" t="s">
        <v>19</v>
      </c>
      <c r="B19" s="1">
        <v>3034</v>
      </c>
      <c r="C19" s="1">
        <v>473</v>
      </c>
      <c r="D19" s="1">
        <v>439</v>
      </c>
      <c r="E19" s="1">
        <v>256</v>
      </c>
      <c r="F19" s="1">
        <v>533</v>
      </c>
      <c r="G19" s="1">
        <v>751</v>
      </c>
      <c r="H19" s="1">
        <v>582</v>
      </c>
    </row>
    <row r="20" spans="1:8" x14ac:dyDescent="0.3">
      <c r="A20" s="2" t="s">
        <v>20</v>
      </c>
      <c r="B20" s="1">
        <v>2635</v>
      </c>
      <c r="C20" s="1">
        <v>436</v>
      </c>
      <c r="D20" s="1">
        <v>426</v>
      </c>
      <c r="E20" s="1">
        <v>202</v>
      </c>
      <c r="F20" s="1">
        <v>407</v>
      </c>
      <c r="G20" s="1">
        <v>686</v>
      </c>
      <c r="H20" s="1">
        <v>478</v>
      </c>
    </row>
    <row r="21" spans="1:8" x14ac:dyDescent="0.3">
      <c r="A21" s="2" t="s">
        <v>21</v>
      </c>
      <c r="B21" s="4">
        <v>24</v>
      </c>
      <c r="C21" s="4">
        <v>27</v>
      </c>
      <c r="D21" s="4">
        <v>25.6</v>
      </c>
      <c r="E21" s="4">
        <v>22.8</v>
      </c>
      <c r="F21" s="4">
        <v>23</v>
      </c>
      <c r="G21" s="4">
        <v>22.7</v>
      </c>
      <c r="H21" s="4">
        <v>25.8</v>
      </c>
    </row>
    <row r="22" spans="1:8" x14ac:dyDescent="0.3">
      <c r="A22" s="2"/>
    </row>
    <row r="23" spans="1:8" x14ac:dyDescent="0.3">
      <c r="A23" s="2" t="s">
        <v>38</v>
      </c>
      <c r="B23" s="1">
        <v>197169</v>
      </c>
      <c r="C23" s="1">
        <v>20151</v>
      </c>
      <c r="D23" s="1">
        <v>30136</v>
      </c>
      <c r="E23" s="1">
        <v>27318</v>
      </c>
      <c r="F23" s="1">
        <v>48716</v>
      </c>
      <c r="G23" s="1">
        <v>41309</v>
      </c>
      <c r="H23" s="1">
        <v>29539</v>
      </c>
    </row>
    <row r="24" spans="1:8" x14ac:dyDescent="0.3">
      <c r="A24" s="2" t="s">
        <v>7</v>
      </c>
      <c r="B24" s="1">
        <v>16254</v>
      </c>
      <c r="C24" s="1">
        <v>2101</v>
      </c>
      <c r="D24" s="1">
        <v>2400</v>
      </c>
      <c r="E24" s="1">
        <v>2727</v>
      </c>
      <c r="F24" s="1">
        <v>3629</v>
      </c>
      <c r="G24" s="1">
        <v>3514</v>
      </c>
      <c r="H24" s="1">
        <v>1883</v>
      </c>
    </row>
    <row r="25" spans="1:8" x14ac:dyDescent="0.3">
      <c r="A25" s="2" t="s">
        <v>36</v>
      </c>
      <c r="B25" s="1">
        <v>20358</v>
      </c>
      <c r="C25" s="1">
        <v>2370</v>
      </c>
      <c r="D25" s="1">
        <v>2838</v>
      </c>
      <c r="E25" s="1">
        <v>3139</v>
      </c>
      <c r="F25" s="1">
        <v>4938</v>
      </c>
      <c r="G25" s="1">
        <v>4473</v>
      </c>
      <c r="H25" s="1">
        <v>2600</v>
      </c>
    </row>
    <row r="26" spans="1:8" x14ac:dyDescent="0.3">
      <c r="A26" s="2" t="s">
        <v>37</v>
      </c>
      <c r="B26" s="1">
        <v>20351</v>
      </c>
      <c r="C26" s="1">
        <v>2067</v>
      </c>
      <c r="D26" s="1">
        <v>2935</v>
      </c>
      <c r="E26" s="1">
        <v>2852</v>
      </c>
      <c r="F26" s="1">
        <v>5014</v>
      </c>
      <c r="G26" s="1">
        <v>4798</v>
      </c>
      <c r="H26" s="1">
        <v>2685</v>
      </c>
    </row>
    <row r="27" spans="1:8" x14ac:dyDescent="0.3">
      <c r="A27" s="2" t="s">
        <v>8</v>
      </c>
      <c r="B27" s="1">
        <v>26444</v>
      </c>
      <c r="C27" s="1">
        <v>1719</v>
      </c>
      <c r="D27" s="1">
        <v>3821</v>
      </c>
      <c r="E27" s="1">
        <v>3569</v>
      </c>
      <c r="F27" s="1">
        <v>7327</v>
      </c>
      <c r="G27" s="1">
        <v>5739</v>
      </c>
      <c r="H27" s="1">
        <v>4269</v>
      </c>
    </row>
    <row r="28" spans="1:8" x14ac:dyDescent="0.3">
      <c r="A28" s="2" t="s">
        <v>9</v>
      </c>
      <c r="B28" s="1">
        <v>20124</v>
      </c>
      <c r="C28" s="1">
        <v>1286</v>
      </c>
      <c r="D28" s="1">
        <v>3024</v>
      </c>
      <c r="E28" s="1">
        <v>2828</v>
      </c>
      <c r="F28" s="1">
        <v>5722</v>
      </c>
      <c r="G28" s="1">
        <v>4209</v>
      </c>
      <c r="H28" s="1">
        <v>3055</v>
      </c>
    </row>
    <row r="29" spans="1:8" x14ac:dyDescent="0.3">
      <c r="A29" s="2" t="s">
        <v>10</v>
      </c>
      <c r="B29" s="1">
        <v>15803</v>
      </c>
      <c r="C29" s="1">
        <v>1431</v>
      </c>
      <c r="D29" s="1">
        <v>2386</v>
      </c>
      <c r="E29" s="1">
        <v>2235</v>
      </c>
      <c r="F29" s="1">
        <v>4105</v>
      </c>
      <c r="G29" s="1">
        <v>3249</v>
      </c>
      <c r="H29" s="1">
        <v>2397</v>
      </c>
    </row>
    <row r="30" spans="1:8" x14ac:dyDescent="0.3">
      <c r="A30" s="2" t="s">
        <v>11</v>
      </c>
      <c r="B30" s="1">
        <v>12632</v>
      </c>
      <c r="C30" s="1">
        <v>1481</v>
      </c>
      <c r="D30" s="1">
        <v>2014</v>
      </c>
      <c r="E30" s="1">
        <v>1774</v>
      </c>
      <c r="F30" s="1">
        <v>3047</v>
      </c>
      <c r="G30" s="1">
        <v>2445</v>
      </c>
      <c r="H30" s="1">
        <v>1871</v>
      </c>
    </row>
    <row r="31" spans="1:8" x14ac:dyDescent="0.3">
      <c r="A31" s="2" t="s">
        <v>12</v>
      </c>
      <c r="B31" s="1">
        <v>13488</v>
      </c>
      <c r="C31" s="1">
        <v>1651</v>
      </c>
      <c r="D31" s="1">
        <v>2160</v>
      </c>
      <c r="E31" s="1">
        <v>1963</v>
      </c>
      <c r="F31" s="1">
        <v>2981</v>
      </c>
      <c r="G31" s="1">
        <v>2678</v>
      </c>
      <c r="H31" s="1">
        <v>2055</v>
      </c>
    </row>
    <row r="32" spans="1:8" x14ac:dyDescent="0.3">
      <c r="A32" s="2" t="s">
        <v>13</v>
      </c>
      <c r="B32" s="1">
        <v>11714</v>
      </c>
      <c r="C32" s="1">
        <v>1232</v>
      </c>
      <c r="D32" s="1">
        <v>1954</v>
      </c>
      <c r="E32" s="1">
        <v>1637</v>
      </c>
      <c r="F32" s="1">
        <v>2744</v>
      </c>
      <c r="G32" s="1">
        <v>2272</v>
      </c>
      <c r="H32" s="1">
        <v>1875</v>
      </c>
    </row>
    <row r="33" spans="1:8" x14ac:dyDescent="0.3">
      <c r="A33" s="2" t="s">
        <v>14</v>
      </c>
      <c r="B33" s="1">
        <v>11910</v>
      </c>
      <c r="C33" s="1">
        <v>1292</v>
      </c>
      <c r="D33" s="1">
        <v>2022</v>
      </c>
      <c r="E33" s="1">
        <v>1460</v>
      </c>
      <c r="F33" s="1">
        <v>2926</v>
      </c>
      <c r="G33" s="1">
        <v>2251</v>
      </c>
      <c r="H33" s="1">
        <v>1959</v>
      </c>
    </row>
    <row r="34" spans="1:8" x14ac:dyDescent="0.3">
      <c r="A34" s="2" t="s">
        <v>15</v>
      </c>
      <c r="B34" s="1">
        <v>8629</v>
      </c>
      <c r="C34" s="1">
        <v>931</v>
      </c>
      <c r="D34" s="1">
        <v>1454</v>
      </c>
      <c r="E34" s="1">
        <v>994</v>
      </c>
      <c r="F34" s="1">
        <v>2041</v>
      </c>
      <c r="G34" s="1">
        <v>1705</v>
      </c>
      <c r="H34" s="1">
        <v>1504</v>
      </c>
    </row>
    <row r="35" spans="1:8" x14ac:dyDescent="0.3">
      <c r="A35" s="2" t="s">
        <v>16</v>
      </c>
      <c r="B35" s="1">
        <v>6630</v>
      </c>
      <c r="C35" s="1">
        <v>850</v>
      </c>
      <c r="D35" s="1">
        <v>1033</v>
      </c>
      <c r="E35" s="1">
        <v>778</v>
      </c>
      <c r="F35" s="1">
        <v>1605</v>
      </c>
      <c r="G35" s="1">
        <v>1205</v>
      </c>
      <c r="H35" s="1">
        <v>1159</v>
      </c>
    </row>
    <row r="36" spans="1:8" x14ac:dyDescent="0.3">
      <c r="A36" s="2" t="s">
        <v>17</v>
      </c>
      <c r="B36" s="1">
        <v>5128</v>
      </c>
      <c r="C36" s="1">
        <v>642</v>
      </c>
      <c r="D36" s="1">
        <v>854</v>
      </c>
      <c r="E36" s="1">
        <v>627</v>
      </c>
      <c r="F36" s="1">
        <v>1134</v>
      </c>
      <c r="G36" s="1">
        <v>989</v>
      </c>
      <c r="H36" s="1">
        <v>882</v>
      </c>
    </row>
    <row r="37" spans="1:8" x14ac:dyDescent="0.3">
      <c r="A37" s="2" t="s">
        <v>18</v>
      </c>
      <c r="B37" s="1">
        <v>3964</v>
      </c>
      <c r="C37" s="1">
        <v>528</v>
      </c>
      <c r="D37" s="1">
        <v>643</v>
      </c>
      <c r="E37" s="1">
        <v>443</v>
      </c>
      <c r="F37" s="1">
        <v>862</v>
      </c>
      <c r="G37" s="1">
        <v>847</v>
      </c>
      <c r="H37" s="1">
        <v>641</v>
      </c>
    </row>
    <row r="38" spans="1:8" x14ac:dyDescent="0.3">
      <c r="A38" s="2" t="s">
        <v>19</v>
      </c>
      <c r="B38" s="1">
        <v>1966</v>
      </c>
      <c r="C38" s="1">
        <v>290</v>
      </c>
      <c r="D38" s="1">
        <v>296</v>
      </c>
      <c r="E38" s="1">
        <v>156</v>
      </c>
      <c r="F38" s="1">
        <v>366</v>
      </c>
      <c r="G38" s="1">
        <v>479</v>
      </c>
      <c r="H38" s="1">
        <v>379</v>
      </c>
    </row>
    <row r="39" spans="1:8" x14ac:dyDescent="0.3">
      <c r="A39" s="2" t="s">
        <v>20</v>
      </c>
      <c r="B39" s="1">
        <v>1774</v>
      </c>
      <c r="C39" s="1">
        <v>280</v>
      </c>
      <c r="D39" s="1">
        <v>302</v>
      </c>
      <c r="E39" s="1">
        <v>136</v>
      </c>
      <c r="F39" s="1">
        <v>275</v>
      </c>
      <c r="G39" s="1">
        <v>456</v>
      </c>
      <c r="H39" s="1">
        <v>325</v>
      </c>
    </row>
    <row r="40" spans="1:8" x14ac:dyDescent="0.3">
      <c r="A40" s="2" t="s">
        <v>21</v>
      </c>
      <c r="B40" s="4">
        <v>23.8</v>
      </c>
      <c r="C40" s="4">
        <v>26.9</v>
      </c>
      <c r="D40" s="4">
        <v>25.1</v>
      </c>
      <c r="E40" s="4">
        <v>22.4</v>
      </c>
      <c r="F40" s="4">
        <v>23</v>
      </c>
      <c r="G40" s="4">
        <v>22.5</v>
      </c>
      <c r="H40" s="4">
        <v>25.6</v>
      </c>
    </row>
    <row r="41" spans="1:8" x14ac:dyDescent="0.3">
      <c r="A41" s="2"/>
    </row>
    <row r="42" spans="1:8" x14ac:dyDescent="0.3">
      <c r="A42" s="2" t="s">
        <v>39</v>
      </c>
      <c r="B42" s="1">
        <v>179090</v>
      </c>
      <c r="C42" s="1">
        <v>18870</v>
      </c>
      <c r="D42" s="1">
        <v>26724</v>
      </c>
      <c r="E42" s="1">
        <v>24771</v>
      </c>
      <c r="F42" s="1">
        <v>44365</v>
      </c>
      <c r="G42" s="1">
        <v>37094</v>
      </c>
      <c r="H42" s="1">
        <v>27266</v>
      </c>
    </row>
    <row r="43" spans="1:8" x14ac:dyDescent="0.3">
      <c r="A43" s="2" t="s">
        <v>7</v>
      </c>
      <c r="B43" s="1">
        <v>14722</v>
      </c>
      <c r="C43" s="1">
        <v>1849</v>
      </c>
      <c r="D43" s="1">
        <v>2112</v>
      </c>
      <c r="E43" s="1">
        <v>2376</v>
      </c>
      <c r="F43" s="1">
        <v>3429</v>
      </c>
      <c r="G43" s="1">
        <v>3237</v>
      </c>
      <c r="H43" s="1">
        <v>1719</v>
      </c>
    </row>
    <row r="44" spans="1:8" x14ac:dyDescent="0.3">
      <c r="A44" s="2" t="s">
        <v>36</v>
      </c>
      <c r="B44" s="1">
        <v>18605</v>
      </c>
      <c r="C44" s="1">
        <v>2134</v>
      </c>
      <c r="D44" s="1">
        <v>2404</v>
      </c>
      <c r="E44" s="1">
        <v>2788</v>
      </c>
      <c r="F44" s="1">
        <v>4770</v>
      </c>
      <c r="G44" s="1">
        <v>4134</v>
      </c>
      <c r="H44" s="1">
        <v>2375</v>
      </c>
    </row>
    <row r="45" spans="1:8" x14ac:dyDescent="0.3">
      <c r="A45" s="2" t="s">
        <v>37</v>
      </c>
      <c r="B45" s="1">
        <v>17294</v>
      </c>
      <c r="C45" s="1">
        <v>1664</v>
      </c>
      <c r="D45" s="1">
        <v>2300</v>
      </c>
      <c r="E45" s="1">
        <v>2221</v>
      </c>
      <c r="F45" s="1">
        <v>4741</v>
      </c>
      <c r="G45" s="1">
        <v>4018</v>
      </c>
      <c r="H45" s="1">
        <v>2350</v>
      </c>
    </row>
    <row r="46" spans="1:8" x14ac:dyDescent="0.3">
      <c r="A46" s="2" t="s">
        <v>8</v>
      </c>
      <c r="B46" s="1">
        <v>23443</v>
      </c>
      <c r="C46" s="1">
        <v>1563</v>
      </c>
      <c r="D46" s="1">
        <v>3197</v>
      </c>
      <c r="E46" s="1">
        <v>3377</v>
      </c>
      <c r="F46" s="1">
        <v>6395</v>
      </c>
      <c r="G46" s="1">
        <v>5059</v>
      </c>
      <c r="H46" s="1">
        <v>3852</v>
      </c>
    </row>
    <row r="47" spans="1:8" x14ac:dyDescent="0.3">
      <c r="A47" s="2" t="s">
        <v>9</v>
      </c>
      <c r="B47" s="1">
        <v>17922</v>
      </c>
      <c r="C47" s="1">
        <v>1428</v>
      </c>
      <c r="D47" s="1">
        <v>2734</v>
      </c>
      <c r="E47" s="1">
        <v>2548</v>
      </c>
      <c r="F47" s="1">
        <v>4667</v>
      </c>
      <c r="G47" s="1">
        <v>3719</v>
      </c>
      <c r="H47" s="1">
        <v>2826</v>
      </c>
    </row>
    <row r="48" spans="1:8" x14ac:dyDescent="0.3">
      <c r="A48" s="2" t="s">
        <v>10</v>
      </c>
      <c r="B48" s="1">
        <v>17007</v>
      </c>
      <c r="C48" s="1">
        <v>1893</v>
      </c>
      <c r="D48" s="1">
        <v>2759</v>
      </c>
      <c r="E48" s="1">
        <v>2291</v>
      </c>
      <c r="F48" s="1">
        <v>4211</v>
      </c>
      <c r="G48" s="1">
        <v>3286</v>
      </c>
      <c r="H48" s="1">
        <v>2567</v>
      </c>
    </row>
    <row r="49" spans="1:8" x14ac:dyDescent="0.3">
      <c r="A49" s="2" t="s">
        <v>11</v>
      </c>
      <c r="B49" s="1">
        <v>13854</v>
      </c>
      <c r="C49" s="1">
        <v>1619</v>
      </c>
      <c r="D49" s="1">
        <v>2251</v>
      </c>
      <c r="E49" s="1">
        <v>2035</v>
      </c>
      <c r="F49" s="1">
        <v>3206</v>
      </c>
      <c r="G49" s="1">
        <v>2669</v>
      </c>
      <c r="H49" s="1">
        <v>2074</v>
      </c>
    </row>
    <row r="50" spans="1:8" x14ac:dyDescent="0.3">
      <c r="A50" s="2" t="s">
        <v>12</v>
      </c>
      <c r="B50" s="1">
        <v>15350</v>
      </c>
      <c r="C50" s="1">
        <v>1716</v>
      </c>
      <c r="D50" s="1">
        <v>2522</v>
      </c>
      <c r="E50" s="1">
        <v>2059</v>
      </c>
      <c r="F50" s="1">
        <v>3632</v>
      </c>
      <c r="G50" s="1">
        <v>3019</v>
      </c>
      <c r="H50" s="1">
        <v>2402</v>
      </c>
    </row>
    <row r="51" spans="1:8" x14ac:dyDescent="0.3">
      <c r="A51" s="2" t="s">
        <v>13</v>
      </c>
      <c r="B51" s="1">
        <v>11281</v>
      </c>
      <c r="C51" s="1">
        <v>1267</v>
      </c>
      <c r="D51" s="1">
        <v>1793</v>
      </c>
      <c r="E51" s="1">
        <v>1524</v>
      </c>
      <c r="F51" s="1">
        <v>2713</v>
      </c>
      <c r="G51" s="1">
        <v>2154</v>
      </c>
      <c r="H51" s="1">
        <v>1830</v>
      </c>
    </row>
    <row r="52" spans="1:8" x14ac:dyDescent="0.3">
      <c r="A52" s="2" t="s">
        <v>14</v>
      </c>
      <c r="B52" s="1">
        <v>10124</v>
      </c>
      <c r="C52" s="1">
        <v>1113</v>
      </c>
      <c r="D52" s="1">
        <v>1649</v>
      </c>
      <c r="E52" s="1">
        <v>1206</v>
      </c>
      <c r="F52" s="1">
        <v>2453</v>
      </c>
      <c r="G52" s="1">
        <v>1946</v>
      </c>
      <c r="H52" s="1">
        <v>1757</v>
      </c>
    </row>
    <row r="53" spans="1:8" x14ac:dyDescent="0.3">
      <c r="A53" s="2" t="s">
        <v>15</v>
      </c>
      <c r="B53" s="1">
        <v>6677</v>
      </c>
      <c r="C53" s="1">
        <v>782</v>
      </c>
      <c r="D53" s="1">
        <v>1068</v>
      </c>
      <c r="E53" s="1">
        <v>823</v>
      </c>
      <c r="F53" s="1">
        <v>1574</v>
      </c>
      <c r="G53" s="1">
        <v>1225</v>
      </c>
      <c r="H53" s="1">
        <v>1205</v>
      </c>
    </row>
    <row r="54" spans="1:8" x14ac:dyDescent="0.3">
      <c r="A54" s="2" t="s">
        <v>16</v>
      </c>
      <c r="B54" s="1">
        <v>4763</v>
      </c>
      <c r="C54" s="1">
        <v>640</v>
      </c>
      <c r="D54" s="1">
        <v>745</v>
      </c>
      <c r="E54" s="1">
        <v>599</v>
      </c>
      <c r="F54" s="1">
        <v>1050</v>
      </c>
      <c r="G54" s="1">
        <v>845</v>
      </c>
      <c r="H54" s="1">
        <v>884</v>
      </c>
    </row>
    <row r="55" spans="1:8" x14ac:dyDescent="0.3">
      <c r="A55" s="2" t="s">
        <v>17</v>
      </c>
      <c r="B55" s="1">
        <v>3697</v>
      </c>
      <c r="C55" s="1">
        <v>476</v>
      </c>
      <c r="D55" s="1">
        <v>557</v>
      </c>
      <c r="E55" s="1">
        <v>475</v>
      </c>
      <c r="F55" s="1">
        <v>769</v>
      </c>
      <c r="G55" s="1">
        <v>772</v>
      </c>
      <c r="H55" s="1">
        <v>648</v>
      </c>
    </row>
    <row r="56" spans="1:8" x14ac:dyDescent="0.3">
      <c r="A56" s="2" t="s">
        <v>18</v>
      </c>
      <c r="B56" s="1">
        <v>2422</v>
      </c>
      <c r="C56" s="1">
        <v>387</v>
      </c>
      <c r="D56" s="1">
        <v>366</v>
      </c>
      <c r="E56" s="1">
        <v>283</v>
      </c>
      <c r="F56" s="1">
        <v>456</v>
      </c>
      <c r="G56" s="1">
        <v>509</v>
      </c>
      <c r="H56" s="1">
        <v>421</v>
      </c>
    </row>
    <row r="57" spans="1:8" x14ac:dyDescent="0.3">
      <c r="A57" s="2" t="s">
        <v>19</v>
      </c>
      <c r="B57" s="1">
        <v>1068</v>
      </c>
      <c r="C57" s="1">
        <v>183</v>
      </c>
      <c r="D57" s="1">
        <v>143</v>
      </c>
      <c r="E57" s="1">
        <v>100</v>
      </c>
      <c r="F57" s="1">
        <v>167</v>
      </c>
      <c r="G57" s="1">
        <v>272</v>
      </c>
      <c r="H57" s="1">
        <v>203</v>
      </c>
    </row>
    <row r="58" spans="1:8" x14ac:dyDescent="0.3">
      <c r="A58" s="2" t="s">
        <v>20</v>
      </c>
      <c r="B58" s="1">
        <v>861</v>
      </c>
      <c r="C58" s="1">
        <v>156</v>
      </c>
      <c r="D58" s="1">
        <v>124</v>
      </c>
      <c r="E58" s="1">
        <v>66</v>
      </c>
      <c r="F58" s="1">
        <v>132</v>
      </c>
      <c r="G58" s="1">
        <v>230</v>
      </c>
      <c r="H58" s="1">
        <v>153</v>
      </c>
    </row>
    <row r="59" spans="1:8" x14ac:dyDescent="0.3">
      <c r="A59" s="2" t="s">
        <v>21</v>
      </c>
      <c r="B59" s="4">
        <v>24.3</v>
      </c>
      <c r="C59" s="4">
        <v>27.1</v>
      </c>
      <c r="D59" s="4">
        <v>26.1</v>
      </c>
      <c r="E59" s="4">
        <v>23.2</v>
      </c>
      <c r="F59" s="4">
        <v>23.1</v>
      </c>
      <c r="G59" s="4">
        <v>22.8</v>
      </c>
      <c r="H59" s="4">
        <v>26</v>
      </c>
    </row>
    <row r="60" spans="1:8" x14ac:dyDescent="0.3">
      <c r="A60" s="3" t="s">
        <v>40</v>
      </c>
      <c r="B60" s="17"/>
      <c r="C60" s="17"/>
      <c r="D60" s="17"/>
      <c r="E60" s="17"/>
      <c r="F60" s="17"/>
      <c r="G60" s="17"/>
      <c r="H60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F305-50C7-4750-AEFF-107657F40CE9}">
  <dimension ref="A1:W22"/>
  <sheetViews>
    <sheetView view="pageBreakPreview" zoomScale="150" zoomScaleNormal="100" zoomScaleSheetLayoutView="150" workbookViewId="0">
      <selection activeCell="A22" sqref="A22:W22"/>
    </sheetView>
  </sheetViews>
  <sheetFormatPr defaultColWidth="8.86328125" defaultRowHeight="10.15" x14ac:dyDescent="0.3"/>
  <cols>
    <col min="1" max="13" width="6.86328125" style="1" customWidth="1"/>
    <col min="14" max="23" width="8" style="1" customWidth="1"/>
    <col min="24" max="16384" width="8.86328125" style="1"/>
  </cols>
  <sheetData>
    <row r="1" spans="1:23" x14ac:dyDescent="0.3">
      <c r="A1" s="30" t="s">
        <v>55</v>
      </c>
      <c r="N1" s="30" t="s">
        <v>55</v>
      </c>
    </row>
    <row r="2" spans="1:23" x14ac:dyDescent="0.3">
      <c r="A2" s="31"/>
      <c r="B2" s="33" t="s">
        <v>0</v>
      </c>
      <c r="C2" s="33"/>
      <c r="D2" s="33"/>
      <c r="E2" s="33" t="s">
        <v>1</v>
      </c>
      <c r="F2" s="33"/>
      <c r="G2" s="33"/>
      <c r="H2" s="33" t="s">
        <v>2</v>
      </c>
      <c r="I2" s="33"/>
      <c r="J2" s="33"/>
      <c r="K2" s="33" t="s">
        <v>3</v>
      </c>
      <c r="L2" s="33"/>
      <c r="M2" s="34"/>
      <c r="N2" s="31"/>
      <c r="O2" s="33" t="s">
        <v>4</v>
      </c>
      <c r="P2" s="33"/>
      <c r="Q2" s="33"/>
      <c r="R2" s="33" t="s">
        <v>5</v>
      </c>
      <c r="S2" s="33"/>
      <c r="T2" s="33"/>
      <c r="U2" s="33" t="s">
        <v>6</v>
      </c>
      <c r="V2" s="33"/>
      <c r="W2" s="34"/>
    </row>
    <row r="3" spans="1:23" s="5" customFormat="1" x14ac:dyDescent="0.3">
      <c r="A3" s="32"/>
      <c r="B3" s="14" t="s">
        <v>0</v>
      </c>
      <c r="C3" s="14" t="s">
        <v>22</v>
      </c>
      <c r="D3" s="14" t="s">
        <v>23</v>
      </c>
      <c r="E3" s="14" t="s">
        <v>0</v>
      </c>
      <c r="F3" s="14" t="s">
        <v>22</v>
      </c>
      <c r="G3" s="14" t="s">
        <v>23</v>
      </c>
      <c r="H3" s="14" t="s">
        <v>0</v>
      </c>
      <c r="I3" s="14" t="s">
        <v>22</v>
      </c>
      <c r="J3" s="14" t="s">
        <v>23</v>
      </c>
      <c r="K3" s="14" t="s">
        <v>0</v>
      </c>
      <c r="L3" s="14" t="s">
        <v>22</v>
      </c>
      <c r="M3" s="15" t="s">
        <v>23</v>
      </c>
      <c r="N3" s="32"/>
      <c r="O3" s="14" t="s">
        <v>0</v>
      </c>
      <c r="P3" s="14" t="s">
        <v>22</v>
      </c>
      <c r="Q3" s="14" t="s">
        <v>23</v>
      </c>
      <c r="R3" s="14" t="s">
        <v>0</v>
      </c>
      <c r="S3" s="14" t="s">
        <v>22</v>
      </c>
      <c r="T3" s="14" t="s">
        <v>23</v>
      </c>
      <c r="U3" s="14" t="s">
        <v>0</v>
      </c>
      <c r="V3" s="14" t="s">
        <v>22</v>
      </c>
      <c r="W3" s="15" t="s">
        <v>23</v>
      </c>
    </row>
    <row r="4" spans="1:23" x14ac:dyDescent="0.3">
      <c r="A4" s="2" t="s">
        <v>35</v>
      </c>
      <c r="B4" s="1">
        <v>376259</v>
      </c>
      <c r="C4" s="1">
        <v>197169</v>
      </c>
      <c r="D4" s="1">
        <v>179090</v>
      </c>
      <c r="E4" s="1">
        <v>39021</v>
      </c>
      <c r="F4" s="1">
        <v>20151</v>
      </c>
      <c r="G4" s="1">
        <v>18870</v>
      </c>
      <c r="H4" s="1">
        <v>56860</v>
      </c>
      <c r="I4" s="1">
        <v>30136</v>
      </c>
      <c r="J4" s="1">
        <v>26724</v>
      </c>
      <c r="K4" s="1">
        <v>52089</v>
      </c>
      <c r="L4" s="1">
        <v>27318</v>
      </c>
      <c r="M4" s="1">
        <v>24771</v>
      </c>
      <c r="N4" s="2" t="s">
        <v>35</v>
      </c>
      <c r="O4" s="1">
        <v>93081</v>
      </c>
      <c r="P4" s="1">
        <v>48716</v>
      </c>
      <c r="Q4" s="1">
        <v>44365</v>
      </c>
      <c r="R4" s="1">
        <v>78403</v>
      </c>
      <c r="S4" s="1">
        <v>41309</v>
      </c>
      <c r="T4" s="1">
        <v>37094</v>
      </c>
      <c r="U4" s="1">
        <v>56805</v>
      </c>
      <c r="V4" s="1">
        <v>29539</v>
      </c>
      <c r="W4" s="1">
        <v>27266</v>
      </c>
    </row>
    <row r="5" spans="1:23" x14ac:dyDescent="0.3">
      <c r="A5" s="2" t="s">
        <v>7</v>
      </c>
      <c r="B5" s="1">
        <v>30976</v>
      </c>
      <c r="C5" s="1">
        <v>16254</v>
      </c>
      <c r="D5" s="1">
        <v>14722</v>
      </c>
      <c r="E5" s="1">
        <v>3950</v>
      </c>
      <c r="F5" s="1">
        <v>2101</v>
      </c>
      <c r="G5" s="1">
        <v>1849</v>
      </c>
      <c r="H5" s="1">
        <v>4512</v>
      </c>
      <c r="I5" s="1">
        <v>2400</v>
      </c>
      <c r="J5" s="1">
        <v>2112</v>
      </c>
      <c r="K5" s="1">
        <v>5103</v>
      </c>
      <c r="L5" s="1">
        <v>2727</v>
      </c>
      <c r="M5" s="1">
        <v>2376</v>
      </c>
      <c r="N5" s="2" t="s">
        <v>7</v>
      </c>
      <c r="O5" s="1">
        <v>7058</v>
      </c>
      <c r="P5" s="1">
        <v>3629</v>
      </c>
      <c r="Q5" s="1">
        <v>3429</v>
      </c>
      <c r="R5" s="1">
        <v>6751</v>
      </c>
      <c r="S5" s="1">
        <v>3514</v>
      </c>
      <c r="T5" s="1">
        <v>3237</v>
      </c>
      <c r="U5" s="1">
        <v>3602</v>
      </c>
      <c r="V5" s="1">
        <v>1883</v>
      </c>
      <c r="W5" s="1">
        <v>1719</v>
      </c>
    </row>
    <row r="6" spans="1:23" x14ac:dyDescent="0.3">
      <c r="A6" s="2" t="s">
        <v>36</v>
      </c>
      <c r="B6" s="1">
        <v>38963</v>
      </c>
      <c r="C6" s="1">
        <v>20358</v>
      </c>
      <c r="D6" s="1">
        <v>18605</v>
      </c>
      <c r="E6" s="1">
        <v>4504</v>
      </c>
      <c r="F6" s="1">
        <v>2370</v>
      </c>
      <c r="G6" s="1">
        <v>2134</v>
      </c>
      <c r="H6" s="1">
        <v>5242</v>
      </c>
      <c r="I6" s="1">
        <v>2838</v>
      </c>
      <c r="J6" s="1">
        <v>2404</v>
      </c>
      <c r="K6" s="1">
        <v>5927</v>
      </c>
      <c r="L6" s="1">
        <v>3139</v>
      </c>
      <c r="M6" s="1">
        <v>2788</v>
      </c>
      <c r="N6" s="2" t="s">
        <v>36</v>
      </c>
      <c r="O6" s="1">
        <v>9708</v>
      </c>
      <c r="P6" s="1">
        <v>4938</v>
      </c>
      <c r="Q6" s="1">
        <v>4770</v>
      </c>
      <c r="R6" s="1">
        <v>8607</v>
      </c>
      <c r="S6" s="1">
        <v>4473</v>
      </c>
      <c r="T6" s="1">
        <v>4134</v>
      </c>
      <c r="U6" s="1">
        <v>4975</v>
      </c>
      <c r="V6" s="1">
        <v>2600</v>
      </c>
      <c r="W6" s="1">
        <v>2375</v>
      </c>
    </row>
    <row r="7" spans="1:23" x14ac:dyDescent="0.3">
      <c r="A7" s="2" t="s">
        <v>37</v>
      </c>
      <c r="B7" s="1">
        <v>37645</v>
      </c>
      <c r="C7" s="1">
        <v>20351</v>
      </c>
      <c r="D7" s="1">
        <v>17294</v>
      </c>
      <c r="E7" s="1">
        <v>3731</v>
      </c>
      <c r="F7" s="1">
        <v>2067</v>
      </c>
      <c r="G7" s="1">
        <v>1664</v>
      </c>
      <c r="H7" s="1">
        <v>5235</v>
      </c>
      <c r="I7" s="1">
        <v>2935</v>
      </c>
      <c r="J7" s="1">
        <v>2300</v>
      </c>
      <c r="K7" s="1">
        <v>5073</v>
      </c>
      <c r="L7" s="1">
        <v>2852</v>
      </c>
      <c r="M7" s="1">
        <v>2221</v>
      </c>
      <c r="N7" s="2" t="s">
        <v>37</v>
      </c>
      <c r="O7" s="1">
        <v>9755</v>
      </c>
      <c r="P7" s="1">
        <v>5014</v>
      </c>
      <c r="Q7" s="1">
        <v>4741</v>
      </c>
      <c r="R7" s="1">
        <v>8816</v>
      </c>
      <c r="S7" s="1">
        <v>4798</v>
      </c>
      <c r="T7" s="1">
        <v>4018</v>
      </c>
      <c r="U7" s="1">
        <v>5035</v>
      </c>
      <c r="V7" s="1">
        <v>2685</v>
      </c>
      <c r="W7" s="1">
        <v>2350</v>
      </c>
    </row>
    <row r="8" spans="1:23" x14ac:dyDescent="0.3">
      <c r="A8" s="2" t="s">
        <v>8</v>
      </c>
      <c r="B8" s="1">
        <v>49887</v>
      </c>
      <c r="C8" s="1">
        <v>26444</v>
      </c>
      <c r="D8" s="1">
        <v>23443</v>
      </c>
      <c r="E8" s="1">
        <v>3282</v>
      </c>
      <c r="F8" s="1">
        <v>1719</v>
      </c>
      <c r="G8" s="1">
        <v>1563</v>
      </c>
      <c r="H8" s="1">
        <v>7018</v>
      </c>
      <c r="I8" s="1">
        <v>3821</v>
      </c>
      <c r="J8" s="1">
        <v>3197</v>
      </c>
      <c r="K8" s="1">
        <v>6946</v>
      </c>
      <c r="L8" s="1">
        <v>3569</v>
      </c>
      <c r="M8" s="1">
        <v>3377</v>
      </c>
      <c r="N8" s="2" t="s">
        <v>8</v>
      </c>
      <c r="O8" s="1">
        <v>13722</v>
      </c>
      <c r="P8" s="1">
        <v>7327</v>
      </c>
      <c r="Q8" s="1">
        <v>6395</v>
      </c>
      <c r="R8" s="1">
        <v>10798</v>
      </c>
      <c r="S8" s="1">
        <v>5739</v>
      </c>
      <c r="T8" s="1">
        <v>5059</v>
      </c>
      <c r="U8" s="1">
        <v>8121</v>
      </c>
      <c r="V8" s="1">
        <v>4269</v>
      </c>
      <c r="W8" s="1">
        <v>3852</v>
      </c>
    </row>
    <row r="9" spans="1:23" x14ac:dyDescent="0.3">
      <c r="A9" s="2" t="s">
        <v>9</v>
      </c>
      <c r="B9" s="1">
        <v>38046</v>
      </c>
      <c r="C9" s="1">
        <v>20124</v>
      </c>
      <c r="D9" s="1">
        <v>17922</v>
      </c>
      <c r="E9" s="1">
        <v>2714</v>
      </c>
      <c r="F9" s="1">
        <v>1286</v>
      </c>
      <c r="G9" s="1">
        <v>1428</v>
      </c>
      <c r="H9" s="1">
        <v>5758</v>
      </c>
      <c r="I9" s="1">
        <v>3024</v>
      </c>
      <c r="J9" s="1">
        <v>2734</v>
      </c>
      <c r="K9" s="1">
        <v>5376</v>
      </c>
      <c r="L9" s="1">
        <v>2828</v>
      </c>
      <c r="M9" s="1">
        <v>2548</v>
      </c>
      <c r="N9" s="2" t="s">
        <v>9</v>
      </c>
      <c r="O9" s="1">
        <v>10389</v>
      </c>
      <c r="P9" s="1">
        <v>5722</v>
      </c>
      <c r="Q9" s="1">
        <v>4667</v>
      </c>
      <c r="R9" s="1">
        <v>7928</v>
      </c>
      <c r="S9" s="1">
        <v>4209</v>
      </c>
      <c r="T9" s="1">
        <v>3719</v>
      </c>
      <c r="U9" s="1">
        <v>5881</v>
      </c>
      <c r="V9" s="1">
        <v>3055</v>
      </c>
      <c r="W9" s="1">
        <v>2826</v>
      </c>
    </row>
    <row r="10" spans="1:23" x14ac:dyDescent="0.3">
      <c r="A10" s="2" t="s">
        <v>10</v>
      </c>
      <c r="B10" s="1">
        <v>32810</v>
      </c>
      <c r="C10" s="1">
        <v>15803</v>
      </c>
      <c r="D10" s="1">
        <v>17007</v>
      </c>
      <c r="E10" s="1">
        <v>3324</v>
      </c>
      <c r="F10" s="1">
        <v>1431</v>
      </c>
      <c r="G10" s="1">
        <v>1893</v>
      </c>
      <c r="H10" s="1">
        <v>5145</v>
      </c>
      <c r="I10" s="1">
        <v>2386</v>
      </c>
      <c r="J10" s="1">
        <v>2759</v>
      </c>
      <c r="K10" s="1">
        <v>4526</v>
      </c>
      <c r="L10" s="1">
        <v>2235</v>
      </c>
      <c r="M10" s="1">
        <v>2291</v>
      </c>
      <c r="N10" s="2" t="s">
        <v>10</v>
      </c>
      <c r="O10" s="1">
        <v>8316</v>
      </c>
      <c r="P10" s="1">
        <v>4105</v>
      </c>
      <c r="Q10" s="1">
        <v>4211</v>
      </c>
      <c r="R10" s="1">
        <v>6535</v>
      </c>
      <c r="S10" s="1">
        <v>3249</v>
      </c>
      <c r="T10" s="1">
        <v>3286</v>
      </c>
      <c r="U10" s="1">
        <v>4964</v>
      </c>
      <c r="V10" s="1">
        <v>2397</v>
      </c>
      <c r="W10" s="1">
        <v>2567</v>
      </c>
    </row>
    <row r="11" spans="1:23" x14ac:dyDescent="0.3">
      <c r="A11" s="2" t="s">
        <v>11</v>
      </c>
      <c r="B11" s="1">
        <v>26486</v>
      </c>
      <c r="C11" s="1">
        <v>12632</v>
      </c>
      <c r="D11" s="1">
        <v>13854</v>
      </c>
      <c r="E11" s="1">
        <v>3100</v>
      </c>
      <c r="F11" s="1">
        <v>1481</v>
      </c>
      <c r="G11" s="1">
        <v>1619</v>
      </c>
      <c r="H11" s="1">
        <v>4265</v>
      </c>
      <c r="I11" s="1">
        <v>2014</v>
      </c>
      <c r="J11" s="1">
        <v>2251</v>
      </c>
      <c r="K11" s="1">
        <v>3809</v>
      </c>
      <c r="L11" s="1">
        <v>1774</v>
      </c>
      <c r="M11" s="1">
        <v>2035</v>
      </c>
      <c r="N11" s="2" t="s">
        <v>11</v>
      </c>
      <c r="O11" s="1">
        <v>6253</v>
      </c>
      <c r="P11" s="1">
        <v>3047</v>
      </c>
      <c r="Q11" s="1">
        <v>3206</v>
      </c>
      <c r="R11" s="1">
        <v>5114</v>
      </c>
      <c r="S11" s="1">
        <v>2445</v>
      </c>
      <c r="T11" s="1">
        <v>2669</v>
      </c>
      <c r="U11" s="1">
        <v>3945</v>
      </c>
      <c r="V11" s="1">
        <v>1871</v>
      </c>
      <c r="W11" s="1">
        <v>2074</v>
      </c>
    </row>
    <row r="12" spans="1:23" x14ac:dyDescent="0.3">
      <c r="A12" s="2" t="s">
        <v>12</v>
      </c>
      <c r="B12" s="1">
        <v>28838</v>
      </c>
      <c r="C12" s="1">
        <v>13488</v>
      </c>
      <c r="D12" s="1">
        <v>15350</v>
      </c>
      <c r="E12" s="1">
        <v>3367</v>
      </c>
      <c r="F12" s="1">
        <v>1651</v>
      </c>
      <c r="G12" s="1">
        <v>1716</v>
      </c>
      <c r="H12" s="1">
        <v>4682</v>
      </c>
      <c r="I12" s="1">
        <v>2160</v>
      </c>
      <c r="J12" s="1">
        <v>2522</v>
      </c>
      <c r="K12" s="1">
        <v>4022</v>
      </c>
      <c r="L12" s="1">
        <v>1963</v>
      </c>
      <c r="M12" s="1">
        <v>2059</v>
      </c>
      <c r="N12" s="2" t="s">
        <v>12</v>
      </c>
      <c r="O12" s="1">
        <v>6613</v>
      </c>
      <c r="P12" s="1">
        <v>2981</v>
      </c>
      <c r="Q12" s="1">
        <v>3632</v>
      </c>
      <c r="R12" s="1">
        <v>5697</v>
      </c>
      <c r="S12" s="1">
        <v>2678</v>
      </c>
      <c r="T12" s="1">
        <v>3019</v>
      </c>
      <c r="U12" s="1">
        <v>4457</v>
      </c>
      <c r="V12" s="1">
        <v>2055</v>
      </c>
      <c r="W12" s="1">
        <v>2402</v>
      </c>
    </row>
    <row r="13" spans="1:23" x14ac:dyDescent="0.3">
      <c r="A13" s="2" t="s">
        <v>13</v>
      </c>
      <c r="B13" s="1">
        <v>22995</v>
      </c>
      <c r="C13" s="1">
        <v>11714</v>
      </c>
      <c r="D13" s="1">
        <v>11281</v>
      </c>
      <c r="E13" s="1">
        <v>2499</v>
      </c>
      <c r="F13" s="1">
        <v>1232</v>
      </c>
      <c r="G13" s="1">
        <v>1267</v>
      </c>
      <c r="H13" s="1">
        <v>3747</v>
      </c>
      <c r="I13" s="1">
        <v>1954</v>
      </c>
      <c r="J13" s="1">
        <v>1793</v>
      </c>
      <c r="K13" s="1">
        <v>3161</v>
      </c>
      <c r="L13" s="1">
        <v>1637</v>
      </c>
      <c r="M13" s="1">
        <v>1524</v>
      </c>
      <c r="N13" s="2" t="s">
        <v>13</v>
      </c>
      <c r="O13" s="1">
        <v>5457</v>
      </c>
      <c r="P13" s="1">
        <v>2744</v>
      </c>
      <c r="Q13" s="1">
        <v>2713</v>
      </c>
      <c r="R13" s="1">
        <v>4426</v>
      </c>
      <c r="S13" s="1">
        <v>2272</v>
      </c>
      <c r="T13" s="1">
        <v>2154</v>
      </c>
      <c r="U13" s="1">
        <v>3705</v>
      </c>
      <c r="V13" s="1">
        <v>1875</v>
      </c>
      <c r="W13" s="1">
        <v>1830</v>
      </c>
    </row>
    <row r="14" spans="1:23" x14ac:dyDescent="0.3">
      <c r="A14" s="2" t="s">
        <v>14</v>
      </c>
      <c r="B14" s="1">
        <v>22034</v>
      </c>
      <c r="C14" s="1">
        <v>11910</v>
      </c>
      <c r="D14" s="1">
        <v>10124</v>
      </c>
      <c r="E14" s="1">
        <v>2405</v>
      </c>
      <c r="F14" s="1">
        <v>1292</v>
      </c>
      <c r="G14" s="1">
        <v>1113</v>
      </c>
      <c r="H14" s="1">
        <v>3671</v>
      </c>
      <c r="I14" s="1">
        <v>2022</v>
      </c>
      <c r="J14" s="1">
        <v>1649</v>
      </c>
      <c r="K14" s="1">
        <v>2666</v>
      </c>
      <c r="L14" s="1">
        <v>1460</v>
      </c>
      <c r="M14" s="1">
        <v>1206</v>
      </c>
      <c r="N14" s="2" t="s">
        <v>14</v>
      </c>
      <c r="O14" s="1">
        <v>5379</v>
      </c>
      <c r="P14" s="1">
        <v>2926</v>
      </c>
      <c r="Q14" s="1">
        <v>2453</v>
      </c>
      <c r="R14" s="1">
        <v>4197</v>
      </c>
      <c r="S14" s="1">
        <v>2251</v>
      </c>
      <c r="T14" s="1">
        <v>1946</v>
      </c>
      <c r="U14" s="1">
        <v>3716</v>
      </c>
      <c r="V14" s="1">
        <v>1959</v>
      </c>
      <c r="W14" s="1">
        <v>1757</v>
      </c>
    </row>
    <row r="15" spans="1:23" x14ac:dyDescent="0.3">
      <c r="A15" s="2" t="s">
        <v>15</v>
      </c>
      <c r="B15" s="1">
        <v>15306</v>
      </c>
      <c r="C15" s="1">
        <v>8629</v>
      </c>
      <c r="D15" s="1">
        <v>6677</v>
      </c>
      <c r="E15" s="1">
        <v>1713</v>
      </c>
      <c r="F15" s="1">
        <v>931</v>
      </c>
      <c r="G15" s="1">
        <v>782</v>
      </c>
      <c r="H15" s="1">
        <v>2522</v>
      </c>
      <c r="I15" s="1">
        <v>1454</v>
      </c>
      <c r="J15" s="1">
        <v>1068</v>
      </c>
      <c r="K15" s="1">
        <v>1817</v>
      </c>
      <c r="L15" s="1">
        <v>994</v>
      </c>
      <c r="M15" s="1">
        <v>823</v>
      </c>
      <c r="N15" s="2" t="s">
        <v>15</v>
      </c>
      <c r="O15" s="1">
        <v>3615</v>
      </c>
      <c r="P15" s="1">
        <v>2041</v>
      </c>
      <c r="Q15" s="1">
        <v>1574</v>
      </c>
      <c r="R15" s="1">
        <v>2930</v>
      </c>
      <c r="S15" s="1">
        <v>1705</v>
      </c>
      <c r="T15" s="1">
        <v>1225</v>
      </c>
      <c r="U15" s="1">
        <v>2709</v>
      </c>
      <c r="V15" s="1">
        <v>1504</v>
      </c>
      <c r="W15" s="1">
        <v>1205</v>
      </c>
    </row>
    <row r="16" spans="1:23" x14ac:dyDescent="0.3">
      <c r="A16" s="2" t="s">
        <v>16</v>
      </c>
      <c r="B16" s="1">
        <v>11393</v>
      </c>
      <c r="C16" s="1">
        <v>6630</v>
      </c>
      <c r="D16" s="1">
        <v>4763</v>
      </c>
      <c r="E16" s="1">
        <v>1490</v>
      </c>
      <c r="F16" s="1">
        <v>850</v>
      </c>
      <c r="G16" s="1">
        <v>640</v>
      </c>
      <c r="H16" s="1">
        <v>1778</v>
      </c>
      <c r="I16" s="1">
        <v>1033</v>
      </c>
      <c r="J16" s="1">
        <v>745</v>
      </c>
      <c r="K16" s="1">
        <v>1377</v>
      </c>
      <c r="L16" s="1">
        <v>778</v>
      </c>
      <c r="M16" s="1">
        <v>599</v>
      </c>
      <c r="N16" s="2" t="s">
        <v>16</v>
      </c>
      <c r="O16" s="1">
        <v>2655</v>
      </c>
      <c r="P16" s="1">
        <v>1605</v>
      </c>
      <c r="Q16" s="1">
        <v>1050</v>
      </c>
      <c r="R16" s="1">
        <v>2050</v>
      </c>
      <c r="S16" s="1">
        <v>1205</v>
      </c>
      <c r="T16" s="1">
        <v>845</v>
      </c>
      <c r="U16" s="1">
        <v>2043</v>
      </c>
      <c r="V16" s="1">
        <v>1159</v>
      </c>
      <c r="W16" s="1">
        <v>884</v>
      </c>
    </row>
    <row r="17" spans="1:23" x14ac:dyDescent="0.3">
      <c r="A17" s="2" t="s">
        <v>17</v>
      </c>
      <c r="B17" s="1">
        <v>8825</v>
      </c>
      <c r="C17" s="1">
        <v>5128</v>
      </c>
      <c r="D17" s="1">
        <v>3697</v>
      </c>
      <c r="E17" s="1">
        <v>1118</v>
      </c>
      <c r="F17" s="1">
        <v>642</v>
      </c>
      <c r="G17" s="1">
        <v>476</v>
      </c>
      <c r="H17" s="1">
        <v>1411</v>
      </c>
      <c r="I17" s="1">
        <v>854</v>
      </c>
      <c r="J17" s="1">
        <v>557</v>
      </c>
      <c r="K17" s="1">
        <v>1102</v>
      </c>
      <c r="L17" s="1">
        <v>627</v>
      </c>
      <c r="M17" s="1">
        <v>475</v>
      </c>
      <c r="N17" s="2" t="s">
        <v>17</v>
      </c>
      <c r="O17" s="1">
        <v>1903</v>
      </c>
      <c r="P17" s="1">
        <v>1134</v>
      </c>
      <c r="Q17" s="1">
        <v>769</v>
      </c>
      <c r="R17" s="1">
        <v>1761</v>
      </c>
      <c r="S17" s="1">
        <v>989</v>
      </c>
      <c r="T17" s="1">
        <v>772</v>
      </c>
      <c r="U17" s="1">
        <v>1530</v>
      </c>
      <c r="V17" s="1">
        <v>882</v>
      </c>
      <c r="W17" s="1">
        <v>648</v>
      </c>
    </row>
    <row r="18" spans="1:23" x14ac:dyDescent="0.3">
      <c r="A18" s="2" t="s">
        <v>18</v>
      </c>
      <c r="B18" s="1">
        <v>6386</v>
      </c>
      <c r="C18" s="1">
        <v>3964</v>
      </c>
      <c r="D18" s="1">
        <v>2422</v>
      </c>
      <c r="E18" s="1">
        <v>915</v>
      </c>
      <c r="F18" s="1">
        <v>528</v>
      </c>
      <c r="G18" s="1">
        <v>387</v>
      </c>
      <c r="H18" s="1">
        <v>1009</v>
      </c>
      <c r="I18" s="1">
        <v>643</v>
      </c>
      <c r="J18" s="1">
        <v>366</v>
      </c>
      <c r="K18" s="1">
        <v>726</v>
      </c>
      <c r="L18" s="1">
        <v>443</v>
      </c>
      <c r="M18" s="1">
        <v>283</v>
      </c>
      <c r="N18" s="2" t="s">
        <v>18</v>
      </c>
      <c r="O18" s="1">
        <v>1318</v>
      </c>
      <c r="P18" s="1">
        <v>862</v>
      </c>
      <c r="Q18" s="1">
        <v>456</v>
      </c>
      <c r="R18" s="1">
        <v>1356</v>
      </c>
      <c r="S18" s="1">
        <v>847</v>
      </c>
      <c r="T18" s="1">
        <v>509</v>
      </c>
      <c r="U18" s="1">
        <v>1062</v>
      </c>
      <c r="V18" s="1">
        <v>641</v>
      </c>
      <c r="W18" s="1">
        <v>421</v>
      </c>
    </row>
    <row r="19" spans="1:23" x14ac:dyDescent="0.3">
      <c r="A19" s="2" t="s">
        <v>19</v>
      </c>
      <c r="B19" s="1">
        <v>3034</v>
      </c>
      <c r="C19" s="1">
        <v>1966</v>
      </c>
      <c r="D19" s="1">
        <v>1068</v>
      </c>
      <c r="E19" s="1">
        <v>473</v>
      </c>
      <c r="F19" s="1">
        <v>290</v>
      </c>
      <c r="G19" s="1">
        <v>183</v>
      </c>
      <c r="H19" s="1">
        <v>439</v>
      </c>
      <c r="I19" s="1">
        <v>296</v>
      </c>
      <c r="J19" s="1">
        <v>143</v>
      </c>
      <c r="K19" s="1">
        <v>256</v>
      </c>
      <c r="L19" s="1">
        <v>156</v>
      </c>
      <c r="M19" s="1">
        <v>100</v>
      </c>
      <c r="N19" s="2" t="s">
        <v>19</v>
      </c>
      <c r="O19" s="1">
        <v>533</v>
      </c>
      <c r="P19" s="1">
        <v>366</v>
      </c>
      <c r="Q19" s="1">
        <v>167</v>
      </c>
      <c r="R19" s="1">
        <v>751</v>
      </c>
      <c r="S19" s="1">
        <v>479</v>
      </c>
      <c r="T19" s="1">
        <v>272</v>
      </c>
      <c r="U19" s="1">
        <v>582</v>
      </c>
      <c r="V19" s="1">
        <v>379</v>
      </c>
      <c r="W19" s="1">
        <v>203</v>
      </c>
    </row>
    <row r="20" spans="1:23" x14ac:dyDescent="0.3">
      <c r="A20" s="2" t="s">
        <v>20</v>
      </c>
      <c r="B20" s="1">
        <v>2635</v>
      </c>
      <c r="C20" s="1">
        <v>1774</v>
      </c>
      <c r="D20" s="1">
        <v>861</v>
      </c>
      <c r="E20" s="1">
        <v>436</v>
      </c>
      <c r="F20" s="1">
        <v>280</v>
      </c>
      <c r="G20" s="1">
        <v>156</v>
      </c>
      <c r="H20" s="1">
        <v>426</v>
      </c>
      <c r="I20" s="1">
        <v>302</v>
      </c>
      <c r="J20" s="1">
        <v>124</v>
      </c>
      <c r="K20" s="1">
        <v>202</v>
      </c>
      <c r="L20" s="1">
        <v>136</v>
      </c>
      <c r="M20" s="1">
        <v>66</v>
      </c>
      <c r="N20" s="2" t="s">
        <v>20</v>
      </c>
      <c r="O20" s="1">
        <v>407</v>
      </c>
      <c r="P20" s="1">
        <v>275</v>
      </c>
      <c r="Q20" s="1">
        <v>132</v>
      </c>
      <c r="R20" s="1">
        <v>686</v>
      </c>
      <c r="S20" s="1">
        <v>456</v>
      </c>
      <c r="T20" s="1">
        <v>230</v>
      </c>
      <c r="U20" s="1">
        <v>478</v>
      </c>
      <c r="V20" s="1">
        <v>325</v>
      </c>
      <c r="W20" s="1">
        <v>153</v>
      </c>
    </row>
    <row r="21" spans="1:23" x14ac:dyDescent="0.3">
      <c r="A21" s="2" t="s">
        <v>21</v>
      </c>
      <c r="B21" s="4">
        <v>24</v>
      </c>
      <c r="C21" s="4">
        <v>23.8</v>
      </c>
      <c r="D21" s="4">
        <v>24.3</v>
      </c>
      <c r="E21" s="4">
        <v>27</v>
      </c>
      <c r="F21" s="4">
        <v>26.9</v>
      </c>
      <c r="G21" s="4">
        <v>27.1</v>
      </c>
      <c r="H21" s="4">
        <v>25.6</v>
      </c>
      <c r="I21" s="4">
        <v>25.1</v>
      </c>
      <c r="J21" s="4">
        <v>26.1</v>
      </c>
      <c r="K21" s="4">
        <v>22.8</v>
      </c>
      <c r="L21" s="4">
        <v>22.4</v>
      </c>
      <c r="M21" s="4">
        <v>23.2</v>
      </c>
      <c r="N21" s="2" t="s">
        <v>21</v>
      </c>
      <c r="O21" s="4">
        <v>23</v>
      </c>
      <c r="P21" s="4">
        <v>23</v>
      </c>
      <c r="Q21" s="4">
        <v>23.1</v>
      </c>
      <c r="R21" s="4">
        <v>22.7</v>
      </c>
      <c r="S21" s="4">
        <v>22.5</v>
      </c>
      <c r="T21" s="4">
        <v>22.8</v>
      </c>
      <c r="U21" s="4">
        <v>25.8</v>
      </c>
      <c r="V21" s="4">
        <v>25.6</v>
      </c>
      <c r="W21" s="4">
        <v>26</v>
      </c>
    </row>
    <row r="22" spans="1:23" x14ac:dyDescent="0.3">
      <c r="A22" s="3" t="s">
        <v>40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3" t="s">
        <v>40</v>
      </c>
      <c r="O22" s="17"/>
      <c r="P22" s="17"/>
      <c r="Q22" s="17"/>
      <c r="R22" s="17"/>
      <c r="S22" s="17"/>
      <c r="T22" s="17"/>
      <c r="U22" s="17"/>
      <c r="V22" s="17"/>
      <c r="W22" s="17"/>
    </row>
  </sheetData>
  <mergeCells count="7"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5D1D-F96E-4D8A-9039-5D9258496DF9}">
  <dimension ref="A1:W104"/>
  <sheetViews>
    <sheetView view="pageBreakPreview" topLeftCell="A88" zoomScale="150" zoomScaleNormal="100" zoomScaleSheetLayoutView="150" workbookViewId="0">
      <selection activeCell="A104" sqref="A104:W104"/>
    </sheetView>
  </sheetViews>
  <sheetFormatPr defaultColWidth="8.86328125" defaultRowHeight="10.15" x14ac:dyDescent="0.3"/>
  <cols>
    <col min="1" max="1" width="6.86328125" style="30" customWidth="1"/>
    <col min="2" max="13" width="6.86328125" style="1" customWidth="1"/>
    <col min="14" max="14" width="5.86328125" style="30" customWidth="1"/>
    <col min="15" max="23" width="8.6640625" style="1" customWidth="1"/>
    <col min="24" max="16384" width="8.86328125" style="1"/>
  </cols>
  <sheetData>
    <row r="1" spans="1:23" x14ac:dyDescent="0.3">
      <c r="A1" s="30" t="s">
        <v>56</v>
      </c>
      <c r="N1" s="30" t="s">
        <v>56</v>
      </c>
    </row>
    <row r="2" spans="1:23" x14ac:dyDescent="0.3">
      <c r="A2" s="31"/>
      <c r="B2" s="33" t="s">
        <v>0</v>
      </c>
      <c r="C2" s="33"/>
      <c r="D2" s="33"/>
      <c r="E2" s="33" t="s">
        <v>1</v>
      </c>
      <c r="F2" s="33"/>
      <c r="G2" s="33"/>
      <c r="H2" s="33" t="s">
        <v>2</v>
      </c>
      <c r="I2" s="33"/>
      <c r="J2" s="33"/>
      <c r="K2" s="33" t="s">
        <v>3</v>
      </c>
      <c r="L2" s="33"/>
      <c r="M2" s="34"/>
      <c r="N2" s="31"/>
      <c r="O2" s="33" t="s">
        <v>4</v>
      </c>
      <c r="P2" s="33"/>
      <c r="Q2" s="33"/>
      <c r="R2" s="33" t="s">
        <v>5</v>
      </c>
      <c r="S2" s="33"/>
      <c r="T2" s="33"/>
      <c r="U2" s="33" t="s">
        <v>6</v>
      </c>
      <c r="V2" s="33"/>
      <c r="W2" s="34"/>
    </row>
    <row r="3" spans="1:23" s="5" customFormat="1" x14ac:dyDescent="0.3">
      <c r="A3" s="32"/>
      <c r="B3" s="14" t="s">
        <v>0</v>
      </c>
      <c r="C3" s="14" t="s">
        <v>22</v>
      </c>
      <c r="D3" s="14" t="s">
        <v>23</v>
      </c>
      <c r="E3" s="14" t="s">
        <v>0</v>
      </c>
      <c r="F3" s="14" t="s">
        <v>22</v>
      </c>
      <c r="G3" s="14" t="s">
        <v>23</v>
      </c>
      <c r="H3" s="14" t="s">
        <v>0</v>
      </c>
      <c r="I3" s="14" t="s">
        <v>22</v>
      </c>
      <c r="J3" s="14" t="s">
        <v>23</v>
      </c>
      <c r="K3" s="14" t="s">
        <v>0</v>
      </c>
      <c r="L3" s="14" t="s">
        <v>22</v>
      </c>
      <c r="M3" s="15" t="s">
        <v>23</v>
      </c>
      <c r="N3" s="32"/>
      <c r="O3" s="14" t="s">
        <v>0</v>
      </c>
      <c r="P3" s="14" t="s">
        <v>22</v>
      </c>
      <c r="Q3" s="14" t="s">
        <v>23</v>
      </c>
      <c r="R3" s="14" t="s">
        <v>0</v>
      </c>
      <c r="S3" s="14" t="s">
        <v>22</v>
      </c>
      <c r="T3" s="14" t="s">
        <v>23</v>
      </c>
      <c r="U3" s="14" t="s">
        <v>0</v>
      </c>
      <c r="V3" s="14" t="s">
        <v>22</v>
      </c>
      <c r="W3" s="15" t="s">
        <v>23</v>
      </c>
    </row>
    <row r="4" spans="1:23" x14ac:dyDescent="0.3">
      <c r="A4" s="30" t="s">
        <v>0</v>
      </c>
      <c r="B4" s="1">
        <v>376259</v>
      </c>
      <c r="C4" s="1">
        <v>197169</v>
      </c>
      <c r="D4" s="1">
        <v>179090</v>
      </c>
      <c r="E4" s="1">
        <v>39021</v>
      </c>
      <c r="F4" s="1">
        <v>20151</v>
      </c>
      <c r="G4" s="1">
        <v>18870</v>
      </c>
      <c r="H4" s="1">
        <v>56860</v>
      </c>
      <c r="I4" s="1">
        <v>30136</v>
      </c>
      <c r="J4" s="1">
        <v>26724</v>
      </c>
      <c r="K4" s="1">
        <v>52089</v>
      </c>
      <c r="L4" s="1">
        <v>27318</v>
      </c>
      <c r="M4" s="1">
        <v>24771</v>
      </c>
      <c r="N4" s="30" t="s">
        <v>0</v>
      </c>
      <c r="O4" s="1">
        <v>93081</v>
      </c>
      <c r="P4" s="1">
        <v>48716</v>
      </c>
      <c r="Q4" s="1">
        <v>44365</v>
      </c>
      <c r="R4" s="1">
        <v>78403</v>
      </c>
      <c r="S4" s="1">
        <v>41309</v>
      </c>
      <c r="T4" s="1">
        <v>37094</v>
      </c>
      <c r="U4" s="1">
        <v>56805</v>
      </c>
      <c r="V4" s="1">
        <v>29539</v>
      </c>
      <c r="W4" s="1">
        <v>27266</v>
      </c>
    </row>
    <row r="5" spans="1:23" x14ac:dyDescent="0.3">
      <c r="A5" s="30">
        <v>0</v>
      </c>
      <c r="B5" s="1">
        <v>1746</v>
      </c>
      <c r="C5" s="1">
        <v>951</v>
      </c>
      <c r="D5" s="1">
        <v>795</v>
      </c>
      <c r="E5" s="1">
        <v>285</v>
      </c>
      <c r="F5" s="1">
        <v>150</v>
      </c>
      <c r="G5" s="1">
        <v>135</v>
      </c>
      <c r="H5" s="1">
        <v>249</v>
      </c>
      <c r="I5" s="1">
        <v>146</v>
      </c>
      <c r="J5" s="1">
        <v>103</v>
      </c>
      <c r="K5" s="1">
        <v>337</v>
      </c>
      <c r="L5" s="1">
        <v>183</v>
      </c>
      <c r="M5" s="1">
        <v>154</v>
      </c>
      <c r="N5" s="30">
        <v>0</v>
      </c>
      <c r="O5" s="1">
        <v>320</v>
      </c>
      <c r="P5" s="1">
        <v>162</v>
      </c>
      <c r="Q5" s="1">
        <v>158</v>
      </c>
      <c r="R5" s="1">
        <v>421</v>
      </c>
      <c r="S5" s="1">
        <v>241</v>
      </c>
      <c r="T5" s="1">
        <v>180</v>
      </c>
      <c r="U5" s="1">
        <v>134</v>
      </c>
      <c r="V5" s="1">
        <v>69</v>
      </c>
      <c r="W5" s="1">
        <v>65</v>
      </c>
    </row>
    <row r="6" spans="1:23" x14ac:dyDescent="0.3">
      <c r="A6" s="30">
        <v>1</v>
      </c>
      <c r="B6" s="1">
        <v>6329</v>
      </c>
      <c r="C6" s="1">
        <v>3348</v>
      </c>
      <c r="D6" s="1">
        <v>2981</v>
      </c>
      <c r="E6" s="1">
        <v>811</v>
      </c>
      <c r="F6" s="1">
        <v>423</v>
      </c>
      <c r="G6" s="1">
        <v>388</v>
      </c>
      <c r="H6" s="1">
        <v>944</v>
      </c>
      <c r="I6" s="1">
        <v>508</v>
      </c>
      <c r="J6" s="1">
        <v>436</v>
      </c>
      <c r="K6" s="1">
        <v>1050</v>
      </c>
      <c r="L6" s="1">
        <v>565</v>
      </c>
      <c r="M6" s="1">
        <v>485</v>
      </c>
      <c r="N6" s="30">
        <v>1</v>
      </c>
      <c r="O6" s="1">
        <v>1416</v>
      </c>
      <c r="P6" s="1">
        <v>772</v>
      </c>
      <c r="Q6" s="1">
        <v>644</v>
      </c>
      <c r="R6" s="1">
        <v>1427</v>
      </c>
      <c r="S6" s="1">
        <v>714</v>
      </c>
      <c r="T6" s="1">
        <v>713</v>
      </c>
      <c r="U6" s="1">
        <v>681</v>
      </c>
      <c r="V6" s="1">
        <v>366</v>
      </c>
      <c r="W6" s="1">
        <v>315</v>
      </c>
    </row>
    <row r="7" spans="1:23" x14ac:dyDescent="0.3">
      <c r="A7" s="30">
        <v>2</v>
      </c>
      <c r="B7" s="1">
        <v>7088</v>
      </c>
      <c r="C7" s="1">
        <v>3723</v>
      </c>
      <c r="D7" s="1">
        <v>3365</v>
      </c>
      <c r="E7" s="1">
        <v>947</v>
      </c>
      <c r="F7" s="1">
        <v>523</v>
      </c>
      <c r="G7" s="1">
        <v>424</v>
      </c>
      <c r="H7" s="1">
        <v>1042</v>
      </c>
      <c r="I7" s="1">
        <v>549</v>
      </c>
      <c r="J7" s="1">
        <v>493</v>
      </c>
      <c r="K7" s="1">
        <v>1113</v>
      </c>
      <c r="L7" s="1">
        <v>592</v>
      </c>
      <c r="M7" s="1">
        <v>521</v>
      </c>
      <c r="N7" s="30">
        <v>2</v>
      </c>
      <c r="O7" s="1">
        <v>1653</v>
      </c>
      <c r="P7" s="1">
        <v>836</v>
      </c>
      <c r="Q7" s="1">
        <v>817</v>
      </c>
      <c r="R7" s="1">
        <v>1544</v>
      </c>
      <c r="S7" s="1">
        <v>808</v>
      </c>
      <c r="T7" s="1">
        <v>736</v>
      </c>
      <c r="U7" s="1">
        <v>789</v>
      </c>
      <c r="V7" s="1">
        <v>415</v>
      </c>
      <c r="W7" s="1">
        <v>374</v>
      </c>
    </row>
    <row r="8" spans="1:23" x14ac:dyDescent="0.3">
      <c r="A8" s="30">
        <v>3</v>
      </c>
      <c r="B8" s="1">
        <v>7603</v>
      </c>
      <c r="C8" s="1">
        <v>3855</v>
      </c>
      <c r="D8" s="1">
        <v>3748</v>
      </c>
      <c r="E8" s="1">
        <v>934</v>
      </c>
      <c r="F8" s="1">
        <v>475</v>
      </c>
      <c r="G8" s="1">
        <v>459</v>
      </c>
      <c r="H8" s="1">
        <v>1068</v>
      </c>
      <c r="I8" s="1">
        <v>549</v>
      </c>
      <c r="J8" s="1">
        <v>519</v>
      </c>
      <c r="K8" s="1">
        <v>1261</v>
      </c>
      <c r="L8" s="1">
        <v>642</v>
      </c>
      <c r="M8" s="1">
        <v>619</v>
      </c>
      <c r="N8" s="30">
        <v>3</v>
      </c>
      <c r="O8" s="1">
        <v>1795</v>
      </c>
      <c r="P8" s="1">
        <v>909</v>
      </c>
      <c r="Q8" s="1">
        <v>886</v>
      </c>
      <c r="R8" s="1">
        <v>1606</v>
      </c>
      <c r="S8" s="1">
        <v>807</v>
      </c>
      <c r="T8" s="1">
        <v>799</v>
      </c>
      <c r="U8" s="1">
        <v>939</v>
      </c>
      <c r="V8" s="1">
        <v>473</v>
      </c>
      <c r="W8" s="1">
        <v>466</v>
      </c>
    </row>
    <row r="9" spans="1:23" x14ac:dyDescent="0.3">
      <c r="A9" s="30">
        <v>4</v>
      </c>
      <c r="B9" s="1">
        <v>8210</v>
      </c>
      <c r="C9" s="1">
        <v>4377</v>
      </c>
      <c r="D9" s="1">
        <v>3833</v>
      </c>
      <c r="E9" s="1">
        <v>973</v>
      </c>
      <c r="F9" s="1">
        <v>530</v>
      </c>
      <c r="G9" s="1">
        <v>443</v>
      </c>
      <c r="H9" s="1">
        <v>1209</v>
      </c>
      <c r="I9" s="1">
        <v>648</v>
      </c>
      <c r="J9" s="1">
        <v>561</v>
      </c>
      <c r="K9" s="1">
        <v>1342</v>
      </c>
      <c r="L9" s="1">
        <v>745</v>
      </c>
      <c r="M9" s="1">
        <v>597</v>
      </c>
      <c r="N9" s="30">
        <v>4</v>
      </c>
      <c r="O9" s="1">
        <v>1874</v>
      </c>
      <c r="P9" s="1">
        <v>950</v>
      </c>
      <c r="Q9" s="1">
        <v>924</v>
      </c>
      <c r="R9" s="1">
        <v>1753</v>
      </c>
      <c r="S9" s="1">
        <v>944</v>
      </c>
      <c r="T9" s="1">
        <v>809</v>
      </c>
      <c r="U9" s="1">
        <v>1059</v>
      </c>
      <c r="V9" s="1">
        <v>560</v>
      </c>
      <c r="W9" s="1">
        <v>499</v>
      </c>
    </row>
    <row r="10" spans="1:23" x14ac:dyDescent="0.3">
      <c r="A10" s="30">
        <v>5</v>
      </c>
      <c r="B10" s="1">
        <v>7875</v>
      </c>
      <c r="C10" s="1">
        <v>4131</v>
      </c>
      <c r="D10" s="1">
        <v>3744</v>
      </c>
      <c r="E10" s="1">
        <v>912</v>
      </c>
      <c r="F10" s="1">
        <v>486</v>
      </c>
      <c r="G10" s="1">
        <v>426</v>
      </c>
      <c r="H10" s="1">
        <v>1048</v>
      </c>
      <c r="I10" s="1">
        <v>536</v>
      </c>
      <c r="J10" s="1">
        <v>512</v>
      </c>
      <c r="K10" s="1">
        <v>1240</v>
      </c>
      <c r="L10" s="1">
        <v>658</v>
      </c>
      <c r="M10" s="1">
        <v>582</v>
      </c>
      <c r="N10" s="30">
        <v>5</v>
      </c>
      <c r="O10" s="1">
        <v>2000</v>
      </c>
      <c r="P10" s="1">
        <v>1017</v>
      </c>
      <c r="Q10" s="1">
        <v>983</v>
      </c>
      <c r="R10" s="1">
        <v>1712</v>
      </c>
      <c r="S10" s="1">
        <v>902</v>
      </c>
      <c r="T10" s="1">
        <v>810</v>
      </c>
      <c r="U10" s="1">
        <v>963</v>
      </c>
      <c r="V10" s="1">
        <v>532</v>
      </c>
      <c r="W10" s="1">
        <v>431</v>
      </c>
    </row>
    <row r="11" spans="1:23" x14ac:dyDescent="0.3">
      <c r="A11" s="30">
        <v>6</v>
      </c>
      <c r="B11" s="1">
        <v>7953</v>
      </c>
      <c r="C11" s="1">
        <v>4108</v>
      </c>
      <c r="D11" s="1">
        <v>3845</v>
      </c>
      <c r="E11" s="1">
        <v>961</v>
      </c>
      <c r="F11" s="1">
        <v>499</v>
      </c>
      <c r="G11" s="1">
        <v>462</v>
      </c>
      <c r="H11" s="1">
        <v>1108</v>
      </c>
      <c r="I11" s="1">
        <v>601</v>
      </c>
      <c r="J11" s="1">
        <v>507</v>
      </c>
      <c r="K11" s="1">
        <v>1208</v>
      </c>
      <c r="L11" s="1">
        <v>631</v>
      </c>
      <c r="M11" s="1">
        <v>577</v>
      </c>
      <c r="N11" s="30">
        <v>6</v>
      </c>
      <c r="O11" s="1">
        <v>1948</v>
      </c>
      <c r="P11" s="1">
        <v>976</v>
      </c>
      <c r="Q11" s="1">
        <v>972</v>
      </c>
      <c r="R11" s="1">
        <v>1727</v>
      </c>
      <c r="S11" s="1">
        <v>873</v>
      </c>
      <c r="T11" s="1">
        <v>854</v>
      </c>
      <c r="U11" s="1">
        <v>1001</v>
      </c>
      <c r="V11" s="1">
        <v>528</v>
      </c>
      <c r="W11" s="1">
        <v>473</v>
      </c>
    </row>
    <row r="12" spans="1:23" x14ac:dyDescent="0.3">
      <c r="A12" s="30">
        <v>7</v>
      </c>
      <c r="B12" s="1">
        <v>6854</v>
      </c>
      <c r="C12" s="1">
        <v>3633</v>
      </c>
      <c r="D12" s="1">
        <v>3221</v>
      </c>
      <c r="E12" s="1">
        <v>817</v>
      </c>
      <c r="F12" s="1">
        <v>446</v>
      </c>
      <c r="G12" s="1">
        <v>371</v>
      </c>
      <c r="H12" s="1">
        <v>909</v>
      </c>
      <c r="I12" s="1">
        <v>481</v>
      </c>
      <c r="J12" s="1">
        <v>428</v>
      </c>
      <c r="K12" s="1">
        <v>1018</v>
      </c>
      <c r="L12" s="1">
        <v>553</v>
      </c>
      <c r="M12" s="1">
        <v>465</v>
      </c>
      <c r="N12" s="30">
        <v>7</v>
      </c>
      <c r="O12" s="1">
        <v>1731</v>
      </c>
      <c r="P12" s="1">
        <v>880</v>
      </c>
      <c r="Q12" s="1">
        <v>851</v>
      </c>
      <c r="R12" s="1">
        <v>1548</v>
      </c>
      <c r="S12" s="1">
        <v>842</v>
      </c>
      <c r="T12" s="1">
        <v>706</v>
      </c>
      <c r="U12" s="1">
        <v>831</v>
      </c>
      <c r="V12" s="1">
        <v>431</v>
      </c>
      <c r="W12" s="1">
        <v>400</v>
      </c>
    </row>
    <row r="13" spans="1:23" x14ac:dyDescent="0.3">
      <c r="A13" s="30">
        <v>8</v>
      </c>
      <c r="B13" s="1">
        <v>7996</v>
      </c>
      <c r="C13" s="1">
        <v>4185</v>
      </c>
      <c r="D13" s="1">
        <v>3811</v>
      </c>
      <c r="E13" s="1">
        <v>966</v>
      </c>
      <c r="F13" s="1">
        <v>490</v>
      </c>
      <c r="G13" s="1">
        <v>476</v>
      </c>
      <c r="H13" s="1">
        <v>1070</v>
      </c>
      <c r="I13" s="1">
        <v>603</v>
      </c>
      <c r="J13" s="1">
        <v>467</v>
      </c>
      <c r="K13" s="1">
        <v>1133</v>
      </c>
      <c r="L13" s="1">
        <v>603</v>
      </c>
      <c r="M13" s="1">
        <v>530</v>
      </c>
      <c r="N13" s="30">
        <v>8</v>
      </c>
      <c r="O13" s="1">
        <v>1910</v>
      </c>
      <c r="P13" s="1">
        <v>982</v>
      </c>
      <c r="Q13" s="1">
        <v>928</v>
      </c>
      <c r="R13" s="1">
        <v>1823</v>
      </c>
      <c r="S13" s="1">
        <v>947</v>
      </c>
      <c r="T13" s="1">
        <v>876</v>
      </c>
      <c r="U13" s="1">
        <v>1094</v>
      </c>
      <c r="V13" s="1">
        <v>560</v>
      </c>
      <c r="W13" s="1">
        <v>534</v>
      </c>
    </row>
    <row r="14" spans="1:23" x14ac:dyDescent="0.3">
      <c r="A14" s="30">
        <v>9</v>
      </c>
      <c r="B14" s="1">
        <v>8285</v>
      </c>
      <c r="C14" s="1">
        <v>4301</v>
      </c>
      <c r="D14" s="1">
        <v>3984</v>
      </c>
      <c r="E14" s="1">
        <v>848</v>
      </c>
      <c r="F14" s="1">
        <v>449</v>
      </c>
      <c r="G14" s="1">
        <v>399</v>
      </c>
      <c r="H14" s="1">
        <v>1107</v>
      </c>
      <c r="I14" s="1">
        <v>617</v>
      </c>
      <c r="J14" s="1">
        <v>490</v>
      </c>
      <c r="K14" s="1">
        <v>1328</v>
      </c>
      <c r="L14" s="1">
        <v>694</v>
      </c>
      <c r="M14" s="1">
        <v>634</v>
      </c>
      <c r="N14" s="30">
        <v>9</v>
      </c>
      <c r="O14" s="1">
        <v>2119</v>
      </c>
      <c r="P14" s="1">
        <v>1083</v>
      </c>
      <c r="Q14" s="1">
        <v>1036</v>
      </c>
      <c r="R14" s="1">
        <v>1797</v>
      </c>
      <c r="S14" s="1">
        <v>909</v>
      </c>
      <c r="T14" s="1">
        <v>888</v>
      </c>
      <c r="U14" s="1">
        <v>1086</v>
      </c>
      <c r="V14" s="1">
        <v>549</v>
      </c>
      <c r="W14" s="1">
        <v>537</v>
      </c>
    </row>
    <row r="15" spans="1:23" x14ac:dyDescent="0.3">
      <c r="A15" s="30">
        <v>10</v>
      </c>
      <c r="B15" s="1">
        <v>10071</v>
      </c>
      <c r="C15" s="1">
        <v>5443</v>
      </c>
      <c r="D15" s="1">
        <v>4628</v>
      </c>
      <c r="E15" s="1">
        <v>927</v>
      </c>
      <c r="F15" s="1">
        <v>515</v>
      </c>
      <c r="G15" s="1">
        <v>412</v>
      </c>
      <c r="H15" s="1">
        <v>1402</v>
      </c>
      <c r="I15" s="1">
        <v>785</v>
      </c>
      <c r="J15" s="1">
        <v>617</v>
      </c>
      <c r="K15" s="1">
        <v>1473</v>
      </c>
      <c r="L15" s="1">
        <v>831</v>
      </c>
      <c r="M15" s="1">
        <v>642</v>
      </c>
      <c r="N15" s="30">
        <v>10</v>
      </c>
      <c r="O15" s="1">
        <v>2642</v>
      </c>
      <c r="P15" s="1">
        <v>1365</v>
      </c>
      <c r="Q15" s="1">
        <v>1277</v>
      </c>
      <c r="R15" s="1">
        <v>2266</v>
      </c>
      <c r="S15" s="1">
        <v>1244</v>
      </c>
      <c r="T15" s="1">
        <v>1022</v>
      </c>
      <c r="U15" s="1">
        <v>1361</v>
      </c>
      <c r="V15" s="1">
        <v>703</v>
      </c>
      <c r="W15" s="1">
        <v>658</v>
      </c>
    </row>
    <row r="16" spans="1:23" x14ac:dyDescent="0.3">
      <c r="A16" s="30">
        <v>11</v>
      </c>
      <c r="B16" s="1">
        <v>4904</v>
      </c>
      <c r="C16" s="1">
        <v>2683</v>
      </c>
      <c r="D16" s="1">
        <v>2221</v>
      </c>
      <c r="E16" s="1">
        <v>611</v>
      </c>
      <c r="F16" s="1">
        <v>340</v>
      </c>
      <c r="G16" s="1">
        <v>271</v>
      </c>
      <c r="H16" s="1">
        <v>644</v>
      </c>
      <c r="I16" s="1">
        <v>380</v>
      </c>
      <c r="J16" s="1">
        <v>264</v>
      </c>
      <c r="K16" s="1">
        <v>664</v>
      </c>
      <c r="L16" s="1">
        <v>379</v>
      </c>
      <c r="M16" s="1">
        <v>285</v>
      </c>
      <c r="N16" s="30">
        <v>11</v>
      </c>
      <c r="O16" s="1">
        <v>1173</v>
      </c>
      <c r="P16" s="1">
        <v>600</v>
      </c>
      <c r="Q16" s="1">
        <v>573</v>
      </c>
      <c r="R16" s="1">
        <v>1185</v>
      </c>
      <c r="S16" s="1">
        <v>656</v>
      </c>
      <c r="T16" s="1">
        <v>529</v>
      </c>
      <c r="U16" s="1">
        <v>627</v>
      </c>
      <c r="V16" s="1">
        <v>328</v>
      </c>
      <c r="W16" s="1">
        <v>299</v>
      </c>
    </row>
    <row r="17" spans="1:23" x14ac:dyDescent="0.3">
      <c r="A17" s="30">
        <v>12</v>
      </c>
      <c r="B17" s="1">
        <v>8963</v>
      </c>
      <c r="C17" s="1">
        <v>4874</v>
      </c>
      <c r="D17" s="1">
        <v>4089</v>
      </c>
      <c r="E17" s="1">
        <v>889</v>
      </c>
      <c r="F17" s="1">
        <v>482</v>
      </c>
      <c r="G17" s="1">
        <v>407</v>
      </c>
      <c r="H17" s="1">
        <v>1300</v>
      </c>
      <c r="I17" s="1">
        <v>730</v>
      </c>
      <c r="J17" s="1">
        <v>570</v>
      </c>
      <c r="K17" s="1">
        <v>1142</v>
      </c>
      <c r="L17" s="1">
        <v>648</v>
      </c>
      <c r="M17" s="1">
        <v>494</v>
      </c>
      <c r="N17" s="30">
        <v>12</v>
      </c>
      <c r="O17" s="1">
        <v>2304</v>
      </c>
      <c r="P17" s="1">
        <v>1188</v>
      </c>
      <c r="Q17" s="1">
        <v>1116</v>
      </c>
      <c r="R17" s="1">
        <v>2101</v>
      </c>
      <c r="S17" s="1">
        <v>1158</v>
      </c>
      <c r="T17" s="1">
        <v>943</v>
      </c>
      <c r="U17" s="1">
        <v>1227</v>
      </c>
      <c r="V17" s="1">
        <v>668</v>
      </c>
      <c r="W17" s="1">
        <v>559</v>
      </c>
    </row>
    <row r="18" spans="1:23" x14ac:dyDescent="0.3">
      <c r="A18" s="30">
        <v>13</v>
      </c>
      <c r="B18" s="1">
        <v>5917</v>
      </c>
      <c r="C18" s="1">
        <v>3140</v>
      </c>
      <c r="D18" s="1">
        <v>2777</v>
      </c>
      <c r="E18" s="1">
        <v>615</v>
      </c>
      <c r="F18" s="1">
        <v>344</v>
      </c>
      <c r="G18" s="1">
        <v>271</v>
      </c>
      <c r="H18" s="1">
        <v>790</v>
      </c>
      <c r="I18" s="1">
        <v>434</v>
      </c>
      <c r="J18" s="1">
        <v>356</v>
      </c>
      <c r="K18" s="1">
        <v>796</v>
      </c>
      <c r="L18" s="1">
        <v>424</v>
      </c>
      <c r="M18" s="1">
        <v>372</v>
      </c>
      <c r="N18" s="30">
        <v>13</v>
      </c>
      <c r="O18" s="1">
        <v>1537</v>
      </c>
      <c r="P18" s="1">
        <v>780</v>
      </c>
      <c r="Q18" s="1">
        <v>757</v>
      </c>
      <c r="R18" s="1">
        <v>1409</v>
      </c>
      <c r="S18" s="1">
        <v>757</v>
      </c>
      <c r="T18" s="1">
        <v>652</v>
      </c>
      <c r="U18" s="1">
        <v>770</v>
      </c>
      <c r="V18" s="1">
        <v>401</v>
      </c>
      <c r="W18" s="1">
        <v>369</v>
      </c>
    </row>
    <row r="19" spans="1:23" x14ac:dyDescent="0.3">
      <c r="A19" s="30">
        <v>14</v>
      </c>
      <c r="B19" s="1">
        <v>7790</v>
      </c>
      <c r="C19" s="1">
        <v>4211</v>
      </c>
      <c r="D19" s="1">
        <v>3579</v>
      </c>
      <c r="E19" s="1">
        <v>689</v>
      </c>
      <c r="F19" s="1">
        <v>386</v>
      </c>
      <c r="G19" s="1">
        <v>303</v>
      </c>
      <c r="H19" s="1">
        <v>1099</v>
      </c>
      <c r="I19" s="1">
        <v>606</v>
      </c>
      <c r="J19" s="1">
        <v>493</v>
      </c>
      <c r="K19" s="1">
        <v>998</v>
      </c>
      <c r="L19" s="1">
        <v>570</v>
      </c>
      <c r="M19" s="1">
        <v>428</v>
      </c>
      <c r="N19" s="30">
        <v>14</v>
      </c>
      <c r="O19" s="1">
        <v>2099</v>
      </c>
      <c r="P19" s="1">
        <v>1081</v>
      </c>
      <c r="Q19" s="1">
        <v>1018</v>
      </c>
      <c r="R19" s="1">
        <v>1855</v>
      </c>
      <c r="S19" s="1">
        <v>983</v>
      </c>
      <c r="T19" s="1">
        <v>872</v>
      </c>
      <c r="U19" s="1">
        <v>1050</v>
      </c>
      <c r="V19" s="1">
        <v>585</v>
      </c>
      <c r="W19" s="1">
        <v>465</v>
      </c>
    </row>
    <row r="20" spans="1:23" x14ac:dyDescent="0.3">
      <c r="A20" s="30">
        <v>15</v>
      </c>
      <c r="B20" s="1">
        <v>8161</v>
      </c>
      <c r="C20" s="1">
        <v>4468</v>
      </c>
      <c r="D20" s="1">
        <v>3693</v>
      </c>
      <c r="E20" s="1">
        <v>556</v>
      </c>
      <c r="F20" s="1">
        <v>312</v>
      </c>
      <c r="G20" s="1">
        <v>244</v>
      </c>
      <c r="H20" s="1">
        <v>1169</v>
      </c>
      <c r="I20" s="1">
        <v>660</v>
      </c>
      <c r="J20" s="1">
        <v>509</v>
      </c>
      <c r="K20" s="1">
        <v>1014</v>
      </c>
      <c r="L20" s="1">
        <v>562</v>
      </c>
      <c r="M20" s="1">
        <v>452</v>
      </c>
      <c r="N20" s="30">
        <v>15</v>
      </c>
      <c r="O20" s="1">
        <v>2212</v>
      </c>
      <c r="P20" s="1">
        <v>1197</v>
      </c>
      <c r="Q20" s="1">
        <v>1015</v>
      </c>
      <c r="R20" s="1">
        <v>2018</v>
      </c>
      <c r="S20" s="1">
        <v>1097</v>
      </c>
      <c r="T20" s="1">
        <v>921</v>
      </c>
      <c r="U20" s="1">
        <v>1192</v>
      </c>
      <c r="V20" s="1">
        <v>640</v>
      </c>
      <c r="W20" s="1">
        <v>552</v>
      </c>
    </row>
    <row r="21" spans="1:23" x14ac:dyDescent="0.3">
      <c r="A21" s="30">
        <v>16</v>
      </c>
      <c r="B21" s="1">
        <v>8951</v>
      </c>
      <c r="C21" s="1">
        <v>4534</v>
      </c>
      <c r="D21" s="1">
        <v>4417</v>
      </c>
      <c r="E21" s="1">
        <v>679</v>
      </c>
      <c r="F21" s="1">
        <v>352</v>
      </c>
      <c r="G21" s="1">
        <v>327</v>
      </c>
      <c r="H21" s="1">
        <v>1296</v>
      </c>
      <c r="I21" s="1">
        <v>651</v>
      </c>
      <c r="J21" s="1">
        <v>645</v>
      </c>
      <c r="K21" s="1">
        <v>1117</v>
      </c>
      <c r="L21" s="1">
        <v>559</v>
      </c>
      <c r="M21" s="1">
        <v>558</v>
      </c>
      <c r="N21" s="30">
        <v>16</v>
      </c>
      <c r="O21" s="1">
        <v>2439</v>
      </c>
      <c r="P21" s="1">
        <v>1255</v>
      </c>
      <c r="Q21" s="1">
        <v>1184</v>
      </c>
      <c r="R21" s="1">
        <v>2088</v>
      </c>
      <c r="S21" s="1">
        <v>1052</v>
      </c>
      <c r="T21" s="1">
        <v>1036</v>
      </c>
      <c r="U21" s="1">
        <v>1332</v>
      </c>
      <c r="V21" s="1">
        <v>665</v>
      </c>
      <c r="W21" s="1">
        <v>667</v>
      </c>
    </row>
    <row r="22" spans="1:23" x14ac:dyDescent="0.3">
      <c r="A22" s="30">
        <v>17</v>
      </c>
      <c r="B22" s="1">
        <v>7768</v>
      </c>
      <c r="C22" s="1">
        <v>4169</v>
      </c>
      <c r="D22" s="1">
        <v>3599</v>
      </c>
      <c r="E22" s="1">
        <v>505</v>
      </c>
      <c r="F22" s="1">
        <v>269</v>
      </c>
      <c r="G22" s="1">
        <v>236</v>
      </c>
      <c r="H22" s="1">
        <v>1013</v>
      </c>
      <c r="I22" s="1">
        <v>577</v>
      </c>
      <c r="J22" s="1">
        <v>436</v>
      </c>
      <c r="K22" s="1">
        <v>1053</v>
      </c>
      <c r="L22" s="1">
        <v>560</v>
      </c>
      <c r="M22" s="1">
        <v>493</v>
      </c>
      <c r="N22" s="30">
        <v>17</v>
      </c>
      <c r="O22" s="1">
        <v>2017</v>
      </c>
      <c r="P22" s="1">
        <v>1097</v>
      </c>
      <c r="Q22" s="1">
        <v>920</v>
      </c>
      <c r="R22" s="1">
        <v>1786</v>
      </c>
      <c r="S22" s="1">
        <v>966</v>
      </c>
      <c r="T22" s="1">
        <v>820</v>
      </c>
      <c r="U22" s="1">
        <v>1394</v>
      </c>
      <c r="V22" s="1">
        <v>700</v>
      </c>
      <c r="W22" s="1">
        <v>694</v>
      </c>
    </row>
    <row r="23" spans="1:23" x14ac:dyDescent="0.3">
      <c r="A23" s="30">
        <v>18</v>
      </c>
      <c r="B23" s="1">
        <v>13854</v>
      </c>
      <c r="C23" s="1">
        <v>7332</v>
      </c>
      <c r="D23" s="1">
        <v>6522</v>
      </c>
      <c r="E23" s="1">
        <v>794</v>
      </c>
      <c r="F23" s="1">
        <v>413</v>
      </c>
      <c r="G23" s="1">
        <v>381</v>
      </c>
      <c r="H23" s="1">
        <v>1888</v>
      </c>
      <c r="I23" s="1">
        <v>1028</v>
      </c>
      <c r="J23" s="1">
        <v>860</v>
      </c>
      <c r="K23" s="1">
        <v>2087</v>
      </c>
      <c r="L23" s="1">
        <v>1058</v>
      </c>
      <c r="M23" s="1">
        <v>1029</v>
      </c>
      <c r="N23" s="30">
        <v>18</v>
      </c>
      <c r="O23" s="1">
        <v>4012</v>
      </c>
      <c r="P23" s="1">
        <v>2117</v>
      </c>
      <c r="Q23" s="1">
        <v>1895</v>
      </c>
      <c r="R23" s="1">
        <v>2739</v>
      </c>
      <c r="S23" s="1">
        <v>1456</v>
      </c>
      <c r="T23" s="1">
        <v>1283</v>
      </c>
      <c r="U23" s="1">
        <v>2334</v>
      </c>
      <c r="V23" s="1">
        <v>1260</v>
      </c>
      <c r="W23" s="1">
        <v>1074</v>
      </c>
    </row>
    <row r="24" spans="1:23" x14ac:dyDescent="0.3">
      <c r="A24" s="30">
        <v>19</v>
      </c>
      <c r="B24" s="1">
        <v>11153</v>
      </c>
      <c r="C24" s="1">
        <v>5941</v>
      </c>
      <c r="D24" s="1">
        <v>5212</v>
      </c>
      <c r="E24" s="1">
        <v>748</v>
      </c>
      <c r="F24" s="1">
        <v>373</v>
      </c>
      <c r="G24" s="1">
        <v>375</v>
      </c>
      <c r="H24" s="1">
        <v>1652</v>
      </c>
      <c r="I24" s="1">
        <v>905</v>
      </c>
      <c r="J24" s="1">
        <v>747</v>
      </c>
      <c r="K24" s="1">
        <v>1675</v>
      </c>
      <c r="L24" s="1">
        <v>830</v>
      </c>
      <c r="M24" s="1">
        <v>845</v>
      </c>
      <c r="N24" s="30">
        <v>19</v>
      </c>
      <c r="O24" s="1">
        <v>3042</v>
      </c>
      <c r="P24" s="1">
        <v>1661</v>
      </c>
      <c r="Q24" s="1">
        <v>1381</v>
      </c>
      <c r="R24" s="1">
        <v>2167</v>
      </c>
      <c r="S24" s="1">
        <v>1168</v>
      </c>
      <c r="T24" s="1">
        <v>999</v>
      </c>
      <c r="U24" s="1">
        <v>1869</v>
      </c>
      <c r="V24" s="1">
        <v>1004</v>
      </c>
      <c r="W24" s="1">
        <v>865</v>
      </c>
    </row>
    <row r="25" spans="1:23" x14ac:dyDescent="0.3">
      <c r="A25" s="30">
        <v>20</v>
      </c>
      <c r="B25" s="1">
        <v>13052</v>
      </c>
      <c r="C25" s="1">
        <v>6917</v>
      </c>
      <c r="D25" s="1">
        <v>6135</v>
      </c>
      <c r="E25" s="1">
        <v>766</v>
      </c>
      <c r="F25" s="1">
        <v>373</v>
      </c>
      <c r="G25" s="1">
        <v>393</v>
      </c>
      <c r="H25" s="1">
        <v>2060</v>
      </c>
      <c r="I25" s="1">
        <v>1125</v>
      </c>
      <c r="J25" s="1">
        <v>935</v>
      </c>
      <c r="K25" s="1">
        <v>1961</v>
      </c>
      <c r="L25" s="1">
        <v>1011</v>
      </c>
      <c r="M25" s="1">
        <v>950</v>
      </c>
      <c r="N25" s="30">
        <v>20</v>
      </c>
      <c r="O25" s="1">
        <v>3616</v>
      </c>
      <c r="P25" s="1">
        <v>1983</v>
      </c>
      <c r="Q25" s="1">
        <v>1633</v>
      </c>
      <c r="R25" s="1">
        <v>2642</v>
      </c>
      <c r="S25" s="1">
        <v>1376</v>
      </c>
      <c r="T25" s="1">
        <v>1266</v>
      </c>
      <c r="U25" s="1">
        <v>2007</v>
      </c>
      <c r="V25" s="1">
        <v>1049</v>
      </c>
      <c r="W25" s="1">
        <v>958</v>
      </c>
    </row>
    <row r="26" spans="1:23" x14ac:dyDescent="0.3">
      <c r="A26" s="30">
        <v>21</v>
      </c>
      <c r="B26" s="1">
        <v>6454</v>
      </c>
      <c r="C26" s="1">
        <v>3475</v>
      </c>
      <c r="D26" s="1">
        <v>2979</v>
      </c>
      <c r="E26" s="1">
        <v>509</v>
      </c>
      <c r="F26" s="1">
        <v>251</v>
      </c>
      <c r="G26" s="1">
        <v>258</v>
      </c>
      <c r="H26" s="1">
        <v>887</v>
      </c>
      <c r="I26" s="1">
        <v>469</v>
      </c>
      <c r="J26" s="1">
        <v>418</v>
      </c>
      <c r="K26" s="1">
        <v>873</v>
      </c>
      <c r="L26" s="1">
        <v>475</v>
      </c>
      <c r="M26" s="1">
        <v>398</v>
      </c>
      <c r="N26" s="30">
        <v>21</v>
      </c>
      <c r="O26" s="1">
        <v>1727</v>
      </c>
      <c r="P26" s="1">
        <v>944</v>
      </c>
      <c r="Q26" s="1">
        <v>783</v>
      </c>
      <c r="R26" s="1">
        <v>1412</v>
      </c>
      <c r="S26" s="1">
        <v>769</v>
      </c>
      <c r="T26" s="1">
        <v>643</v>
      </c>
      <c r="U26" s="1">
        <v>1046</v>
      </c>
      <c r="V26" s="1">
        <v>567</v>
      </c>
      <c r="W26" s="1">
        <v>479</v>
      </c>
    </row>
    <row r="27" spans="1:23" x14ac:dyDescent="0.3">
      <c r="A27" s="30">
        <v>22</v>
      </c>
      <c r="B27" s="1">
        <v>7169</v>
      </c>
      <c r="C27" s="1">
        <v>3822</v>
      </c>
      <c r="D27" s="1">
        <v>3347</v>
      </c>
      <c r="E27" s="1">
        <v>551</v>
      </c>
      <c r="F27" s="1">
        <v>259</v>
      </c>
      <c r="G27" s="1">
        <v>292</v>
      </c>
      <c r="H27" s="1">
        <v>1118</v>
      </c>
      <c r="I27" s="1">
        <v>592</v>
      </c>
      <c r="J27" s="1">
        <v>526</v>
      </c>
      <c r="K27" s="1">
        <v>937</v>
      </c>
      <c r="L27" s="1">
        <v>495</v>
      </c>
      <c r="M27" s="1">
        <v>442</v>
      </c>
      <c r="N27" s="30">
        <v>22</v>
      </c>
      <c r="O27" s="1">
        <v>1994</v>
      </c>
      <c r="P27" s="1">
        <v>1097</v>
      </c>
      <c r="Q27" s="1">
        <v>897</v>
      </c>
      <c r="R27" s="1">
        <v>1531</v>
      </c>
      <c r="S27" s="1">
        <v>834</v>
      </c>
      <c r="T27" s="1">
        <v>697</v>
      </c>
      <c r="U27" s="1">
        <v>1038</v>
      </c>
      <c r="V27" s="1">
        <v>545</v>
      </c>
      <c r="W27" s="1">
        <v>493</v>
      </c>
    </row>
    <row r="28" spans="1:23" x14ac:dyDescent="0.3">
      <c r="A28" s="30">
        <v>23</v>
      </c>
      <c r="B28" s="1">
        <v>5033</v>
      </c>
      <c r="C28" s="1">
        <v>2676</v>
      </c>
      <c r="D28" s="1">
        <v>2357</v>
      </c>
      <c r="E28" s="1">
        <v>382</v>
      </c>
      <c r="F28" s="1">
        <v>178</v>
      </c>
      <c r="G28" s="1">
        <v>204</v>
      </c>
      <c r="H28" s="1">
        <v>737</v>
      </c>
      <c r="I28" s="1">
        <v>377</v>
      </c>
      <c r="J28" s="1">
        <v>360</v>
      </c>
      <c r="K28" s="1">
        <v>682</v>
      </c>
      <c r="L28" s="1">
        <v>351</v>
      </c>
      <c r="M28" s="1">
        <v>331</v>
      </c>
      <c r="N28" s="30">
        <v>23</v>
      </c>
      <c r="O28" s="1">
        <v>1359</v>
      </c>
      <c r="P28" s="1">
        <v>764</v>
      </c>
      <c r="Q28" s="1">
        <v>595</v>
      </c>
      <c r="R28" s="1">
        <v>1072</v>
      </c>
      <c r="S28" s="1">
        <v>592</v>
      </c>
      <c r="T28" s="1">
        <v>480</v>
      </c>
      <c r="U28" s="1">
        <v>801</v>
      </c>
      <c r="V28" s="1">
        <v>414</v>
      </c>
      <c r="W28" s="1">
        <v>387</v>
      </c>
    </row>
    <row r="29" spans="1:23" x14ac:dyDescent="0.3">
      <c r="A29" s="30">
        <v>24</v>
      </c>
      <c r="B29" s="1">
        <v>6338</v>
      </c>
      <c r="C29" s="1">
        <v>3234</v>
      </c>
      <c r="D29" s="1">
        <v>3104</v>
      </c>
      <c r="E29" s="1">
        <v>506</v>
      </c>
      <c r="F29" s="1">
        <v>225</v>
      </c>
      <c r="G29" s="1">
        <v>281</v>
      </c>
      <c r="H29" s="1">
        <v>956</v>
      </c>
      <c r="I29" s="1">
        <v>461</v>
      </c>
      <c r="J29" s="1">
        <v>495</v>
      </c>
      <c r="K29" s="1">
        <v>923</v>
      </c>
      <c r="L29" s="1">
        <v>496</v>
      </c>
      <c r="M29" s="1">
        <v>427</v>
      </c>
      <c r="N29" s="30">
        <v>24</v>
      </c>
      <c r="O29" s="1">
        <v>1693</v>
      </c>
      <c r="P29" s="1">
        <v>934</v>
      </c>
      <c r="Q29" s="1">
        <v>759</v>
      </c>
      <c r="R29" s="1">
        <v>1271</v>
      </c>
      <c r="S29" s="1">
        <v>638</v>
      </c>
      <c r="T29" s="1">
        <v>633</v>
      </c>
      <c r="U29" s="1">
        <v>989</v>
      </c>
      <c r="V29" s="1">
        <v>480</v>
      </c>
      <c r="W29" s="1">
        <v>509</v>
      </c>
    </row>
    <row r="30" spans="1:23" x14ac:dyDescent="0.3">
      <c r="A30" s="30">
        <v>25</v>
      </c>
      <c r="B30" s="1">
        <v>8167</v>
      </c>
      <c r="C30" s="1">
        <v>4199</v>
      </c>
      <c r="D30" s="1">
        <v>3968</v>
      </c>
      <c r="E30" s="1">
        <v>740</v>
      </c>
      <c r="F30" s="1">
        <v>336</v>
      </c>
      <c r="G30" s="1">
        <v>404</v>
      </c>
      <c r="H30" s="1">
        <v>1156</v>
      </c>
      <c r="I30" s="1">
        <v>582</v>
      </c>
      <c r="J30" s="1">
        <v>574</v>
      </c>
      <c r="K30" s="1">
        <v>1169</v>
      </c>
      <c r="L30" s="1">
        <v>618</v>
      </c>
      <c r="M30" s="1">
        <v>551</v>
      </c>
      <c r="N30" s="30">
        <v>25</v>
      </c>
      <c r="O30" s="1">
        <v>2172</v>
      </c>
      <c r="P30" s="1">
        <v>1128</v>
      </c>
      <c r="Q30" s="1">
        <v>1044</v>
      </c>
      <c r="R30" s="1">
        <v>1710</v>
      </c>
      <c r="S30" s="1">
        <v>923</v>
      </c>
      <c r="T30" s="1">
        <v>787</v>
      </c>
      <c r="U30" s="1">
        <v>1220</v>
      </c>
      <c r="V30" s="1">
        <v>612</v>
      </c>
      <c r="W30" s="1">
        <v>608</v>
      </c>
    </row>
    <row r="31" spans="1:23" x14ac:dyDescent="0.3">
      <c r="A31" s="30">
        <v>26</v>
      </c>
      <c r="B31" s="1">
        <v>5931</v>
      </c>
      <c r="C31" s="1">
        <v>2815</v>
      </c>
      <c r="D31" s="1">
        <v>3116</v>
      </c>
      <c r="E31" s="1">
        <v>517</v>
      </c>
      <c r="F31" s="1">
        <v>227</v>
      </c>
      <c r="G31" s="1">
        <v>290</v>
      </c>
      <c r="H31" s="1">
        <v>964</v>
      </c>
      <c r="I31" s="1">
        <v>432</v>
      </c>
      <c r="J31" s="1">
        <v>532</v>
      </c>
      <c r="K31" s="1">
        <v>816</v>
      </c>
      <c r="L31" s="1">
        <v>401</v>
      </c>
      <c r="M31" s="1">
        <v>415</v>
      </c>
      <c r="N31" s="30">
        <v>26</v>
      </c>
      <c r="O31" s="1">
        <v>1559</v>
      </c>
      <c r="P31" s="1">
        <v>759</v>
      </c>
      <c r="Q31" s="1">
        <v>800</v>
      </c>
      <c r="R31" s="1">
        <v>1121</v>
      </c>
      <c r="S31" s="1">
        <v>545</v>
      </c>
      <c r="T31" s="1">
        <v>576</v>
      </c>
      <c r="U31" s="1">
        <v>954</v>
      </c>
      <c r="V31" s="1">
        <v>451</v>
      </c>
      <c r="W31" s="1">
        <v>503</v>
      </c>
    </row>
    <row r="32" spans="1:23" x14ac:dyDescent="0.3">
      <c r="A32" s="30">
        <v>27</v>
      </c>
      <c r="B32" s="1">
        <v>5937</v>
      </c>
      <c r="C32" s="1">
        <v>2944</v>
      </c>
      <c r="D32" s="1">
        <v>2993</v>
      </c>
      <c r="E32" s="1">
        <v>618</v>
      </c>
      <c r="F32" s="1">
        <v>299</v>
      </c>
      <c r="G32" s="1">
        <v>319</v>
      </c>
      <c r="H32" s="1">
        <v>915</v>
      </c>
      <c r="I32" s="1">
        <v>418</v>
      </c>
      <c r="J32" s="1">
        <v>497</v>
      </c>
      <c r="K32" s="1">
        <v>796</v>
      </c>
      <c r="L32" s="1">
        <v>404</v>
      </c>
      <c r="M32" s="1">
        <v>392</v>
      </c>
      <c r="N32" s="30">
        <v>27</v>
      </c>
      <c r="O32" s="1">
        <v>1457</v>
      </c>
      <c r="P32" s="1">
        <v>731</v>
      </c>
      <c r="Q32" s="1">
        <v>726</v>
      </c>
      <c r="R32" s="1">
        <v>1239</v>
      </c>
      <c r="S32" s="1">
        <v>630</v>
      </c>
      <c r="T32" s="1">
        <v>609</v>
      </c>
      <c r="U32" s="1">
        <v>912</v>
      </c>
      <c r="V32" s="1">
        <v>462</v>
      </c>
      <c r="W32" s="1">
        <v>450</v>
      </c>
    </row>
    <row r="33" spans="1:23" x14ac:dyDescent="0.3">
      <c r="A33" s="30">
        <v>28</v>
      </c>
      <c r="B33" s="1">
        <v>7021</v>
      </c>
      <c r="C33" s="1">
        <v>3218</v>
      </c>
      <c r="D33" s="1">
        <v>3803</v>
      </c>
      <c r="E33" s="1">
        <v>702</v>
      </c>
      <c r="F33" s="1">
        <v>285</v>
      </c>
      <c r="G33" s="1">
        <v>417</v>
      </c>
      <c r="H33" s="1">
        <v>1200</v>
      </c>
      <c r="I33" s="1">
        <v>546</v>
      </c>
      <c r="J33" s="1">
        <v>654</v>
      </c>
      <c r="K33" s="1">
        <v>939</v>
      </c>
      <c r="L33" s="1">
        <v>432</v>
      </c>
      <c r="M33" s="1">
        <v>507</v>
      </c>
      <c r="N33" s="30">
        <v>28</v>
      </c>
      <c r="O33" s="1">
        <v>1758</v>
      </c>
      <c r="P33" s="1">
        <v>834</v>
      </c>
      <c r="Q33" s="1">
        <v>924</v>
      </c>
      <c r="R33" s="1">
        <v>1351</v>
      </c>
      <c r="S33" s="1">
        <v>622</v>
      </c>
      <c r="T33" s="1">
        <v>729</v>
      </c>
      <c r="U33" s="1">
        <v>1071</v>
      </c>
      <c r="V33" s="1">
        <v>499</v>
      </c>
      <c r="W33" s="1">
        <v>572</v>
      </c>
    </row>
    <row r="34" spans="1:23" x14ac:dyDescent="0.3">
      <c r="A34" s="30">
        <v>29</v>
      </c>
      <c r="B34" s="1">
        <v>5754</v>
      </c>
      <c r="C34" s="1">
        <v>2627</v>
      </c>
      <c r="D34" s="1">
        <v>3127</v>
      </c>
      <c r="E34" s="1">
        <v>747</v>
      </c>
      <c r="F34" s="1">
        <v>284</v>
      </c>
      <c r="G34" s="1">
        <v>463</v>
      </c>
      <c r="H34" s="1">
        <v>910</v>
      </c>
      <c r="I34" s="1">
        <v>408</v>
      </c>
      <c r="J34" s="1">
        <v>502</v>
      </c>
      <c r="K34" s="1">
        <v>806</v>
      </c>
      <c r="L34" s="1">
        <v>380</v>
      </c>
      <c r="M34" s="1">
        <v>426</v>
      </c>
      <c r="N34" s="30">
        <v>29</v>
      </c>
      <c r="O34" s="1">
        <v>1370</v>
      </c>
      <c r="P34" s="1">
        <v>653</v>
      </c>
      <c r="Q34" s="1">
        <v>717</v>
      </c>
      <c r="R34" s="1">
        <v>1114</v>
      </c>
      <c r="S34" s="1">
        <v>529</v>
      </c>
      <c r="T34" s="1">
        <v>585</v>
      </c>
      <c r="U34" s="1">
        <v>807</v>
      </c>
      <c r="V34" s="1">
        <v>373</v>
      </c>
      <c r="W34" s="1">
        <v>434</v>
      </c>
    </row>
    <row r="35" spans="1:23" x14ac:dyDescent="0.3">
      <c r="A35" s="30">
        <v>30</v>
      </c>
      <c r="B35" s="1">
        <v>10188</v>
      </c>
      <c r="C35" s="1">
        <v>4699</v>
      </c>
      <c r="D35" s="1">
        <v>5489</v>
      </c>
      <c r="E35" s="1">
        <v>1065</v>
      </c>
      <c r="F35" s="1">
        <v>450</v>
      </c>
      <c r="G35" s="1">
        <v>615</v>
      </c>
      <c r="H35" s="1">
        <v>1665</v>
      </c>
      <c r="I35" s="1">
        <v>755</v>
      </c>
      <c r="J35" s="1">
        <v>910</v>
      </c>
      <c r="K35" s="1">
        <v>1543</v>
      </c>
      <c r="L35" s="1">
        <v>656</v>
      </c>
      <c r="M35" s="1">
        <v>887</v>
      </c>
      <c r="N35" s="30">
        <v>30</v>
      </c>
      <c r="O35" s="1">
        <v>2564</v>
      </c>
      <c r="P35" s="1">
        <v>1261</v>
      </c>
      <c r="Q35" s="1">
        <v>1303</v>
      </c>
      <c r="R35" s="1">
        <v>1889</v>
      </c>
      <c r="S35" s="1">
        <v>898</v>
      </c>
      <c r="T35" s="1">
        <v>991</v>
      </c>
      <c r="U35" s="1">
        <v>1462</v>
      </c>
      <c r="V35" s="1">
        <v>679</v>
      </c>
      <c r="W35" s="1">
        <v>783</v>
      </c>
    </row>
    <row r="36" spans="1:23" x14ac:dyDescent="0.3">
      <c r="A36" s="30">
        <v>31</v>
      </c>
      <c r="B36" s="1">
        <v>3442</v>
      </c>
      <c r="C36" s="1">
        <v>1658</v>
      </c>
      <c r="D36" s="1">
        <v>1784</v>
      </c>
      <c r="E36" s="1">
        <v>394</v>
      </c>
      <c r="F36" s="1">
        <v>209</v>
      </c>
      <c r="G36" s="1">
        <v>185</v>
      </c>
      <c r="H36" s="1">
        <v>526</v>
      </c>
      <c r="I36" s="1">
        <v>243</v>
      </c>
      <c r="J36" s="1">
        <v>283</v>
      </c>
      <c r="K36" s="1">
        <v>501</v>
      </c>
      <c r="L36" s="1">
        <v>248</v>
      </c>
      <c r="M36" s="1">
        <v>253</v>
      </c>
      <c r="N36" s="30">
        <v>31</v>
      </c>
      <c r="O36" s="1">
        <v>823</v>
      </c>
      <c r="P36" s="1">
        <v>400</v>
      </c>
      <c r="Q36" s="1">
        <v>423</v>
      </c>
      <c r="R36" s="1">
        <v>714</v>
      </c>
      <c r="S36" s="1">
        <v>353</v>
      </c>
      <c r="T36" s="1">
        <v>361</v>
      </c>
      <c r="U36" s="1">
        <v>484</v>
      </c>
      <c r="V36" s="1">
        <v>205</v>
      </c>
      <c r="W36" s="1">
        <v>279</v>
      </c>
    </row>
    <row r="37" spans="1:23" x14ac:dyDescent="0.3">
      <c r="A37" s="30">
        <v>32</v>
      </c>
      <c r="B37" s="1">
        <v>5921</v>
      </c>
      <c r="C37" s="1">
        <v>2945</v>
      </c>
      <c r="D37" s="1">
        <v>2976</v>
      </c>
      <c r="E37" s="1">
        <v>733</v>
      </c>
      <c r="F37" s="1">
        <v>383</v>
      </c>
      <c r="G37" s="1">
        <v>350</v>
      </c>
      <c r="H37" s="1">
        <v>1004</v>
      </c>
      <c r="I37" s="1">
        <v>497</v>
      </c>
      <c r="J37" s="1">
        <v>507</v>
      </c>
      <c r="K37" s="1">
        <v>802</v>
      </c>
      <c r="L37" s="1">
        <v>412</v>
      </c>
      <c r="M37" s="1">
        <v>390</v>
      </c>
      <c r="N37" s="30">
        <v>32</v>
      </c>
      <c r="O37" s="1">
        <v>1367</v>
      </c>
      <c r="P37" s="1">
        <v>665</v>
      </c>
      <c r="Q37" s="1">
        <v>702</v>
      </c>
      <c r="R37" s="1">
        <v>1130</v>
      </c>
      <c r="S37" s="1">
        <v>541</v>
      </c>
      <c r="T37" s="1">
        <v>589</v>
      </c>
      <c r="U37" s="1">
        <v>885</v>
      </c>
      <c r="V37" s="1">
        <v>447</v>
      </c>
      <c r="W37" s="1">
        <v>438</v>
      </c>
    </row>
    <row r="38" spans="1:23" x14ac:dyDescent="0.3">
      <c r="A38" s="30">
        <v>33</v>
      </c>
      <c r="B38" s="1">
        <v>2961</v>
      </c>
      <c r="C38" s="1">
        <v>1402</v>
      </c>
      <c r="D38" s="1">
        <v>1559</v>
      </c>
      <c r="E38" s="1">
        <v>387</v>
      </c>
      <c r="F38" s="1">
        <v>192</v>
      </c>
      <c r="G38" s="1">
        <v>195</v>
      </c>
      <c r="H38" s="1">
        <v>475</v>
      </c>
      <c r="I38" s="1">
        <v>209</v>
      </c>
      <c r="J38" s="1">
        <v>266</v>
      </c>
      <c r="K38" s="1">
        <v>395</v>
      </c>
      <c r="L38" s="1">
        <v>179</v>
      </c>
      <c r="M38" s="1">
        <v>216</v>
      </c>
      <c r="N38" s="30">
        <v>33</v>
      </c>
      <c r="O38" s="1">
        <v>648</v>
      </c>
      <c r="P38" s="1">
        <v>326</v>
      </c>
      <c r="Q38" s="1">
        <v>322</v>
      </c>
      <c r="R38" s="1">
        <v>603</v>
      </c>
      <c r="S38" s="1">
        <v>281</v>
      </c>
      <c r="T38" s="1">
        <v>322</v>
      </c>
      <c r="U38" s="1">
        <v>453</v>
      </c>
      <c r="V38" s="1">
        <v>215</v>
      </c>
      <c r="W38" s="1">
        <v>238</v>
      </c>
    </row>
    <row r="39" spans="1:23" x14ac:dyDescent="0.3">
      <c r="A39" s="30">
        <v>34</v>
      </c>
      <c r="B39" s="1">
        <v>3974</v>
      </c>
      <c r="C39" s="1">
        <v>1928</v>
      </c>
      <c r="D39" s="1">
        <v>2046</v>
      </c>
      <c r="E39" s="1">
        <v>521</v>
      </c>
      <c r="F39" s="1">
        <v>247</v>
      </c>
      <c r="G39" s="1">
        <v>274</v>
      </c>
      <c r="H39" s="1">
        <v>595</v>
      </c>
      <c r="I39" s="1">
        <v>310</v>
      </c>
      <c r="J39" s="1">
        <v>285</v>
      </c>
      <c r="K39" s="1">
        <v>568</v>
      </c>
      <c r="L39" s="1">
        <v>279</v>
      </c>
      <c r="M39" s="1">
        <v>289</v>
      </c>
      <c r="N39" s="30">
        <v>34</v>
      </c>
      <c r="O39" s="1">
        <v>851</v>
      </c>
      <c r="P39" s="1">
        <v>395</v>
      </c>
      <c r="Q39" s="1">
        <v>456</v>
      </c>
      <c r="R39" s="1">
        <v>778</v>
      </c>
      <c r="S39" s="1">
        <v>372</v>
      </c>
      <c r="T39" s="1">
        <v>406</v>
      </c>
      <c r="U39" s="1">
        <v>661</v>
      </c>
      <c r="V39" s="1">
        <v>325</v>
      </c>
      <c r="W39" s="1">
        <v>336</v>
      </c>
    </row>
    <row r="40" spans="1:23" x14ac:dyDescent="0.3">
      <c r="A40" s="30">
        <v>35</v>
      </c>
      <c r="B40" s="1">
        <v>7175</v>
      </c>
      <c r="C40" s="1">
        <v>3547</v>
      </c>
      <c r="D40" s="1">
        <v>3628</v>
      </c>
      <c r="E40" s="1">
        <v>756</v>
      </c>
      <c r="F40" s="1">
        <v>368</v>
      </c>
      <c r="G40" s="1">
        <v>388</v>
      </c>
      <c r="H40" s="1">
        <v>1147</v>
      </c>
      <c r="I40" s="1">
        <v>553</v>
      </c>
      <c r="J40" s="1">
        <v>594</v>
      </c>
      <c r="K40" s="1">
        <v>1043</v>
      </c>
      <c r="L40" s="1">
        <v>554</v>
      </c>
      <c r="M40" s="1">
        <v>489</v>
      </c>
      <c r="N40" s="30">
        <v>35</v>
      </c>
      <c r="O40" s="1">
        <v>1724</v>
      </c>
      <c r="P40" s="1">
        <v>847</v>
      </c>
      <c r="Q40" s="1">
        <v>877</v>
      </c>
      <c r="R40" s="1">
        <v>1500</v>
      </c>
      <c r="S40" s="1">
        <v>748</v>
      </c>
      <c r="T40" s="1">
        <v>752</v>
      </c>
      <c r="U40" s="1">
        <v>1005</v>
      </c>
      <c r="V40" s="1">
        <v>477</v>
      </c>
      <c r="W40" s="1">
        <v>528</v>
      </c>
    </row>
    <row r="41" spans="1:23" x14ac:dyDescent="0.3">
      <c r="A41" s="30">
        <v>36</v>
      </c>
      <c r="B41" s="1">
        <v>5555</v>
      </c>
      <c r="C41" s="1">
        <v>2650</v>
      </c>
      <c r="D41" s="1">
        <v>2905</v>
      </c>
      <c r="E41" s="1">
        <v>639</v>
      </c>
      <c r="F41" s="1">
        <v>306</v>
      </c>
      <c r="G41" s="1">
        <v>333</v>
      </c>
      <c r="H41" s="1">
        <v>946</v>
      </c>
      <c r="I41" s="1">
        <v>458</v>
      </c>
      <c r="J41" s="1">
        <v>488</v>
      </c>
      <c r="K41" s="1">
        <v>767</v>
      </c>
      <c r="L41" s="1">
        <v>382</v>
      </c>
      <c r="M41" s="1">
        <v>385</v>
      </c>
      <c r="N41" s="30">
        <v>36</v>
      </c>
      <c r="O41" s="1">
        <v>1276</v>
      </c>
      <c r="P41" s="1">
        <v>571</v>
      </c>
      <c r="Q41" s="1">
        <v>705</v>
      </c>
      <c r="R41" s="1">
        <v>1082</v>
      </c>
      <c r="S41" s="1">
        <v>533</v>
      </c>
      <c r="T41" s="1">
        <v>549</v>
      </c>
      <c r="U41" s="1">
        <v>845</v>
      </c>
      <c r="V41" s="1">
        <v>400</v>
      </c>
      <c r="W41" s="1">
        <v>445</v>
      </c>
    </row>
    <row r="42" spans="1:23" x14ac:dyDescent="0.3">
      <c r="A42" s="30">
        <v>37</v>
      </c>
      <c r="B42" s="1">
        <v>4383</v>
      </c>
      <c r="C42" s="1">
        <v>2113</v>
      </c>
      <c r="D42" s="1">
        <v>2270</v>
      </c>
      <c r="E42" s="1">
        <v>532</v>
      </c>
      <c r="F42" s="1">
        <v>269</v>
      </c>
      <c r="G42" s="1">
        <v>263</v>
      </c>
      <c r="H42" s="1">
        <v>652</v>
      </c>
      <c r="I42" s="1">
        <v>325</v>
      </c>
      <c r="J42" s="1">
        <v>327</v>
      </c>
      <c r="K42" s="1">
        <v>595</v>
      </c>
      <c r="L42" s="1">
        <v>297</v>
      </c>
      <c r="M42" s="1">
        <v>298</v>
      </c>
      <c r="N42" s="30">
        <v>37</v>
      </c>
      <c r="O42" s="1">
        <v>986</v>
      </c>
      <c r="P42" s="1">
        <v>442</v>
      </c>
      <c r="Q42" s="1">
        <v>544</v>
      </c>
      <c r="R42" s="1">
        <v>936</v>
      </c>
      <c r="S42" s="1">
        <v>460</v>
      </c>
      <c r="T42" s="1">
        <v>476</v>
      </c>
      <c r="U42" s="1">
        <v>682</v>
      </c>
      <c r="V42" s="1">
        <v>320</v>
      </c>
      <c r="W42" s="1">
        <v>362</v>
      </c>
    </row>
    <row r="43" spans="1:23" x14ac:dyDescent="0.3">
      <c r="A43" s="30">
        <v>38</v>
      </c>
      <c r="B43" s="1">
        <v>6425</v>
      </c>
      <c r="C43" s="1">
        <v>2867</v>
      </c>
      <c r="D43" s="1">
        <v>3558</v>
      </c>
      <c r="E43" s="1">
        <v>799</v>
      </c>
      <c r="F43" s="1">
        <v>390</v>
      </c>
      <c r="G43" s="1">
        <v>409</v>
      </c>
      <c r="H43" s="1">
        <v>1062</v>
      </c>
      <c r="I43" s="1">
        <v>462</v>
      </c>
      <c r="J43" s="1">
        <v>600</v>
      </c>
      <c r="K43" s="1">
        <v>856</v>
      </c>
      <c r="L43" s="1">
        <v>381</v>
      </c>
      <c r="M43" s="1">
        <v>475</v>
      </c>
      <c r="N43" s="30">
        <v>38</v>
      </c>
      <c r="O43" s="1">
        <v>1430</v>
      </c>
      <c r="P43" s="1">
        <v>624</v>
      </c>
      <c r="Q43" s="1">
        <v>806</v>
      </c>
      <c r="R43" s="1">
        <v>1162</v>
      </c>
      <c r="S43" s="1">
        <v>512</v>
      </c>
      <c r="T43" s="1">
        <v>650</v>
      </c>
      <c r="U43" s="1">
        <v>1116</v>
      </c>
      <c r="V43" s="1">
        <v>498</v>
      </c>
      <c r="W43" s="1">
        <v>618</v>
      </c>
    </row>
    <row r="44" spans="1:23" x14ac:dyDescent="0.3">
      <c r="A44" s="30">
        <v>39</v>
      </c>
      <c r="B44" s="1">
        <v>5300</v>
      </c>
      <c r="C44" s="1">
        <v>2311</v>
      </c>
      <c r="D44" s="1">
        <v>2989</v>
      </c>
      <c r="E44" s="1">
        <v>641</v>
      </c>
      <c r="F44" s="1">
        <v>318</v>
      </c>
      <c r="G44" s="1">
        <v>323</v>
      </c>
      <c r="H44" s="1">
        <v>875</v>
      </c>
      <c r="I44" s="1">
        <v>362</v>
      </c>
      <c r="J44" s="1">
        <v>513</v>
      </c>
      <c r="K44" s="1">
        <v>761</v>
      </c>
      <c r="L44" s="1">
        <v>349</v>
      </c>
      <c r="M44" s="1">
        <v>412</v>
      </c>
      <c r="N44" s="30">
        <v>39</v>
      </c>
      <c r="O44" s="1">
        <v>1197</v>
      </c>
      <c r="P44" s="1">
        <v>497</v>
      </c>
      <c r="Q44" s="1">
        <v>700</v>
      </c>
      <c r="R44" s="1">
        <v>1017</v>
      </c>
      <c r="S44" s="1">
        <v>425</v>
      </c>
      <c r="T44" s="1">
        <v>592</v>
      </c>
      <c r="U44" s="1">
        <v>809</v>
      </c>
      <c r="V44" s="1">
        <v>360</v>
      </c>
      <c r="W44" s="1">
        <v>449</v>
      </c>
    </row>
    <row r="45" spans="1:23" x14ac:dyDescent="0.3">
      <c r="A45" s="30">
        <v>40</v>
      </c>
      <c r="B45" s="1">
        <v>9310</v>
      </c>
      <c r="C45" s="1">
        <v>4601</v>
      </c>
      <c r="D45" s="1">
        <v>4709</v>
      </c>
      <c r="E45" s="1">
        <v>904</v>
      </c>
      <c r="F45" s="1">
        <v>412</v>
      </c>
      <c r="G45" s="1">
        <v>492</v>
      </c>
      <c r="H45" s="1">
        <v>1611</v>
      </c>
      <c r="I45" s="1">
        <v>801</v>
      </c>
      <c r="J45" s="1">
        <v>810</v>
      </c>
      <c r="K45" s="1">
        <v>1295</v>
      </c>
      <c r="L45" s="1">
        <v>647</v>
      </c>
      <c r="M45" s="1">
        <v>648</v>
      </c>
      <c r="N45" s="30">
        <v>40</v>
      </c>
      <c r="O45" s="1">
        <v>2267</v>
      </c>
      <c r="P45" s="1">
        <v>1145</v>
      </c>
      <c r="Q45" s="1">
        <v>1122</v>
      </c>
      <c r="R45" s="1">
        <v>1798</v>
      </c>
      <c r="S45" s="1">
        <v>922</v>
      </c>
      <c r="T45" s="1">
        <v>876</v>
      </c>
      <c r="U45" s="1">
        <v>1435</v>
      </c>
      <c r="V45" s="1">
        <v>674</v>
      </c>
      <c r="W45" s="1">
        <v>761</v>
      </c>
    </row>
    <row r="46" spans="1:23" x14ac:dyDescent="0.3">
      <c r="A46" s="30">
        <v>41</v>
      </c>
      <c r="B46" s="1">
        <v>3062</v>
      </c>
      <c r="C46" s="1">
        <v>1559</v>
      </c>
      <c r="D46" s="1">
        <v>1503</v>
      </c>
      <c r="E46" s="1">
        <v>348</v>
      </c>
      <c r="F46" s="1">
        <v>196</v>
      </c>
      <c r="G46" s="1">
        <v>152</v>
      </c>
      <c r="H46" s="1">
        <v>489</v>
      </c>
      <c r="I46" s="1">
        <v>249</v>
      </c>
      <c r="J46" s="1">
        <v>240</v>
      </c>
      <c r="K46" s="1">
        <v>462</v>
      </c>
      <c r="L46" s="1">
        <v>236</v>
      </c>
      <c r="M46" s="1">
        <v>226</v>
      </c>
      <c r="N46" s="30">
        <v>41</v>
      </c>
      <c r="O46" s="1">
        <v>727</v>
      </c>
      <c r="P46" s="1">
        <v>352</v>
      </c>
      <c r="Q46" s="1">
        <v>375</v>
      </c>
      <c r="R46" s="1">
        <v>551</v>
      </c>
      <c r="S46" s="1">
        <v>275</v>
      </c>
      <c r="T46" s="1">
        <v>276</v>
      </c>
      <c r="U46" s="1">
        <v>485</v>
      </c>
      <c r="V46" s="1">
        <v>251</v>
      </c>
      <c r="W46" s="1">
        <v>234</v>
      </c>
    </row>
    <row r="47" spans="1:23" x14ac:dyDescent="0.3">
      <c r="A47" s="30">
        <v>42</v>
      </c>
      <c r="B47" s="1">
        <v>5279</v>
      </c>
      <c r="C47" s="1">
        <v>2852</v>
      </c>
      <c r="D47" s="1">
        <v>2427</v>
      </c>
      <c r="E47" s="1">
        <v>627</v>
      </c>
      <c r="F47" s="1">
        <v>328</v>
      </c>
      <c r="G47" s="1">
        <v>299</v>
      </c>
      <c r="H47" s="1">
        <v>878</v>
      </c>
      <c r="I47" s="1">
        <v>514</v>
      </c>
      <c r="J47" s="1">
        <v>364</v>
      </c>
      <c r="K47" s="1">
        <v>676</v>
      </c>
      <c r="L47" s="1">
        <v>369</v>
      </c>
      <c r="M47" s="1">
        <v>307</v>
      </c>
      <c r="N47" s="30">
        <v>42</v>
      </c>
      <c r="O47" s="1">
        <v>1227</v>
      </c>
      <c r="P47" s="1">
        <v>643</v>
      </c>
      <c r="Q47" s="1">
        <v>584</v>
      </c>
      <c r="R47" s="1">
        <v>1001</v>
      </c>
      <c r="S47" s="1">
        <v>503</v>
      </c>
      <c r="T47" s="1">
        <v>498</v>
      </c>
      <c r="U47" s="1">
        <v>870</v>
      </c>
      <c r="V47" s="1">
        <v>495</v>
      </c>
      <c r="W47" s="1">
        <v>375</v>
      </c>
    </row>
    <row r="48" spans="1:23" x14ac:dyDescent="0.3">
      <c r="A48" s="30">
        <v>43</v>
      </c>
      <c r="B48" s="1">
        <v>3160</v>
      </c>
      <c r="C48" s="1">
        <v>1600</v>
      </c>
      <c r="D48" s="1">
        <v>1560</v>
      </c>
      <c r="E48" s="1">
        <v>383</v>
      </c>
      <c r="F48" s="1">
        <v>189</v>
      </c>
      <c r="G48" s="1">
        <v>194</v>
      </c>
      <c r="H48" s="1">
        <v>424</v>
      </c>
      <c r="I48" s="1">
        <v>216</v>
      </c>
      <c r="J48" s="1">
        <v>208</v>
      </c>
      <c r="K48" s="1">
        <v>456</v>
      </c>
      <c r="L48" s="1">
        <v>240</v>
      </c>
      <c r="M48" s="1">
        <v>216</v>
      </c>
      <c r="N48" s="30">
        <v>43</v>
      </c>
      <c r="O48" s="1">
        <v>738</v>
      </c>
      <c r="P48" s="1">
        <v>362</v>
      </c>
      <c r="Q48" s="1">
        <v>376</v>
      </c>
      <c r="R48" s="1">
        <v>662</v>
      </c>
      <c r="S48" s="1">
        <v>353</v>
      </c>
      <c r="T48" s="1">
        <v>309</v>
      </c>
      <c r="U48" s="1">
        <v>497</v>
      </c>
      <c r="V48" s="1">
        <v>240</v>
      </c>
      <c r="W48" s="1">
        <v>257</v>
      </c>
    </row>
    <row r="49" spans="1:23" x14ac:dyDescent="0.3">
      <c r="A49" s="30">
        <v>44</v>
      </c>
      <c r="B49" s="1">
        <v>2184</v>
      </c>
      <c r="C49" s="1">
        <v>1102</v>
      </c>
      <c r="D49" s="1">
        <v>1082</v>
      </c>
      <c r="E49" s="1">
        <v>237</v>
      </c>
      <c r="F49" s="1">
        <v>107</v>
      </c>
      <c r="G49" s="1">
        <v>130</v>
      </c>
      <c r="H49" s="1">
        <v>345</v>
      </c>
      <c r="I49" s="1">
        <v>174</v>
      </c>
      <c r="J49" s="1">
        <v>171</v>
      </c>
      <c r="K49" s="1">
        <v>272</v>
      </c>
      <c r="L49" s="1">
        <v>145</v>
      </c>
      <c r="M49" s="1">
        <v>127</v>
      </c>
      <c r="N49" s="30">
        <v>44</v>
      </c>
      <c r="O49" s="1">
        <v>498</v>
      </c>
      <c r="P49" s="1">
        <v>242</v>
      </c>
      <c r="Q49" s="1">
        <v>256</v>
      </c>
      <c r="R49" s="1">
        <v>414</v>
      </c>
      <c r="S49" s="1">
        <v>219</v>
      </c>
      <c r="T49" s="1">
        <v>195</v>
      </c>
      <c r="U49" s="1">
        <v>418</v>
      </c>
      <c r="V49" s="1">
        <v>215</v>
      </c>
      <c r="W49" s="1">
        <v>203</v>
      </c>
    </row>
    <row r="50" spans="1:23" x14ac:dyDescent="0.3">
      <c r="A50" s="30">
        <v>45</v>
      </c>
      <c r="B50" s="1">
        <v>6492</v>
      </c>
      <c r="C50" s="1">
        <v>3734</v>
      </c>
      <c r="D50" s="1">
        <v>2758</v>
      </c>
      <c r="E50" s="1">
        <v>650</v>
      </c>
      <c r="F50" s="1">
        <v>382</v>
      </c>
      <c r="G50" s="1">
        <v>268</v>
      </c>
      <c r="H50" s="1">
        <v>1076</v>
      </c>
      <c r="I50" s="1">
        <v>622</v>
      </c>
      <c r="J50" s="1">
        <v>454</v>
      </c>
      <c r="K50" s="1">
        <v>790</v>
      </c>
      <c r="L50" s="1">
        <v>471</v>
      </c>
      <c r="M50" s="1">
        <v>319</v>
      </c>
      <c r="N50" s="30">
        <v>45</v>
      </c>
      <c r="O50" s="1">
        <v>1639</v>
      </c>
      <c r="P50" s="1">
        <v>953</v>
      </c>
      <c r="Q50" s="1">
        <v>686</v>
      </c>
      <c r="R50" s="1">
        <v>1331</v>
      </c>
      <c r="S50" s="1">
        <v>744</v>
      </c>
      <c r="T50" s="1">
        <v>587</v>
      </c>
      <c r="U50" s="1">
        <v>1006</v>
      </c>
      <c r="V50" s="1">
        <v>562</v>
      </c>
      <c r="W50" s="1">
        <v>444</v>
      </c>
    </row>
    <row r="51" spans="1:23" x14ac:dyDescent="0.3">
      <c r="A51" s="30">
        <v>46</v>
      </c>
      <c r="B51" s="1">
        <v>3525</v>
      </c>
      <c r="C51" s="1">
        <v>1866</v>
      </c>
      <c r="D51" s="1">
        <v>1659</v>
      </c>
      <c r="E51" s="1">
        <v>387</v>
      </c>
      <c r="F51" s="1">
        <v>206</v>
      </c>
      <c r="G51" s="1">
        <v>181</v>
      </c>
      <c r="H51" s="1">
        <v>552</v>
      </c>
      <c r="I51" s="1">
        <v>293</v>
      </c>
      <c r="J51" s="1">
        <v>259</v>
      </c>
      <c r="K51" s="1">
        <v>448</v>
      </c>
      <c r="L51" s="1">
        <v>234</v>
      </c>
      <c r="M51" s="1">
        <v>214</v>
      </c>
      <c r="N51" s="30">
        <v>46</v>
      </c>
      <c r="O51" s="1">
        <v>850</v>
      </c>
      <c r="P51" s="1">
        <v>458</v>
      </c>
      <c r="Q51" s="1">
        <v>392</v>
      </c>
      <c r="R51" s="1">
        <v>619</v>
      </c>
      <c r="S51" s="1">
        <v>310</v>
      </c>
      <c r="T51" s="1">
        <v>309</v>
      </c>
      <c r="U51" s="1">
        <v>669</v>
      </c>
      <c r="V51" s="1">
        <v>365</v>
      </c>
      <c r="W51" s="1">
        <v>304</v>
      </c>
    </row>
    <row r="52" spans="1:23" x14ac:dyDescent="0.3">
      <c r="A52" s="30">
        <v>47</v>
      </c>
      <c r="B52" s="1">
        <v>3315</v>
      </c>
      <c r="C52" s="1">
        <v>1769</v>
      </c>
      <c r="D52" s="1">
        <v>1546</v>
      </c>
      <c r="E52" s="1">
        <v>348</v>
      </c>
      <c r="F52" s="1">
        <v>172</v>
      </c>
      <c r="G52" s="1">
        <v>176</v>
      </c>
      <c r="H52" s="1">
        <v>504</v>
      </c>
      <c r="I52" s="1">
        <v>272</v>
      </c>
      <c r="J52" s="1">
        <v>232</v>
      </c>
      <c r="K52" s="1">
        <v>394</v>
      </c>
      <c r="L52" s="1">
        <v>201</v>
      </c>
      <c r="M52" s="1">
        <v>193</v>
      </c>
      <c r="N52" s="30">
        <v>47</v>
      </c>
      <c r="O52" s="1">
        <v>813</v>
      </c>
      <c r="P52" s="1">
        <v>437</v>
      </c>
      <c r="Q52" s="1">
        <v>376</v>
      </c>
      <c r="R52" s="1">
        <v>727</v>
      </c>
      <c r="S52" s="1">
        <v>415</v>
      </c>
      <c r="T52" s="1">
        <v>312</v>
      </c>
      <c r="U52" s="1">
        <v>529</v>
      </c>
      <c r="V52" s="1">
        <v>272</v>
      </c>
      <c r="W52" s="1">
        <v>257</v>
      </c>
    </row>
    <row r="53" spans="1:23" x14ac:dyDescent="0.3">
      <c r="A53" s="30">
        <v>48</v>
      </c>
      <c r="B53" s="1">
        <v>4708</v>
      </c>
      <c r="C53" s="1">
        <v>2403</v>
      </c>
      <c r="D53" s="1">
        <v>2305</v>
      </c>
      <c r="E53" s="1">
        <v>519</v>
      </c>
      <c r="F53" s="1">
        <v>255</v>
      </c>
      <c r="G53" s="1">
        <v>264</v>
      </c>
      <c r="H53" s="1">
        <v>820</v>
      </c>
      <c r="I53" s="1">
        <v>448</v>
      </c>
      <c r="J53" s="1">
        <v>372</v>
      </c>
      <c r="K53" s="1">
        <v>527</v>
      </c>
      <c r="L53" s="1">
        <v>278</v>
      </c>
      <c r="M53" s="1">
        <v>249</v>
      </c>
      <c r="N53" s="30">
        <v>48</v>
      </c>
      <c r="O53" s="1">
        <v>1148</v>
      </c>
      <c r="P53" s="1">
        <v>556</v>
      </c>
      <c r="Q53" s="1">
        <v>592</v>
      </c>
      <c r="R53" s="1">
        <v>810</v>
      </c>
      <c r="S53" s="1">
        <v>422</v>
      </c>
      <c r="T53" s="1">
        <v>388</v>
      </c>
      <c r="U53" s="1">
        <v>884</v>
      </c>
      <c r="V53" s="1">
        <v>444</v>
      </c>
      <c r="W53" s="1">
        <v>440</v>
      </c>
    </row>
    <row r="54" spans="1:23" x14ac:dyDescent="0.3">
      <c r="A54" s="30">
        <v>49</v>
      </c>
      <c r="B54" s="1">
        <v>3994</v>
      </c>
      <c r="C54" s="1">
        <v>2138</v>
      </c>
      <c r="D54" s="1">
        <v>1856</v>
      </c>
      <c r="E54" s="1">
        <v>501</v>
      </c>
      <c r="F54" s="1">
        <v>277</v>
      </c>
      <c r="G54" s="1">
        <v>224</v>
      </c>
      <c r="H54" s="1">
        <v>719</v>
      </c>
      <c r="I54" s="1">
        <v>387</v>
      </c>
      <c r="J54" s="1">
        <v>332</v>
      </c>
      <c r="K54" s="1">
        <v>507</v>
      </c>
      <c r="L54" s="1">
        <v>276</v>
      </c>
      <c r="M54" s="1">
        <v>231</v>
      </c>
      <c r="N54" s="30">
        <v>49</v>
      </c>
      <c r="O54" s="1">
        <v>929</v>
      </c>
      <c r="P54" s="1">
        <v>522</v>
      </c>
      <c r="Q54" s="1">
        <v>407</v>
      </c>
      <c r="R54" s="1">
        <v>710</v>
      </c>
      <c r="S54" s="1">
        <v>360</v>
      </c>
      <c r="T54" s="1">
        <v>350</v>
      </c>
      <c r="U54" s="1">
        <v>628</v>
      </c>
      <c r="V54" s="1">
        <v>316</v>
      </c>
      <c r="W54" s="1">
        <v>312</v>
      </c>
    </row>
    <row r="55" spans="1:23" x14ac:dyDescent="0.3">
      <c r="A55" s="30">
        <v>50</v>
      </c>
      <c r="B55" s="1">
        <v>6126</v>
      </c>
      <c r="C55" s="1">
        <v>3370</v>
      </c>
      <c r="D55" s="1">
        <v>2756</v>
      </c>
      <c r="E55" s="1">
        <v>582</v>
      </c>
      <c r="F55" s="1">
        <v>299</v>
      </c>
      <c r="G55" s="1">
        <v>283</v>
      </c>
      <c r="H55" s="1">
        <v>1065</v>
      </c>
      <c r="I55" s="1">
        <v>599</v>
      </c>
      <c r="J55" s="1">
        <v>466</v>
      </c>
      <c r="K55" s="1">
        <v>757</v>
      </c>
      <c r="L55" s="1">
        <v>408</v>
      </c>
      <c r="M55" s="1">
        <v>349</v>
      </c>
      <c r="N55" s="30">
        <v>50</v>
      </c>
      <c r="O55" s="1">
        <v>1526</v>
      </c>
      <c r="P55" s="1">
        <v>850</v>
      </c>
      <c r="Q55" s="1">
        <v>676</v>
      </c>
      <c r="R55" s="1">
        <v>1152</v>
      </c>
      <c r="S55" s="1">
        <v>664</v>
      </c>
      <c r="T55" s="1">
        <v>488</v>
      </c>
      <c r="U55" s="1">
        <v>1044</v>
      </c>
      <c r="V55" s="1">
        <v>550</v>
      </c>
      <c r="W55" s="1">
        <v>494</v>
      </c>
    </row>
    <row r="56" spans="1:23" x14ac:dyDescent="0.3">
      <c r="A56" s="30">
        <v>51</v>
      </c>
      <c r="B56" s="1">
        <v>1994</v>
      </c>
      <c r="C56" s="1">
        <v>1143</v>
      </c>
      <c r="D56" s="1">
        <v>851</v>
      </c>
      <c r="E56" s="1">
        <v>254</v>
      </c>
      <c r="F56" s="1">
        <v>140</v>
      </c>
      <c r="G56" s="1">
        <v>114</v>
      </c>
      <c r="H56" s="1">
        <v>323</v>
      </c>
      <c r="I56" s="1">
        <v>191</v>
      </c>
      <c r="J56" s="1">
        <v>132</v>
      </c>
      <c r="K56" s="1">
        <v>246</v>
      </c>
      <c r="L56" s="1">
        <v>135</v>
      </c>
      <c r="M56" s="1">
        <v>111</v>
      </c>
      <c r="N56" s="30">
        <v>51</v>
      </c>
      <c r="O56" s="1">
        <v>433</v>
      </c>
      <c r="P56" s="1">
        <v>238</v>
      </c>
      <c r="Q56" s="1">
        <v>195</v>
      </c>
      <c r="R56" s="1">
        <v>379</v>
      </c>
      <c r="S56" s="1">
        <v>229</v>
      </c>
      <c r="T56" s="1">
        <v>150</v>
      </c>
      <c r="U56" s="1">
        <v>359</v>
      </c>
      <c r="V56" s="1">
        <v>210</v>
      </c>
      <c r="W56" s="1">
        <v>149</v>
      </c>
    </row>
    <row r="57" spans="1:23" x14ac:dyDescent="0.3">
      <c r="A57" s="30">
        <v>52</v>
      </c>
      <c r="B57" s="1">
        <v>2950</v>
      </c>
      <c r="C57" s="1">
        <v>1737</v>
      </c>
      <c r="D57" s="1">
        <v>1213</v>
      </c>
      <c r="E57" s="1">
        <v>360</v>
      </c>
      <c r="F57" s="1">
        <v>208</v>
      </c>
      <c r="G57" s="1">
        <v>152</v>
      </c>
      <c r="H57" s="1">
        <v>468</v>
      </c>
      <c r="I57" s="1">
        <v>275</v>
      </c>
      <c r="J57" s="1">
        <v>193</v>
      </c>
      <c r="K57" s="1">
        <v>334</v>
      </c>
      <c r="L57" s="1">
        <v>195</v>
      </c>
      <c r="M57" s="1">
        <v>139</v>
      </c>
      <c r="N57" s="30">
        <v>52</v>
      </c>
      <c r="O57" s="1">
        <v>659</v>
      </c>
      <c r="P57" s="1">
        <v>394</v>
      </c>
      <c r="Q57" s="1">
        <v>265</v>
      </c>
      <c r="R57" s="1">
        <v>593</v>
      </c>
      <c r="S57" s="1">
        <v>357</v>
      </c>
      <c r="T57" s="1">
        <v>236</v>
      </c>
      <c r="U57" s="1">
        <v>536</v>
      </c>
      <c r="V57" s="1">
        <v>308</v>
      </c>
      <c r="W57" s="1">
        <v>228</v>
      </c>
    </row>
    <row r="58" spans="1:23" x14ac:dyDescent="0.3">
      <c r="A58" s="30">
        <v>53</v>
      </c>
      <c r="B58" s="1">
        <v>1707</v>
      </c>
      <c r="C58" s="1">
        <v>930</v>
      </c>
      <c r="D58" s="1">
        <v>777</v>
      </c>
      <c r="E58" s="1">
        <v>217</v>
      </c>
      <c r="F58" s="1">
        <v>120</v>
      </c>
      <c r="G58" s="1">
        <v>97</v>
      </c>
      <c r="H58" s="1">
        <v>259</v>
      </c>
      <c r="I58" s="1">
        <v>150</v>
      </c>
      <c r="J58" s="1">
        <v>109</v>
      </c>
      <c r="K58" s="1">
        <v>218</v>
      </c>
      <c r="L58" s="1">
        <v>101</v>
      </c>
      <c r="M58" s="1">
        <v>117</v>
      </c>
      <c r="N58" s="30">
        <v>53</v>
      </c>
      <c r="O58" s="1">
        <v>388</v>
      </c>
      <c r="P58" s="1">
        <v>206</v>
      </c>
      <c r="Q58" s="1">
        <v>182</v>
      </c>
      <c r="R58" s="1">
        <v>322</v>
      </c>
      <c r="S58" s="1">
        <v>185</v>
      </c>
      <c r="T58" s="1">
        <v>137</v>
      </c>
      <c r="U58" s="1">
        <v>303</v>
      </c>
      <c r="V58" s="1">
        <v>168</v>
      </c>
      <c r="W58" s="1">
        <v>135</v>
      </c>
    </row>
    <row r="59" spans="1:23" x14ac:dyDescent="0.3">
      <c r="A59" s="30">
        <v>54</v>
      </c>
      <c r="B59" s="1">
        <v>2529</v>
      </c>
      <c r="C59" s="1">
        <v>1449</v>
      </c>
      <c r="D59" s="1">
        <v>1080</v>
      </c>
      <c r="E59" s="1">
        <v>300</v>
      </c>
      <c r="F59" s="1">
        <v>164</v>
      </c>
      <c r="G59" s="1">
        <v>136</v>
      </c>
      <c r="H59" s="1">
        <v>407</v>
      </c>
      <c r="I59" s="1">
        <v>239</v>
      </c>
      <c r="J59" s="1">
        <v>168</v>
      </c>
      <c r="K59" s="1">
        <v>262</v>
      </c>
      <c r="L59" s="1">
        <v>155</v>
      </c>
      <c r="M59" s="1">
        <v>107</v>
      </c>
      <c r="N59" s="30">
        <v>54</v>
      </c>
      <c r="O59" s="1">
        <v>609</v>
      </c>
      <c r="P59" s="1">
        <v>353</v>
      </c>
      <c r="Q59" s="1">
        <v>256</v>
      </c>
      <c r="R59" s="1">
        <v>484</v>
      </c>
      <c r="S59" s="1">
        <v>270</v>
      </c>
      <c r="T59" s="1">
        <v>214</v>
      </c>
      <c r="U59" s="1">
        <v>467</v>
      </c>
      <c r="V59" s="1">
        <v>268</v>
      </c>
      <c r="W59" s="1">
        <v>199</v>
      </c>
    </row>
    <row r="60" spans="1:23" x14ac:dyDescent="0.3">
      <c r="A60" s="30">
        <v>55</v>
      </c>
      <c r="B60" s="1">
        <v>2699</v>
      </c>
      <c r="C60" s="1">
        <v>1546</v>
      </c>
      <c r="D60" s="1">
        <v>1153</v>
      </c>
      <c r="E60" s="1">
        <v>351</v>
      </c>
      <c r="F60" s="1">
        <v>185</v>
      </c>
      <c r="G60" s="1">
        <v>166</v>
      </c>
      <c r="H60" s="1">
        <v>461</v>
      </c>
      <c r="I60" s="1">
        <v>268</v>
      </c>
      <c r="J60" s="1">
        <v>193</v>
      </c>
      <c r="K60" s="1">
        <v>323</v>
      </c>
      <c r="L60" s="1">
        <v>186</v>
      </c>
      <c r="M60" s="1">
        <v>137</v>
      </c>
      <c r="N60" s="30">
        <v>55</v>
      </c>
      <c r="O60" s="1">
        <v>665</v>
      </c>
      <c r="P60" s="1">
        <v>392</v>
      </c>
      <c r="Q60" s="1">
        <v>273</v>
      </c>
      <c r="R60" s="1">
        <v>479</v>
      </c>
      <c r="S60" s="1">
        <v>276</v>
      </c>
      <c r="T60" s="1">
        <v>203</v>
      </c>
      <c r="U60" s="1">
        <v>420</v>
      </c>
      <c r="V60" s="1">
        <v>239</v>
      </c>
      <c r="W60" s="1">
        <v>181</v>
      </c>
    </row>
    <row r="61" spans="1:23" x14ac:dyDescent="0.3">
      <c r="A61" s="30">
        <v>56</v>
      </c>
      <c r="B61" s="1">
        <v>2490</v>
      </c>
      <c r="C61" s="1">
        <v>1539</v>
      </c>
      <c r="D61" s="1">
        <v>951</v>
      </c>
      <c r="E61" s="1">
        <v>300</v>
      </c>
      <c r="F61" s="1">
        <v>177</v>
      </c>
      <c r="G61" s="1">
        <v>123</v>
      </c>
      <c r="H61" s="1">
        <v>396</v>
      </c>
      <c r="I61" s="1">
        <v>262</v>
      </c>
      <c r="J61" s="1">
        <v>134</v>
      </c>
      <c r="K61" s="1">
        <v>290</v>
      </c>
      <c r="L61" s="1">
        <v>169</v>
      </c>
      <c r="M61" s="1">
        <v>121</v>
      </c>
      <c r="N61" s="30">
        <v>56</v>
      </c>
      <c r="O61" s="1">
        <v>569</v>
      </c>
      <c r="P61" s="1">
        <v>350</v>
      </c>
      <c r="Q61" s="1">
        <v>219</v>
      </c>
      <c r="R61" s="1">
        <v>458</v>
      </c>
      <c r="S61" s="1">
        <v>295</v>
      </c>
      <c r="T61" s="1">
        <v>163</v>
      </c>
      <c r="U61" s="1">
        <v>477</v>
      </c>
      <c r="V61" s="1">
        <v>286</v>
      </c>
      <c r="W61" s="1">
        <v>191</v>
      </c>
    </row>
    <row r="62" spans="1:23" x14ac:dyDescent="0.3">
      <c r="A62" s="30">
        <v>57</v>
      </c>
      <c r="B62" s="1">
        <v>1887</v>
      </c>
      <c r="C62" s="1">
        <v>1162</v>
      </c>
      <c r="D62" s="1">
        <v>725</v>
      </c>
      <c r="E62" s="1">
        <v>226</v>
      </c>
      <c r="F62" s="1">
        <v>134</v>
      </c>
      <c r="G62" s="1">
        <v>92</v>
      </c>
      <c r="H62" s="1">
        <v>272</v>
      </c>
      <c r="I62" s="1">
        <v>171</v>
      </c>
      <c r="J62" s="1">
        <v>101</v>
      </c>
      <c r="K62" s="1">
        <v>223</v>
      </c>
      <c r="L62" s="1">
        <v>136</v>
      </c>
      <c r="M62" s="1">
        <v>87</v>
      </c>
      <c r="N62" s="30">
        <v>57</v>
      </c>
      <c r="O62" s="1">
        <v>482</v>
      </c>
      <c r="P62" s="1">
        <v>304</v>
      </c>
      <c r="Q62" s="1">
        <v>178</v>
      </c>
      <c r="R62" s="1">
        <v>346</v>
      </c>
      <c r="S62" s="1">
        <v>220</v>
      </c>
      <c r="T62" s="1">
        <v>126</v>
      </c>
      <c r="U62" s="1">
        <v>338</v>
      </c>
      <c r="V62" s="1">
        <v>197</v>
      </c>
      <c r="W62" s="1">
        <v>141</v>
      </c>
    </row>
    <row r="63" spans="1:23" x14ac:dyDescent="0.3">
      <c r="A63" s="30">
        <v>58</v>
      </c>
      <c r="B63" s="1">
        <v>2497</v>
      </c>
      <c r="C63" s="1">
        <v>1372</v>
      </c>
      <c r="D63" s="1">
        <v>1125</v>
      </c>
      <c r="E63" s="1">
        <v>361</v>
      </c>
      <c r="F63" s="1">
        <v>203</v>
      </c>
      <c r="G63" s="1">
        <v>158</v>
      </c>
      <c r="H63" s="1">
        <v>380</v>
      </c>
      <c r="I63" s="1">
        <v>195</v>
      </c>
      <c r="J63" s="1">
        <v>185</v>
      </c>
      <c r="K63" s="1">
        <v>285</v>
      </c>
      <c r="L63" s="1">
        <v>143</v>
      </c>
      <c r="M63" s="1">
        <v>142</v>
      </c>
      <c r="N63" s="30">
        <v>58</v>
      </c>
      <c r="O63" s="1">
        <v>544</v>
      </c>
      <c r="P63" s="1">
        <v>326</v>
      </c>
      <c r="Q63" s="1">
        <v>218</v>
      </c>
      <c r="R63" s="1">
        <v>433</v>
      </c>
      <c r="S63" s="1">
        <v>237</v>
      </c>
      <c r="T63" s="1">
        <v>196</v>
      </c>
      <c r="U63" s="1">
        <v>494</v>
      </c>
      <c r="V63" s="1">
        <v>268</v>
      </c>
      <c r="W63" s="1">
        <v>226</v>
      </c>
    </row>
    <row r="64" spans="1:23" x14ac:dyDescent="0.3">
      <c r="A64" s="30">
        <v>59</v>
      </c>
      <c r="B64" s="1">
        <v>1820</v>
      </c>
      <c r="C64" s="1">
        <v>1011</v>
      </c>
      <c r="D64" s="1">
        <v>809</v>
      </c>
      <c r="E64" s="1">
        <v>252</v>
      </c>
      <c r="F64" s="1">
        <v>151</v>
      </c>
      <c r="G64" s="1">
        <v>101</v>
      </c>
      <c r="H64" s="1">
        <v>269</v>
      </c>
      <c r="I64" s="1">
        <v>137</v>
      </c>
      <c r="J64" s="1">
        <v>132</v>
      </c>
      <c r="K64" s="1">
        <v>256</v>
      </c>
      <c r="L64" s="1">
        <v>144</v>
      </c>
      <c r="M64" s="1">
        <v>112</v>
      </c>
      <c r="N64" s="30">
        <v>59</v>
      </c>
      <c r="O64" s="1">
        <v>395</v>
      </c>
      <c r="P64" s="1">
        <v>233</v>
      </c>
      <c r="Q64" s="1">
        <v>162</v>
      </c>
      <c r="R64" s="1">
        <v>334</v>
      </c>
      <c r="S64" s="1">
        <v>177</v>
      </c>
      <c r="T64" s="1">
        <v>157</v>
      </c>
      <c r="U64" s="1">
        <v>314</v>
      </c>
      <c r="V64" s="1">
        <v>169</v>
      </c>
      <c r="W64" s="1">
        <v>145</v>
      </c>
    </row>
    <row r="65" spans="1:23" x14ac:dyDescent="0.3">
      <c r="A65" s="30">
        <v>60</v>
      </c>
      <c r="B65" s="1">
        <v>4015</v>
      </c>
      <c r="C65" s="1">
        <v>2248</v>
      </c>
      <c r="D65" s="1">
        <v>1767</v>
      </c>
      <c r="E65" s="1">
        <v>486</v>
      </c>
      <c r="F65" s="1">
        <v>251</v>
      </c>
      <c r="G65" s="1">
        <v>235</v>
      </c>
      <c r="H65" s="1">
        <v>683</v>
      </c>
      <c r="I65" s="1">
        <v>401</v>
      </c>
      <c r="J65" s="1">
        <v>282</v>
      </c>
      <c r="K65" s="1">
        <v>477</v>
      </c>
      <c r="L65" s="1">
        <v>261</v>
      </c>
      <c r="M65" s="1">
        <v>216</v>
      </c>
      <c r="N65" s="30">
        <v>60</v>
      </c>
      <c r="O65" s="1">
        <v>884</v>
      </c>
      <c r="P65" s="1">
        <v>539</v>
      </c>
      <c r="Q65" s="1">
        <v>345</v>
      </c>
      <c r="R65" s="1">
        <v>821</v>
      </c>
      <c r="S65" s="1">
        <v>454</v>
      </c>
      <c r="T65" s="1">
        <v>367</v>
      </c>
      <c r="U65" s="1">
        <v>664</v>
      </c>
      <c r="V65" s="1">
        <v>342</v>
      </c>
      <c r="W65" s="1">
        <v>322</v>
      </c>
    </row>
    <row r="66" spans="1:23" x14ac:dyDescent="0.3">
      <c r="A66" s="30">
        <v>61</v>
      </c>
      <c r="B66" s="1">
        <v>1107</v>
      </c>
      <c r="C66" s="1">
        <v>679</v>
      </c>
      <c r="D66" s="1">
        <v>428</v>
      </c>
      <c r="E66" s="1">
        <v>157</v>
      </c>
      <c r="F66" s="1">
        <v>96</v>
      </c>
      <c r="G66" s="1">
        <v>61</v>
      </c>
      <c r="H66" s="1">
        <v>152</v>
      </c>
      <c r="I66" s="1">
        <v>94</v>
      </c>
      <c r="J66" s="1">
        <v>58</v>
      </c>
      <c r="K66" s="1">
        <v>155</v>
      </c>
      <c r="L66" s="1">
        <v>97</v>
      </c>
      <c r="M66" s="1">
        <v>58</v>
      </c>
      <c r="N66" s="30">
        <v>61</v>
      </c>
      <c r="O66" s="1">
        <v>255</v>
      </c>
      <c r="P66" s="1">
        <v>153</v>
      </c>
      <c r="Q66" s="1">
        <v>102</v>
      </c>
      <c r="R66" s="1">
        <v>188</v>
      </c>
      <c r="S66" s="1">
        <v>111</v>
      </c>
      <c r="T66" s="1">
        <v>77</v>
      </c>
      <c r="U66" s="1">
        <v>200</v>
      </c>
      <c r="V66" s="1">
        <v>128</v>
      </c>
      <c r="W66" s="1">
        <v>72</v>
      </c>
    </row>
    <row r="67" spans="1:23" x14ac:dyDescent="0.3">
      <c r="A67" s="30">
        <v>62</v>
      </c>
      <c r="B67" s="1">
        <v>1582</v>
      </c>
      <c r="C67" s="1">
        <v>970</v>
      </c>
      <c r="D67" s="1">
        <v>612</v>
      </c>
      <c r="E67" s="1">
        <v>205</v>
      </c>
      <c r="F67" s="1">
        <v>125</v>
      </c>
      <c r="G67" s="1">
        <v>80</v>
      </c>
      <c r="H67" s="1">
        <v>273</v>
      </c>
      <c r="I67" s="1">
        <v>185</v>
      </c>
      <c r="J67" s="1">
        <v>88</v>
      </c>
      <c r="K67" s="1">
        <v>222</v>
      </c>
      <c r="L67" s="1">
        <v>137</v>
      </c>
      <c r="M67" s="1">
        <v>85</v>
      </c>
      <c r="N67" s="30">
        <v>62</v>
      </c>
      <c r="O67" s="1">
        <v>327</v>
      </c>
      <c r="P67" s="1">
        <v>195</v>
      </c>
      <c r="Q67" s="1">
        <v>132</v>
      </c>
      <c r="R67" s="1">
        <v>297</v>
      </c>
      <c r="S67" s="1">
        <v>162</v>
      </c>
      <c r="T67" s="1">
        <v>135</v>
      </c>
      <c r="U67" s="1">
        <v>258</v>
      </c>
      <c r="V67" s="1">
        <v>166</v>
      </c>
      <c r="W67" s="1">
        <v>92</v>
      </c>
    </row>
    <row r="68" spans="1:23" x14ac:dyDescent="0.3">
      <c r="A68" s="30">
        <v>63</v>
      </c>
      <c r="B68" s="1">
        <v>1034</v>
      </c>
      <c r="C68" s="1">
        <v>573</v>
      </c>
      <c r="D68" s="1">
        <v>461</v>
      </c>
      <c r="E68" s="1">
        <v>137</v>
      </c>
      <c r="F68" s="1">
        <v>83</v>
      </c>
      <c r="G68" s="1">
        <v>54</v>
      </c>
      <c r="H68" s="1">
        <v>149</v>
      </c>
      <c r="I68" s="1">
        <v>85</v>
      </c>
      <c r="J68" s="1">
        <v>64</v>
      </c>
      <c r="K68" s="1">
        <v>120</v>
      </c>
      <c r="L68" s="1">
        <v>60</v>
      </c>
      <c r="M68" s="1">
        <v>60</v>
      </c>
      <c r="N68" s="30">
        <v>63</v>
      </c>
      <c r="O68" s="1">
        <v>200</v>
      </c>
      <c r="P68" s="1">
        <v>104</v>
      </c>
      <c r="Q68" s="1">
        <v>96</v>
      </c>
      <c r="R68" s="1">
        <v>234</v>
      </c>
      <c r="S68" s="1">
        <v>125</v>
      </c>
      <c r="T68" s="1">
        <v>109</v>
      </c>
      <c r="U68" s="1">
        <v>194</v>
      </c>
      <c r="V68" s="1">
        <v>116</v>
      </c>
      <c r="W68" s="1">
        <v>78</v>
      </c>
    </row>
    <row r="69" spans="1:23" x14ac:dyDescent="0.3">
      <c r="A69" s="30">
        <v>64</v>
      </c>
      <c r="B69" s="1">
        <v>1087</v>
      </c>
      <c r="C69" s="1">
        <v>658</v>
      </c>
      <c r="D69" s="1">
        <v>429</v>
      </c>
      <c r="E69" s="1">
        <v>133</v>
      </c>
      <c r="F69" s="1">
        <v>87</v>
      </c>
      <c r="G69" s="1">
        <v>46</v>
      </c>
      <c r="H69" s="1">
        <v>154</v>
      </c>
      <c r="I69" s="1">
        <v>89</v>
      </c>
      <c r="J69" s="1">
        <v>65</v>
      </c>
      <c r="K69" s="1">
        <v>128</v>
      </c>
      <c r="L69" s="1">
        <v>72</v>
      </c>
      <c r="M69" s="1">
        <v>56</v>
      </c>
      <c r="N69" s="30">
        <v>64</v>
      </c>
      <c r="O69" s="1">
        <v>237</v>
      </c>
      <c r="P69" s="1">
        <v>143</v>
      </c>
      <c r="Q69" s="1">
        <v>94</v>
      </c>
      <c r="R69" s="1">
        <v>221</v>
      </c>
      <c r="S69" s="1">
        <v>137</v>
      </c>
      <c r="T69" s="1">
        <v>84</v>
      </c>
      <c r="U69" s="1">
        <v>214</v>
      </c>
      <c r="V69" s="1">
        <v>130</v>
      </c>
      <c r="W69" s="1">
        <v>84</v>
      </c>
    </row>
    <row r="70" spans="1:23" x14ac:dyDescent="0.3">
      <c r="A70" s="30">
        <v>65</v>
      </c>
      <c r="B70" s="1">
        <v>2543</v>
      </c>
      <c r="C70" s="1">
        <v>1635</v>
      </c>
      <c r="D70" s="1">
        <v>908</v>
      </c>
      <c r="E70" s="1">
        <v>327</v>
      </c>
      <c r="F70" s="1">
        <v>191</v>
      </c>
      <c r="G70" s="1">
        <v>136</v>
      </c>
      <c r="H70" s="1">
        <v>429</v>
      </c>
      <c r="I70" s="1">
        <v>294</v>
      </c>
      <c r="J70" s="1">
        <v>135</v>
      </c>
      <c r="K70" s="1">
        <v>261</v>
      </c>
      <c r="L70" s="1">
        <v>162</v>
      </c>
      <c r="M70" s="1">
        <v>99</v>
      </c>
      <c r="N70" s="30">
        <v>65</v>
      </c>
      <c r="O70" s="1">
        <v>547</v>
      </c>
      <c r="P70" s="1">
        <v>361</v>
      </c>
      <c r="Q70" s="1">
        <v>186</v>
      </c>
      <c r="R70" s="1">
        <v>565</v>
      </c>
      <c r="S70" s="1">
        <v>359</v>
      </c>
      <c r="T70" s="1">
        <v>206</v>
      </c>
      <c r="U70" s="1">
        <v>414</v>
      </c>
      <c r="V70" s="1">
        <v>268</v>
      </c>
      <c r="W70" s="1">
        <v>146</v>
      </c>
    </row>
    <row r="71" spans="1:23" x14ac:dyDescent="0.3">
      <c r="A71" s="30">
        <v>66</v>
      </c>
      <c r="B71" s="1">
        <v>666</v>
      </c>
      <c r="C71" s="1">
        <v>419</v>
      </c>
      <c r="D71" s="1">
        <v>247</v>
      </c>
      <c r="E71" s="1">
        <v>108</v>
      </c>
      <c r="F71" s="1">
        <v>65</v>
      </c>
      <c r="G71" s="1">
        <v>43</v>
      </c>
      <c r="H71" s="1">
        <v>110</v>
      </c>
      <c r="I71" s="1">
        <v>64</v>
      </c>
      <c r="J71" s="1">
        <v>46</v>
      </c>
      <c r="K71" s="1">
        <v>63</v>
      </c>
      <c r="L71" s="1">
        <v>33</v>
      </c>
      <c r="M71" s="1">
        <v>30</v>
      </c>
      <c r="N71" s="30">
        <v>66</v>
      </c>
      <c r="O71" s="1">
        <v>131</v>
      </c>
      <c r="P71" s="1">
        <v>93</v>
      </c>
      <c r="Q71" s="1">
        <v>38</v>
      </c>
      <c r="R71" s="1">
        <v>132</v>
      </c>
      <c r="S71" s="1">
        <v>90</v>
      </c>
      <c r="T71" s="1">
        <v>42</v>
      </c>
      <c r="U71" s="1">
        <v>122</v>
      </c>
      <c r="V71" s="1">
        <v>74</v>
      </c>
      <c r="W71" s="1">
        <v>48</v>
      </c>
    </row>
    <row r="72" spans="1:23" x14ac:dyDescent="0.3">
      <c r="A72" s="30">
        <v>67</v>
      </c>
      <c r="B72" s="1">
        <v>896</v>
      </c>
      <c r="C72" s="1">
        <v>561</v>
      </c>
      <c r="D72" s="1">
        <v>335</v>
      </c>
      <c r="E72" s="1">
        <v>129</v>
      </c>
      <c r="F72" s="1">
        <v>72</v>
      </c>
      <c r="G72" s="1">
        <v>57</v>
      </c>
      <c r="H72" s="1">
        <v>137</v>
      </c>
      <c r="I72" s="1">
        <v>84</v>
      </c>
      <c r="J72" s="1">
        <v>53</v>
      </c>
      <c r="K72" s="1">
        <v>129</v>
      </c>
      <c r="L72" s="1">
        <v>78</v>
      </c>
      <c r="M72" s="1">
        <v>51</v>
      </c>
      <c r="N72" s="30">
        <v>67</v>
      </c>
      <c r="O72" s="1">
        <v>202</v>
      </c>
      <c r="P72" s="1">
        <v>138</v>
      </c>
      <c r="Q72" s="1">
        <v>64</v>
      </c>
      <c r="R72" s="1">
        <v>169</v>
      </c>
      <c r="S72" s="1">
        <v>113</v>
      </c>
      <c r="T72" s="1">
        <v>56</v>
      </c>
      <c r="U72" s="1">
        <v>130</v>
      </c>
      <c r="V72" s="1">
        <v>76</v>
      </c>
      <c r="W72" s="1">
        <v>54</v>
      </c>
    </row>
    <row r="73" spans="1:23" x14ac:dyDescent="0.3">
      <c r="A73" s="30">
        <v>68</v>
      </c>
      <c r="B73" s="1">
        <v>1393</v>
      </c>
      <c r="C73" s="1">
        <v>810</v>
      </c>
      <c r="D73" s="1">
        <v>583</v>
      </c>
      <c r="E73" s="1">
        <v>221</v>
      </c>
      <c r="F73" s="1">
        <v>128</v>
      </c>
      <c r="G73" s="1">
        <v>93</v>
      </c>
      <c r="H73" s="1">
        <v>211</v>
      </c>
      <c r="I73" s="1">
        <v>122</v>
      </c>
      <c r="J73" s="1">
        <v>89</v>
      </c>
      <c r="K73" s="1">
        <v>162</v>
      </c>
      <c r="L73" s="1">
        <v>100</v>
      </c>
      <c r="M73" s="1">
        <v>62</v>
      </c>
      <c r="N73" s="30">
        <v>68</v>
      </c>
      <c r="O73" s="1">
        <v>250</v>
      </c>
      <c r="P73" s="1">
        <v>144</v>
      </c>
      <c r="Q73" s="1">
        <v>106</v>
      </c>
      <c r="R73" s="1">
        <v>289</v>
      </c>
      <c r="S73" s="1">
        <v>171</v>
      </c>
      <c r="T73" s="1">
        <v>118</v>
      </c>
      <c r="U73" s="1">
        <v>260</v>
      </c>
      <c r="V73" s="1">
        <v>145</v>
      </c>
      <c r="W73" s="1">
        <v>115</v>
      </c>
    </row>
    <row r="74" spans="1:23" x14ac:dyDescent="0.3">
      <c r="A74" s="30">
        <v>69</v>
      </c>
      <c r="B74" s="1">
        <v>888</v>
      </c>
      <c r="C74" s="1">
        <v>539</v>
      </c>
      <c r="D74" s="1">
        <v>349</v>
      </c>
      <c r="E74" s="1">
        <v>130</v>
      </c>
      <c r="F74" s="1">
        <v>72</v>
      </c>
      <c r="G74" s="1">
        <v>58</v>
      </c>
      <c r="H74" s="1">
        <v>122</v>
      </c>
      <c r="I74" s="1">
        <v>79</v>
      </c>
      <c r="J74" s="1">
        <v>43</v>
      </c>
      <c r="K74" s="1">
        <v>111</v>
      </c>
      <c r="L74" s="1">
        <v>70</v>
      </c>
      <c r="M74" s="1">
        <v>41</v>
      </c>
      <c r="N74" s="30">
        <v>69</v>
      </c>
      <c r="O74" s="1">
        <v>188</v>
      </c>
      <c r="P74" s="1">
        <v>126</v>
      </c>
      <c r="Q74" s="1">
        <v>62</v>
      </c>
      <c r="R74" s="1">
        <v>201</v>
      </c>
      <c r="S74" s="1">
        <v>114</v>
      </c>
      <c r="T74" s="1">
        <v>87</v>
      </c>
      <c r="U74" s="1">
        <v>136</v>
      </c>
      <c r="V74" s="1">
        <v>78</v>
      </c>
      <c r="W74" s="1">
        <v>58</v>
      </c>
    </row>
    <row r="75" spans="1:23" x14ac:dyDescent="0.3">
      <c r="A75" s="30">
        <v>70</v>
      </c>
      <c r="B75" s="1">
        <v>1470</v>
      </c>
      <c r="C75" s="1">
        <v>925</v>
      </c>
      <c r="D75" s="1">
        <v>545</v>
      </c>
      <c r="E75" s="1">
        <v>211</v>
      </c>
      <c r="F75" s="1">
        <v>128</v>
      </c>
      <c r="G75" s="1">
        <v>83</v>
      </c>
      <c r="H75" s="1">
        <v>216</v>
      </c>
      <c r="I75" s="1">
        <v>144</v>
      </c>
      <c r="J75" s="1">
        <v>72</v>
      </c>
      <c r="K75" s="1">
        <v>116</v>
      </c>
      <c r="L75" s="1">
        <v>65</v>
      </c>
      <c r="M75" s="1">
        <v>51</v>
      </c>
      <c r="N75" s="30">
        <v>70</v>
      </c>
      <c r="O75" s="1">
        <v>254</v>
      </c>
      <c r="P75" s="1">
        <v>179</v>
      </c>
      <c r="Q75" s="1">
        <v>75</v>
      </c>
      <c r="R75" s="1">
        <v>382</v>
      </c>
      <c r="S75" s="1">
        <v>227</v>
      </c>
      <c r="T75" s="1">
        <v>155</v>
      </c>
      <c r="U75" s="1">
        <v>291</v>
      </c>
      <c r="V75" s="1">
        <v>182</v>
      </c>
      <c r="W75" s="1">
        <v>109</v>
      </c>
    </row>
    <row r="76" spans="1:23" x14ac:dyDescent="0.3">
      <c r="A76" s="30">
        <v>71</v>
      </c>
      <c r="B76" s="1">
        <v>411</v>
      </c>
      <c r="C76" s="1">
        <v>260</v>
      </c>
      <c r="D76" s="1">
        <v>151</v>
      </c>
      <c r="E76" s="1">
        <v>67</v>
      </c>
      <c r="F76" s="1">
        <v>39</v>
      </c>
      <c r="G76" s="1">
        <v>28</v>
      </c>
      <c r="H76" s="1">
        <v>51</v>
      </c>
      <c r="I76" s="1">
        <v>35</v>
      </c>
      <c r="J76" s="1">
        <v>16</v>
      </c>
      <c r="K76" s="1">
        <v>39</v>
      </c>
      <c r="L76" s="1">
        <v>22</v>
      </c>
      <c r="M76" s="1">
        <v>17</v>
      </c>
      <c r="N76" s="30">
        <v>71</v>
      </c>
      <c r="O76" s="1">
        <v>74</v>
      </c>
      <c r="P76" s="1">
        <v>45</v>
      </c>
      <c r="Q76" s="1">
        <v>29</v>
      </c>
      <c r="R76" s="1">
        <v>99</v>
      </c>
      <c r="S76" s="1">
        <v>68</v>
      </c>
      <c r="T76" s="1">
        <v>31</v>
      </c>
      <c r="U76" s="1">
        <v>81</v>
      </c>
      <c r="V76" s="1">
        <v>51</v>
      </c>
      <c r="W76" s="1">
        <v>30</v>
      </c>
    </row>
    <row r="77" spans="1:23" x14ac:dyDescent="0.3">
      <c r="A77" s="30">
        <v>72</v>
      </c>
      <c r="B77" s="1">
        <v>587</v>
      </c>
      <c r="C77" s="1">
        <v>406</v>
      </c>
      <c r="D77" s="1">
        <v>181</v>
      </c>
      <c r="E77" s="1">
        <v>101</v>
      </c>
      <c r="F77" s="1">
        <v>70</v>
      </c>
      <c r="G77" s="1">
        <v>31</v>
      </c>
      <c r="H77" s="1">
        <v>91</v>
      </c>
      <c r="I77" s="1">
        <v>58</v>
      </c>
      <c r="J77" s="1">
        <v>33</v>
      </c>
      <c r="K77" s="1">
        <v>51</v>
      </c>
      <c r="L77" s="1">
        <v>39</v>
      </c>
      <c r="M77" s="1">
        <v>12</v>
      </c>
      <c r="N77" s="30">
        <v>72</v>
      </c>
      <c r="O77" s="1">
        <v>119</v>
      </c>
      <c r="P77" s="1">
        <v>84</v>
      </c>
      <c r="Q77" s="1">
        <v>35</v>
      </c>
      <c r="R77" s="1">
        <v>121</v>
      </c>
      <c r="S77" s="1">
        <v>80</v>
      </c>
      <c r="T77" s="1">
        <v>41</v>
      </c>
      <c r="U77" s="1">
        <v>104</v>
      </c>
      <c r="V77" s="1">
        <v>75</v>
      </c>
      <c r="W77" s="1">
        <v>29</v>
      </c>
    </row>
    <row r="78" spans="1:23" x14ac:dyDescent="0.3">
      <c r="A78" s="30">
        <v>73</v>
      </c>
      <c r="B78" s="1">
        <v>274</v>
      </c>
      <c r="C78" s="1">
        <v>181</v>
      </c>
      <c r="D78" s="1">
        <v>93</v>
      </c>
      <c r="E78" s="1">
        <v>56</v>
      </c>
      <c r="F78" s="1">
        <v>38</v>
      </c>
      <c r="G78" s="1">
        <v>18</v>
      </c>
      <c r="H78" s="1">
        <v>43</v>
      </c>
      <c r="I78" s="1">
        <v>31</v>
      </c>
      <c r="J78" s="1">
        <v>12</v>
      </c>
      <c r="K78" s="1">
        <v>21</v>
      </c>
      <c r="L78" s="1">
        <v>12</v>
      </c>
      <c r="M78" s="1">
        <v>9</v>
      </c>
      <c r="N78" s="30">
        <v>73</v>
      </c>
      <c r="O78" s="1">
        <v>48</v>
      </c>
      <c r="P78" s="1">
        <v>30</v>
      </c>
      <c r="Q78" s="1">
        <v>18</v>
      </c>
      <c r="R78" s="1">
        <v>61</v>
      </c>
      <c r="S78" s="1">
        <v>39</v>
      </c>
      <c r="T78" s="1">
        <v>22</v>
      </c>
      <c r="U78" s="1">
        <v>45</v>
      </c>
      <c r="V78" s="1">
        <v>31</v>
      </c>
      <c r="W78" s="1">
        <v>14</v>
      </c>
    </row>
    <row r="79" spans="1:23" x14ac:dyDescent="0.3">
      <c r="A79" s="30">
        <v>74</v>
      </c>
      <c r="B79" s="1">
        <v>292</v>
      </c>
      <c r="C79" s="1">
        <v>194</v>
      </c>
      <c r="D79" s="1">
        <v>98</v>
      </c>
      <c r="E79" s="1">
        <v>38</v>
      </c>
      <c r="F79" s="1">
        <v>15</v>
      </c>
      <c r="G79" s="1">
        <v>23</v>
      </c>
      <c r="H79" s="1">
        <v>38</v>
      </c>
      <c r="I79" s="1">
        <v>28</v>
      </c>
      <c r="J79" s="1">
        <v>10</v>
      </c>
      <c r="K79" s="1">
        <v>29</v>
      </c>
      <c r="L79" s="1">
        <v>18</v>
      </c>
      <c r="M79" s="1">
        <v>11</v>
      </c>
      <c r="N79" s="30">
        <v>74</v>
      </c>
      <c r="O79" s="1">
        <v>38</v>
      </c>
      <c r="P79" s="1">
        <v>28</v>
      </c>
      <c r="Q79" s="1">
        <v>10</v>
      </c>
      <c r="R79" s="1">
        <v>88</v>
      </c>
      <c r="S79" s="1">
        <v>65</v>
      </c>
      <c r="T79" s="1">
        <v>23</v>
      </c>
      <c r="U79" s="1">
        <v>61</v>
      </c>
      <c r="V79" s="1">
        <v>40</v>
      </c>
      <c r="W79" s="1">
        <v>21</v>
      </c>
    </row>
    <row r="80" spans="1:23" x14ac:dyDescent="0.3">
      <c r="A80" s="30">
        <v>75</v>
      </c>
      <c r="B80" s="1">
        <v>657</v>
      </c>
      <c r="C80" s="1">
        <v>438</v>
      </c>
      <c r="D80" s="1">
        <v>219</v>
      </c>
      <c r="E80" s="1">
        <v>102</v>
      </c>
      <c r="F80" s="1">
        <v>67</v>
      </c>
      <c r="G80" s="1">
        <v>35</v>
      </c>
      <c r="H80" s="1">
        <v>114</v>
      </c>
      <c r="I80" s="1">
        <v>79</v>
      </c>
      <c r="J80" s="1">
        <v>35</v>
      </c>
      <c r="K80" s="1">
        <v>36</v>
      </c>
      <c r="L80" s="1">
        <v>22</v>
      </c>
      <c r="M80" s="1">
        <v>14</v>
      </c>
      <c r="N80" s="30">
        <v>75</v>
      </c>
      <c r="O80" s="1">
        <v>95</v>
      </c>
      <c r="P80" s="1">
        <v>62</v>
      </c>
      <c r="Q80" s="1">
        <v>33</v>
      </c>
      <c r="R80" s="1">
        <v>180</v>
      </c>
      <c r="S80" s="1">
        <v>118</v>
      </c>
      <c r="T80" s="1">
        <v>62</v>
      </c>
      <c r="U80" s="1">
        <v>130</v>
      </c>
      <c r="V80" s="1">
        <v>90</v>
      </c>
      <c r="W80" s="1">
        <v>40</v>
      </c>
    </row>
    <row r="81" spans="1:23" x14ac:dyDescent="0.3">
      <c r="A81" s="30">
        <v>76</v>
      </c>
      <c r="B81" s="1">
        <v>313</v>
      </c>
      <c r="C81" s="1">
        <v>212</v>
      </c>
      <c r="D81" s="1">
        <v>101</v>
      </c>
      <c r="E81" s="1">
        <v>50</v>
      </c>
      <c r="F81" s="1">
        <v>33</v>
      </c>
      <c r="G81" s="1">
        <v>17</v>
      </c>
      <c r="H81" s="1">
        <v>52</v>
      </c>
      <c r="I81" s="1">
        <v>38</v>
      </c>
      <c r="J81" s="1">
        <v>14</v>
      </c>
      <c r="K81" s="1">
        <v>32</v>
      </c>
      <c r="L81" s="1">
        <v>17</v>
      </c>
      <c r="M81" s="1">
        <v>15</v>
      </c>
      <c r="N81" s="30">
        <v>76</v>
      </c>
      <c r="O81" s="1">
        <v>56</v>
      </c>
      <c r="P81" s="1">
        <v>39</v>
      </c>
      <c r="Q81" s="1">
        <v>17</v>
      </c>
      <c r="R81" s="1">
        <v>66</v>
      </c>
      <c r="S81" s="1">
        <v>42</v>
      </c>
      <c r="T81" s="1">
        <v>24</v>
      </c>
      <c r="U81" s="1">
        <v>57</v>
      </c>
      <c r="V81" s="1">
        <v>43</v>
      </c>
      <c r="W81" s="1">
        <v>14</v>
      </c>
    </row>
    <row r="82" spans="1:23" x14ac:dyDescent="0.3">
      <c r="A82" s="30">
        <v>77</v>
      </c>
      <c r="B82" s="1">
        <v>110</v>
      </c>
      <c r="C82" s="1">
        <v>78</v>
      </c>
      <c r="D82" s="1">
        <v>32</v>
      </c>
      <c r="E82" s="1">
        <v>23</v>
      </c>
      <c r="F82" s="1">
        <v>15</v>
      </c>
      <c r="G82" s="1">
        <v>8</v>
      </c>
      <c r="H82" s="1">
        <v>5</v>
      </c>
      <c r="I82" s="1">
        <v>3</v>
      </c>
      <c r="J82" s="1">
        <v>2</v>
      </c>
      <c r="K82" s="1">
        <v>12</v>
      </c>
      <c r="L82" s="1">
        <v>10</v>
      </c>
      <c r="M82" s="1">
        <v>2</v>
      </c>
      <c r="N82" s="30">
        <v>77</v>
      </c>
      <c r="O82" s="1">
        <v>20</v>
      </c>
      <c r="P82" s="1">
        <v>16</v>
      </c>
      <c r="Q82" s="1">
        <v>4</v>
      </c>
      <c r="R82" s="1">
        <v>25</v>
      </c>
      <c r="S82" s="1">
        <v>19</v>
      </c>
      <c r="T82" s="1">
        <v>6</v>
      </c>
      <c r="U82" s="1">
        <v>25</v>
      </c>
      <c r="V82" s="1">
        <v>15</v>
      </c>
      <c r="W82" s="1">
        <v>10</v>
      </c>
    </row>
    <row r="83" spans="1:23" x14ac:dyDescent="0.3">
      <c r="A83" s="30">
        <v>78</v>
      </c>
      <c r="B83" s="1">
        <v>290</v>
      </c>
      <c r="C83" s="1">
        <v>194</v>
      </c>
      <c r="D83" s="1">
        <v>96</v>
      </c>
      <c r="E83" s="1">
        <v>60</v>
      </c>
      <c r="F83" s="1">
        <v>39</v>
      </c>
      <c r="G83" s="1">
        <v>21</v>
      </c>
      <c r="H83" s="1">
        <v>39</v>
      </c>
      <c r="I83" s="1">
        <v>26</v>
      </c>
      <c r="J83" s="1">
        <v>13</v>
      </c>
      <c r="K83" s="1">
        <v>22</v>
      </c>
      <c r="L83" s="1">
        <v>14</v>
      </c>
      <c r="M83" s="1">
        <v>8</v>
      </c>
      <c r="N83" s="30">
        <v>78</v>
      </c>
      <c r="O83" s="1">
        <v>45</v>
      </c>
      <c r="P83" s="1">
        <v>33</v>
      </c>
      <c r="Q83" s="1">
        <v>12</v>
      </c>
      <c r="R83" s="1">
        <v>72</v>
      </c>
      <c r="S83" s="1">
        <v>50</v>
      </c>
      <c r="T83" s="1">
        <v>22</v>
      </c>
      <c r="U83" s="1">
        <v>52</v>
      </c>
      <c r="V83" s="1">
        <v>32</v>
      </c>
      <c r="W83" s="1">
        <v>20</v>
      </c>
    </row>
    <row r="84" spans="1:23" x14ac:dyDescent="0.3">
      <c r="A84" s="30">
        <v>79</v>
      </c>
      <c r="B84" s="1">
        <v>210</v>
      </c>
      <c r="C84" s="1">
        <v>147</v>
      </c>
      <c r="D84" s="1">
        <v>63</v>
      </c>
      <c r="E84" s="1">
        <v>36</v>
      </c>
      <c r="F84" s="1">
        <v>23</v>
      </c>
      <c r="G84" s="1">
        <v>13</v>
      </c>
      <c r="H84" s="1">
        <v>29</v>
      </c>
      <c r="I84" s="1">
        <v>23</v>
      </c>
      <c r="J84" s="1">
        <v>6</v>
      </c>
      <c r="K84" s="1">
        <v>22</v>
      </c>
      <c r="L84" s="1">
        <v>17</v>
      </c>
      <c r="M84" s="1">
        <v>5</v>
      </c>
      <c r="N84" s="30">
        <v>79</v>
      </c>
      <c r="O84" s="1">
        <v>33</v>
      </c>
      <c r="P84" s="1">
        <v>22</v>
      </c>
      <c r="Q84" s="1">
        <v>11</v>
      </c>
      <c r="R84" s="1">
        <v>50</v>
      </c>
      <c r="S84" s="1">
        <v>33</v>
      </c>
      <c r="T84" s="1">
        <v>17</v>
      </c>
      <c r="U84" s="1">
        <v>40</v>
      </c>
      <c r="V84" s="1">
        <v>29</v>
      </c>
      <c r="W84" s="1">
        <v>11</v>
      </c>
    </row>
    <row r="85" spans="1:23" x14ac:dyDescent="0.3">
      <c r="A85" s="30">
        <v>80</v>
      </c>
      <c r="B85" s="1">
        <v>352</v>
      </c>
      <c r="C85" s="1">
        <v>233</v>
      </c>
      <c r="D85" s="1">
        <v>119</v>
      </c>
      <c r="E85" s="1">
        <v>48</v>
      </c>
      <c r="F85" s="1">
        <v>24</v>
      </c>
      <c r="G85" s="1">
        <v>24</v>
      </c>
      <c r="H85" s="1">
        <v>72</v>
      </c>
      <c r="I85" s="1">
        <v>51</v>
      </c>
      <c r="J85" s="1">
        <v>21</v>
      </c>
      <c r="K85" s="1">
        <v>32</v>
      </c>
      <c r="L85" s="1">
        <v>22</v>
      </c>
      <c r="M85" s="1">
        <v>10</v>
      </c>
      <c r="N85" s="30">
        <v>80</v>
      </c>
      <c r="O85" s="1">
        <v>46</v>
      </c>
      <c r="P85" s="1">
        <v>27</v>
      </c>
      <c r="Q85" s="1">
        <v>19</v>
      </c>
      <c r="R85" s="1">
        <v>98</v>
      </c>
      <c r="S85" s="1">
        <v>67</v>
      </c>
      <c r="T85" s="1">
        <v>31</v>
      </c>
      <c r="U85" s="1">
        <v>56</v>
      </c>
      <c r="V85" s="1">
        <v>42</v>
      </c>
      <c r="W85" s="1">
        <v>14</v>
      </c>
    </row>
    <row r="86" spans="1:23" x14ac:dyDescent="0.3">
      <c r="A86" s="30">
        <v>81</v>
      </c>
      <c r="B86" s="1">
        <v>94</v>
      </c>
      <c r="C86" s="1">
        <v>72</v>
      </c>
      <c r="D86" s="1">
        <v>22</v>
      </c>
      <c r="E86" s="1">
        <v>16</v>
      </c>
      <c r="F86" s="1">
        <v>13</v>
      </c>
      <c r="G86" s="1">
        <v>3</v>
      </c>
      <c r="H86" s="1">
        <v>18</v>
      </c>
      <c r="I86" s="1">
        <v>12</v>
      </c>
      <c r="J86" s="1">
        <v>6</v>
      </c>
      <c r="K86" s="1">
        <v>7</v>
      </c>
      <c r="L86" s="1">
        <v>7</v>
      </c>
      <c r="M86" s="1">
        <v>0</v>
      </c>
      <c r="N86" s="30">
        <v>81</v>
      </c>
      <c r="O86" s="1">
        <v>19</v>
      </c>
      <c r="P86" s="1">
        <v>14</v>
      </c>
      <c r="Q86" s="1">
        <v>5</v>
      </c>
      <c r="R86" s="1">
        <v>24</v>
      </c>
      <c r="S86" s="1">
        <v>19</v>
      </c>
      <c r="T86" s="1">
        <v>5</v>
      </c>
      <c r="U86" s="1">
        <v>10</v>
      </c>
      <c r="V86" s="1">
        <v>7</v>
      </c>
      <c r="W86" s="1">
        <v>3</v>
      </c>
    </row>
    <row r="87" spans="1:23" x14ac:dyDescent="0.3">
      <c r="A87" s="30">
        <v>82</v>
      </c>
      <c r="B87" s="1">
        <v>98</v>
      </c>
      <c r="C87" s="1">
        <v>64</v>
      </c>
      <c r="D87" s="1">
        <v>34</v>
      </c>
      <c r="E87" s="1">
        <v>9</v>
      </c>
      <c r="F87" s="1">
        <v>6</v>
      </c>
      <c r="G87" s="1">
        <v>3</v>
      </c>
      <c r="H87" s="1">
        <v>16</v>
      </c>
      <c r="I87" s="1">
        <v>13</v>
      </c>
      <c r="J87" s="1">
        <v>3</v>
      </c>
      <c r="K87" s="1">
        <v>11</v>
      </c>
      <c r="L87" s="1">
        <v>7</v>
      </c>
      <c r="M87" s="1">
        <v>4</v>
      </c>
      <c r="N87" s="30">
        <v>82</v>
      </c>
      <c r="O87" s="1">
        <v>17</v>
      </c>
      <c r="P87" s="1">
        <v>12</v>
      </c>
      <c r="Q87" s="1">
        <v>5</v>
      </c>
      <c r="R87" s="1">
        <v>27</v>
      </c>
      <c r="S87" s="1">
        <v>17</v>
      </c>
      <c r="T87" s="1">
        <v>10</v>
      </c>
      <c r="U87" s="1">
        <v>18</v>
      </c>
      <c r="V87" s="1">
        <v>9</v>
      </c>
      <c r="W87" s="1">
        <v>9</v>
      </c>
    </row>
    <row r="88" spans="1:23" x14ac:dyDescent="0.3">
      <c r="A88" s="30">
        <v>83</v>
      </c>
      <c r="B88" s="1">
        <v>51</v>
      </c>
      <c r="C88" s="1">
        <v>27</v>
      </c>
      <c r="D88" s="1">
        <v>24</v>
      </c>
      <c r="E88" s="1">
        <v>9</v>
      </c>
      <c r="F88" s="1">
        <v>6</v>
      </c>
      <c r="G88" s="1">
        <v>3</v>
      </c>
      <c r="H88" s="1">
        <v>7</v>
      </c>
      <c r="I88" s="1">
        <v>3</v>
      </c>
      <c r="J88" s="1">
        <v>4</v>
      </c>
      <c r="K88" s="1">
        <v>3</v>
      </c>
      <c r="L88" s="1">
        <v>2</v>
      </c>
      <c r="M88" s="1">
        <v>1</v>
      </c>
      <c r="N88" s="30">
        <v>83</v>
      </c>
      <c r="O88" s="1">
        <v>5</v>
      </c>
      <c r="P88" s="1">
        <v>3</v>
      </c>
      <c r="Q88" s="1">
        <v>2</v>
      </c>
      <c r="R88" s="1">
        <v>15</v>
      </c>
      <c r="S88" s="1">
        <v>8</v>
      </c>
      <c r="T88" s="1">
        <v>7</v>
      </c>
      <c r="U88" s="1">
        <v>12</v>
      </c>
      <c r="V88" s="1">
        <v>5</v>
      </c>
      <c r="W88" s="1">
        <v>7</v>
      </c>
    </row>
    <row r="89" spans="1:23" x14ac:dyDescent="0.3">
      <c r="A89" s="30">
        <v>84</v>
      </c>
      <c r="B89" s="1">
        <v>53</v>
      </c>
      <c r="C89" s="1">
        <v>34</v>
      </c>
      <c r="D89" s="1">
        <v>19</v>
      </c>
      <c r="E89" s="1">
        <v>7</v>
      </c>
      <c r="F89" s="1">
        <v>4</v>
      </c>
      <c r="G89" s="1">
        <v>3</v>
      </c>
      <c r="H89" s="1">
        <v>8</v>
      </c>
      <c r="I89" s="1">
        <v>6</v>
      </c>
      <c r="J89" s="1">
        <v>2</v>
      </c>
      <c r="K89" s="1">
        <v>6</v>
      </c>
      <c r="L89" s="1">
        <v>4</v>
      </c>
      <c r="M89" s="1">
        <v>2</v>
      </c>
      <c r="N89" s="30">
        <v>84</v>
      </c>
      <c r="O89" s="1">
        <v>7</v>
      </c>
      <c r="P89" s="1">
        <v>3</v>
      </c>
      <c r="Q89" s="1">
        <v>4</v>
      </c>
      <c r="R89" s="1">
        <v>17</v>
      </c>
      <c r="S89" s="1">
        <v>12</v>
      </c>
      <c r="T89" s="1">
        <v>5</v>
      </c>
      <c r="U89" s="1">
        <v>8</v>
      </c>
      <c r="V89" s="1">
        <v>5</v>
      </c>
      <c r="W89" s="1">
        <v>3</v>
      </c>
    </row>
    <row r="90" spans="1:23" x14ac:dyDescent="0.3">
      <c r="A90" s="30">
        <v>85</v>
      </c>
      <c r="B90" s="1">
        <v>87</v>
      </c>
      <c r="C90" s="1">
        <v>59</v>
      </c>
      <c r="D90" s="1">
        <v>28</v>
      </c>
      <c r="E90" s="1">
        <v>15</v>
      </c>
      <c r="F90" s="1">
        <v>8</v>
      </c>
      <c r="G90" s="1">
        <v>7</v>
      </c>
      <c r="H90" s="1">
        <v>12</v>
      </c>
      <c r="I90" s="1">
        <v>11</v>
      </c>
      <c r="J90" s="1">
        <v>1</v>
      </c>
      <c r="K90" s="1">
        <v>2</v>
      </c>
      <c r="L90" s="1">
        <v>2</v>
      </c>
      <c r="M90" s="1">
        <v>0</v>
      </c>
      <c r="N90" s="30">
        <v>85</v>
      </c>
      <c r="O90" s="1">
        <v>18</v>
      </c>
      <c r="P90" s="1">
        <v>13</v>
      </c>
      <c r="Q90" s="1">
        <v>5</v>
      </c>
      <c r="R90" s="1">
        <v>24</v>
      </c>
      <c r="S90" s="1">
        <v>13</v>
      </c>
      <c r="T90" s="1">
        <v>11</v>
      </c>
      <c r="U90" s="1">
        <v>16</v>
      </c>
      <c r="V90" s="1">
        <v>12</v>
      </c>
      <c r="W90" s="1">
        <v>4</v>
      </c>
    </row>
    <row r="91" spans="1:23" x14ac:dyDescent="0.3">
      <c r="A91" s="30">
        <v>86</v>
      </c>
      <c r="B91" s="1">
        <v>61</v>
      </c>
      <c r="C91" s="1">
        <v>44</v>
      </c>
      <c r="D91" s="1">
        <v>17</v>
      </c>
      <c r="E91" s="1">
        <v>10</v>
      </c>
      <c r="F91" s="1">
        <v>7</v>
      </c>
      <c r="G91" s="1">
        <v>3</v>
      </c>
      <c r="H91" s="1">
        <v>14</v>
      </c>
      <c r="I91" s="1">
        <v>10</v>
      </c>
      <c r="J91" s="1">
        <v>4</v>
      </c>
      <c r="K91" s="1">
        <v>4</v>
      </c>
      <c r="L91" s="1">
        <v>3</v>
      </c>
      <c r="M91" s="1">
        <v>1</v>
      </c>
      <c r="N91" s="30">
        <v>86</v>
      </c>
      <c r="O91" s="1">
        <v>9</v>
      </c>
      <c r="P91" s="1">
        <v>7</v>
      </c>
      <c r="Q91" s="1">
        <v>2</v>
      </c>
      <c r="R91" s="1">
        <v>11</v>
      </c>
      <c r="S91" s="1">
        <v>8</v>
      </c>
      <c r="T91" s="1">
        <v>3</v>
      </c>
      <c r="U91" s="1">
        <v>13</v>
      </c>
      <c r="V91" s="1">
        <v>9</v>
      </c>
      <c r="W91" s="1">
        <v>4</v>
      </c>
    </row>
    <row r="92" spans="1:23" x14ac:dyDescent="0.3">
      <c r="A92" s="30">
        <v>87</v>
      </c>
      <c r="B92" s="1">
        <v>43</v>
      </c>
      <c r="C92" s="1">
        <v>31</v>
      </c>
      <c r="D92" s="1">
        <v>12</v>
      </c>
      <c r="E92" s="1">
        <v>7</v>
      </c>
      <c r="F92" s="1">
        <v>5</v>
      </c>
      <c r="G92" s="1">
        <v>2</v>
      </c>
      <c r="H92" s="1">
        <v>9</v>
      </c>
      <c r="I92" s="1">
        <v>6</v>
      </c>
      <c r="J92" s="1">
        <v>3</v>
      </c>
      <c r="K92" s="1">
        <v>3</v>
      </c>
      <c r="L92" s="1">
        <v>3</v>
      </c>
      <c r="M92" s="1">
        <v>0</v>
      </c>
      <c r="N92" s="30">
        <v>87</v>
      </c>
      <c r="O92" s="1">
        <v>8</v>
      </c>
      <c r="P92" s="1">
        <v>6</v>
      </c>
      <c r="Q92" s="1">
        <v>2</v>
      </c>
      <c r="R92" s="1">
        <v>9</v>
      </c>
      <c r="S92" s="1">
        <v>6</v>
      </c>
      <c r="T92" s="1">
        <v>3</v>
      </c>
      <c r="U92" s="1">
        <v>7</v>
      </c>
      <c r="V92" s="1">
        <v>5</v>
      </c>
      <c r="W92" s="1">
        <v>2</v>
      </c>
    </row>
    <row r="93" spans="1:23" x14ac:dyDescent="0.3">
      <c r="A93" s="30">
        <v>88</v>
      </c>
      <c r="B93" s="1">
        <v>38</v>
      </c>
      <c r="C93" s="1">
        <v>25</v>
      </c>
      <c r="D93" s="1">
        <v>13</v>
      </c>
      <c r="E93" s="1">
        <v>8</v>
      </c>
      <c r="F93" s="1">
        <v>6</v>
      </c>
      <c r="G93" s="1">
        <v>2</v>
      </c>
      <c r="H93" s="1">
        <v>7</v>
      </c>
      <c r="I93" s="1">
        <v>6</v>
      </c>
      <c r="J93" s="1">
        <v>1</v>
      </c>
      <c r="K93" s="1">
        <v>1</v>
      </c>
      <c r="L93" s="1">
        <v>1</v>
      </c>
      <c r="M93" s="1">
        <v>0</v>
      </c>
      <c r="N93" s="30">
        <v>88</v>
      </c>
      <c r="O93" s="1">
        <v>7</v>
      </c>
      <c r="P93" s="1">
        <v>2</v>
      </c>
      <c r="Q93" s="1">
        <v>5</v>
      </c>
      <c r="R93" s="1">
        <v>13</v>
      </c>
      <c r="S93" s="1">
        <v>8</v>
      </c>
      <c r="T93" s="1">
        <v>5</v>
      </c>
      <c r="U93" s="1">
        <v>2</v>
      </c>
      <c r="V93" s="1">
        <v>2</v>
      </c>
      <c r="W93" s="1">
        <v>0</v>
      </c>
    </row>
    <row r="94" spans="1:23" x14ac:dyDescent="0.3">
      <c r="A94" s="30">
        <v>89</v>
      </c>
      <c r="B94" s="1">
        <v>43</v>
      </c>
      <c r="C94" s="1">
        <v>28</v>
      </c>
      <c r="D94" s="1">
        <v>15</v>
      </c>
      <c r="E94" s="1">
        <v>14</v>
      </c>
      <c r="F94" s="1">
        <v>9</v>
      </c>
      <c r="G94" s="1">
        <v>5</v>
      </c>
      <c r="H94" s="1">
        <v>5</v>
      </c>
      <c r="I94" s="1">
        <v>3</v>
      </c>
      <c r="J94" s="1">
        <v>2</v>
      </c>
      <c r="K94" s="1">
        <v>2</v>
      </c>
      <c r="L94" s="1">
        <v>2</v>
      </c>
      <c r="M94" s="1">
        <v>0</v>
      </c>
      <c r="N94" s="30">
        <v>89</v>
      </c>
      <c r="O94" s="1">
        <v>7</v>
      </c>
      <c r="P94" s="1">
        <v>5</v>
      </c>
      <c r="Q94" s="1">
        <v>2</v>
      </c>
      <c r="R94" s="1">
        <v>11</v>
      </c>
      <c r="S94" s="1">
        <v>5</v>
      </c>
      <c r="T94" s="1">
        <v>6</v>
      </c>
      <c r="U94" s="1">
        <v>4</v>
      </c>
      <c r="V94" s="1">
        <v>4</v>
      </c>
      <c r="W94" s="1">
        <v>0</v>
      </c>
    </row>
    <row r="95" spans="1:23" x14ac:dyDescent="0.3">
      <c r="A95" s="30">
        <v>90</v>
      </c>
      <c r="B95" s="1">
        <v>54</v>
      </c>
      <c r="C95" s="1">
        <v>40</v>
      </c>
      <c r="D95" s="1">
        <v>14</v>
      </c>
      <c r="E95" s="1">
        <v>9</v>
      </c>
      <c r="F95" s="1">
        <v>5</v>
      </c>
      <c r="G95" s="1">
        <v>4</v>
      </c>
      <c r="H95" s="1">
        <v>5</v>
      </c>
      <c r="I95" s="1">
        <v>4</v>
      </c>
      <c r="J95" s="1">
        <v>1</v>
      </c>
      <c r="K95" s="1">
        <v>2</v>
      </c>
      <c r="L95" s="1">
        <v>2</v>
      </c>
      <c r="M95" s="1">
        <v>0</v>
      </c>
      <c r="N95" s="30">
        <v>90</v>
      </c>
      <c r="O95" s="1">
        <v>8</v>
      </c>
      <c r="P95" s="1">
        <v>7</v>
      </c>
      <c r="Q95" s="1">
        <v>1</v>
      </c>
      <c r="R95" s="1">
        <v>20</v>
      </c>
      <c r="S95" s="1">
        <v>14</v>
      </c>
      <c r="T95" s="1">
        <v>6</v>
      </c>
      <c r="U95" s="1">
        <v>10</v>
      </c>
      <c r="V95" s="1">
        <v>8</v>
      </c>
      <c r="W95" s="1">
        <v>2</v>
      </c>
    </row>
    <row r="96" spans="1:23" x14ac:dyDescent="0.3">
      <c r="A96" s="30">
        <v>91</v>
      </c>
      <c r="B96" s="1">
        <v>13</v>
      </c>
      <c r="C96" s="1">
        <v>9</v>
      </c>
      <c r="D96" s="1">
        <v>4</v>
      </c>
      <c r="E96" s="1">
        <v>2</v>
      </c>
      <c r="F96" s="1">
        <v>1</v>
      </c>
      <c r="G96" s="1">
        <v>1</v>
      </c>
      <c r="H96" s="1">
        <v>2</v>
      </c>
      <c r="I96" s="1">
        <v>2</v>
      </c>
      <c r="J96" s="1">
        <v>0</v>
      </c>
      <c r="K96" s="1">
        <v>2</v>
      </c>
      <c r="L96" s="1">
        <v>1</v>
      </c>
      <c r="M96" s="1">
        <v>1</v>
      </c>
      <c r="N96" s="30">
        <v>91</v>
      </c>
      <c r="O96" s="1">
        <v>1</v>
      </c>
      <c r="P96" s="1">
        <v>1</v>
      </c>
      <c r="Q96" s="1">
        <v>0</v>
      </c>
      <c r="R96" s="1">
        <v>4</v>
      </c>
      <c r="S96" s="1">
        <v>3</v>
      </c>
      <c r="T96" s="1">
        <v>1</v>
      </c>
      <c r="U96" s="1">
        <v>2</v>
      </c>
      <c r="V96" s="1">
        <v>1</v>
      </c>
      <c r="W96" s="1">
        <v>1</v>
      </c>
    </row>
    <row r="97" spans="1:23" x14ac:dyDescent="0.3">
      <c r="A97" s="30">
        <v>92</v>
      </c>
      <c r="B97" s="1">
        <v>11</v>
      </c>
      <c r="C97" s="1">
        <v>7</v>
      </c>
      <c r="D97" s="1">
        <v>4</v>
      </c>
      <c r="E97" s="1">
        <v>2</v>
      </c>
      <c r="F97" s="1">
        <v>2</v>
      </c>
      <c r="G97" s="1">
        <v>0</v>
      </c>
      <c r="H97" s="1">
        <v>2</v>
      </c>
      <c r="I97" s="1">
        <v>2</v>
      </c>
      <c r="J97" s="1">
        <v>0</v>
      </c>
      <c r="K97" s="1">
        <v>0</v>
      </c>
      <c r="L97" s="1">
        <v>0</v>
      </c>
      <c r="M97" s="1">
        <v>0</v>
      </c>
      <c r="N97" s="30">
        <v>92</v>
      </c>
      <c r="O97" s="1">
        <v>2</v>
      </c>
      <c r="P97" s="1">
        <v>1</v>
      </c>
      <c r="Q97" s="1">
        <v>1</v>
      </c>
      <c r="R97" s="1">
        <v>3</v>
      </c>
      <c r="S97" s="1">
        <v>1</v>
      </c>
      <c r="T97" s="1">
        <v>2</v>
      </c>
      <c r="U97" s="1">
        <v>2</v>
      </c>
      <c r="V97" s="1">
        <v>1</v>
      </c>
      <c r="W97" s="1">
        <v>1</v>
      </c>
    </row>
    <row r="98" spans="1:23" x14ac:dyDescent="0.3">
      <c r="A98" s="30">
        <v>93</v>
      </c>
      <c r="B98" s="1">
        <v>8</v>
      </c>
      <c r="C98" s="1">
        <v>7</v>
      </c>
      <c r="D98" s="1">
        <v>1</v>
      </c>
      <c r="E98" s="1">
        <v>1</v>
      </c>
      <c r="F98" s="1">
        <v>1</v>
      </c>
      <c r="G98" s="1">
        <v>0</v>
      </c>
      <c r="H98" s="1">
        <v>3</v>
      </c>
      <c r="I98" s="1">
        <v>2</v>
      </c>
      <c r="J98" s="1">
        <v>1</v>
      </c>
      <c r="K98" s="1">
        <v>0</v>
      </c>
      <c r="L98" s="1">
        <v>0</v>
      </c>
      <c r="M98" s="1">
        <v>0</v>
      </c>
      <c r="N98" s="30">
        <v>93</v>
      </c>
      <c r="O98" s="1">
        <v>1</v>
      </c>
      <c r="P98" s="1">
        <v>1</v>
      </c>
      <c r="Q98" s="1">
        <v>0</v>
      </c>
      <c r="R98" s="1">
        <v>3</v>
      </c>
      <c r="S98" s="1">
        <v>3</v>
      </c>
      <c r="T98" s="1">
        <v>0</v>
      </c>
      <c r="U98" s="1">
        <v>0</v>
      </c>
      <c r="V98" s="1">
        <v>0</v>
      </c>
      <c r="W98" s="1">
        <v>0</v>
      </c>
    </row>
    <row r="99" spans="1:23" x14ac:dyDescent="0.3">
      <c r="A99" s="30">
        <v>94</v>
      </c>
      <c r="B99" s="1">
        <v>7</v>
      </c>
      <c r="C99" s="1">
        <v>4</v>
      </c>
      <c r="D99" s="1">
        <v>3</v>
      </c>
      <c r="E99" s="1">
        <v>1</v>
      </c>
      <c r="F99" s="1">
        <v>1</v>
      </c>
      <c r="G99" s="1">
        <v>0</v>
      </c>
      <c r="H99" s="1">
        <v>0</v>
      </c>
      <c r="I99" s="1">
        <v>0</v>
      </c>
      <c r="J99" s="1">
        <v>0</v>
      </c>
      <c r="K99" s="1">
        <v>1</v>
      </c>
      <c r="L99" s="1">
        <v>0</v>
      </c>
      <c r="M99" s="1">
        <v>1</v>
      </c>
      <c r="N99" s="30">
        <v>94</v>
      </c>
      <c r="O99" s="1">
        <v>0</v>
      </c>
      <c r="P99" s="1">
        <v>0</v>
      </c>
      <c r="Q99" s="1">
        <v>0</v>
      </c>
      <c r="R99" s="1">
        <v>3</v>
      </c>
      <c r="S99" s="1">
        <v>2</v>
      </c>
      <c r="T99" s="1">
        <v>1</v>
      </c>
      <c r="U99" s="1">
        <v>2</v>
      </c>
      <c r="V99" s="1">
        <v>1</v>
      </c>
      <c r="W99" s="1">
        <v>1</v>
      </c>
    </row>
    <row r="100" spans="1:23" x14ac:dyDescent="0.3">
      <c r="A100" s="30">
        <v>95</v>
      </c>
      <c r="B100" s="1">
        <v>12</v>
      </c>
      <c r="C100" s="1">
        <v>7</v>
      </c>
      <c r="D100" s="1">
        <v>5</v>
      </c>
      <c r="E100" s="1">
        <v>2</v>
      </c>
      <c r="F100" s="1">
        <v>2</v>
      </c>
      <c r="G100" s="1">
        <v>0</v>
      </c>
      <c r="H100" s="1">
        <v>3</v>
      </c>
      <c r="I100" s="1">
        <v>1</v>
      </c>
      <c r="J100" s="1">
        <v>2</v>
      </c>
      <c r="K100" s="1">
        <v>2</v>
      </c>
      <c r="L100" s="1">
        <v>0</v>
      </c>
      <c r="M100" s="1">
        <v>2</v>
      </c>
      <c r="N100" s="30">
        <v>95</v>
      </c>
      <c r="O100" s="1">
        <v>0</v>
      </c>
      <c r="P100" s="1">
        <v>0</v>
      </c>
      <c r="Q100" s="1">
        <v>0</v>
      </c>
      <c r="R100" s="1">
        <v>3</v>
      </c>
      <c r="S100" s="1">
        <v>3</v>
      </c>
      <c r="T100" s="1">
        <v>0</v>
      </c>
      <c r="U100" s="1">
        <v>2</v>
      </c>
      <c r="V100" s="1">
        <v>1</v>
      </c>
      <c r="W100" s="1">
        <v>1</v>
      </c>
    </row>
    <row r="101" spans="1:23" x14ac:dyDescent="0.3">
      <c r="A101" s="30">
        <v>96</v>
      </c>
      <c r="B101" s="1">
        <v>12</v>
      </c>
      <c r="C101" s="1">
        <v>7</v>
      </c>
      <c r="D101" s="1">
        <v>5</v>
      </c>
      <c r="E101" s="1">
        <v>3</v>
      </c>
      <c r="F101" s="1">
        <v>1</v>
      </c>
      <c r="G101" s="1">
        <v>2</v>
      </c>
      <c r="H101" s="1">
        <v>1</v>
      </c>
      <c r="I101" s="1">
        <v>1</v>
      </c>
      <c r="J101" s="1">
        <v>0</v>
      </c>
      <c r="K101" s="1">
        <v>0</v>
      </c>
      <c r="L101" s="1">
        <v>0</v>
      </c>
      <c r="M101" s="1">
        <v>0</v>
      </c>
      <c r="N101" s="30">
        <v>96</v>
      </c>
      <c r="O101" s="1">
        <v>1</v>
      </c>
      <c r="P101" s="1">
        <v>1</v>
      </c>
      <c r="Q101" s="1">
        <v>0</v>
      </c>
      <c r="R101" s="1">
        <v>3</v>
      </c>
      <c r="S101" s="1">
        <v>3</v>
      </c>
      <c r="T101" s="1">
        <v>0</v>
      </c>
      <c r="U101" s="1">
        <v>4</v>
      </c>
      <c r="V101" s="1">
        <v>1</v>
      </c>
      <c r="W101" s="1">
        <v>3</v>
      </c>
    </row>
    <row r="102" spans="1:23" x14ac:dyDescent="0.3">
      <c r="A102" s="30">
        <v>97</v>
      </c>
      <c r="B102" s="1">
        <v>10</v>
      </c>
      <c r="C102" s="1">
        <v>4</v>
      </c>
      <c r="D102" s="1">
        <v>6</v>
      </c>
      <c r="E102" s="1">
        <v>1</v>
      </c>
      <c r="F102" s="1">
        <v>1</v>
      </c>
      <c r="G102" s="1">
        <v>0</v>
      </c>
      <c r="H102" s="1">
        <v>1</v>
      </c>
      <c r="I102" s="1">
        <v>0</v>
      </c>
      <c r="J102" s="1">
        <v>1</v>
      </c>
      <c r="K102" s="1">
        <v>0</v>
      </c>
      <c r="L102" s="1">
        <v>0</v>
      </c>
      <c r="M102" s="1">
        <v>0</v>
      </c>
      <c r="N102" s="30">
        <v>97</v>
      </c>
      <c r="O102" s="1">
        <v>0</v>
      </c>
      <c r="P102" s="1">
        <v>0</v>
      </c>
      <c r="Q102" s="1">
        <v>0</v>
      </c>
      <c r="R102" s="1">
        <v>5</v>
      </c>
      <c r="S102" s="1">
        <v>2</v>
      </c>
      <c r="T102" s="1">
        <v>3</v>
      </c>
      <c r="U102" s="1">
        <v>3</v>
      </c>
      <c r="V102" s="1">
        <v>1</v>
      </c>
      <c r="W102" s="1">
        <v>2</v>
      </c>
    </row>
    <row r="103" spans="1:23" x14ac:dyDescent="0.3">
      <c r="A103" s="30">
        <v>98</v>
      </c>
      <c r="B103" s="1">
        <v>8</v>
      </c>
      <c r="C103" s="1">
        <v>3</v>
      </c>
      <c r="D103" s="1">
        <v>5</v>
      </c>
      <c r="E103" s="1">
        <v>1</v>
      </c>
      <c r="F103" s="1">
        <v>1</v>
      </c>
      <c r="G103" s="1">
        <v>0</v>
      </c>
      <c r="H103" s="1">
        <v>2</v>
      </c>
      <c r="I103" s="1">
        <v>0</v>
      </c>
      <c r="J103" s="1">
        <v>2</v>
      </c>
      <c r="K103" s="1">
        <v>0</v>
      </c>
      <c r="L103" s="1">
        <v>0</v>
      </c>
      <c r="M103" s="1">
        <v>0</v>
      </c>
      <c r="N103" s="30">
        <v>98</v>
      </c>
      <c r="O103" s="1">
        <v>2</v>
      </c>
      <c r="P103" s="1">
        <v>0</v>
      </c>
      <c r="Q103" s="1">
        <v>2</v>
      </c>
      <c r="R103" s="1">
        <v>0</v>
      </c>
      <c r="S103" s="1">
        <v>0</v>
      </c>
      <c r="T103" s="1">
        <v>0</v>
      </c>
      <c r="U103" s="1">
        <v>3</v>
      </c>
      <c r="V103" s="1">
        <v>2</v>
      </c>
      <c r="W103" s="1">
        <v>1</v>
      </c>
    </row>
    <row r="104" spans="1:23" x14ac:dyDescent="0.3">
      <c r="A104" s="3" t="s">
        <v>40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3" t="s">
        <v>40</v>
      </c>
      <c r="O104" s="17"/>
      <c r="P104" s="17"/>
      <c r="Q104" s="17"/>
      <c r="R104" s="17"/>
      <c r="S104" s="17"/>
      <c r="T104" s="17"/>
      <c r="U104" s="17"/>
      <c r="V104" s="17"/>
      <c r="W104" s="17"/>
    </row>
  </sheetData>
  <mergeCells count="7"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9370-034F-4E6B-9CED-0023C94BC698}">
  <dimension ref="A1:M74"/>
  <sheetViews>
    <sheetView view="pageBreakPreview" topLeftCell="A55" zoomScale="150" zoomScaleNormal="100" zoomScaleSheetLayoutView="150" workbookViewId="0">
      <selection activeCell="A74" sqref="A74:M74"/>
    </sheetView>
  </sheetViews>
  <sheetFormatPr defaultColWidth="8.86328125" defaultRowHeight="9" customHeight="1" x14ac:dyDescent="0.3"/>
  <cols>
    <col min="1" max="1" width="8.86328125" style="18"/>
    <col min="2" max="13" width="6.1328125" style="18" customWidth="1"/>
    <col min="14" max="16384" width="8.86328125" style="18"/>
  </cols>
  <sheetData>
    <row r="1" spans="1:13" ht="9" customHeight="1" x14ac:dyDescent="0.3">
      <c r="A1" s="18" t="s">
        <v>54</v>
      </c>
    </row>
    <row r="2" spans="1:13" ht="9" customHeight="1" x14ac:dyDescent="0.3">
      <c r="A2" s="19"/>
      <c r="B2" s="35" t="s">
        <v>0</v>
      </c>
      <c r="C2" s="35"/>
      <c r="D2" s="35"/>
      <c r="E2" s="35" t="s">
        <v>24</v>
      </c>
      <c r="F2" s="35"/>
      <c r="G2" s="35"/>
      <c r="H2" s="20"/>
      <c r="I2" s="21"/>
      <c r="J2" s="19"/>
      <c r="K2" s="35" t="s">
        <v>53</v>
      </c>
      <c r="L2" s="35"/>
      <c r="M2" s="35"/>
    </row>
    <row r="3" spans="1:13" ht="9" customHeight="1" x14ac:dyDescent="0.3">
      <c r="A3" s="22"/>
      <c r="B3" s="23" t="s">
        <v>0</v>
      </c>
      <c r="C3" s="23" t="s">
        <v>22</v>
      </c>
      <c r="D3" s="23" t="s">
        <v>23</v>
      </c>
      <c r="E3" s="23" t="s">
        <v>0</v>
      </c>
      <c r="F3" s="23" t="s">
        <v>22</v>
      </c>
      <c r="G3" s="23" t="s">
        <v>23</v>
      </c>
      <c r="H3" s="24"/>
      <c r="I3" s="25"/>
      <c r="J3" s="22"/>
      <c r="K3" s="23" t="s">
        <v>0</v>
      </c>
      <c r="L3" s="23" t="s">
        <v>22</v>
      </c>
      <c r="M3" s="23" t="s">
        <v>23</v>
      </c>
    </row>
    <row r="4" spans="1:13" ht="9" customHeight="1" x14ac:dyDescent="0.3">
      <c r="A4" s="18" t="s">
        <v>0</v>
      </c>
      <c r="B4" s="18">
        <v>236402</v>
      </c>
      <c r="C4" s="18">
        <v>120744</v>
      </c>
      <c r="D4" s="18">
        <v>115658</v>
      </c>
      <c r="E4" s="18">
        <v>82946</v>
      </c>
      <c r="F4" s="18">
        <v>52136</v>
      </c>
      <c r="G4" s="18">
        <v>30810</v>
      </c>
    </row>
    <row r="5" spans="1:13" ht="9" customHeight="1" x14ac:dyDescent="0.3">
      <c r="A5" s="18" t="s">
        <v>8</v>
      </c>
      <c r="B5" s="18">
        <v>49887</v>
      </c>
      <c r="C5" s="18">
        <v>26444</v>
      </c>
      <c r="D5" s="18">
        <v>23443</v>
      </c>
      <c r="E5" s="18">
        <v>45501</v>
      </c>
      <c r="F5" s="18">
        <v>25490</v>
      </c>
      <c r="G5" s="18">
        <v>20011</v>
      </c>
      <c r="H5" s="26">
        <f t="shared" ref="H5:J12" si="0">E5/B5*100</f>
        <v>91.2081303746467</v>
      </c>
      <c r="I5" s="26">
        <f t="shared" si="0"/>
        <v>96.392376342459542</v>
      </c>
      <c r="J5" s="26">
        <f t="shared" si="0"/>
        <v>85.360235464744278</v>
      </c>
      <c r="K5" s="27">
        <f>H13+1500</f>
        <v>2491.3770616608549</v>
      </c>
      <c r="L5" s="27">
        <f t="shared" ref="L5:M5" si="1">I13+1500</f>
        <v>2739.328188170929</v>
      </c>
      <c r="M5" s="27">
        <f t="shared" si="1"/>
        <v>2238.0231790348398</v>
      </c>
    </row>
    <row r="6" spans="1:13" ht="9" customHeight="1" x14ac:dyDescent="0.3">
      <c r="A6" s="18" t="s">
        <v>9</v>
      </c>
      <c r="B6" s="18">
        <v>38046</v>
      </c>
      <c r="C6" s="18">
        <v>20124</v>
      </c>
      <c r="D6" s="18">
        <v>17922</v>
      </c>
      <c r="E6" s="18">
        <v>23741</v>
      </c>
      <c r="F6" s="18">
        <v>16038</v>
      </c>
      <c r="G6" s="18">
        <v>7703</v>
      </c>
      <c r="H6" s="26">
        <f t="shared" si="0"/>
        <v>62.400778005572199</v>
      </c>
      <c r="I6" s="26">
        <f t="shared" si="0"/>
        <v>79.695885509838988</v>
      </c>
      <c r="J6" s="26">
        <f t="shared" si="0"/>
        <v>42.980694118959939</v>
      </c>
      <c r="K6" s="28"/>
      <c r="L6" s="28"/>
      <c r="M6" s="28"/>
    </row>
    <row r="7" spans="1:13" ht="9" customHeight="1" x14ac:dyDescent="0.3">
      <c r="A7" s="18" t="s">
        <v>10</v>
      </c>
      <c r="B7" s="18">
        <v>32810</v>
      </c>
      <c r="C7" s="18">
        <v>15803</v>
      </c>
      <c r="D7" s="18">
        <v>17007</v>
      </c>
      <c r="E7" s="18">
        <v>8789</v>
      </c>
      <c r="F7" s="18">
        <v>6569</v>
      </c>
      <c r="G7" s="18">
        <v>2220</v>
      </c>
      <c r="H7" s="26">
        <f t="shared" si="0"/>
        <v>26.787564766839377</v>
      </c>
      <c r="I7" s="26">
        <f t="shared" si="0"/>
        <v>41.568056698095297</v>
      </c>
      <c r="J7" s="26">
        <f t="shared" si="0"/>
        <v>13.053448579996472</v>
      </c>
      <c r="K7" s="27">
        <f>(H11+H12)/2</f>
        <v>1.676433416913464</v>
      </c>
      <c r="L7" s="27">
        <f t="shared" ref="L7:M7" si="2">(I11+I12)/2</f>
        <v>2.687537358402956</v>
      </c>
      <c r="M7" s="27">
        <f t="shared" si="2"/>
        <v>0.4319191760081238</v>
      </c>
    </row>
    <row r="8" spans="1:13" ht="9" customHeight="1" x14ac:dyDescent="0.3">
      <c r="A8" s="18" t="s">
        <v>11</v>
      </c>
      <c r="B8" s="18">
        <v>26486</v>
      </c>
      <c r="C8" s="18">
        <v>12632</v>
      </c>
      <c r="D8" s="18">
        <v>13854</v>
      </c>
      <c r="E8" s="18">
        <v>2538</v>
      </c>
      <c r="F8" s="18">
        <v>2002</v>
      </c>
      <c r="G8" s="18">
        <v>536</v>
      </c>
      <c r="H8" s="26">
        <f t="shared" si="0"/>
        <v>9.5824209016083977</v>
      </c>
      <c r="I8" s="26">
        <f t="shared" si="0"/>
        <v>15.848638378720709</v>
      </c>
      <c r="J8" s="26">
        <f t="shared" si="0"/>
        <v>3.8689187238342715</v>
      </c>
      <c r="K8" s="27"/>
      <c r="L8" s="27"/>
      <c r="M8" s="27"/>
    </row>
    <row r="9" spans="1:13" ht="9" customHeight="1" x14ac:dyDescent="0.3">
      <c r="A9" s="18" t="s">
        <v>12</v>
      </c>
      <c r="B9" s="18">
        <v>28838</v>
      </c>
      <c r="C9" s="18">
        <v>13488</v>
      </c>
      <c r="D9" s="18">
        <v>15350</v>
      </c>
      <c r="E9" s="18">
        <v>1153</v>
      </c>
      <c r="F9" s="18">
        <v>953</v>
      </c>
      <c r="G9" s="18">
        <v>200</v>
      </c>
      <c r="H9" s="26">
        <f t="shared" si="0"/>
        <v>3.9981968236354812</v>
      </c>
      <c r="I9" s="26">
        <f t="shared" si="0"/>
        <v>7.065539739027284</v>
      </c>
      <c r="J9" s="26">
        <f t="shared" si="0"/>
        <v>1.3029315960912053</v>
      </c>
      <c r="K9" s="27">
        <f>K7*50</f>
        <v>83.821670845673196</v>
      </c>
      <c r="L9" s="27">
        <f t="shared" ref="L9:M9" si="3">L7*50</f>
        <v>134.37686792014779</v>
      </c>
      <c r="M9" s="27">
        <f t="shared" si="3"/>
        <v>21.595958800406191</v>
      </c>
    </row>
    <row r="10" spans="1:13" ht="9" customHeight="1" x14ac:dyDescent="0.3">
      <c r="A10" s="18" t="s">
        <v>13</v>
      </c>
      <c r="B10" s="18">
        <v>22995</v>
      </c>
      <c r="C10" s="18">
        <v>11714</v>
      </c>
      <c r="D10" s="18">
        <v>11281</v>
      </c>
      <c r="E10" s="18">
        <v>596</v>
      </c>
      <c r="F10" s="18">
        <v>529</v>
      </c>
      <c r="G10" s="18">
        <v>67</v>
      </c>
      <c r="H10" s="26">
        <f t="shared" si="0"/>
        <v>2.5918677973472493</v>
      </c>
      <c r="I10" s="26">
        <f t="shared" si="0"/>
        <v>4.5159638039952199</v>
      </c>
      <c r="J10" s="26">
        <f t="shared" si="0"/>
        <v>0.59391897881393485</v>
      </c>
      <c r="K10" s="27"/>
      <c r="L10" s="27"/>
      <c r="M10" s="27"/>
    </row>
    <row r="11" spans="1:13" ht="9" customHeight="1" x14ac:dyDescent="0.3">
      <c r="A11" s="18" t="s">
        <v>14</v>
      </c>
      <c r="B11" s="18">
        <v>22034</v>
      </c>
      <c r="C11" s="18">
        <v>11910</v>
      </c>
      <c r="D11" s="18">
        <v>10124</v>
      </c>
      <c r="E11" s="18">
        <v>376</v>
      </c>
      <c r="F11" s="18">
        <v>331</v>
      </c>
      <c r="G11" s="18">
        <v>45</v>
      </c>
      <c r="H11" s="26">
        <f t="shared" si="0"/>
        <v>1.7064536625215576</v>
      </c>
      <c r="I11" s="26">
        <f t="shared" si="0"/>
        <v>2.7791771620486982</v>
      </c>
      <c r="J11" s="26">
        <f t="shared" si="0"/>
        <v>0.44448834452785457</v>
      </c>
      <c r="K11" s="27">
        <f>K5-K9</f>
        <v>2407.5553908151819</v>
      </c>
      <c r="L11" s="27">
        <f t="shared" ref="L11:M11" si="4">L5-L9</f>
        <v>2604.9513202507815</v>
      </c>
      <c r="M11" s="27">
        <f t="shared" si="4"/>
        <v>2216.4272202344337</v>
      </c>
    </row>
    <row r="12" spans="1:13" ht="9" customHeight="1" x14ac:dyDescent="0.3">
      <c r="A12" s="18" t="s">
        <v>15</v>
      </c>
      <c r="B12" s="18">
        <v>15306</v>
      </c>
      <c r="C12" s="18">
        <v>8629</v>
      </c>
      <c r="D12" s="18">
        <v>6677</v>
      </c>
      <c r="E12" s="18">
        <v>252</v>
      </c>
      <c r="F12" s="18">
        <v>224</v>
      </c>
      <c r="G12" s="18">
        <v>28</v>
      </c>
      <c r="H12" s="26">
        <f t="shared" si="0"/>
        <v>1.6464131713053702</v>
      </c>
      <c r="I12" s="26">
        <f t="shared" si="0"/>
        <v>2.5958975547572138</v>
      </c>
      <c r="J12" s="26">
        <f t="shared" si="0"/>
        <v>0.41935000748839302</v>
      </c>
      <c r="K12" s="27">
        <f>100-K7</f>
        <v>98.323566583086532</v>
      </c>
      <c r="L12" s="27">
        <f t="shared" ref="L12:M12" si="5">100-L7</f>
        <v>97.312462641597051</v>
      </c>
      <c r="M12" s="27">
        <f t="shared" si="5"/>
        <v>99.568080823991878</v>
      </c>
    </row>
    <row r="13" spans="1:13" ht="9" customHeight="1" x14ac:dyDescent="0.3">
      <c r="H13" s="26">
        <f>SUM(H5:H11)*5</f>
        <v>991.37706166085491</v>
      </c>
      <c r="I13" s="26">
        <f>SUM(I5:I11)*5</f>
        <v>1239.3281881709288</v>
      </c>
      <c r="J13" s="26">
        <f>SUM(J5:J11)*5</f>
        <v>738.02317903483993</v>
      </c>
      <c r="K13" s="29">
        <f>K11/K12</f>
        <v>24.486046168603142</v>
      </c>
      <c r="L13" s="29">
        <f t="shared" ref="L13:M13" si="6">L11/L12</f>
        <v>26.768938423075859</v>
      </c>
      <c r="M13" s="29">
        <f t="shared" si="6"/>
        <v>22.260419221622321</v>
      </c>
    </row>
    <row r="14" spans="1:13" ht="9" customHeight="1" x14ac:dyDescent="0.3">
      <c r="A14" s="18" t="s">
        <v>25</v>
      </c>
      <c r="B14" s="18">
        <v>22404</v>
      </c>
      <c r="C14" s="18">
        <v>11023</v>
      </c>
      <c r="D14" s="18">
        <v>11381</v>
      </c>
      <c r="E14" s="18">
        <v>5174</v>
      </c>
      <c r="F14" s="18">
        <v>3433</v>
      </c>
      <c r="G14" s="18">
        <v>1741</v>
      </c>
    </row>
    <row r="15" spans="1:13" ht="9" customHeight="1" x14ac:dyDescent="0.3">
      <c r="A15" s="18" t="s">
        <v>8</v>
      </c>
      <c r="B15" s="18">
        <v>3282</v>
      </c>
      <c r="C15" s="18">
        <v>1719</v>
      </c>
      <c r="D15" s="18">
        <v>1563</v>
      </c>
      <c r="E15" s="18">
        <v>2895</v>
      </c>
      <c r="F15" s="18">
        <v>1657</v>
      </c>
      <c r="G15" s="18">
        <v>1238</v>
      </c>
      <c r="H15" s="26">
        <f t="shared" ref="H15:J22" si="7">E15/B15*100</f>
        <v>88.208409506398539</v>
      </c>
      <c r="I15" s="26">
        <f t="shared" si="7"/>
        <v>96.39325189063409</v>
      </c>
      <c r="J15" s="26">
        <f t="shared" si="7"/>
        <v>79.206653870761357</v>
      </c>
      <c r="K15" s="27">
        <f>H23+1500</f>
        <v>2330.5645712447831</v>
      </c>
      <c r="L15" s="27">
        <f t="shared" ref="L15:M15" si="8">I23+1500</f>
        <v>2628.359175218432</v>
      </c>
      <c r="M15" s="27">
        <f t="shared" si="8"/>
        <v>2060.7410539836774</v>
      </c>
    </row>
    <row r="16" spans="1:13" ht="9" customHeight="1" x14ac:dyDescent="0.3">
      <c r="A16" s="18" t="s">
        <v>9</v>
      </c>
      <c r="B16" s="18">
        <v>2714</v>
      </c>
      <c r="C16" s="18">
        <v>1286</v>
      </c>
      <c r="D16" s="18">
        <v>1428</v>
      </c>
      <c r="E16" s="18">
        <v>1285</v>
      </c>
      <c r="F16" s="18">
        <v>949</v>
      </c>
      <c r="G16" s="18">
        <v>336</v>
      </c>
      <c r="H16" s="26">
        <f t="shared" si="7"/>
        <v>47.347089167280764</v>
      </c>
      <c r="I16" s="26">
        <f t="shared" si="7"/>
        <v>73.794712286158642</v>
      </c>
      <c r="J16" s="26">
        <f t="shared" si="7"/>
        <v>23.52941176470588</v>
      </c>
      <c r="K16" s="28"/>
      <c r="L16" s="28"/>
      <c r="M16" s="28"/>
    </row>
    <row r="17" spans="1:13" ht="9" customHeight="1" x14ac:dyDescent="0.3">
      <c r="A17" s="18" t="s">
        <v>10</v>
      </c>
      <c r="B17" s="18">
        <v>3324</v>
      </c>
      <c r="C17" s="18">
        <v>1431</v>
      </c>
      <c r="D17" s="18">
        <v>1893</v>
      </c>
      <c r="E17" s="18">
        <v>553</v>
      </c>
      <c r="F17" s="18">
        <v>440</v>
      </c>
      <c r="G17" s="18">
        <v>113</v>
      </c>
      <c r="H17" s="26">
        <f t="shared" si="7"/>
        <v>16.636582430806257</v>
      </c>
      <c r="I17" s="26">
        <f t="shared" si="7"/>
        <v>30.747728860936409</v>
      </c>
      <c r="J17" s="26">
        <f t="shared" si="7"/>
        <v>5.969360802958267</v>
      </c>
      <c r="K17" s="27">
        <f>(H21+H22)/2</f>
        <v>2.0942820767689421</v>
      </c>
      <c r="L17" s="27">
        <f t="shared" ref="L17:M17" si="9">(I21+I22)/2</f>
        <v>3.4063625450180073</v>
      </c>
      <c r="M17" s="27">
        <f t="shared" si="9"/>
        <v>0.55120489541181528</v>
      </c>
    </row>
    <row r="18" spans="1:13" ht="9" customHeight="1" x14ac:dyDescent="0.3">
      <c r="A18" s="18" t="s">
        <v>11</v>
      </c>
      <c r="B18" s="18">
        <v>3100</v>
      </c>
      <c r="C18" s="18">
        <v>1481</v>
      </c>
      <c r="D18" s="18">
        <v>1619</v>
      </c>
      <c r="E18" s="18">
        <v>176</v>
      </c>
      <c r="F18" s="18">
        <v>149</v>
      </c>
      <c r="G18" s="18">
        <v>27</v>
      </c>
      <c r="H18" s="26">
        <f t="shared" si="7"/>
        <v>5.67741935483871</v>
      </c>
      <c r="I18" s="26">
        <f t="shared" si="7"/>
        <v>10.060769750168804</v>
      </c>
      <c r="J18" s="26">
        <f t="shared" si="7"/>
        <v>1.6676961087090798</v>
      </c>
      <c r="K18" s="27"/>
      <c r="L18" s="27"/>
      <c r="M18" s="27"/>
    </row>
    <row r="19" spans="1:13" ht="9" customHeight="1" x14ac:dyDescent="0.3">
      <c r="A19" s="18" t="s">
        <v>12</v>
      </c>
      <c r="B19" s="18">
        <v>3367</v>
      </c>
      <c r="C19" s="18">
        <v>1651</v>
      </c>
      <c r="D19" s="18">
        <v>1716</v>
      </c>
      <c r="E19" s="18">
        <v>105</v>
      </c>
      <c r="F19" s="18">
        <v>95</v>
      </c>
      <c r="G19" s="18">
        <v>10</v>
      </c>
      <c r="H19" s="26">
        <f t="shared" si="7"/>
        <v>3.1185031185031189</v>
      </c>
      <c r="I19" s="26">
        <f t="shared" si="7"/>
        <v>5.7540884312537859</v>
      </c>
      <c r="J19" s="26">
        <f t="shared" si="7"/>
        <v>0.58275058275058278</v>
      </c>
      <c r="K19" s="27">
        <f>K17*50</f>
        <v>104.7141038384471</v>
      </c>
      <c r="L19" s="27">
        <f t="shared" ref="L19:M19" si="10">L17*50</f>
        <v>170.31812725090037</v>
      </c>
      <c r="M19" s="27">
        <f t="shared" si="10"/>
        <v>27.560244770590764</v>
      </c>
    </row>
    <row r="20" spans="1:13" ht="9" customHeight="1" x14ac:dyDescent="0.3">
      <c r="A20" s="18" t="s">
        <v>13</v>
      </c>
      <c r="B20" s="18">
        <v>2499</v>
      </c>
      <c r="C20" s="18">
        <v>1232</v>
      </c>
      <c r="D20" s="18">
        <v>1267</v>
      </c>
      <c r="E20" s="18">
        <v>73</v>
      </c>
      <c r="F20" s="18">
        <v>67</v>
      </c>
      <c r="G20" s="18">
        <v>6</v>
      </c>
      <c r="H20" s="26">
        <f t="shared" si="7"/>
        <v>2.9211684673869547</v>
      </c>
      <c r="I20" s="26">
        <f t="shared" si="7"/>
        <v>5.4383116883116882</v>
      </c>
      <c r="J20" s="26">
        <f t="shared" si="7"/>
        <v>0.47355958958168909</v>
      </c>
      <c r="K20" s="27"/>
      <c r="L20" s="27"/>
      <c r="M20" s="27"/>
    </row>
    <row r="21" spans="1:13" ht="9" customHeight="1" x14ac:dyDescent="0.3">
      <c r="A21" s="18" t="s">
        <v>14</v>
      </c>
      <c r="B21" s="18">
        <v>2405</v>
      </c>
      <c r="C21" s="18">
        <v>1292</v>
      </c>
      <c r="D21" s="18">
        <v>1113</v>
      </c>
      <c r="E21" s="18">
        <v>53</v>
      </c>
      <c r="F21" s="18">
        <v>45</v>
      </c>
      <c r="G21" s="18">
        <v>8</v>
      </c>
      <c r="H21" s="26">
        <f t="shared" si="7"/>
        <v>2.2037422037422036</v>
      </c>
      <c r="I21" s="26">
        <f t="shared" si="7"/>
        <v>3.48297213622291</v>
      </c>
      <c r="J21" s="26">
        <f t="shared" si="7"/>
        <v>0.7187780772686434</v>
      </c>
      <c r="K21" s="27">
        <f>K15-K19</f>
        <v>2225.8504674063361</v>
      </c>
      <c r="L21" s="27">
        <f t="shared" ref="L21:M21" si="11">L15-L19</f>
        <v>2458.0410479675315</v>
      </c>
      <c r="M21" s="27">
        <f t="shared" si="11"/>
        <v>2033.1808092130866</v>
      </c>
    </row>
    <row r="22" spans="1:13" ht="9" customHeight="1" x14ac:dyDescent="0.3">
      <c r="A22" s="18" t="s">
        <v>15</v>
      </c>
      <c r="B22" s="18">
        <v>1713</v>
      </c>
      <c r="C22" s="18">
        <v>931</v>
      </c>
      <c r="D22" s="18">
        <v>782</v>
      </c>
      <c r="E22" s="18">
        <v>34</v>
      </c>
      <c r="F22" s="18">
        <v>31</v>
      </c>
      <c r="G22" s="18">
        <v>3</v>
      </c>
      <c r="H22" s="26">
        <f t="shared" si="7"/>
        <v>1.9848219497956801</v>
      </c>
      <c r="I22" s="26">
        <f t="shared" si="7"/>
        <v>3.3297529538131041</v>
      </c>
      <c r="J22" s="26">
        <f t="shared" si="7"/>
        <v>0.38363171355498721</v>
      </c>
      <c r="K22" s="27">
        <f>100-K17</f>
        <v>97.905717923231052</v>
      </c>
      <c r="L22" s="27">
        <f t="shared" ref="L22:M22" si="12">100-L17</f>
        <v>96.593637454981987</v>
      </c>
      <c r="M22" s="27">
        <f t="shared" si="12"/>
        <v>99.448795104588186</v>
      </c>
    </row>
    <row r="23" spans="1:13" ht="9" customHeight="1" x14ac:dyDescent="0.3">
      <c r="H23" s="26">
        <f>SUM(H15:H21)*5</f>
        <v>830.56457124478288</v>
      </c>
      <c r="I23" s="26">
        <f>SUM(I15:I21)*5</f>
        <v>1128.3591752184318</v>
      </c>
      <c r="J23" s="26">
        <f>SUM(J15:J21)*5</f>
        <v>560.74105398367738</v>
      </c>
      <c r="K23" s="29">
        <f>K21/K22</f>
        <v>22.734631997200101</v>
      </c>
      <c r="L23" s="29">
        <f t="shared" ref="L23:M23" si="13">L21/L22</f>
        <v>25.447235581257779</v>
      </c>
      <c r="M23" s="29">
        <f t="shared" si="13"/>
        <v>20.444499172411629</v>
      </c>
    </row>
    <row r="24" spans="1:13" ht="9" customHeight="1" x14ac:dyDescent="0.3">
      <c r="A24" s="18" t="s">
        <v>26</v>
      </c>
      <c r="B24" s="18">
        <v>36808</v>
      </c>
      <c r="C24" s="18">
        <v>18835</v>
      </c>
      <c r="D24" s="18">
        <v>17973</v>
      </c>
      <c r="E24" s="18">
        <v>11578</v>
      </c>
      <c r="F24" s="18">
        <v>7410</v>
      </c>
      <c r="G24" s="18">
        <v>4168</v>
      </c>
    </row>
    <row r="25" spans="1:13" ht="9" customHeight="1" x14ac:dyDescent="0.3">
      <c r="A25" s="18" t="s">
        <v>8</v>
      </c>
      <c r="B25" s="18">
        <v>7018</v>
      </c>
      <c r="C25" s="18">
        <v>3821</v>
      </c>
      <c r="D25" s="18">
        <v>3197</v>
      </c>
      <c r="E25" s="18">
        <v>6460</v>
      </c>
      <c r="F25" s="18">
        <v>3733</v>
      </c>
      <c r="G25" s="18">
        <v>2727</v>
      </c>
      <c r="H25" s="26">
        <f t="shared" ref="H25:J32" si="14">E25/B25*100</f>
        <v>92.049016813907087</v>
      </c>
      <c r="I25" s="26">
        <f t="shared" si="14"/>
        <v>97.696937974352267</v>
      </c>
      <c r="J25" s="26">
        <f t="shared" si="14"/>
        <v>85.298717547700974</v>
      </c>
      <c r="K25" s="27">
        <f>H33+1500</f>
        <v>2431.0855504312258</v>
      </c>
      <c r="L25" s="27">
        <f t="shared" ref="L25:M25" si="15">I33+1500</f>
        <v>2664.3928601926682</v>
      </c>
      <c r="M25" s="27">
        <f t="shared" si="15"/>
        <v>2193.9919625313423</v>
      </c>
    </row>
    <row r="26" spans="1:13" ht="9" customHeight="1" x14ac:dyDescent="0.3">
      <c r="A26" s="18" t="s">
        <v>9</v>
      </c>
      <c r="B26" s="18">
        <v>5758</v>
      </c>
      <c r="C26" s="18">
        <v>3024</v>
      </c>
      <c r="D26" s="18">
        <v>2734</v>
      </c>
      <c r="E26" s="18">
        <v>3456</v>
      </c>
      <c r="F26" s="18">
        <v>2368</v>
      </c>
      <c r="G26" s="18">
        <v>1088</v>
      </c>
      <c r="H26" s="26">
        <f t="shared" si="14"/>
        <v>60.020840569642239</v>
      </c>
      <c r="I26" s="26">
        <f t="shared" si="14"/>
        <v>78.306878306878303</v>
      </c>
      <c r="J26" s="26">
        <f t="shared" si="14"/>
        <v>39.795171909290417</v>
      </c>
      <c r="K26" s="28"/>
      <c r="L26" s="28"/>
      <c r="M26" s="28"/>
    </row>
    <row r="27" spans="1:13" ht="9" customHeight="1" x14ac:dyDescent="0.3">
      <c r="A27" s="18" t="s">
        <v>10</v>
      </c>
      <c r="B27" s="18">
        <v>5145</v>
      </c>
      <c r="C27" s="18">
        <v>2386</v>
      </c>
      <c r="D27" s="18">
        <v>2759</v>
      </c>
      <c r="E27" s="18">
        <v>1070</v>
      </c>
      <c r="F27" s="18">
        <v>814</v>
      </c>
      <c r="G27" s="18">
        <v>256</v>
      </c>
      <c r="H27" s="26">
        <f t="shared" si="14"/>
        <v>20.796890184645285</v>
      </c>
      <c r="I27" s="26">
        <f t="shared" si="14"/>
        <v>34.115674769488685</v>
      </c>
      <c r="J27" s="26">
        <f t="shared" si="14"/>
        <v>9.2787241754258787</v>
      </c>
      <c r="K27" s="27">
        <f>(H31+H32)/2</f>
        <v>1.3562912779958052</v>
      </c>
      <c r="L27" s="27">
        <f t="shared" ref="L27:M27" si="16">(I31+I32)/2</f>
        <v>2.237900290749486</v>
      </c>
      <c r="M27" s="27">
        <f t="shared" si="16"/>
        <v>0.21224984839296543</v>
      </c>
    </row>
    <row r="28" spans="1:13" ht="9" customHeight="1" x14ac:dyDescent="0.3">
      <c r="A28" s="18" t="s">
        <v>11</v>
      </c>
      <c r="B28" s="18">
        <v>4265</v>
      </c>
      <c r="C28" s="18">
        <v>2014</v>
      </c>
      <c r="D28" s="18">
        <v>2251</v>
      </c>
      <c r="E28" s="18">
        <v>312</v>
      </c>
      <c r="F28" s="18">
        <v>245</v>
      </c>
      <c r="G28" s="18">
        <v>67</v>
      </c>
      <c r="H28" s="26">
        <f t="shared" si="14"/>
        <v>7.3153575615474793</v>
      </c>
      <c r="I28" s="26">
        <f t="shared" si="14"/>
        <v>12.164846077457796</v>
      </c>
      <c r="J28" s="26">
        <f t="shared" si="14"/>
        <v>2.9764549089293646</v>
      </c>
      <c r="K28" s="27"/>
      <c r="L28" s="27"/>
      <c r="M28" s="27"/>
    </row>
    <row r="29" spans="1:13" ht="9" customHeight="1" x14ac:dyDescent="0.3">
      <c r="A29" s="18" t="s">
        <v>12</v>
      </c>
      <c r="B29" s="18">
        <v>4682</v>
      </c>
      <c r="C29" s="18">
        <v>2160</v>
      </c>
      <c r="D29" s="18">
        <v>2522</v>
      </c>
      <c r="E29" s="18">
        <v>115</v>
      </c>
      <c r="F29" s="18">
        <v>99</v>
      </c>
      <c r="G29" s="18">
        <v>16</v>
      </c>
      <c r="H29" s="26">
        <f t="shared" si="14"/>
        <v>2.4562152926099956</v>
      </c>
      <c r="I29" s="26">
        <f t="shared" si="14"/>
        <v>4.583333333333333</v>
      </c>
      <c r="J29" s="26">
        <f t="shared" si="14"/>
        <v>0.63441712926249005</v>
      </c>
      <c r="K29" s="27">
        <f>K27*50</f>
        <v>67.814563899790258</v>
      </c>
      <c r="L29" s="27">
        <f t="shared" ref="L29:M29" si="17">L27*50</f>
        <v>111.8950145374743</v>
      </c>
      <c r="M29" s="27">
        <f t="shared" si="17"/>
        <v>10.612492419648271</v>
      </c>
    </row>
    <row r="30" spans="1:13" ht="9" customHeight="1" x14ac:dyDescent="0.3">
      <c r="A30" s="18" t="s">
        <v>13</v>
      </c>
      <c r="B30" s="18">
        <v>3747</v>
      </c>
      <c r="C30" s="18">
        <v>1954</v>
      </c>
      <c r="D30" s="18">
        <v>1793</v>
      </c>
      <c r="E30" s="18">
        <v>80</v>
      </c>
      <c r="F30" s="18">
        <v>73</v>
      </c>
      <c r="G30" s="18">
        <v>7</v>
      </c>
      <c r="H30" s="26">
        <f t="shared" si="14"/>
        <v>2.1350413664264747</v>
      </c>
      <c r="I30" s="26">
        <f t="shared" si="14"/>
        <v>3.7359263050153531</v>
      </c>
      <c r="J30" s="26">
        <f t="shared" si="14"/>
        <v>0.39040713887339656</v>
      </c>
      <c r="K30" s="27"/>
      <c r="L30" s="27"/>
      <c r="M30" s="27"/>
    </row>
    <row r="31" spans="1:13" ht="9" customHeight="1" x14ac:dyDescent="0.3">
      <c r="A31" s="18" t="s">
        <v>14</v>
      </c>
      <c r="B31" s="18">
        <v>3671</v>
      </c>
      <c r="C31" s="18">
        <v>2022</v>
      </c>
      <c r="D31" s="18">
        <v>1649</v>
      </c>
      <c r="E31" s="18">
        <v>53</v>
      </c>
      <c r="F31" s="18">
        <v>46</v>
      </c>
      <c r="G31" s="18">
        <v>7</v>
      </c>
      <c r="H31" s="26">
        <f t="shared" si="14"/>
        <v>1.4437482974666305</v>
      </c>
      <c r="I31" s="26">
        <f t="shared" si="14"/>
        <v>2.2749752720079131</v>
      </c>
      <c r="J31" s="26">
        <f t="shared" si="14"/>
        <v>0.42449969678593086</v>
      </c>
      <c r="K31" s="27">
        <f>K25-K29</f>
        <v>2363.2709865314355</v>
      </c>
      <c r="L31" s="27">
        <f t="shared" ref="L31:M31" si="18">L25-L29</f>
        <v>2552.4978456551939</v>
      </c>
      <c r="M31" s="27">
        <f t="shared" si="18"/>
        <v>2183.379470111694</v>
      </c>
    </row>
    <row r="32" spans="1:13" ht="9" customHeight="1" x14ac:dyDescent="0.3">
      <c r="A32" s="18" t="s">
        <v>15</v>
      </c>
      <c r="B32" s="18">
        <v>2522</v>
      </c>
      <c r="C32" s="18">
        <v>1454</v>
      </c>
      <c r="D32" s="18">
        <v>1068</v>
      </c>
      <c r="E32" s="18">
        <v>32</v>
      </c>
      <c r="F32" s="18">
        <v>32</v>
      </c>
      <c r="G32" s="18">
        <v>0</v>
      </c>
      <c r="H32" s="26">
        <f t="shared" si="14"/>
        <v>1.2688342585249801</v>
      </c>
      <c r="I32" s="26">
        <f t="shared" si="14"/>
        <v>2.200825309491059</v>
      </c>
      <c r="J32" s="26">
        <f t="shared" si="14"/>
        <v>0</v>
      </c>
      <c r="K32" s="27">
        <f>100-K27</f>
        <v>98.643708722004192</v>
      </c>
      <c r="L32" s="27">
        <f t="shared" ref="L32:M32" si="19">100-L27</f>
        <v>97.762099709250521</v>
      </c>
      <c r="M32" s="27">
        <f t="shared" si="19"/>
        <v>99.787750151607028</v>
      </c>
    </row>
    <row r="33" spans="1:13" ht="9" customHeight="1" x14ac:dyDescent="0.3">
      <c r="H33" s="26">
        <f>SUM(H25:H31)*5</f>
        <v>931.0855504312259</v>
      </c>
      <c r="I33" s="26">
        <f>SUM(I25:I31)*5</f>
        <v>1164.3928601926682</v>
      </c>
      <c r="J33" s="26">
        <f>SUM(J25:J31)*5</f>
        <v>693.99196253134221</v>
      </c>
      <c r="K33" s="29">
        <f>K31/K32</f>
        <v>23.957645319191723</v>
      </c>
      <c r="L33" s="29">
        <f t="shared" ref="L33:M33" si="20">L31/L32</f>
        <v>26.109278066310491</v>
      </c>
      <c r="M33" s="29">
        <f t="shared" si="20"/>
        <v>21.88023546772521</v>
      </c>
    </row>
    <row r="34" spans="1:13" ht="9" customHeight="1" x14ac:dyDescent="0.3">
      <c r="A34" s="18" t="s">
        <v>27</v>
      </c>
      <c r="B34" s="18">
        <v>32323</v>
      </c>
      <c r="C34" s="18">
        <v>16460</v>
      </c>
      <c r="D34" s="18">
        <v>15863</v>
      </c>
      <c r="E34" s="18">
        <v>9997</v>
      </c>
      <c r="F34" s="18">
        <v>6411</v>
      </c>
      <c r="G34" s="18">
        <v>3586</v>
      </c>
    </row>
    <row r="35" spans="1:13" ht="9" customHeight="1" x14ac:dyDescent="0.3">
      <c r="A35" s="18" t="s">
        <v>8</v>
      </c>
      <c r="B35" s="18">
        <v>6946</v>
      </c>
      <c r="C35" s="18">
        <v>3569</v>
      </c>
      <c r="D35" s="18">
        <v>3377</v>
      </c>
      <c r="E35" s="18">
        <v>5897</v>
      </c>
      <c r="F35" s="18">
        <v>3388</v>
      </c>
      <c r="G35" s="18">
        <v>2509</v>
      </c>
      <c r="H35" s="26">
        <f t="shared" ref="H35:J42" si="21">E35/B35*100</f>
        <v>84.897782896631156</v>
      </c>
      <c r="I35" s="26">
        <f t="shared" si="21"/>
        <v>94.928551414962172</v>
      </c>
      <c r="J35" s="26">
        <f t="shared" si="21"/>
        <v>74.296713058928049</v>
      </c>
      <c r="K35" s="27">
        <f>H43+1500</f>
        <v>2341.3307051947381</v>
      </c>
      <c r="L35" s="27">
        <f t="shared" ref="L35:M35" si="22">I43+1500</f>
        <v>2581.6175785930523</v>
      </c>
      <c r="M35" s="27">
        <f t="shared" si="22"/>
        <v>2091.5675256954869</v>
      </c>
    </row>
    <row r="36" spans="1:13" ht="9" customHeight="1" x14ac:dyDescent="0.3">
      <c r="A36" s="18" t="s">
        <v>9</v>
      </c>
      <c r="B36" s="18">
        <v>5376</v>
      </c>
      <c r="C36" s="18">
        <v>2828</v>
      </c>
      <c r="D36" s="18">
        <v>2548</v>
      </c>
      <c r="E36" s="18">
        <v>2728</v>
      </c>
      <c r="F36" s="18">
        <v>1933</v>
      </c>
      <c r="G36" s="18">
        <v>795</v>
      </c>
      <c r="H36" s="26">
        <f t="shared" si="21"/>
        <v>50.744047619047613</v>
      </c>
      <c r="I36" s="26">
        <f t="shared" si="21"/>
        <v>68.352192362093362</v>
      </c>
      <c r="J36" s="26">
        <f t="shared" si="21"/>
        <v>31.200941915227631</v>
      </c>
      <c r="K36" s="28"/>
      <c r="L36" s="28"/>
      <c r="M36" s="28"/>
    </row>
    <row r="37" spans="1:13" ht="9" customHeight="1" x14ac:dyDescent="0.3">
      <c r="A37" s="18" t="s">
        <v>10</v>
      </c>
      <c r="B37" s="18">
        <v>4526</v>
      </c>
      <c r="C37" s="18">
        <v>2235</v>
      </c>
      <c r="D37" s="18">
        <v>2291</v>
      </c>
      <c r="E37" s="18">
        <v>808</v>
      </c>
      <c r="F37" s="18">
        <v>614</v>
      </c>
      <c r="G37" s="18">
        <v>194</v>
      </c>
      <c r="H37" s="26">
        <f t="shared" si="21"/>
        <v>17.852408307556342</v>
      </c>
      <c r="I37" s="26">
        <f t="shared" si="21"/>
        <v>27.472035794183448</v>
      </c>
      <c r="J37" s="26">
        <f t="shared" si="21"/>
        <v>8.4679179397642947</v>
      </c>
      <c r="K37" s="27">
        <f>(H41+H42)/2</f>
        <v>1.9108519562471797</v>
      </c>
      <c r="L37" s="27">
        <f t="shared" ref="L37:M37" si="23">(I41+I42)/2</f>
        <v>2.9837931699787772</v>
      </c>
      <c r="M37" s="27">
        <f t="shared" si="23"/>
        <v>0.61327626750814579</v>
      </c>
    </row>
    <row r="38" spans="1:13" ht="9" customHeight="1" x14ac:dyDescent="0.3">
      <c r="A38" s="18" t="s">
        <v>11</v>
      </c>
      <c r="B38" s="18">
        <v>3809</v>
      </c>
      <c r="C38" s="18">
        <v>1774</v>
      </c>
      <c r="D38" s="18">
        <v>2035</v>
      </c>
      <c r="E38" s="18">
        <v>250</v>
      </c>
      <c r="F38" s="18">
        <v>210</v>
      </c>
      <c r="G38" s="18">
        <v>40</v>
      </c>
      <c r="H38" s="26">
        <f t="shared" si="21"/>
        <v>6.5634024678393281</v>
      </c>
      <c r="I38" s="26">
        <f t="shared" si="21"/>
        <v>11.837655016910936</v>
      </c>
      <c r="J38" s="26">
        <f t="shared" si="21"/>
        <v>1.9656019656019657</v>
      </c>
      <c r="K38" s="27"/>
      <c r="L38" s="27"/>
      <c r="M38" s="27"/>
    </row>
    <row r="39" spans="1:13" ht="9" customHeight="1" x14ac:dyDescent="0.3">
      <c r="A39" s="18" t="s">
        <v>12</v>
      </c>
      <c r="B39" s="18">
        <v>4022</v>
      </c>
      <c r="C39" s="18">
        <v>1963</v>
      </c>
      <c r="D39" s="18">
        <v>2059</v>
      </c>
      <c r="E39" s="18">
        <v>141</v>
      </c>
      <c r="F39" s="18">
        <v>113</v>
      </c>
      <c r="G39" s="18">
        <v>28</v>
      </c>
      <c r="H39" s="26">
        <f t="shared" si="21"/>
        <v>3.5057185479860768</v>
      </c>
      <c r="I39" s="26">
        <f t="shared" si="21"/>
        <v>5.7564951604686705</v>
      </c>
      <c r="J39" s="26">
        <f t="shared" si="21"/>
        <v>1.3598834385624088</v>
      </c>
      <c r="K39" s="27">
        <f>K37*50</f>
        <v>95.542597812358991</v>
      </c>
      <c r="L39" s="27">
        <f t="shared" ref="L39:M39" si="24">L37*50</f>
        <v>149.18965849893885</v>
      </c>
      <c r="M39" s="27">
        <f t="shared" si="24"/>
        <v>30.66381337540729</v>
      </c>
    </row>
    <row r="40" spans="1:13" ht="9" customHeight="1" x14ac:dyDescent="0.3">
      <c r="A40" s="18" t="s">
        <v>13</v>
      </c>
      <c r="B40" s="18">
        <v>3161</v>
      </c>
      <c r="C40" s="18">
        <v>1637</v>
      </c>
      <c r="D40" s="18">
        <v>1524</v>
      </c>
      <c r="E40" s="18">
        <v>87</v>
      </c>
      <c r="F40" s="18">
        <v>79</v>
      </c>
      <c r="G40" s="18">
        <v>8</v>
      </c>
      <c r="H40" s="26">
        <f t="shared" si="21"/>
        <v>2.7522935779816518</v>
      </c>
      <c r="I40" s="26">
        <f t="shared" si="21"/>
        <v>4.8259010384850338</v>
      </c>
      <c r="J40" s="26">
        <f t="shared" si="21"/>
        <v>0.52493438320209973</v>
      </c>
      <c r="K40" s="27"/>
      <c r="L40" s="27"/>
      <c r="M40" s="27"/>
    </row>
    <row r="41" spans="1:13" ht="9" customHeight="1" x14ac:dyDescent="0.3">
      <c r="A41" s="18" t="s">
        <v>14</v>
      </c>
      <c r="B41" s="18">
        <v>2666</v>
      </c>
      <c r="C41" s="18">
        <v>1460</v>
      </c>
      <c r="D41" s="18">
        <v>1206</v>
      </c>
      <c r="E41" s="18">
        <v>52</v>
      </c>
      <c r="F41" s="18">
        <v>46</v>
      </c>
      <c r="G41" s="18">
        <v>6</v>
      </c>
      <c r="H41" s="26">
        <f t="shared" si="21"/>
        <v>1.9504876219054765</v>
      </c>
      <c r="I41" s="26">
        <f t="shared" si="21"/>
        <v>3.1506849315068495</v>
      </c>
      <c r="J41" s="26">
        <f t="shared" si="21"/>
        <v>0.49751243781094528</v>
      </c>
      <c r="K41" s="27">
        <f>K35-K39</f>
        <v>2245.7881073823792</v>
      </c>
      <c r="L41" s="27">
        <f t="shared" ref="L41:M41" si="25">L35-L39</f>
        <v>2432.4279200941132</v>
      </c>
      <c r="M41" s="27">
        <f t="shared" si="25"/>
        <v>2060.9037123200796</v>
      </c>
    </row>
    <row r="42" spans="1:13" ht="9" customHeight="1" x14ac:dyDescent="0.3">
      <c r="A42" s="18" t="s">
        <v>15</v>
      </c>
      <c r="B42" s="18">
        <v>1817</v>
      </c>
      <c r="C42" s="18">
        <v>994</v>
      </c>
      <c r="D42" s="18">
        <v>823</v>
      </c>
      <c r="E42" s="18">
        <v>34</v>
      </c>
      <c r="F42" s="18">
        <v>28</v>
      </c>
      <c r="G42" s="18">
        <v>6</v>
      </c>
      <c r="H42" s="26">
        <f t="shared" si="21"/>
        <v>1.8712162905888827</v>
      </c>
      <c r="I42" s="26">
        <f t="shared" si="21"/>
        <v>2.8169014084507045</v>
      </c>
      <c r="J42" s="26">
        <f t="shared" si="21"/>
        <v>0.72904009720534624</v>
      </c>
      <c r="K42" s="27">
        <f>100-K37</f>
        <v>98.089148043752814</v>
      </c>
      <c r="L42" s="27">
        <f t="shared" ref="L42:M42" si="26">100-L37</f>
        <v>97.016206830021218</v>
      </c>
      <c r="M42" s="27">
        <f t="shared" si="26"/>
        <v>99.386723732491859</v>
      </c>
    </row>
    <row r="43" spans="1:13" ht="9" customHeight="1" x14ac:dyDescent="0.3">
      <c r="H43" s="26">
        <f>SUM(H35:H41)*5</f>
        <v>841.33070519473813</v>
      </c>
      <c r="I43" s="26">
        <f>SUM(I35:I41)*5</f>
        <v>1081.6175785930523</v>
      </c>
      <c r="J43" s="26">
        <f>SUM(J35:J41)*5</f>
        <v>591.56752569548689</v>
      </c>
      <c r="K43" s="29">
        <f>K41/K42</f>
        <v>22.895377849348247</v>
      </c>
      <c r="L43" s="29">
        <f t="shared" ref="L43:M43" si="27">L41/L42</f>
        <v>25.072387383232648</v>
      </c>
      <c r="M43" s="29">
        <f t="shared" si="27"/>
        <v>20.736207361731573</v>
      </c>
    </row>
    <row r="44" spans="1:13" ht="9" customHeight="1" x14ac:dyDescent="0.3">
      <c r="A44" s="18" t="s">
        <v>28</v>
      </c>
      <c r="B44" s="18">
        <v>59744</v>
      </c>
      <c r="C44" s="18">
        <v>30893</v>
      </c>
      <c r="D44" s="18">
        <v>28851</v>
      </c>
      <c r="E44" s="18">
        <v>23530</v>
      </c>
      <c r="F44" s="18">
        <v>14776</v>
      </c>
      <c r="G44" s="18">
        <v>8754</v>
      </c>
    </row>
    <row r="45" spans="1:13" ht="9" customHeight="1" x14ac:dyDescent="0.3">
      <c r="A45" s="18" t="s">
        <v>8</v>
      </c>
      <c r="B45" s="18">
        <v>13722</v>
      </c>
      <c r="C45" s="18">
        <v>7327</v>
      </c>
      <c r="D45" s="18">
        <v>6395</v>
      </c>
      <c r="E45" s="18">
        <v>12612</v>
      </c>
      <c r="F45" s="18">
        <v>7007</v>
      </c>
      <c r="G45" s="18">
        <v>5605</v>
      </c>
      <c r="H45" s="26">
        <f t="shared" ref="H45:J52" si="28">E45/B45*100</f>
        <v>91.910800174901624</v>
      </c>
      <c r="I45" s="26">
        <f t="shared" si="28"/>
        <v>95.632591783813297</v>
      </c>
      <c r="J45" s="26">
        <f t="shared" si="28"/>
        <v>87.646598905394839</v>
      </c>
      <c r="K45" s="27">
        <f>H53+1500</f>
        <v>2557.9883720265771</v>
      </c>
      <c r="L45" s="27">
        <f t="shared" ref="L45:M45" si="29">I53+1500</f>
        <v>2807.0910966419233</v>
      </c>
      <c r="M45" s="27">
        <f t="shared" si="29"/>
        <v>2294.7991493891977</v>
      </c>
    </row>
    <row r="46" spans="1:13" ht="9" customHeight="1" x14ac:dyDescent="0.3">
      <c r="A46" s="18" t="s">
        <v>9</v>
      </c>
      <c r="B46" s="18">
        <v>10389</v>
      </c>
      <c r="C46" s="18">
        <v>5722</v>
      </c>
      <c r="D46" s="18">
        <v>4667</v>
      </c>
      <c r="E46" s="18">
        <v>6851</v>
      </c>
      <c r="F46" s="18">
        <v>4654</v>
      </c>
      <c r="G46" s="18">
        <v>2197</v>
      </c>
      <c r="H46" s="26">
        <f t="shared" si="28"/>
        <v>65.944749254018674</v>
      </c>
      <c r="I46" s="26">
        <f t="shared" si="28"/>
        <v>81.335197483397408</v>
      </c>
      <c r="J46" s="26">
        <f t="shared" si="28"/>
        <v>47.075208913649021</v>
      </c>
      <c r="K46" s="28"/>
      <c r="L46" s="28"/>
      <c r="M46" s="28"/>
    </row>
    <row r="47" spans="1:13" ht="9" customHeight="1" x14ac:dyDescent="0.3">
      <c r="A47" s="18" t="s">
        <v>10</v>
      </c>
      <c r="B47" s="18">
        <v>8316</v>
      </c>
      <c r="C47" s="18">
        <v>4105</v>
      </c>
      <c r="D47" s="18">
        <v>4211</v>
      </c>
      <c r="E47" s="18">
        <v>2681</v>
      </c>
      <c r="F47" s="18">
        <v>1990</v>
      </c>
      <c r="G47" s="18">
        <v>691</v>
      </c>
      <c r="H47" s="26">
        <f t="shared" si="28"/>
        <v>32.239057239057239</v>
      </c>
      <c r="I47" s="26">
        <f t="shared" si="28"/>
        <v>48.477466504263091</v>
      </c>
      <c r="J47" s="26">
        <f t="shared" si="28"/>
        <v>16.409403942056517</v>
      </c>
      <c r="K47" s="27">
        <f>(H51+H52)/2</f>
        <v>1.6943484690347201</v>
      </c>
      <c r="L47" s="27">
        <f t="shared" ref="L47:M47" si="30">(I51+I52)/2</f>
        <v>2.7263802238659767</v>
      </c>
      <c r="M47" s="27">
        <f t="shared" si="30"/>
        <v>0.41719524001676245</v>
      </c>
    </row>
    <row r="48" spans="1:13" ht="9" customHeight="1" x14ac:dyDescent="0.3">
      <c r="A48" s="18" t="s">
        <v>11</v>
      </c>
      <c r="B48" s="18">
        <v>6253</v>
      </c>
      <c r="C48" s="18">
        <v>3047</v>
      </c>
      <c r="D48" s="18">
        <v>3206</v>
      </c>
      <c r="E48" s="18">
        <v>767</v>
      </c>
      <c r="F48" s="18">
        <v>606</v>
      </c>
      <c r="G48" s="18">
        <v>161</v>
      </c>
      <c r="H48" s="26">
        <f t="shared" si="28"/>
        <v>12.266112266112266</v>
      </c>
      <c r="I48" s="26">
        <f t="shared" si="28"/>
        <v>19.888414834263209</v>
      </c>
      <c r="J48" s="26">
        <f t="shared" si="28"/>
        <v>5.0218340611353707</v>
      </c>
      <c r="K48" s="27"/>
      <c r="L48" s="27"/>
      <c r="M48" s="27"/>
    </row>
    <row r="49" spans="1:13" ht="9" customHeight="1" x14ac:dyDescent="0.3">
      <c r="A49" s="18" t="s">
        <v>12</v>
      </c>
      <c r="B49" s="18">
        <v>6613</v>
      </c>
      <c r="C49" s="18">
        <v>2981</v>
      </c>
      <c r="D49" s="18">
        <v>3632</v>
      </c>
      <c r="E49" s="18">
        <v>322</v>
      </c>
      <c r="F49" s="18">
        <v>256</v>
      </c>
      <c r="G49" s="18">
        <v>66</v>
      </c>
      <c r="H49" s="26">
        <f t="shared" si="28"/>
        <v>4.8691970361409345</v>
      </c>
      <c r="I49" s="26">
        <f t="shared" si="28"/>
        <v>8.5877222408587723</v>
      </c>
      <c r="J49" s="26">
        <f t="shared" si="28"/>
        <v>1.8171806167400879</v>
      </c>
      <c r="K49" s="27">
        <f>K47*50</f>
        <v>84.717423451736011</v>
      </c>
      <c r="L49" s="27">
        <f t="shared" ref="L49:M49" si="31">L47*50</f>
        <v>136.31901119329882</v>
      </c>
      <c r="M49" s="27">
        <f t="shared" si="31"/>
        <v>20.859762000838124</v>
      </c>
    </row>
    <row r="50" spans="1:13" ht="9" customHeight="1" x14ac:dyDescent="0.3">
      <c r="A50" s="18" t="s">
        <v>13</v>
      </c>
      <c r="B50" s="18">
        <v>5457</v>
      </c>
      <c r="C50" s="18">
        <v>2744</v>
      </c>
      <c r="D50" s="18">
        <v>2713</v>
      </c>
      <c r="E50" s="18">
        <v>144</v>
      </c>
      <c r="F50" s="18">
        <v>126</v>
      </c>
      <c r="G50" s="18">
        <v>18</v>
      </c>
      <c r="H50" s="26">
        <f t="shared" si="28"/>
        <v>2.6388125343595381</v>
      </c>
      <c r="I50" s="26">
        <f t="shared" si="28"/>
        <v>4.591836734693878</v>
      </c>
      <c r="J50" s="26">
        <f t="shared" si="28"/>
        <v>0.66347217102838185</v>
      </c>
      <c r="K50" s="27"/>
      <c r="L50" s="27"/>
      <c r="M50" s="27"/>
    </row>
    <row r="51" spans="1:13" ht="9" customHeight="1" x14ac:dyDescent="0.3">
      <c r="A51" s="18" t="s">
        <v>14</v>
      </c>
      <c r="B51" s="18">
        <v>5379</v>
      </c>
      <c r="C51" s="18">
        <v>2926</v>
      </c>
      <c r="D51" s="18">
        <v>2453</v>
      </c>
      <c r="E51" s="18">
        <v>93</v>
      </c>
      <c r="F51" s="18">
        <v>85</v>
      </c>
      <c r="G51" s="18">
        <v>8</v>
      </c>
      <c r="H51" s="26">
        <f t="shared" si="28"/>
        <v>1.7289459007250418</v>
      </c>
      <c r="I51" s="26">
        <f t="shared" si="28"/>
        <v>2.9049897470950103</v>
      </c>
      <c r="J51" s="26">
        <f t="shared" si="28"/>
        <v>0.32613126783530372</v>
      </c>
      <c r="K51" s="27">
        <f>K45-K49</f>
        <v>2473.270948574841</v>
      </c>
      <c r="L51" s="27">
        <f t="shared" ref="L51:M51" si="32">L45-L49</f>
        <v>2670.7720854486242</v>
      </c>
      <c r="M51" s="27">
        <f t="shared" si="32"/>
        <v>2273.9393873883596</v>
      </c>
    </row>
    <row r="52" spans="1:13" ht="9" customHeight="1" x14ac:dyDescent="0.3">
      <c r="A52" s="18" t="s">
        <v>15</v>
      </c>
      <c r="B52" s="18">
        <v>3615</v>
      </c>
      <c r="C52" s="18">
        <v>2041</v>
      </c>
      <c r="D52" s="18">
        <v>1574</v>
      </c>
      <c r="E52" s="18">
        <v>60</v>
      </c>
      <c r="F52" s="18">
        <v>52</v>
      </c>
      <c r="G52" s="18">
        <v>8</v>
      </c>
      <c r="H52" s="26">
        <f t="shared" si="28"/>
        <v>1.6597510373443984</v>
      </c>
      <c r="I52" s="26">
        <f t="shared" si="28"/>
        <v>2.547770700636943</v>
      </c>
      <c r="J52" s="26">
        <f t="shared" si="28"/>
        <v>0.50825921219822112</v>
      </c>
      <c r="K52" s="27">
        <f>100-K47</f>
        <v>98.305651530965278</v>
      </c>
      <c r="L52" s="27">
        <f t="shared" ref="L52:M52" si="33">100-L47</f>
        <v>97.273619776134026</v>
      </c>
      <c r="M52" s="27">
        <f t="shared" si="33"/>
        <v>99.582804759983233</v>
      </c>
    </row>
    <row r="53" spans="1:13" ht="9" customHeight="1" x14ac:dyDescent="0.3">
      <c r="H53" s="26">
        <f>SUM(H45:H51)*5</f>
        <v>1057.9883720265768</v>
      </c>
      <c r="I53" s="26">
        <f>SUM(I45:I51)*5</f>
        <v>1307.0910966419231</v>
      </c>
      <c r="J53" s="26">
        <f>SUM(J45:J51)*5</f>
        <v>794.79914938919762</v>
      </c>
      <c r="K53" s="29">
        <f>K51/K52</f>
        <v>25.15899045535328</v>
      </c>
      <c r="L53" s="29">
        <f t="shared" ref="L53:M53" si="34">L51/L52</f>
        <v>27.45628353910497</v>
      </c>
      <c r="M53" s="29">
        <f t="shared" si="34"/>
        <v>22.834658984239905</v>
      </c>
    </row>
    <row r="54" spans="1:13" ht="9" customHeight="1" x14ac:dyDescent="0.3">
      <c r="A54" s="18" t="s">
        <v>29</v>
      </c>
      <c r="B54" s="18">
        <v>47625</v>
      </c>
      <c r="C54" s="18">
        <v>24548</v>
      </c>
      <c r="D54" s="18">
        <v>23077</v>
      </c>
      <c r="E54" s="18">
        <v>18752</v>
      </c>
      <c r="F54" s="18">
        <v>11689</v>
      </c>
      <c r="G54" s="18">
        <v>7063</v>
      </c>
    </row>
    <row r="55" spans="1:13" ht="9" customHeight="1" x14ac:dyDescent="0.3">
      <c r="A55" s="18" t="s">
        <v>8</v>
      </c>
      <c r="B55" s="18">
        <v>10798</v>
      </c>
      <c r="C55" s="18">
        <v>5739</v>
      </c>
      <c r="D55" s="18">
        <v>5059</v>
      </c>
      <c r="E55" s="18">
        <v>10036</v>
      </c>
      <c r="F55" s="18">
        <v>5558</v>
      </c>
      <c r="G55" s="18">
        <v>4478</v>
      </c>
      <c r="H55" s="26">
        <f t="shared" ref="H55:J62" si="35">E55/B55*100</f>
        <v>92.943137618077415</v>
      </c>
      <c r="I55" s="26">
        <f t="shared" si="35"/>
        <v>96.846140442585821</v>
      </c>
      <c r="J55" s="26">
        <f t="shared" si="35"/>
        <v>88.515516900573232</v>
      </c>
      <c r="K55" s="27">
        <f>H63+1500</f>
        <v>2580.98460227945</v>
      </c>
      <c r="L55" s="27">
        <f t="shared" ref="L55:M55" si="36">I63+1500</f>
        <v>2841.5095906318675</v>
      </c>
      <c r="M55" s="27">
        <f t="shared" si="36"/>
        <v>2311.5171827011973</v>
      </c>
    </row>
    <row r="56" spans="1:13" ht="9" customHeight="1" x14ac:dyDescent="0.3">
      <c r="A56" s="18" t="s">
        <v>9</v>
      </c>
      <c r="B56" s="18">
        <v>7928</v>
      </c>
      <c r="C56" s="18">
        <v>4209</v>
      </c>
      <c r="D56" s="18">
        <v>3719</v>
      </c>
      <c r="E56" s="18">
        <v>5370</v>
      </c>
      <c r="F56" s="18">
        <v>3567</v>
      </c>
      <c r="G56" s="18">
        <v>1803</v>
      </c>
      <c r="H56" s="26">
        <f t="shared" si="35"/>
        <v>67.734611503531781</v>
      </c>
      <c r="I56" s="26">
        <f t="shared" si="35"/>
        <v>84.746970776906622</v>
      </c>
      <c r="J56" s="26">
        <f t="shared" si="35"/>
        <v>48.480774401720893</v>
      </c>
      <c r="K56" s="28"/>
      <c r="L56" s="28"/>
      <c r="M56" s="28"/>
    </row>
    <row r="57" spans="1:13" ht="9" customHeight="1" x14ac:dyDescent="0.3">
      <c r="A57" s="18" t="s">
        <v>10</v>
      </c>
      <c r="B57" s="18">
        <v>6535</v>
      </c>
      <c r="C57" s="18">
        <v>3249</v>
      </c>
      <c r="D57" s="18">
        <v>3286</v>
      </c>
      <c r="E57" s="18">
        <v>2128</v>
      </c>
      <c r="F57" s="18">
        <v>1588</v>
      </c>
      <c r="G57" s="18">
        <v>540</v>
      </c>
      <c r="H57" s="26">
        <f t="shared" si="35"/>
        <v>32.56312165263963</v>
      </c>
      <c r="I57" s="26">
        <f t="shared" si="35"/>
        <v>48.876577408433363</v>
      </c>
      <c r="J57" s="26">
        <f t="shared" si="35"/>
        <v>16.433353621424224</v>
      </c>
      <c r="K57" s="27">
        <f>(H61+H62)/2</f>
        <v>1.7518892496753329</v>
      </c>
      <c r="L57" s="27">
        <f t="shared" ref="L57:M57" si="37">(I61+I62)/2</f>
        <v>2.7563376850432064</v>
      </c>
      <c r="M57" s="27">
        <f t="shared" si="37"/>
        <v>0.4912641315519013</v>
      </c>
    </row>
    <row r="58" spans="1:13" ht="9" customHeight="1" x14ac:dyDescent="0.3">
      <c r="A58" s="18" t="s">
        <v>11</v>
      </c>
      <c r="B58" s="18">
        <v>5114</v>
      </c>
      <c r="C58" s="18">
        <v>2445</v>
      </c>
      <c r="D58" s="18">
        <v>2669</v>
      </c>
      <c r="E58" s="18">
        <v>653</v>
      </c>
      <c r="F58" s="18">
        <v>497</v>
      </c>
      <c r="G58" s="18">
        <v>156</v>
      </c>
      <c r="H58" s="26">
        <f t="shared" si="35"/>
        <v>12.768869769260851</v>
      </c>
      <c r="I58" s="26">
        <f t="shared" si="35"/>
        <v>20.327198364008183</v>
      </c>
      <c r="J58" s="26">
        <f t="shared" si="35"/>
        <v>5.8448857249906334</v>
      </c>
      <c r="K58" s="27"/>
      <c r="L58" s="27"/>
      <c r="M58" s="27"/>
    </row>
    <row r="59" spans="1:13" ht="9" customHeight="1" x14ac:dyDescent="0.3">
      <c r="A59" s="18" t="s">
        <v>12</v>
      </c>
      <c r="B59" s="18">
        <v>5697</v>
      </c>
      <c r="C59" s="18">
        <v>2678</v>
      </c>
      <c r="D59" s="18">
        <v>3019</v>
      </c>
      <c r="E59" s="18">
        <v>301</v>
      </c>
      <c r="F59" s="18">
        <v>250</v>
      </c>
      <c r="G59" s="18">
        <v>51</v>
      </c>
      <c r="H59" s="26">
        <f t="shared" si="35"/>
        <v>5.2834825346673684</v>
      </c>
      <c r="I59" s="26">
        <f t="shared" si="35"/>
        <v>9.3353248693054525</v>
      </c>
      <c r="J59" s="26">
        <f t="shared" si="35"/>
        <v>1.6893010930771779</v>
      </c>
      <c r="K59" s="27">
        <f>K57*50</f>
        <v>87.594462483766648</v>
      </c>
      <c r="L59" s="27">
        <f t="shared" ref="L59:M59" si="38">L57*50</f>
        <v>137.81688425216032</v>
      </c>
      <c r="M59" s="27">
        <f t="shared" si="38"/>
        <v>24.563206577595064</v>
      </c>
    </row>
    <row r="60" spans="1:13" ht="9" customHeight="1" x14ac:dyDescent="0.3">
      <c r="A60" s="18" t="s">
        <v>13</v>
      </c>
      <c r="B60" s="18">
        <v>4426</v>
      </c>
      <c r="C60" s="18">
        <v>2272</v>
      </c>
      <c r="D60" s="18">
        <v>2154</v>
      </c>
      <c r="E60" s="18">
        <v>139</v>
      </c>
      <c r="F60" s="18">
        <v>119</v>
      </c>
      <c r="G60" s="18">
        <v>20</v>
      </c>
      <c r="H60" s="26">
        <f t="shared" si="35"/>
        <v>3.1405332128332581</v>
      </c>
      <c r="I60" s="26">
        <f t="shared" si="35"/>
        <v>5.237676056338028</v>
      </c>
      <c r="J60" s="26">
        <f t="shared" si="35"/>
        <v>0.92850510677808717</v>
      </c>
      <c r="K60" s="27"/>
      <c r="L60" s="27"/>
      <c r="M60" s="27"/>
    </row>
    <row r="61" spans="1:13" ht="9" customHeight="1" x14ac:dyDescent="0.3">
      <c r="A61" s="18" t="s">
        <v>14</v>
      </c>
      <c r="B61" s="18">
        <v>4197</v>
      </c>
      <c r="C61" s="18">
        <v>2251</v>
      </c>
      <c r="D61" s="18">
        <v>1946</v>
      </c>
      <c r="E61" s="18">
        <v>74</v>
      </c>
      <c r="F61" s="18">
        <v>66</v>
      </c>
      <c r="G61" s="18">
        <v>8</v>
      </c>
      <c r="H61" s="26">
        <f t="shared" si="35"/>
        <v>1.7631641648796759</v>
      </c>
      <c r="I61" s="26">
        <f t="shared" si="35"/>
        <v>2.9320302087960903</v>
      </c>
      <c r="J61" s="26">
        <f t="shared" si="35"/>
        <v>0.41109969167523125</v>
      </c>
      <c r="K61" s="27">
        <f>K55-K59</f>
        <v>2493.3901397956834</v>
      </c>
      <c r="L61" s="27">
        <f t="shared" ref="L61:M61" si="39">L55-L59</f>
        <v>2703.692706379707</v>
      </c>
      <c r="M61" s="27">
        <f t="shared" si="39"/>
        <v>2286.9539761236024</v>
      </c>
    </row>
    <row r="62" spans="1:13" ht="9" customHeight="1" x14ac:dyDescent="0.3">
      <c r="A62" s="18" t="s">
        <v>15</v>
      </c>
      <c r="B62" s="18">
        <v>2930</v>
      </c>
      <c r="C62" s="18">
        <v>1705</v>
      </c>
      <c r="D62" s="18">
        <v>1225</v>
      </c>
      <c r="E62" s="18">
        <v>51</v>
      </c>
      <c r="F62" s="18">
        <v>44</v>
      </c>
      <c r="G62" s="18">
        <v>7</v>
      </c>
      <c r="H62" s="26">
        <f t="shared" si="35"/>
        <v>1.7406143344709899</v>
      </c>
      <c r="I62" s="26">
        <f t="shared" si="35"/>
        <v>2.5806451612903225</v>
      </c>
      <c r="J62" s="26">
        <f t="shared" si="35"/>
        <v>0.5714285714285714</v>
      </c>
      <c r="K62" s="27">
        <f>100-K57</f>
        <v>98.24811075032467</v>
      </c>
      <c r="L62" s="27">
        <f t="shared" ref="L62:M62" si="40">100-L57</f>
        <v>97.243662314956794</v>
      </c>
      <c r="M62" s="27">
        <f t="shared" si="40"/>
        <v>99.508735868448099</v>
      </c>
    </row>
    <row r="63" spans="1:13" ht="9" customHeight="1" x14ac:dyDescent="0.3">
      <c r="H63" s="26">
        <f>SUM(H55:H61)*5</f>
        <v>1080.9846022794497</v>
      </c>
      <c r="I63" s="26">
        <f>SUM(I55:I61)*5</f>
        <v>1341.5095906318677</v>
      </c>
      <c r="J63" s="26">
        <f>SUM(J55:J61)*5</f>
        <v>811.5171827011975</v>
      </c>
      <c r="K63" s="29">
        <f>K61/K62</f>
        <v>25.378504693409013</v>
      </c>
      <c r="L63" s="29">
        <f t="shared" ref="L63:M63" si="41">L61/L62</f>
        <v>27.803279329637704</v>
      </c>
      <c r="M63" s="29">
        <f t="shared" si="41"/>
        <v>22.982444266471102</v>
      </c>
    </row>
    <row r="64" spans="1:13" ht="9" customHeight="1" x14ac:dyDescent="0.3">
      <c r="A64" s="18" t="s">
        <v>30</v>
      </c>
      <c r="B64" s="18">
        <v>37498</v>
      </c>
      <c r="C64" s="18">
        <v>18985</v>
      </c>
      <c r="D64" s="18">
        <v>18513</v>
      </c>
      <c r="E64" s="18">
        <v>13915</v>
      </c>
      <c r="F64" s="18">
        <v>8417</v>
      </c>
      <c r="G64" s="18">
        <v>5498</v>
      </c>
    </row>
    <row r="65" spans="1:13" ht="9" customHeight="1" x14ac:dyDescent="0.3">
      <c r="A65" s="18" t="s">
        <v>8</v>
      </c>
      <c r="B65" s="18">
        <v>8121</v>
      </c>
      <c r="C65" s="18">
        <v>4269</v>
      </c>
      <c r="D65" s="18">
        <v>3852</v>
      </c>
      <c r="E65" s="18">
        <v>7601</v>
      </c>
      <c r="F65" s="18">
        <v>4147</v>
      </c>
      <c r="G65" s="18">
        <v>3454</v>
      </c>
      <c r="H65" s="26">
        <f t="shared" ref="H65:J72" si="42">E65/B65*100</f>
        <v>93.596847678857287</v>
      </c>
      <c r="I65" s="26">
        <f t="shared" si="42"/>
        <v>97.142187866010772</v>
      </c>
      <c r="J65" s="26">
        <f t="shared" si="42"/>
        <v>89.667705088265834</v>
      </c>
      <c r="K65" s="27">
        <f>H73+1500</f>
        <v>2552.256762973564</v>
      </c>
      <c r="L65" s="27">
        <f t="shared" ref="L65:M65" si="43">I73+1500</f>
        <v>2781.2994480817542</v>
      </c>
      <c r="M65" s="27">
        <f t="shared" si="43"/>
        <v>2324.8675268952584</v>
      </c>
    </row>
    <row r="66" spans="1:13" ht="9" customHeight="1" x14ac:dyDescent="0.3">
      <c r="A66" s="18" t="s">
        <v>9</v>
      </c>
      <c r="B66" s="18">
        <v>5881</v>
      </c>
      <c r="C66" s="18">
        <v>3055</v>
      </c>
      <c r="D66" s="18">
        <v>2826</v>
      </c>
      <c r="E66" s="18">
        <v>4051</v>
      </c>
      <c r="F66" s="18">
        <v>2567</v>
      </c>
      <c r="G66" s="18">
        <v>1484</v>
      </c>
      <c r="H66" s="26">
        <f t="shared" si="42"/>
        <v>68.882843053902405</v>
      </c>
      <c r="I66" s="26">
        <f t="shared" si="42"/>
        <v>84.026186579378077</v>
      </c>
      <c r="J66" s="26">
        <f t="shared" si="42"/>
        <v>52.512384996461428</v>
      </c>
      <c r="K66" s="28"/>
      <c r="L66" s="28"/>
      <c r="M66" s="28"/>
    </row>
    <row r="67" spans="1:13" ht="9" customHeight="1" x14ac:dyDescent="0.3">
      <c r="A67" s="18" t="s">
        <v>10</v>
      </c>
      <c r="B67" s="18">
        <v>4964</v>
      </c>
      <c r="C67" s="18">
        <v>2397</v>
      </c>
      <c r="D67" s="18">
        <v>2567</v>
      </c>
      <c r="E67" s="18">
        <v>1549</v>
      </c>
      <c r="F67" s="18">
        <v>1123</v>
      </c>
      <c r="G67" s="18">
        <v>426</v>
      </c>
      <c r="H67" s="26">
        <f t="shared" si="42"/>
        <v>31.204673650282032</v>
      </c>
      <c r="I67" s="26">
        <f t="shared" si="42"/>
        <v>46.850229453483522</v>
      </c>
      <c r="J67" s="26">
        <f t="shared" si="42"/>
        <v>16.595247370471366</v>
      </c>
      <c r="K67" s="27">
        <f>(H71+H72)/2</f>
        <v>1.4429585470589803</v>
      </c>
      <c r="L67" s="27">
        <f t="shared" ref="L67:M67" si="44">(I71+I72)/2</f>
        <v>2.3275519153280548</v>
      </c>
      <c r="M67" s="27">
        <f t="shared" si="44"/>
        <v>0.3936358891641496</v>
      </c>
    </row>
    <row r="68" spans="1:13" ht="9" customHeight="1" x14ac:dyDescent="0.3">
      <c r="A68" s="18" t="s">
        <v>11</v>
      </c>
      <c r="B68" s="18">
        <v>3945</v>
      </c>
      <c r="C68" s="18">
        <v>1871</v>
      </c>
      <c r="D68" s="18">
        <v>2074</v>
      </c>
      <c r="E68" s="18">
        <v>380</v>
      </c>
      <c r="F68" s="18">
        <v>295</v>
      </c>
      <c r="G68" s="18">
        <v>85</v>
      </c>
      <c r="H68" s="26">
        <f t="shared" si="42"/>
        <v>9.6324461343472745</v>
      </c>
      <c r="I68" s="26">
        <f t="shared" si="42"/>
        <v>15.766969535008016</v>
      </c>
      <c r="J68" s="26">
        <f t="shared" si="42"/>
        <v>4.0983606557377046</v>
      </c>
      <c r="K68" s="27"/>
      <c r="L68" s="27"/>
      <c r="M68" s="27"/>
    </row>
    <row r="69" spans="1:13" ht="9" customHeight="1" x14ac:dyDescent="0.3">
      <c r="A69" s="18" t="s">
        <v>12</v>
      </c>
      <c r="B69" s="18">
        <v>4457</v>
      </c>
      <c r="C69" s="18">
        <v>2055</v>
      </c>
      <c r="D69" s="18">
        <v>2402</v>
      </c>
      <c r="E69" s="18">
        <v>169</v>
      </c>
      <c r="F69" s="18">
        <v>140</v>
      </c>
      <c r="G69" s="18">
        <v>29</v>
      </c>
      <c r="H69" s="26">
        <f t="shared" si="42"/>
        <v>3.7917881983396908</v>
      </c>
      <c r="I69" s="26">
        <f t="shared" si="42"/>
        <v>6.8126520681265204</v>
      </c>
      <c r="J69" s="26">
        <f t="shared" si="42"/>
        <v>1.2073272273105746</v>
      </c>
      <c r="K69" s="27">
        <f>K67*50</f>
        <v>72.147927352949011</v>
      </c>
      <c r="L69" s="27">
        <f t="shared" ref="L69:M69" si="45">L67*50</f>
        <v>116.37759576640275</v>
      </c>
      <c r="M69" s="27">
        <f t="shared" si="45"/>
        <v>19.681794458207481</v>
      </c>
    </row>
    <row r="70" spans="1:13" ht="9" customHeight="1" x14ac:dyDescent="0.3">
      <c r="A70" s="18" t="s">
        <v>13</v>
      </c>
      <c r="B70" s="18">
        <v>3705</v>
      </c>
      <c r="C70" s="18">
        <v>1875</v>
      </c>
      <c r="D70" s="18">
        <v>1830</v>
      </c>
      <c r="E70" s="18">
        <v>73</v>
      </c>
      <c r="F70" s="18">
        <v>65</v>
      </c>
      <c r="G70" s="18">
        <v>8</v>
      </c>
      <c r="H70" s="26">
        <f t="shared" si="42"/>
        <v>1.9703103913630231</v>
      </c>
      <c r="I70" s="26">
        <f t="shared" si="42"/>
        <v>3.4666666666666663</v>
      </c>
      <c r="J70" s="26">
        <f t="shared" si="42"/>
        <v>0.43715846994535518</v>
      </c>
      <c r="K70" s="27"/>
      <c r="L70" s="27"/>
      <c r="M70" s="27"/>
    </row>
    <row r="71" spans="1:13" ht="9" customHeight="1" x14ac:dyDescent="0.3">
      <c r="A71" s="18" t="s">
        <v>14</v>
      </c>
      <c r="B71" s="18">
        <v>3716</v>
      </c>
      <c r="C71" s="18">
        <v>1959</v>
      </c>
      <c r="D71" s="18">
        <v>1757</v>
      </c>
      <c r="E71" s="18">
        <v>51</v>
      </c>
      <c r="F71" s="18">
        <v>43</v>
      </c>
      <c r="G71" s="18">
        <v>8</v>
      </c>
      <c r="H71" s="26">
        <f t="shared" si="42"/>
        <v>1.372443487621098</v>
      </c>
      <c r="I71" s="26">
        <f t="shared" si="42"/>
        <v>2.1949974476773866</v>
      </c>
      <c r="J71" s="26">
        <f t="shared" si="42"/>
        <v>0.45532157085941949</v>
      </c>
      <c r="K71" s="27">
        <f>K65-K69</f>
        <v>2480.1088356206151</v>
      </c>
      <c r="L71" s="27">
        <f t="shared" ref="L71:M71" si="46">L65-L69</f>
        <v>2664.9218523153513</v>
      </c>
      <c r="M71" s="27">
        <f t="shared" si="46"/>
        <v>2305.1857324370508</v>
      </c>
    </row>
    <row r="72" spans="1:13" ht="9" customHeight="1" x14ac:dyDescent="0.3">
      <c r="A72" s="18" t="s">
        <v>15</v>
      </c>
      <c r="B72" s="18">
        <v>2709</v>
      </c>
      <c r="C72" s="18">
        <v>1504</v>
      </c>
      <c r="D72" s="18">
        <v>1205</v>
      </c>
      <c r="E72" s="18">
        <v>41</v>
      </c>
      <c r="F72" s="18">
        <v>37</v>
      </c>
      <c r="G72" s="18">
        <v>4</v>
      </c>
      <c r="H72" s="26">
        <f t="shared" si="42"/>
        <v>1.5134736064968624</v>
      </c>
      <c r="I72" s="26">
        <f t="shared" si="42"/>
        <v>2.4601063829787235</v>
      </c>
      <c r="J72" s="26">
        <f t="shared" si="42"/>
        <v>0.33195020746887965</v>
      </c>
      <c r="K72" s="27">
        <f>100-K67</f>
        <v>98.557041452941021</v>
      </c>
      <c r="L72" s="27">
        <f t="shared" ref="L72:M72" si="47">100-L67</f>
        <v>97.672448084671942</v>
      </c>
      <c r="M72" s="27">
        <f t="shared" si="47"/>
        <v>99.606364110835855</v>
      </c>
    </row>
    <row r="73" spans="1:13" ht="9" customHeight="1" x14ac:dyDescent="0.3">
      <c r="H73" s="26">
        <f>SUM(H65:H71)*5</f>
        <v>1052.256762973564</v>
      </c>
      <c r="I73" s="26">
        <f>SUM(I65:I71)*5</f>
        <v>1281.2994480817545</v>
      </c>
      <c r="J73" s="26">
        <f>SUM(J65:J71)*5</f>
        <v>824.86752689525827</v>
      </c>
      <c r="K73" s="29">
        <f>K71/K72</f>
        <v>25.164197291827357</v>
      </c>
      <c r="L73" s="29">
        <f t="shared" ref="L73:M73" si="48">L71/L72</f>
        <v>27.284274169161183</v>
      </c>
      <c r="M73" s="29">
        <f t="shared" si="48"/>
        <v>23.14295630620531</v>
      </c>
    </row>
    <row r="74" spans="1:13" ht="9" customHeight="1" x14ac:dyDescent="0.3">
      <c r="A74" s="3" t="s">
        <v>40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9294D-D5BA-4BD9-9C05-2C0D4258178C}">
  <dimension ref="A1:I72"/>
  <sheetViews>
    <sheetView view="pageBreakPreview" topLeftCell="A51" zoomScale="150" zoomScaleNormal="100" zoomScaleSheetLayoutView="150" workbookViewId="0">
      <selection activeCell="A72" sqref="A72:I72"/>
    </sheetView>
  </sheetViews>
  <sheetFormatPr defaultColWidth="8.86328125" defaultRowHeight="9.6" customHeight="1" x14ac:dyDescent="0.3"/>
  <cols>
    <col min="1" max="16384" width="8.86328125" style="1"/>
  </cols>
  <sheetData>
    <row r="1" spans="1:9" ht="9.6" customHeight="1" x14ac:dyDescent="0.3">
      <c r="A1" s="1" t="s">
        <v>47</v>
      </c>
    </row>
    <row r="2" spans="1:9" ht="9.6" customHeight="1" x14ac:dyDescent="0.3">
      <c r="A2" s="13"/>
      <c r="B2" s="14" t="s">
        <v>23</v>
      </c>
      <c r="C2" s="14" t="s">
        <v>31</v>
      </c>
      <c r="D2" s="14" t="s">
        <v>32</v>
      </c>
      <c r="E2" s="14" t="s">
        <v>33</v>
      </c>
      <c r="F2" s="14" t="s">
        <v>48</v>
      </c>
      <c r="G2" s="14" t="s">
        <v>49</v>
      </c>
      <c r="H2" s="14" t="s">
        <v>50</v>
      </c>
      <c r="I2" s="15" t="s">
        <v>51</v>
      </c>
    </row>
    <row r="3" spans="1:9" ht="9.6" customHeight="1" x14ac:dyDescent="0.3">
      <c r="A3" s="1" t="s">
        <v>0</v>
      </c>
      <c r="B3" s="1">
        <v>108981</v>
      </c>
      <c r="C3" s="1">
        <v>190438</v>
      </c>
      <c r="D3" s="1">
        <v>186986</v>
      </c>
      <c r="E3" s="1">
        <v>10092</v>
      </c>
      <c r="F3" s="16">
        <f>C3/B3</f>
        <v>1.7474422146979749</v>
      </c>
      <c r="G3" s="16">
        <f>D3/B3</f>
        <v>1.7157669685541517</v>
      </c>
      <c r="H3" s="4">
        <f>D3*100/C3</f>
        <v>98.187336560980484</v>
      </c>
      <c r="I3" s="1">
        <f>E3*1000/B3</f>
        <v>92.603297822556229</v>
      </c>
    </row>
    <row r="4" spans="1:9" ht="9.6" customHeight="1" x14ac:dyDescent="0.3">
      <c r="A4" s="1" t="s">
        <v>8</v>
      </c>
      <c r="B4" s="1">
        <v>23443</v>
      </c>
      <c r="C4" s="1">
        <v>3724</v>
      </c>
      <c r="D4" s="1">
        <v>3642</v>
      </c>
      <c r="E4" s="1">
        <v>1266</v>
      </c>
      <c r="F4" s="16">
        <f t="shared" ref="F4:F10" si="0">C4/B4</f>
        <v>0.15885338907136459</v>
      </c>
      <c r="G4" s="16">
        <f t="shared" ref="G4:G10" si="1">D4/B4</f>
        <v>0.15535554323252143</v>
      </c>
      <c r="H4" s="4">
        <f t="shared" ref="H4:H10" si="2">D4*100/C4</f>
        <v>97.798066595059083</v>
      </c>
      <c r="I4" s="1">
        <f t="shared" ref="I4:I10" si="3">E4*1000/B4</f>
        <v>54.003327219212558</v>
      </c>
    </row>
    <row r="5" spans="1:9" ht="9.6" customHeight="1" x14ac:dyDescent="0.3">
      <c r="A5" s="1" t="s">
        <v>9</v>
      </c>
      <c r="B5" s="1">
        <v>17922</v>
      </c>
      <c r="C5" s="1">
        <v>13739</v>
      </c>
      <c r="D5" s="1">
        <v>13441</v>
      </c>
      <c r="E5" s="1">
        <v>3074</v>
      </c>
      <c r="F5" s="16">
        <f t="shared" si="0"/>
        <v>0.76659970985381098</v>
      </c>
      <c r="G5" s="16">
        <f t="shared" si="1"/>
        <v>0.74997210132797676</v>
      </c>
      <c r="H5" s="4">
        <f t="shared" si="2"/>
        <v>97.830992066380375</v>
      </c>
      <c r="I5" s="1">
        <f t="shared" si="3"/>
        <v>171.52103559870551</v>
      </c>
    </row>
    <row r="6" spans="1:9" ht="9.6" customHeight="1" x14ac:dyDescent="0.3">
      <c r="A6" s="1" t="s">
        <v>10</v>
      </c>
      <c r="B6" s="1">
        <v>17007</v>
      </c>
      <c r="C6" s="1">
        <v>27697</v>
      </c>
      <c r="D6" s="1">
        <v>27206</v>
      </c>
      <c r="E6" s="1">
        <v>2712</v>
      </c>
      <c r="F6" s="16">
        <f t="shared" si="0"/>
        <v>1.6285647086493797</v>
      </c>
      <c r="G6" s="16">
        <f t="shared" si="1"/>
        <v>1.5996942435467749</v>
      </c>
      <c r="H6" s="4">
        <f t="shared" si="2"/>
        <v>98.227244827959709</v>
      </c>
      <c r="I6" s="1">
        <f t="shared" si="3"/>
        <v>159.46375022049745</v>
      </c>
    </row>
    <row r="7" spans="1:9" ht="9.6" customHeight="1" x14ac:dyDescent="0.3">
      <c r="A7" s="1" t="s">
        <v>11</v>
      </c>
      <c r="B7" s="1">
        <v>13854</v>
      </c>
      <c r="C7" s="1">
        <v>32308</v>
      </c>
      <c r="D7" s="1">
        <v>31766</v>
      </c>
      <c r="E7" s="1">
        <v>1623</v>
      </c>
      <c r="F7" s="16">
        <f t="shared" si="0"/>
        <v>2.3320340695827921</v>
      </c>
      <c r="G7" s="16">
        <f t="shared" si="1"/>
        <v>2.2929117944276021</v>
      </c>
      <c r="H7" s="4">
        <f t="shared" si="2"/>
        <v>98.322396929553051</v>
      </c>
      <c r="I7" s="1">
        <f t="shared" si="3"/>
        <v>117.15028150714595</v>
      </c>
    </row>
    <row r="8" spans="1:9" ht="9.6" customHeight="1" x14ac:dyDescent="0.3">
      <c r="A8" s="1" t="s">
        <v>12</v>
      </c>
      <c r="B8" s="1">
        <v>15350</v>
      </c>
      <c r="C8" s="1">
        <v>44236</v>
      </c>
      <c r="D8" s="1">
        <v>43481</v>
      </c>
      <c r="E8" s="1">
        <v>1098</v>
      </c>
      <c r="F8" s="16">
        <f t="shared" si="0"/>
        <v>2.8818241042345276</v>
      </c>
      <c r="G8" s="16">
        <f t="shared" si="1"/>
        <v>2.8326384364820849</v>
      </c>
      <c r="H8" s="4">
        <f t="shared" si="2"/>
        <v>98.293245320553396</v>
      </c>
      <c r="I8" s="1">
        <f t="shared" si="3"/>
        <v>71.530944625407173</v>
      </c>
    </row>
    <row r="9" spans="1:9" ht="9.6" customHeight="1" x14ac:dyDescent="0.3">
      <c r="A9" s="1" t="s">
        <v>13</v>
      </c>
      <c r="B9" s="1">
        <v>11281</v>
      </c>
      <c r="C9" s="1">
        <v>35582</v>
      </c>
      <c r="D9" s="1">
        <v>34937</v>
      </c>
      <c r="E9" s="1">
        <v>193</v>
      </c>
      <c r="F9" s="16">
        <f t="shared" si="0"/>
        <v>3.1541530006205125</v>
      </c>
      <c r="G9" s="16">
        <f t="shared" si="1"/>
        <v>3.0969772183317081</v>
      </c>
      <c r="H9" s="4">
        <f t="shared" si="2"/>
        <v>98.187285706255977</v>
      </c>
      <c r="I9" s="1">
        <f t="shared" si="3"/>
        <v>17.10841237478947</v>
      </c>
    </row>
    <row r="10" spans="1:9" ht="9.6" customHeight="1" x14ac:dyDescent="0.3">
      <c r="A10" s="1" t="s">
        <v>14</v>
      </c>
      <c r="B10" s="1">
        <v>10124</v>
      </c>
      <c r="C10" s="1">
        <v>33152</v>
      </c>
      <c r="D10" s="1">
        <v>32513</v>
      </c>
      <c r="E10" s="1">
        <v>126</v>
      </c>
      <c r="F10" s="16">
        <f t="shared" si="0"/>
        <v>3.2745950217305411</v>
      </c>
      <c r="G10" s="16">
        <f t="shared" si="1"/>
        <v>3.2114776768075859</v>
      </c>
      <c r="H10" s="4">
        <f t="shared" si="2"/>
        <v>98.072514478764475</v>
      </c>
      <c r="I10" s="1">
        <f t="shared" si="3"/>
        <v>12.445673646779928</v>
      </c>
    </row>
    <row r="11" spans="1:9" ht="9.6" customHeight="1" x14ac:dyDescent="0.3">
      <c r="A11" s="1" t="s">
        <v>25</v>
      </c>
      <c r="H11" s="5" t="s">
        <v>52</v>
      </c>
      <c r="I11" s="1">
        <f>SUM(I4:I10)*5</f>
        <v>3016.1171259626908</v>
      </c>
    </row>
    <row r="12" spans="1:9" ht="9.6" customHeight="1" x14ac:dyDescent="0.3">
      <c r="A12" s="1" t="s">
        <v>34</v>
      </c>
    </row>
    <row r="13" spans="1:9" ht="9.6" customHeight="1" x14ac:dyDescent="0.3">
      <c r="A13" s="1" t="s">
        <v>0</v>
      </c>
      <c r="B13" s="1">
        <v>10599</v>
      </c>
      <c r="C13" s="1">
        <v>19171</v>
      </c>
      <c r="D13" s="1">
        <v>18787</v>
      </c>
      <c r="E13" s="1">
        <v>1114</v>
      </c>
      <c r="F13" s="16">
        <f>C13/B13</f>
        <v>1.8087555429757525</v>
      </c>
      <c r="G13" s="16">
        <f>D13/B13</f>
        <v>1.772525709972639</v>
      </c>
      <c r="H13" s="4">
        <f>D13*100/C13</f>
        <v>97.996974597047625</v>
      </c>
      <c r="I13" s="1">
        <f>E13*1000/B13</f>
        <v>105.10425511840739</v>
      </c>
    </row>
    <row r="14" spans="1:9" ht="9.6" customHeight="1" x14ac:dyDescent="0.3">
      <c r="A14" s="1" t="s">
        <v>8</v>
      </c>
      <c r="B14" s="1">
        <v>1563</v>
      </c>
      <c r="C14" s="1">
        <v>362</v>
      </c>
      <c r="D14" s="1">
        <v>356</v>
      </c>
      <c r="E14" s="1">
        <v>96</v>
      </c>
      <c r="F14" s="16">
        <f t="shared" ref="F14:F20" si="4">C14/B14</f>
        <v>0.23160588611644273</v>
      </c>
      <c r="G14" s="16">
        <f t="shared" ref="G14:G20" si="5">D14/B14</f>
        <v>0.22776711452335252</v>
      </c>
      <c r="H14" s="4">
        <f t="shared" ref="H14:H20" si="6">D14*100/C14</f>
        <v>98.342541436464089</v>
      </c>
      <c r="I14" s="1">
        <f t="shared" ref="I14:I20" si="7">E14*1000/B14</f>
        <v>61.420345489443378</v>
      </c>
    </row>
    <row r="15" spans="1:9" ht="9.6" customHeight="1" x14ac:dyDescent="0.3">
      <c r="A15" s="1" t="s">
        <v>9</v>
      </c>
      <c r="B15" s="1">
        <v>1428</v>
      </c>
      <c r="C15" s="1">
        <v>1432</v>
      </c>
      <c r="D15" s="1">
        <v>1395</v>
      </c>
      <c r="E15" s="1">
        <v>263</v>
      </c>
      <c r="F15" s="16">
        <f t="shared" si="4"/>
        <v>1.0028011204481793</v>
      </c>
      <c r="G15" s="16">
        <f t="shared" si="5"/>
        <v>0.97689075630252098</v>
      </c>
      <c r="H15" s="4">
        <f t="shared" si="6"/>
        <v>97.416201117318437</v>
      </c>
      <c r="I15" s="1">
        <f t="shared" si="7"/>
        <v>184.17366946778711</v>
      </c>
    </row>
    <row r="16" spans="1:9" ht="9.6" customHeight="1" x14ac:dyDescent="0.3">
      <c r="A16" s="1" t="s">
        <v>10</v>
      </c>
      <c r="B16" s="1">
        <v>1893</v>
      </c>
      <c r="C16" s="1">
        <v>3437</v>
      </c>
      <c r="D16" s="1">
        <v>3366</v>
      </c>
      <c r="E16" s="1">
        <v>330</v>
      </c>
      <c r="F16" s="16">
        <f t="shared" si="4"/>
        <v>1.815636555731643</v>
      </c>
      <c r="G16" s="16">
        <f t="shared" si="5"/>
        <v>1.7781299524564185</v>
      </c>
      <c r="H16" s="4">
        <f t="shared" si="6"/>
        <v>97.934244981088156</v>
      </c>
      <c r="I16" s="1">
        <f t="shared" si="7"/>
        <v>174.32646592709983</v>
      </c>
    </row>
    <row r="17" spans="1:9" ht="9.6" customHeight="1" x14ac:dyDescent="0.3">
      <c r="A17" s="1" t="s">
        <v>11</v>
      </c>
      <c r="B17" s="1">
        <v>1619</v>
      </c>
      <c r="C17" s="1">
        <v>3788</v>
      </c>
      <c r="D17" s="1">
        <v>3720</v>
      </c>
      <c r="E17" s="1">
        <v>215</v>
      </c>
      <c r="F17" s="16">
        <f t="shared" si="4"/>
        <v>2.339715873996294</v>
      </c>
      <c r="G17" s="16">
        <f t="shared" si="5"/>
        <v>2.2977146386658429</v>
      </c>
      <c r="H17" s="4">
        <f t="shared" si="6"/>
        <v>98.204857444561767</v>
      </c>
      <c r="I17" s="1">
        <f t="shared" si="7"/>
        <v>132.79802347127855</v>
      </c>
    </row>
    <row r="18" spans="1:9" ht="9.6" customHeight="1" x14ac:dyDescent="0.3">
      <c r="A18" s="1" t="s">
        <v>12</v>
      </c>
      <c r="B18" s="1">
        <v>1716</v>
      </c>
      <c r="C18" s="1">
        <v>4369</v>
      </c>
      <c r="D18" s="1">
        <v>4300</v>
      </c>
      <c r="E18" s="1">
        <v>165</v>
      </c>
      <c r="F18" s="16">
        <f t="shared" si="4"/>
        <v>2.5460372960372961</v>
      </c>
      <c r="G18" s="16">
        <f t="shared" si="5"/>
        <v>2.5058275058275057</v>
      </c>
      <c r="H18" s="4">
        <f t="shared" si="6"/>
        <v>98.420691233691926</v>
      </c>
      <c r="I18" s="1">
        <f t="shared" si="7"/>
        <v>96.15384615384616</v>
      </c>
    </row>
    <row r="19" spans="1:9" ht="9.6" customHeight="1" x14ac:dyDescent="0.3">
      <c r="A19" s="1" t="s">
        <v>13</v>
      </c>
      <c r="B19" s="1">
        <v>1267</v>
      </c>
      <c r="C19" s="1">
        <v>3196</v>
      </c>
      <c r="D19" s="1">
        <v>3126</v>
      </c>
      <c r="E19" s="1">
        <v>24</v>
      </c>
      <c r="F19" s="16">
        <f t="shared" si="4"/>
        <v>2.5224940805051301</v>
      </c>
      <c r="G19" s="16">
        <f t="shared" si="5"/>
        <v>2.4672454617205997</v>
      </c>
      <c r="H19" s="4">
        <f t="shared" si="6"/>
        <v>97.809762202753447</v>
      </c>
      <c r="I19" s="1">
        <f t="shared" si="7"/>
        <v>18.94238358326756</v>
      </c>
    </row>
    <row r="20" spans="1:9" ht="9.6" customHeight="1" x14ac:dyDescent="0.3">
      <c r="A20" s="1" t="s">
        <v>14</v>
      </c>
      <c r="B20" s="1">
        <v>1113</v>
      </c>
      <c r="C20" s="1">
        <v>2587</v>
      </c>
      <c r="D20" s="1">
        <v>2524</v>
      </c>
      <c r="E20" s="1">
        <v>21</v>
      </c>
      <c r="F20" s="16">
        <f t="shared" si="4"/>
        <v>2.3243486073674755</v>
      </c>
      <c r="G20" s="16">
        <f t="shared" si="5"/>
        <v>2.2677448337825696</v>
      </c>
      <c r="H20" s="4">
        <f t="shared" si="6"/>
        <v>97.564746810977965</v>
      </c>
      <c r="I20" s="1">
        <f t="shared" si="7"/>
        <v>18.867924528301888</v>
      </c>
    </row>
    <row r="21" spans="1:9" ht="9.6" customHeight="1" x14ac:dyDescent="0.3">
      <c r="A21" s="1" t="s">
        <v>26</v>
      </c>
      <c r="H21" s="5" t="s">
        <v>52</v>
      </c>
      <c r="I21" s="1">
        <f>SUM(I14:I20)*5</f>
        <v>3433.4132931051226</v>
      </c>
    </row>
    <row r="22" spans="1:9" ht="9.6" customHeight="1" x14ac:dyDescent="0.3">
      <c r="A22" s="1" t="s">
        <v>34</v>
      </c>
    </row>
    <row r="23" spans="1:9" ht="9.6" customHeight="1" x14ac:dyDescent="0.3">
      <c r="A23" s="1" t="s">
        <v>0</v>
      </c>
      <c r="B23" s="1">
        <v>16905</v>
      </c>
      <c r="C23" s="1">
        <v>30801</v>
      </c>
      <c r="D23" s="1">
        <v>30253</v>
      </c>
      <c r="E23" s="1">
        <v>1541</v>
      </c>
      <c r="F23" s="16">
        <f>C23/B23</f>
        <v>1.822005323868678</v>
      </c>
      <c r="G23" s="16">
        <f>D23/B23</f>
        <v>1.7895888790298728</v>
      </c>
      <c r="H23" s="4">
        <f>D23*100/C23</f>
        <v>98.220836985812156</v>
      </c>
      <c r="I23" s="1">
        <f>E23*1000/B23</f>
        <v>91.156462585034021</v>
      </c>
    </row>
    <row r="24" spans="1:9" ht="9.6" customHeight="1" x14ac:dyDescent="0.3">
      <c r="A24" s="1" t="s">
        <v>8</v>
      </c>
      <c r="B24" s="1">
        <v>3197</v>
      </c>
      <c r="C24" s="1">
        <v>517</v>
      </c>
      <c r="D24" s="1">
        <v>507</v>
      </c>
      <c r="E24" s="1">
        <v>169</v>
      </c>
      <c r="F24" s="16">
        <f t="shared" ref="F24:F30" si="8">C24/B24</f>
        <v>0.16171410697528935</v>
      </c>
      <c r="G24" s="16">
        <f t="shared" ref="G24:G30" si="9">D24/B24</f>
        <v>0.15858617453862997</v>
      </c>
      <c r="H24" s="4">
        <f t="shared" ref="H24:H30" si="10">D24*100/C24</f>
        <v>98.065764023210832</v>
      </c>
      <c r="I24" s="1">
        <f t="shared" ref="I24:I30" si="11">E24*1000/B24</f>
        <v>52.862058179543325</v>
      </c>
    </row>
    <row r="25" spans="1:9" ht="9.6" customHeight="1" x14ac:dyDescent="0.3">
      <c r="A25" s="1" t="s">
        <v>9</v>
      </c>
      <c r="B25" s="1">
        <v>2734</v>
      </c>
      <c r="C25" s="1">
        <v>2120</v>
      </c>
      <c r="D25" s="1">
        <v>2075</v>
      </c>
      <c r="E25" s="1">
        <v>448</v>
      </c>
      <c r="F25" s="16">
        <f t="shared" si="8"/>
        <v>0.77542062911484999</v>
      </c>
      <c r="G25" s="16">
        <f t="shared" si="9"/>
        <v>0.75896122896854423</v>
      </c>
      <c r="H25" s="4">
        <f t="shared" si="10"/>
        <v>97.877358490566039</v>
      </c>
      <c r="I25" s="1">
        <f t="shared" si="11"/>
        <v>163.86247256766643</v>
      </c>
    </row>
    <row r="26" spans="1:9" ht="9.6" customHeight="1" x14ac:dyDescent="0.3">
      <c r="A26" s="1" t="s">
        <v>10</v>
      </c>
      <c r="B26" s="1">
        <v>2759</v>
      </c>
      <c r="C26" s="1">
        <v>4619</v>
      </c>
      <c r="D26" s="1">
        <v>4545</v>
      </c>
      <c r="E26" s="1">
        <v>447</v>
      </c>
      <c r="F26" s="16">
        <f t="shared" si="8"/>
        <v>1.6741573033707866</v>
      </c>
      <c r="G26" s="16">
        <f t="shared" si="9"/>
        <v>1.647335991301196</v>
      </c>
      <c r="H26" s="4">
        <f t="shared" si="10"/>
        <v>98.397921628058015</v>
      </c>
      <c r="I26" s="1">
        <f t="shared" si="11"/>
        <v>162.01522290685031</v>
      </c>
    </row>
    <row r="27" spans="1:9" ht="9.6" customHeight="1" x14ac:dyDescent="0.3">
      <c r="A27" s="1" t="s">
        <v>11</v>
      </c>
      <c r="B27" s="1">
        <v>2251</v>
      </c>
      <c r="C27" s="1">
        <v>5375</v>
      </c>
      <c r="D27" s="1">
        <v>5292</v>
      </c>
      <c r="E27" s="1">
        <v>273</v>
      </c>
      <c r="F27" s="16">
        <f t="shared" si="8"/>
        <v>2.387827632163483</v>
      </c>
      <c r="G27" s="16">
        <f t="shared" si="9"/>
        <v>2.3509551310528654</v>
      </c>
      <c r="H27" s="4">
        <f t="shared" si="10"/>
        <v>98.455813953488374</v>
      </c>
      <c r="I27" s="1">
        <f t="shared" si="11"/>
        <v>121.2794313638383</v>
      </c>
    </row>
    <row r="28" spans="1:9" ht="9.6" customHeight="1" x14ac:dyDescent="0.3">
      <c r="A28" s="1" t="s">
        <v>12</v>
      </c>
      <c r="B28" s="1">
        <v>2522</v>
      </c>
      <c r="C28" s="1">
        <v>7308</v>
      </c>
      <c r="D28" s="1">
        <v>7184</v>
      </c>
      <c r="E28" s="1">
        <v>156</v>
      </c>
      <c r="F28" s="16">
        <f t="shared" si="8"/>
        <v>2.8977002379064234</v>
      </c>
      <c r="G28" s="16">
        <f t="shared" si="9"/>
        <v>2.8485329103885806</v>
      </c>
      <c r="H28" s="4">
        <f t="shared" si="10"/>
        <v>98.303229337712096</v>
      </c>
      <c r="I28" s="1">
        <f t="shared" si="11"/>
        <v>61.855670103092784</v>
      </c>
    </row>
    <row r="29" spans="1:9" ht="9.6" customHeight="1" x14ac:dyDescent="0.3">
      <c r="A29" s="1" t="s">
        <v>13</v>
      </c>
      <c r="B29" s="1">
        <v>1793</v>
      </c>
      <c r="C29" s="1">
        <v>5609</v>
      </c>
      <c r="D29" s="1">
        <v>5511</v>
      </c>
      <c r="E29" s="1">
        <v>32</v>
      </c>
      <c r="F29" s="16">
        <f t="shared" si="8"/>
        <v>3.1282766313441162</v>
      </c>
      <c r="G29" s="16">
        <f t="shared" si="9"/>
        <v>3.0736196319018405</v>
      </c>
      <c r="H29" s="4">
        <f t="shared" si="10"/>
        <v>98.252807987163493</v>
      </c>
      <c r="I29" s="1">
        <f t="shared" si="11"/>
        <v>17.84718349135527</v>
      </c>
    </row>
    <row r="30" spans="1:9" ht="9.6" customHeight="1" x14ac:dyDescent="0.3">
      <c r="A30" s="1" t="s">
        <v>14</v>
      </c>
      <c r="B30" s="1">
        <v>1649</v>
      </c>
      <c r="C30" s="1">
        <v>5253</v>
      </c>
      <c r="D30" s="1">
        <v>5139</v>
      </c>
      <c r="E30" s="1">
        <v>16</v>
      </c>
      <c r="F30" s="16">
        <f t="shared" si="8"/>
        <v>3.1855670103092781</v>
      </c>
      <c r="G30" s="16">
        <f t="shared" si="9"/>
        <v>3.1164342025469982</v>
      </c>
      <c r="H30" s="4">
        <f t="shared" si="10"/>
        <v>97.829811536264998</v>
      </c>
      <c r="I30" s="1">
        <f t="shared" si="11"/>
        <v>9.7028502122498477</v>
      </c>
    </row>
    <row r="31" spans="1:9" ht="9.6" customHeight="1" x14ac:dyDescent="0.3">
      <c r="A31" s="1" t="s">
        <v>27</v>
      </c>
      <c r="H31" s="5" t="s">
        <v>52</v>
      </c>
      <c r="I31" s="1">
        <f>SUM(I24:I30)*5</f>
        <v>2947.124444122981</v>
      </c>
    </row>
    <row r="32" spans="1:9" ht="9.6" customHeight="1" x14ac:dyDescent="0.3">
      <c r="A32" s="1" t="s">
        <v>34</v>
      </c>
    </row>
    <row r="33" spans="1:9" ht="9.6" customHeight="1" x14ac:dyDescent="0.3">
      <c r="A33" s="1" t="s">
        <v>0</v>
      </c>
      <c r="B33" s="1">
        <v>15040</v>
      </c>
      <c r="C33" s="1">
        <v>26584</v>
      </c>
      <c r="D33" s="1">
        <v>25458</v>
      </c>
      <c r="E33" s="1">
        <v>1518</v>
      </c>
      <c r="F33" s="16">
        <f>C33/B33</f>
        <v>1.7675531914893616</v>
      </c>
      <c r="G33" s="16">
        <f>D33/B33</f>
        <v>1.692686170212766</v>
      </c>
      <c r="H33" s="4">
        <f>D33*100/C33</f>
        <v>95.764369545591336</v>
      </c>
      <c r="I33" s="1">
        <f>E33*1000/B33</f>
        <v>100.93085106382979</v>
      </c>
    </row>
    <row r="34" spans="1:9" ht="9.6" customHeight="1" x14ac:dyDescent="0.3">
      <c r="A34" s="1" t="s">
        <v>8</v>
      </c>
      <c r="B34" s="1">
        <v>3377</v>
      </c>
      <c r="C34" s="1">
        <v>751</v>
      </c>
      <c r="D34" s="1">
        <v>719</v>
      </c>
      <c r="E34" s="1">
        <v>214</v>
      </c>
      <c r="F34" s="16">
        <f t="shared" ref="F34:F40" si="12">C34/B34</f>
        <v>0.22238673378738524</v>
      </c>
      <c r="G34" s="16">
        <f t="shared" ref="G34:G40" si="13">D34/B34</f>
        <v>0.21291086763399467</v>
      </c>
      <c r="H34" s="4">
        <f t="shared" ref="H34:H40" si="14">D34*100/C34</f>
        <v>95.739014647137154</v>
      </c>
      <c r="I34" s="1">
        <f t="shared" ref="I34:I40" si="15">E34*1000/B34</f>
        <v>63.369854900799524</v>
      </c>
    </row>
    <row r="35" spans="1:9" ht="9.6" customHeight="1" x14ac:dyDescent="0.3">
      <c r="A35" s="1" t="s">
        <v>9</v>
      </c>
      <c r="B35" s="1">
        <v>2548</v>
      </c>
      <c r="C35" s="1">
        <v>2503</v>
      </c>
      <c r="D35" s="1">
        <v>2405</v>
      </c>
      <c r="E35" s="1">
        <v>487</v>
      </c>
      <c r="F35" s="16">
        <f t="shared" si="12"/>
        <v>0.98233908948194659</v>
      </c>
      <c r="G35" s="16">
        <f t="shared" si="13"/>
        <v>0.94387755102040816</v>
      </c>
      <c r="H35" s="4">
        <f t="shared" si="14"/>
        <v>96.084698361965636</v>
      </c>
      <c r="I35" s="1">
        <f t="shared" si="15"/>
        <v>191.1302982731554</v>
      </c>
    </row>
    <row r="36" spans="1:9" ht="9.6" customHeight="1" x14ac:dyDescent="0.3">
      <c r="A36" s="1" t="s">
        <v>10</v>
      </c>
      <c r="B36" s="1">
        <v>2291</v>
      </c>
      <c r="C36" s="1">
        <v>4493</v>
      </c>
      <c r="D36" s="1">
        <v>4315</v>
      </c>
      <c r="E36" s="1">
        <v>374</v>
      </c>
      <c r="F36" s="16">
        <f t="shared" si="12"/>
        <v>1.9611523352247926</v>
      </c>
      <c r="G36" s="16">
        <f t="shared" si="13"/>
        <v>1.883457005674378</v>
      </c>
      <c r="H36" s="4">
        <f t="shared" si="14"/>
        <v>96.038281771644776</v>
      </c>
      <c r="I36" s="1">
        <f t="shared" si="15"/>
        <v>163.24749017896116</v>
      </c>
    </row>
    <row r="37" spans="1:9" ht="9.6" customHeight="1" x14ac:dyDescent="0.3">
      <c r="A37" s="1" t="s">
        <v>11</v>
      </c>
      <c r="B37" s="1">
        <v>2035</v>
      </c>
      <c r="C37" s="1">
        <v>4999</v>
      </c>
      <c r="D37" s="1">
        <v>4809</v>
      </c>
      <c r="E37" s="1">
        <v>254</v>
      </c>
      <c r="F37" s="16">
        <f t="shared" si="12"/>
        <v>2.4565110565110566</v>
      </c>
      <c r="G37" s="16">
        <f t="shared" si="13"/>
        <v>2.363144963144963</v>
      </c>
      <c r="H37" s="4">
        <f t="shared" si="14"/>
        <v>96.199239847969594</v>
      </c>
      <c r="I37" s="1">
        <f t="shared" si="15"/>
        <v>124.81572481572482</v>
      </c>
    </row>
    <row r="38" spans="1:9" ht="9.6" customHeight="1" x14ac:dyDescent="0.3">
      <c r="A38" s="1" t="s">
        <v>12</v>
      </c>
      <c r="B38" s="1">
        <v>2059</v>
      </c>
      <c r="C38" s="1">
        <v>5927</v>
      </c>
      <c r="D38" s="1">
        <v>5650</v>
      </c>
      <c r="E38" s="1">
        <v>137</v>
      </c>
      <c r="F38" s="16">
        <f t="shared" si="12"/>
        <v>2.8785818358426423</v>
      </c>
      <c r="G38" s="16">
        <f t="shared" si="13"/>
        <v>2.7440505099562893</v>
      </c>
      <c r="H38" s="4">
        <f t="shared" si="14"/>
        <v>95.326472076936057</v>
      </c>
      <c r="I38" s="1">
        <f t="shared" si="15"/>
        <v>66.537153958232153</v>
      </c>
    </row>
    <row r="39" spans="1:9" ht="9.6" customHeight="1" x14ac:dyDescent="0.3">
      <c r="A39" s="1" t="s">
        <v>13</v>
      </c>
      <c r="B39" s="1">
        <v>1524</v>
      </c>
      <c r="C39" s="1">
        <v>4310</v>
      </c>
      <c r="D39" s="1">
        <v>4124</v>
      </c>
      <c r="E39" s="1">
        <v>32</v>
      </c>
      <c r="F39" s="16">
        <f t="shared" si="12"/>
        <v>2.8280839895013123</v>
      </c>
      <c r="G39" s="16">
        <f t="shared" si="13"/>
        <v>2.7060367454068239</v>
      </c>
      <c r="H39" s="4">
        <f t="shared" si="14"/>
        <v>95.684454756380504</v>
      </c>
      <c r="I39" s="1">
        <f t="shared" si="15"/>
        <v>20.99737532808399</v>
      </c>
    </row>
    <row r="40" spans="1:9" ht="9.6" customHeight="1" x14ac:dyDescent="0.3">
      <c r="A40" s="1" t="s">
        <v>14</v>
      </c>
      <c r="B40" s="1">
        <v>1206</v>
      </c>
      <c r="C40" s="1">
        <v>3601</v>
      </c>
      <c r="D40" s="1">
        <v>3436</v>
      </c>
      <c r="E40" s="1">
        <v>20</v>
      </c>
      <c r="F40" s="16">
        <f t="shared" si="12"/>
        <v>2.9859038142620231</v>
      </c>
      <c r="G40" s="16">
        <f t="shared" si="13"/>
        <v>2.8490878938640134</v>
      </c>
      <c r="H40" s="4">
        <f t="shared" si="14"/>
        <v>95.417939461260758</v>
      </c>
      <c r="I40" s="1">
        <f t="shared" si="15"/>
        <v>16.58374792703151</v>
      </c>
    </row>
    <row r="41" spans="1:9" ht="9.6" customHeight="1" x14ac:dyDescent="0.3">
      <c r="A41" s="1" t="s">
        <v>28</v>
      </c>
      <c r="H41" s="5" t="s">
        <v>52</v>
      </c>
      <c r="I41" s="1">
        <f>SUM(I34:I40)*5</f>
        <v>3233.4082269099422</v>
      </c>
    </row>
    <row r="42" spans="1:9" ht="9.6" customHeight="1" x14ac:dyDescent="0.3">
      <c r="A42" s="1" t="s">
        <v>34</v>
      </c>
    </row>
    <row r="43" spans="1:9" ht="9.6" customHeight="1" x14ac:dyDescent="0.3">
      <c r="A43" s="1" t="s">
        <v>0</v>
      </c>
      <c r="B43" s="1">
        <v>27277</v>
      </c>
      <c r="C43" s="1">
        <v>46397</v>
      </c>
      <c r="D43" s="1">
        <v>45798</v>
      </c>
      <c r="E43" s="1">
        <v>2434</v>
      </c>
      <c r="F43" s="16">
        <f>C43/B43</f>
        <v>1.7009568500934853</v>
      </c>
      <c r="G43" s="16">
        <f>D43/B43</f>
        <v>1.6789969571433809</v>
      </c>
      <c r="H43" s="4">
        <f>D43*100/C43</f>
        <v>98.708968252257691</v>
      </c>
      <c r="I43" s="1">
        <f>E43*1000/B43</f>
        <v>89.23268687905562</v>
      </c>
    </row>
    <row r="44" spans="1:9" ht="9.6" customHeight="1" x14ac:dyDescent="0.3">
      <c r="A44" s="1" t="s">
        <v>8</v>
      </c>
      <c r="B44" s="1">
        <v>6395</v>
      </c>
      <c r="C44" s="1">
        <v>873</v>
      </c>
      <c r="D44" s="1">
        <v>859</v>
      </c>
      <c r="E44" s="1">
        <v>310</v>
      </c>
      <c r="F44" s="16">
        <f t="shared" ref="F44:F50" si="16">C44/B44</f>
        <v>0.13651290070367475</v>
      </c>
      <c r="G44" s="16">
        <f t="shared" ref="G44:G50" si="17">D44/B44</f>
        <v>0.13432369038311182</v>
      </c>
      <c r="H44" s="4">
        <f t="shared" ref="H44:H50" si="18">D44*100/C44</f>
        <v>98.396334478808711</v>
      </c>
      <c r="I44" s="1">
        <f t="shared" ref="I44:I50" si="19">E44*1000/B44</f>
        <v>48.475371383893666</v>
      </c>
    </row>
    <row r="45" spans="1:9" ht="9.6" customHeight="1" x14ac:dyDescent="0.3">
      <c r="A45" s="1" t="s">
        <v>9</v>
      </c>
      <c r="B45" s="1">
        <v>4667</v>
      </c>
      <c r="C45" s="1">
        <v>3135</v>
      </c>
      <c r="D45" s="1">
        <v>3085</v>
      </c>
      <c r="E45" s="1">
        <v>766</v>
      </c>
      <c r="F45" s="16">
        <f t="shared" si="16"/>
        <v>0.67173773301907003</v>
      </c>
      <c r="G45" s="16">
        <f t="shared" si="17"/>
        <v>0.66102421255624599</v>
      </c>
      <c r="H45" s="4">
        <f t="shared" si="18"/>
        <v>98.40510366826156</v>
      </c>
      <c r="I45" s="1">
        <f t="shared" si="19"/>
        <v>164.13113349046498</v>
      </c>
    </row>
    <row r="46" spans="1:9" ht="9.6" customHeight="1" x14ac:dyDescent="0.3">
      <c r="A46" s="1" t="s">
        <v>10</v>
      </c>
      <c r="B46" s="1">
        <v>4211</v>
      </c>
      <c r="C46" s="1">
        <v>6356</v>
      </c>
      <c r="D46" s="1">
        <v>6275</v>
      </c>
      <c r="E46" s="1">
        <v>672</v>
      </c>
      <c r="F46" s="16">
        <f t="shared" si="16"/>
        <v>1.5093801947280931</v>
      </c>
      <c r="G46" s="16">
        <f t="shared" si="17"/>
        <v>1.4901448587033959</v>
      </c>
      <c r="H46" s="4">
        <f t="shared" si="18"/>
        <v>98.725613593455009</v>
      </c>
      <c r="I46" s="1">
        <f t="shared" si="19"/>
        <v>159.58204701971027</v>
      </c>
    </row>
    <row r="47" spans="1:9" ht="9.6" customHeight="1" x14ac:dyDescent="0.3">
      <c r="A47" s="1" t="s">
        <v>11</v>
      </c>
      <c r="B47" s="1">
        <v>3206</v>
      </c>
      <c r="C47" s="1">
        <v>7279</v>
      </c>
      <c r="D47" s="1">
        <v>7192</v>
      </c>
      <c r="E47" s="1">
        <v>365</v>
      </c>
      <c r="F47" s="16">
        <f t="shared" si="16"/>
        <v>2.2704304429195257</v>
      </c>
      <c r="G47" s="16">
        <f t="shared" si="17"/>
        <v>2.2432938240798501</v>
      </c>
      <c r="H47" s="4">
        <f t="shared" si="18"/>
        <v>98.804780876494021</v>
      </c>
      <c r="I47" s="1">
        <f t="shared" si="19"/>
        <v>113.84903306300686</v>
      </c>
    </row>
    <row r="48" spans="1:9" ht="9.6" customHeight="1" x14ac:dyDescent="0.3">
      <c r="A48" s="1" t="s">
        <v>12</v>
      </c>
      <c r="B48" s="1">
        <v>3632</v>
      </c>
      <c r="C48" s="1">
        <v>10660</v>
      </c>
      <c r="D48" s="1">
        <v>10539</v>
      </c>
      <c r="E48" s="1">
        <v>256</v>
      </c>
      <c r="F48" s="16">
        <f t="shared" si="16"/>
        <v>2.9350220264317182</v>
      </c>
      <c r="G48" s="16">
        <f t="shared" si="17"/>
        <v>2.90170704845815</v>
      </c>
      <c r="H48" s="4">
        <f t="shared" si="18"/>
        <v>98.864915572232647</v>
      </c>
      <c r="I48" s="1">
        <f t="shared" si="19"/>
        <v>70.48458149779735</v>
      </c>
    </row>
    <row r="49" spans="1:9" ht="9.6" customHeight="1" x14ac:dyDescent="0.3">
      <c r="A49" s="1" t="s">
        <v>13</v>
      </c>
      <c r="B49" s="1">
        <v>2713</v>
      </c>
      <c r="C49" s="1">
        <v>9217</v>
      </c>
      <c r="D49" s="1">
        <v>9098</v>
      </c>
      <c r="E49" s="1">
        <v>38</v>
      </c>
      <c r="F49" s="16">
        <f t="shared" si="16"/>
        <v>3.3973461113158865</v>
      </c>
      <c r="G49" s="16">
        <f t="shared" si="17"/>
        <v>3.3534832288978991</v>
      </c>
      <c r="H49" s="4">
        <f t="shared" si="18"/>
        <v>98.708907453618309</v>
      </c>
      <c r="I49" s="1">
        <f t="shared" si="19"/>
        <v>14.006634721710284</v>
      </c>
    </row>
    <row r="50" spans="1:9" ht="9.6" customHeight="1" x14ac:dyDescent="0.3">
      <c r="A50" s="1" t="s">
        <v>14</v>
      </c>
      <c r="B50" s="1">
        <v>2453</v>
      </c>
      <c r="C50" s="1">
        <v>8877</v>
      </c>
      <c r="D50" s="1">
        <v>8750</v>
      </c>
      <c r="E50" s="1">
        <v>27</v>
      </c>
      <c r="F50" s="16">
        <f t="shared" si="16"/>
        <v>3.6188340807174888</v>
      </c>
      <c r="G50" s="16">
        <f t="shared" si="17"/>
        <v>3.5670607419486342</v>
      </c>
      <c r="H50" s="4">
        <f t="shared" si="18"/>
        <v>98.569336487552107</v>
      </c>
      <c r="I50" s="1">
        <f t="shared" si="19"/>
        <v>11.006930289441501</v>
      </c>
    </row>
    <row r="51" spans="1:9" ht="9.6" customHeight="1" x14ac:dyDescent="0.3">
      <c r="A51" s="1" t="s">
        <v>29</v>
      </c>
      <c r="H51" s="5" t="s">
        <v>52</v>
      </c>
      <c r="I51" s="1">
        <f>SUM(I44:I50)*5</f>
        <v>2907.6786573301247</v>
      </c>
    </row>
    <row r="52" spans="1:9" ht="9.6" customHeight="1" x14ac:dyDescent="0.3">
      <c r="A52" s="1" t="s">
        <v>34</v>
      </c>
    </row>
    <row r="53" spans="1:9" ht="9.6" customHeight="1" x14ac:dyDescent="0.3">
      <c r="A53" s="1" t="s">
        <v>0</v>
      </c>
      <c r="B53" s="1">
        <v>21852</v>
      </c>
      <c r="C53" s="1">
        <v>39287</v>
      </c>
      <c r="D53" s="1">
        <v>38785</v>
      </c>
      <c r="E53" s="1">
        <v>2079</v>
      </c>
      <c r="F53" s="16">
        <f>C53/B53</f>
        <v>1.797867472084935</v>
      </c>
      <c r="G53" s="16">
        <f>D53/B53</f>
        <v>1.774894746476295</v>
      </c>
      <c r="H53" s="4">
        <f>D53*100/C53</f>
        <v>98.722223636317352</v>
      </c>
      <c r="I53" s="1">
        <f>E53*1000/B53</f>
        <v>95.140032948929161</v>
      </c>
    </row>
    <row r="54" spans="1:9" ht="9.6" customHeight="1" x14ac:dyDescent="0.3">
      <c r="A54" s="1" t="s">
        <v>8</v>
      </c>
      <c r="B54" s="1">
        <v>5059</v>
      </c>
      <c r="C54" s="1">
        <v>741</v>
      </c>
      <c r="D54" s="1">
        <v>731</v>
      </c>
      <c r="E54" s="1">
        <v>265</v>
      </c>
      <c r="F54" s="16">
        <f t="shared" ref="F54:F60" si="20">C54/B54</f>
        <v>0.14647163471041708</v>
      </c>
      <c r="G54" s="16">
        <f t="shared" ref="G54:G60" si="21">D54/B54</f>
        <v>0.14449495947815774</v>
      </c>
      <c r="H54" s="4">
        <f t="shared" ref="H54:H60" si="22">D54*100/C54</f>
        <v>98.65047233468286</v>
      </c>
      <c r="I54" s="1">
        <f t="shared" ref="I54:I60" si="23">E54*1000/B54</f>
        <v>52.381893654872506</v>
      </c>
    </row>
    <row r="55" spans="1:9" ht="9.6" customHeight="1" x14ac:dyDescent="0.3">
      <c r="A55" s="1" t="s">
        <v>9</v>
      </c>
      <c r="B55" s="1">
        <v>3719</v>
      </c>
      <c r="C55" s="1">
        <v>2792</v>
      </c>
      <c r="D55" s="1">
        <v>2756</v>
      </c>
      <c r="E55" s="1">
        <v>659</v>
      </c>
      <c r="F55" s="16">
        <f t="shared" si="20"/>
        <v>0.75073944608765797</v>
      </c>
      <c r="G55" s="16">
        <f t="shared" si="21"/>
        <v>0.74105942457649909</v>
      </c>
      <c r="H55" s="4">
        <f t="shared" si="22"/>
        <v>98.710601719197712</v>
      </c>
      <c r="I55" s="1">
        <f t="shared" si="23"/>
        <v>177.19817155149235</v>
      </c>
    </row>
    <row r="56" spans="1:9" ht="9.6" customHeight="1" x14ac:dyDescent="0.3">
      <c r="A56" s="1" t="s">
        <v>10</v>
      </c>
      <c r="B56" s="1">
        <v>3286</v>
      </c>
      <c r="C56" s="1">
        <v>5267</v>
      </c>
      <c r="D56" s="1">
        <v>5213</v>
      </c>
      <c r="E56" s="1">
        <v>529</v>
      </c>
      <c r="F56" s="16">
        <f t="shared" si="20"/>
        <v>1.6028606208155813</v>
      </c>
      <c r="G56" s="16">
        <f t="shared" si="21"/>
        <v>1.5864272671941571</v>
      </c>
      <c r="H56" s="4">
        <f t="shared" si="22"/>
        <v>98.974748433643441</v>
      </c>
      <c r="I56" s="1">
        <f t="shared" si="23"/>
        <v>160.98600121728546</v>
      </c>
    </row>
    <row r="57" spans="1:9" ht="9.6" customHeight="1" x14ac:dyDescent="0.3">
      <c r="A57" s="1" t="s">
        <v>11</v>
      </c>
      <c r="B57" s="1">
        <v>2669</v>
      </c>
      <c r="C57" s="1">
        <v>6518</v>
      </c>
      <c r="D57" s="1">
        <v>6448</v>
      </c>
      <c r="E57" s="1">
        <v>301</v>
      </c>
      <c r="F57" s="16">
        <f t="shared" si="20"/>
        <v>2.4421131509928813</v>
      </c>
      <c r="G57" s="16">
        <f t="shared" si="21"/>
        <v>2.4158860996627949</v>
      </c>
      <c r="H57" s="4">
        <f t="shared" si="22"/>
        <v>98.926050935869895</v>
      </c>
      <c r="I57" s="1">
        <f t="shared" si="23"/>
        <v>112.77632071937055</v>
      </c>
    </row>
    <row r="58" spans="1:9" ht="9.6" customHeight="1" x14ac:dyDescent="0.3">
      <c r="A58" s="1" t="s">
        <v>12</v>
      </c>
      <c r="B58" s="1">
        <v>3019</v>
      </c>
      <c r="C58" s="1">
        <v>9287</v>
      </c>
      <c r="D58" s="1">
        <v>9181</v>
      </c>
      <c r="E58" s="1">
        <v>241</v>
      </c>
      <c r="F58" s="16">
        <f t="shared" si="20"/>
        <v>3.0761841669426961</v>
      </c>
      <c r="G58" s="16">
        <f t="shared" si="21"/>
        <v>3.0410732030473668</v>
      </c>
      <c r="H58" s="4">
        <f t="shared" si="22"/>
        <v>98.85861957575105</v>
      </c>
      <c r="I58" s="1">
        <f t="shared" si="23"/>
        <v>79.827757535607816</v>
      </c>
    </row>
    <row r="59" spans="1:9" ht="9.6" customHeight="1" x14ac:dyDescent="0.3">
      <c r="A59" s="1" t="s">
        <v>13</v>
      </c>
      <c r="B59" s="1">
        <v>2154</v>
      </c>
      <c r="C59" s="1">
        <v>7510</v>
      </c>
      <c r="D59" s="1">
        <v>7407</v>
      </c>
      <c r="E59" s="1">
        <v>56</v>
      </c>
      <c r="F59" s="16">
        <f t="shared" si="20"/>
        <v>3.4865366759517178</v>
      </c>
      <c r="G59" s="16">
        <f t="shared" si="21"/>
        <v>3.4387186629526463</v>
      </c>
      <c r="H59" s="4">
        <f t="shared" si="22"/>
        <v>98.628495339547271</v>
      </c>
      <c r="I59" s="1">
        <f t="shared" si="23"/>
        <v>25.998142989786444</v>
      </c>
    </row>
    <row r="60" spans="1:9" ht="9.6" customHeight="1" x14ac:dyDescent="0.3">
      <c r="A60" s="1" t="s">
        <v>14</v>
      </c>
      <c r="B60" s="1">
        <v>1946</v>
      </c>
      <c r="C60" s="1">
        <v>7172</v>
      </c>
      <c r="D60" s="1">
        <v>7049</v>
      </c>
      <c r="E60" s="1">
        <v>28</v>
      </c>
      <c r="F60" s="16">
        <f t="shared" si="20"/>
        <v>3.685508735868448</v>
      </c>
      <c r="G60" s="16">
        <f t="shared" si="21"/>
        <v>3.6223021582733814</v>
      </c>
      <c r="H60" s="4">
        <f t="shared" si="22"/>
        <v>98.284997211377586</v>
      </c>
      <c r="I60" s="1">
        <f t="shared" si="23"/>
        <v>14.388489208633093</v>
      </c>
    </row>
    <row r="61" spans="1:9" ht="9.6" customHeight="1" x14ac:dyDescent="0.3">
      <c r="A61" s="1" t="s">
        <v>30</v>
      </c>
      <c r="H61" s="5" t="s">
        <v>52</v>
      </c>
      <c r="I61" s="1">
        <f>SUM(I54:I60)*5</f>
        <v>3117.7838843852414</v>
      </c>
    </row>
    <row r="62" spans="1:9" ht="9.6" customHeight="1" x14ac:dyDescent="0.3">
      <c r="A62" s="1" t="s">
        <v>34</v>
      </c>
    </row>
    <row r="63" spans="1:9" ht="9.6" customHeight="1" x14ac:dyDescent="0.3">
      <c r="A63" s="1" t="s">
        <v>0</v>
      </c>
      <c r="B63" s="1">
        <v>17308</v>
      </c>
      <c r="C63" s="1">
        <v>28198</v>
      </c>
      <c r="D63" s="1">
        <v>27905</v>
      </c>
      <c r="E63" s="1">
        <v>1406</v>
      </c>
      <c r="F63" s="16">
        <f>C63/B63</f>
        <v>1.6291888144210769</v>
      </c>
      <c r="G63" s="16">
        <f>D63/B63</f>
        <v>1.6122602264848624</v>
      </c>
      <c r="H63" s="4">
        <f>D63*100/C63</f>
        <v>98.960919214128666</v>
      </c>
      <c r="I63" s="1">
        <f>E63*1000/B63</f>
        <v>81.234111393575219</v>
      </c>
    </row>
    <row r="64" spans="1:9" ht="9.6" customHeight="1" x14ac:dyDescent="0.3">
      <c r="A64" s="1" t="s">
        <v>8</v>
      </c>
      <c r="B64" s="1">
        <v>3852</v>
      </c>
      <c r="C64" s="1">
        <v>480</v>
      </c>
      <c r="D64" s="1">
        <v>470</v>
      </c>
      <c r="E64" s="1">
        <v>212</v>
      </c>
      <c r="F64" s="16">
        <f t="shared" ref="F64:F70" si="24">C64/B64</f>
        <v>0.12461059190031153</v>
      </c>
      <c r="G64" s="16">
        <f t="shared" ref="G64:G70" si="25">D64/B64</f>
        <v>0.12201453790238836</v>
      </c>
      <c r="H64" s="4">
        <f t="shared" ref="H64:H70" si="26">D64*100/C64</f>
        <v>97.916666666666671</v>
      </c>
      <c r="I64" s="1">
        <f t="shared" ref="I64:I70" si="27">E64*1000/B64</f>
        <v>55.036344755970923</v>
      </c>
    </row>
    <row r="65" spans="1:9" ht="9.6" customHeight="1" x14ac:dyDescent="0.3">
      <c r="A65" s="1" t="s">
        <v>9</v>
      </c>
      <c r="B65" s="1">
        <v>2826</v>
      </c>
      <c r="C65" s="1">
        <v>1757</v>
      </c>
      <c r="D65" s="1">
        <v>1725</v>
      </c>
      <c r="E65" s="1">
        <v>451</v>
      </c>
      <c r="F65" s="16">
        <f t="shared" si="24"/>
        <v>0.62172682236376509</v>
      </c>
      <c r="G65" s="16">
        <f t="shared" si="25"/>
        <v>0.61040339702760082</v>
      </c>
      <c r="H65" s="4">
        <f t="shared" si="26"/>
        <v>98.178713716562328</v>
      </c>
      <c r="I65" s="1">
        <f t="shared" si="27"/>
        <v>159.58952583156406</v>
      </c>
    </row>
    <row r="66" spans="1:9" ht="9.6" customHeight="1" x14ac:dyDescent="0.3">
      <c r="A66" s="1" t="s">
        <v>10</v>
      </c>
      <c r="B66" s="1">
        <v>2567</v>
      </c>
      <c r="C66" s="1">
        <v>3525</v>
      </c>
      <c r="D66" s="1">
        <v>3492</v>
      </c>
      <c r="E66" s="1">
        <v>360</v>
      </c>
      <c r="F66" s="16">
        <f t="shared" si="24"/>
        <v>1.3731982859368914</v>
      </c>
      <c r="G66" s="16">
        <f t="shared" si="25"/>
        <v>1.3603428126217374</v>
      </c>
      <c r="H66" s="4">
        <f t="shared" si="26"/>
        <v>99.063829787234042</v>
      </c>
      <c r="I66" s="1">
        <f t="shared" si="27"/>
        <v>140.24152707440592</v>
      </c>
    </row>
    <row r="67" spans="1:9" ht="9.6" customHeight="1" x14ac:dyDescent="0.3">
      <c r="A67" s="1" t="s">
        <v>11</v>
      </c>
      <c r="B67" s="1">
        <v>2074</v>
      </c>
      <c r="C67" s="1">
        <v>4349</v>
      </c>
      <c r="D67" s="1">
        <v>4305</v>
      </c>
      <c r="E67" s="1">
        <v>215</v>
      </c>
      <c r="F67" s="16">
        <f t="shared" si="24"/>
        <v>2.0969141755062681</v>
      </c>
      <c r="G67" s="16">
        <f t="shared" si="25"/>
        <v>2.0756991321118612</v>
      </c>
      <c r="H67" s="4">
        <f t="shared" si="26"/>
        <v>98.988273166245108</v>
      </c>
      <c r="I67" s="1">
        <f t="shared" si="27"/>
        <v>103.66441658630666</v>
      </c>
    </row>
    <row r="68" spans="1:9" ht="9.6" customHeight="1" x14ac:dyDescent="0.3">
      <c r="A68" s="1" t="s">
        <v>12</v>
      </c>
      <c r="B68" s="1">
        <v>2402</v>
      </c>
      <c r="C68" s="1">
        <v>6685</v>
      </c>
      <c r="D68" s="1">
        <v>6627</v>
      </c>
      <c r="E68" s="1">
        <v>143</v>
      </c>
      <c r="F68" s="16">
        <f t="shared" si="24"/>
        <v>2.7830974188176518</v>
      </c>
      <c r="G68" s="16">
        <f t="shared" si="25"/>
        <v>2.7589508742714406</v>
      </c>
      <c r="H68" s="4">
        <f t="shared" si="26"/>
        <v>99.132385938668662</v>
      </c>
      <c r="I68" s="1">
        <f t="shared" si="27"/>
        <v>59.533721898417987</v>
      </c>
    </row>
    <row r="69" spans="1:9" ht="9.6" customHeight="1" x14ac:dyDescent="0.3">
      <c r="A69" s="1" t="s">
        <v>13</v>
      </c>
      <c r="B69" s="1">
        <v>1830</v>
      </c>
      <c r="C69" s="1">
        <v>5740</v>
      </c>
      <c r="D69" s="1">
        <v>5671</v>
      </c>
      <c r="E69" s="1">
        <v>11</v>
      </c>
      <c r="F69" s="16">
        <f t="shared" si="24"/>
        <v>3.1366120218579234</v>
      </c>
      <c r="G69" s="16">
        <f t="shared" si="25"/>
        <v>3.0989071038251366</v>
      </c>
      <c r="H69" s="4">
        <f t="shared" si="26"/>
        <v>98.7979094076655</v>
      </c>
      <c r="I69" s="1">
        <f t="shared" si="27"/>
        <v>6.0109289617486334</v>
      </c>
    </row>
    <row r="70" spans="1:9" ht="9.6" customHeight="1" x14ac:dyDescent="0.3">
      <c r="A70" s="1" t="s">
        <v>14</v>
      </c>
      <c r="B70" s="1">
        <v>1757</v>
      </c>
      <c r="C70" s="1">
        <v>5662</v>
      </c>
      <c r="D70" s="1">
        <v>5615</v>
      </c>
      <c r="E70" s="1">
        <v>14</v>
      </c>
      <c r="F70" s="16">
        <f t="shared" si="24"/>
        <v>3.2225384177575411</v>
      </c>
      <c r="G70" s="16">
        <f t="shared" si="25"/>
        <v>3.1957882754695506</v>
      </c>
      <c r="H70" s="4">
        <f t="shared" si="26"/>
        <v>99.169904627340159</v>
      </c>
      <c r="I70" s="1">
        <f t="shared" si="27"/>
        <v>7.9681274900398407</v>
      </c>
    </row>
    <row r="71" spans="1:9" ht="9.6" customHeight="1" x14ac:dyDescent="0.3">
      <c r="H71" s="5" t="s">
        <v>52</v>
      </c>
      <c r="I71" s="1">
        <f>SUM(I64:I70)*5</f>
        <v>2660.2229629922699</v>
      </c>
    </row>
    <row r="72" spans="1:9" ht="9.6" customHeight="1" x14ac:dyDescent="0.3">
      <c r="A72" s="3" t="s">
        <v>40</v>
      </c>
      <c r="B72" s="17"/>
      <c r="C72" s="17"/>
      <c r="D72" s="17"/>
      <c r="E72" s="17"/>
      <c r="F72" s="17"/>
      <c r="G72" s="17"/>
      <c r="H72" s="17"/>
      <c r="I72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Tables</vt:lpstr>
      <vt:lpstr>Chimbu 2011</vt:lpstr>
      <vt:lpstr>Age and Sex</vt:lpstr>
      <vt:lpstr>Single Age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Chimbu</dc:title>
  <dc:subject>2011 PNG Chimbu</dc:subject>
  <dc:creator>Michael Levin</dc:creator>
  <cp:keywords>2011 PNG;Papua New Guinea Statistics;2011 PNG Chimbu</cp:keywords>
  <cp:lastModifiedBy>Brad</cp:lastModifiedBy>
  <dcterms:created xsi:type="dcterms:W3CDTF">2020-08-07T19:09:58Z</dcterms:created>
  <dcterms:modified xsi:type="dcterms:W3CDTF">2020-08-12T01:25:33Z</dcterms:modified>
</cp:coreProperties>
</file>