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2ADC8725-E118-4B8F-B40C-A38A6B798A44}" xr6:coauthVersionLast="45" xr6:coauthVersionMax="45" xr10:uidLastSave="{00000000-0000-0000-0000-000000000000}"/>
  <bookViews>
    <workbookView xWindow="43080" yWindow="-120" windowWidth="29040" windowHeight="15840" xr2:uid="{DE26865A-9D6C-4094-88FC-490295A65DE8}"/>
  </bookViews>
  <sheets>
    <sheet name="List of Tables" sheetId="6" r:id="rId1"/>
    <sheet name="East Sepik 2011" sheetId="1" r:id="rId2"/>
    <sheet name="Age and Sex" sheetId="2" r:id="rId3"/>
    <sheet name="Single year" sheetId="3" r:id="rId4"/>
    <sheet name="SMAM" sheetId="4" r:id="rId5"/>
    <sheet name="Fertility" sheetId="5" r:id="rId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6" l="1"/>
  <c r="A12" i="6"/>
  <c r="A11" i="6"/>
  <c r="A10" i="6"/>
  <c r="A9" i="6"/>
  <c r="J73" i="4" l="1"/>
  <c r="M68" i="4" s="1"/>
  <c r="M73" i="4" s="1"/>
  <c r="I73" i="4"/>
  <c r="L68" i="4" s="1"/>
  <c r="L73" i="4" s="1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3" i="4"/>
  <c r="M58" i="4" s="1"/>
  <c r="M63" i="4" s="1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3" i="4"/>
  <c r="I53" i="4"/>
  <c r="L48" i="4" s="1"/>
  <c r="L53" i="4" s="1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3" i="4"/>
  <c r="I43" i="4"/>
  <c r="L38" i="4" s="1"/>
  <c r="L43" i="4" s="1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3" i="4"/>
  <c r="M28" i="4" s="1"/>
  <c r="M33" i="4" s="1"/>
  <c r="I33" i="4"/>
  <c r="L28" i="4" s="1"/>
  <c r="L33" i="4" s="1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3" i="4"/>
  <c r="M18" i="4" s="1"/>
  <c r="M23" i="4" s="1"/>
  <c r="I23" i="4"/>
  <c r="H23" i="4"/>
  <c r="J22" i="4"/>
  <c r="I22" i="4"/>
  <c r="H22" i="4"/>
  <c r="K18" i="4" s="1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3" i="4"/>
  <c r="M8" i="4" s="1"/>
  <c r="M13" i="4" s="1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I65" i="5"/>
  <c r="H65" i="5"/>
  <c r="G65" i="5"/>
  <c r="F65" i="5"/>
  <c r="I64" i="5"/>
  <c r="H64" i="5"/>
  <c r="G64" i="5"/>
  <c r="F64" i="5"/>
  <c r="I63" i="5"/>
  <c r="H63" i="5"/>
  <c r="G63" i="5"/>
  <c r="F63" i="5"/>
  <c r="I62" i="5"/>
  <c r="H62" i="5"/>
  <c r="G62" i="5"/>
  <c r="F62" i="5"/>
  <c r="I61" i="5"/>
  <c r="H61" i="5"/>
  <c r="G61" i="5"/>
  <c r="F61" i="5"/>
  <c r="I60" i="5"/>
  <c r="H60" i="5"/>
  <c r="G60" i="5"/>
  <c r="F60" i="5"/>
  <c r="I59" i="5"/>
  <c r="H59" i="5"/>
  <c r="G59" i="5"/>
  <c r="F59" i="5"/>
  <c r="I58" i="5"/>
  <c r="H58" i="5"/>
  <c r="G58" i="5"/>
  <c r="F58" i="5"/>
  <c r="I56" i="5"/>
  <c r="H56" i="5"/>
  <c r="G56" i="5"/>
  <c r="F56" i="5"/>
  <c r="I55" i="5"/>
  <c r="H55" i="5"/>
  <c r="G55" i="5"/>
  <c r="F55" i="5"/>
  <c r="I54" i="5"/>
  <c r="H54" i="5"/>
  <c r="G54" i="5"/>
  <c r="F54" i="5"/>
  <c r="I53" i="5"/>
  <c r="H53" i="5"/>
  <c r="G53" i="5"/>
  <c r="F53" i="5"/>
  <c r="I52" i="5"/>
  <c r="H52" i="5"/>
  <c r="G52" i="5"/>
  <c r="F52" i="5"/>
  <c r="I51" i="5"/>
  <c r="H51" i="5"/>
  <c r="G51" i="5"/>
  <c r="F51" i="5"/>
  <c r="I50" i="5"/>
  <c r="H50" i="5"/>
  <c r="G50" i="5"/>
  <c r="F50" i="5"/>
  <c r="I49" i="5"/>
  <c r="H49" i="5"/>
  <c r="G49" i="5"/>
  <c r="F49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H44" i="5"/>
  <c r="G44" i="5"/>
  <c r="F44" i="5"/>
  <c r="I43" i="5"/>
  <c r="H43" i="5"/>
  <c r="G43" i="5"/>
  <c r="F43" i="5"/>
  <c r="I42" i="5"/>
  <c r="H42" i="5"/>
  <c r="G42" i="5"/>
  <c r="F42" i="5"/>
  <c r="I41" i="5"/>
  <c r="H41" i="5"/>
  <c r="G41" i="5"/>
  <c r="F41" i="5"/>
  <c r="I40" i="5"/>
  <c r="H40" i="5"/>
  <c r="G40" i="5"/>
  <c r="F40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H34" i="5"/>
  <c r="G34" i="5"/>
  <c r="F34" i="5"/>
  <c r="I33" i="5"/>
  <c r="H33" i="5"/>
  <c r="G33" i="5"/>
  <c r="F33" i="5"/>
  <c r="I32" i="5"/>
  <c r="H32" i="5"/>
  <c r="G32" i="5"/>
  <c r="F32" i="5"/>
  <c r="I31" i="5"/>
  <c r="H31" i="5"/>
  <c r="G31" i="5"/>
  <c r="F31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3" i="5"/>
  <c r="H23" i="5"/>
  <c r="G23" i="5"/>
  <c r="F23" i="5"/>
  <c r="I22" i="5"/>
  <c r="H22" i="5"/>
  <c r="G22" i="5"/>
  <c r="F22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H14" i="5"/>
  <c r="G14" i="5"/>
  <c r="F14" i="5"/>
  <c r="I13" i="5"/>
  <c r="H13" i="5"/>
  <c r="G13" i="5"/>
  <c r="F13" i="5"/>
  <c r="I11" i="5"/>
  <c r="H11" i="5"/>
  <c r="G11" i="5"/>
  <c r="F11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K48" i="4" l="1"/>
  <c r="K53" i="4" s="1"/>
  <c r="H74" i="4"/>
  <c r="K66" i="4" s="1"/>
  <c r="I74" i="4"/>
  <c r="L66" i="4" s="1"/>
  <c r="J64" i="4"/>
  <c r="M56" i="4" s="1"/>
  <c r="L58" i="4"/>
  <c r="L63" i="4" s="1"/>
  <c r="L18" i="4"/>
  <c r="L23" i="4" s="1"/>
  <c r="L8" i="4"/>
  <c r="L13" i="4" s="1"/>
  <c r="M48" i="4"/>
  <c r="M53" i="4" s="1"/>
  <c r="I14" i="4"/>
  <c r="L6" i="4" s="1"/>
  <c r="J74" i="4"/>
  <c r="M66" i="4" s="1"/>
  <c r="M72" i="4" s="1"/>
  <c r="M74" i="4" s="1"/>
  <c r="J14" i="4"/>
  <c r="M6" i="4" s="1"/>
  <c r="H24" i="4"/>
  <c r="K16" i="4" s="1"/>
  <c r="I24" i="4"/>
  <c r="L16" i="4" s="1"/>
  <c r="K28" i="4"/>
  <c r="K33" i="4" s="1"/>
  <c r="M38" i="4"/>
  <c r="M43" i="4" s="1"/>
  <c r="J24" i="4"/>
  <c r="M16" i="4" s="1"/>
  <c r="H34" i="4"/>
  <c r="K26" i="4" s="1"/>
  <c r="K38" i="4"/>
  <c r="K43" i="4" s="1"/>
  <c r="I34" i="4"/>
  <c r="L26" i="4" s="1"/>
  <c r="J34" i="4"/>
  <c r="M26" i="4" s="1"/>
  <c r="I44" i="4"/>
  <c r="L36" i="4" s="1"/>
  <c r="H54" i="4"/>
  <c r="K46" i="4" s="1"/>
  <c r="K68" i="4"/>
  <c r="K70" i="4" s="1"/>
  <c r="H44" i="4"/>
  <c r="K36" i="4" s="1"/>
  <c r="K8" i="4"/>
  <c r="K13" i="4" s="1"/>
  <c r="J44" i="4"/>
  <c r="M36" i="4" s="1"/>
  <c r="I54" i="4"/>
  <c r="L46" i="4" s="1"/>
  <c r="K58" i="4"/>
  <c r="K60" i="4" s="1"/>
  <c r="H14" i="4"/>
  <c r="K6" i="4" s="1"/>
  <c r="J54" i="4"/>
  <c r="M46" i="4" s="1"/>
  <c r="H64" i="4"/>
  <c r="K56" i="4" s="1"/>
  <c r="I64" i="4"/>
  <c r="L56" i="4" s="1"/>
  <c r="L70" i="4"/>
  <c r="M70" i="4"/>
  <c r="K63" i="4"/>
  <c r="L60" i="4"/>
  <c r="M60" i="4"/>
  <c r="M62" i="4" s="1"/>
  <c r="M64" i="4" s="1"/>
  <c r="L50" i="4"/>
  <c r="L40" i="4"/>
  <c r="L30" i="4"/>
  <c r="L32" i="4" s="1"/>
  <c r="L34" i="4" s="1"/>
  <c r="M30" i="4"/>
  <c r="K23" i="4"/>
  <c r="K20" i="4"/>
  <c r="K22" i="4" s="1"/>
  <c r="K24" i="4" s="1"/>
  <c r="L20" i="4"/>
  <c r="M20" i="4"/>
  <c r="M22" i="4" s="1"/>
  <c r="M24" i="4" s="1"/>
  <c r="M10" i="4"/>
  <c r="I66" i="5"/>
  <c r="I12" i="5"/>
  <c r="I21" i="5"/>
  <c r="I48" i="5"/>
  <c r="I39" i="5"/>
  <c r="I30" i="5"/>
  <c r="I57" i="5"/>
  <c r="L72" i="4" l="1"/>
  <c r="L74" i="4" s="1"/>
  <c r="L52" i="4"/>
  <c r="L54" i="4" s="1"/>
  <c r="K50" i="4"/>
  <c r="K52" i="4" s="1"/>
  <c r="K54" i="4" s="1"/>
  <c r="K30" i="4"/>
  <c r="K32" i="4" s="1"/>
  <c r="K34" i="4" s="1"/>
  <c r="L10" i="4"/>
  <c r="K62" i="4"/>
  <c r="K64" i="4" s="1"/>
  <c r="L12" i="4"/>
  <c r="L14" i="4" s="1"/>
  <c r="M12" i="4"/>
  <c r="M14" i="4" s="1"/>
  <c r="K72" i="4"/>
  <c r="K10" i="4"/>
  <c r="K12" i="4" s="1"/>
  <c r="K14" i="4" s="1"/>
  <c r="M40" i="4"/>
  <c r="M42" i="4" s="1"/>
  <c r="M44" i="4" s="1"/>
  <c r="K73" i="4"/>
  <c r="M50" i="4"/>
  <c r="M52" i="4" s="1"/>
  <c r="M54" i="4" s="1"/>
  <c r="L42" i="4"/>
  <c r="L44" i="4" s="1"/>
  <c r="L22" i="4"/>
  <c r="L24" i="4" s="1"/>
  <c r="K40" i="4"/>
  <c r="K42" i="4" s="1"/>
  <c r="K44" i="4" s="1"/>
  <c r="L62" i="4"/>
  <c r="L64" i="4" s="1"/>
  <c r="M32" i="4"/>
  <c r="M34" i="4" s="1"/>
  <c r="K74" i="4" l="1"/>
</calcChain>
</file>

<file path=xl/sharedStrings.xml><?xml version="1.0" encoding="utf-8"?>
<sst xmlns="http://schemas.openxmlformats.org/spreadsheetml/2006/main" count="320" uniqueCount="55">
  <si>
    <t>Table 1. Sex of respondent and age5 by East Sepik</t>
  </si>
  <si>
    <t>Total</t>
  </si>
  <si>
    <t>Ambunti/Drekikier</t>
  </si>
  <si>
    <t>Angoram</t>
  </si>
  <si>
    <t>Maprik</t>
  </si>
  <si>
    <t>Wewak</t>
  </si>
  <si>
    <t>Wosera Gawi</t>
  </si>
  <si>
    <t>Yangoru Saussia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</si>
  <si>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</si>
  <si>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</si>
  <si>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</si>
  <si>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</si>
  <si>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</si>
  <si>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</si>
  <si>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</si>
  <si>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</si>
  <si>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</si>
  <si>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</si>
  <si>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</si>
  <si>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</si>
  <si>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</si>
  <si>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</si>
  <si>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</si>
  <si>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</si>
  <si>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</si>
  <si>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</si>
  <si>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 xml:space="preserve">   East Sepik</t>
  </si>
  <si>
    <t xml:space="preserve">   Ambunti/Drekikier</t>
  </si>
  <si>
    <t xml:space="preserve">   Angoram</t>
  </si>
  <si>
    <t xml:space="preserve">   Maprik</t>
  </si>
  <si>
    <t xml:space="preserve">   Wewak</t>
  </si>
  <si>
    <t xml:space="preserve">   Wosera Gawi</t>
  </si>
  <si>
    <t xml:space="preserve">   Yangoru Saussia</t>
  </si>
  <si>
    <t>CEB</t>
  </si>
  <si>
    <t>CS</t>
  </si>
  <si>
    <t>LB</t>
  </si>
  <si>
    <t>CEB/W</t>
  </si>
  <si>
    <t>CS/W</t>
  </si>
  <si>
    <t>CS/CEB</t>
  </si>
  <si>
    <t>ASFR</t>
  </si>
  <si>
    <t>Table 5. Fertility by District, East Sepik Province, PNG: 2011</t>
  </si>
  <si>
    <t>TFR ==&gt;</t>
  </si>
  <si>
    <t>Average Age 1st Marriage</t>
  </si>
  <si>
    <t>Table 4. Average Age at First Marriage by District, East Sepik Province, PNG: 2011</t>
  </si>
  <si>
    <t>Source: 2011 Papua New Guinea Census</t>
  </si>
  <si>
    <t>Table 3. Single Year of Age and Sex by District, East Sepik Province, PNG: 2011</t>
  </si>
  <si>
    <t>Table 2. Age and Sex by District, East Sepik Province, PNG: 2011</t>
  </si>
  <si>
    <t>5 - 9</t>
  </si>
  <si>
    <t>10 - 14</t>
  </si>
  <si>
    <t xml:space="preserve">     Total</t>
  </si>
  <si>
    <t xml:space="preserve">    Males</t>
  </si>
  <si>
    <t xml:space="preserve">    Females</t>
  </si>
  <si>
    <t>Papua New Guinea</t>
  </si>
  <si>
    <t>2011 PNG East Sepik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</si>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</sst>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sz val="28"/>
      <color theme="1"/>
      <name val="Calibri"/>
      <family val="2"/>
      <scheme val="minor"/>
    </font>
    <font>
      <sz val="26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6" xfId="0" applyNumberFormat="1" applyFont="1" applyBorder="1"/>
    <xf numFmtId="3" fontId="3" fillId="0" borderId="0" xfId="0" applyNumberFormat="1" applyFont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8" xfId="0" applyNumberFormat="1" applyFont="1" applyBorder="1"/>
    <xf numFmtId="3" fontId="3" fillId="0" borderId="9" xfId="0" applyNumberFormat="1" applyFont="1" applyBorder="1"/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3" fontId="2" fillId="0" borderId="0" xfId="0" applyNumberFormat="1" applyFont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right"/>
    </xf>
    <xf numFmtId="49" fontId="2" fillId="0" borderId="0" xfId="0" applyNumberFormat="1" applyFont="1"/>
    <xf numFmtId="49" fontId="2" fillId="0" borderId="6" xfId="0" applyNumberFormat="1" applyFont="1" applyBorder="1"/>
    <xf numFmtId="49" fontId="2" fillId="0" borderId="1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left"/>
    </xf>
    <xf numFmtId="3" fontId="2" fillId="0" borderId="1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3" borderId="0" xfId="0" applyFont="1" applyFill="1" applyAlignment="1">
      <alignment horizontal="center" textRotation="45"/>
    </xf>
    <xf numFmtId="0" fontId="7" fillId="0" borderId="0" xfId="2" applyAlignment="1">
      <alignment horizontal="left"/>
    </xf>
    <xf numFmtId="49" fontId="7" fillId="0" borderId="0" xfId="2" quotePrefix="1" applyNumberFormat="1" applyAlignment="1">
      <alignment horizontal="left"/>
    </xf>
    <xf numFmtId="3" fontId="7" fillId="0" borderId="0" xfId="2" quotePrefix="1" applyNumberFormat="1" applyAlignment="1">
      <alignment horizontal="left"/>
    </xf>
    <xf numFmtId="3" fontId="7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DB837-FC1A-4D22-90E8-E2325E2765AA}">
  <dimension ref="A1:L16"/>
  <sheetViews>
    <sheetView tabSelected="1" workbookViewId="0">
      <selection activeCell="A14" sqref="A14:H14"/>
    </sheetView>
  </sheetViews>
  <sheetFormatPr defaultRowHeight="14.25" x14ac:dyDescent="0.45"/>
  <sheetData>
    <row r="1" spans="1:12" x14ac:dyDescent="0.45">
      <c r="A1" s="31" t="s">
        <v>53</v>
      </c>
      <c r="B1" s="31"/>
      <c r="C1" s="31"/>
      <c r="D1" s="31"/>
      <c r="E1" s="31"/>
      <c r="F1" s="31"/>
      <c r="G1" s="31"/>
      <c r="H1" s="31"/>
      <c r="I1" s="33" t="s">
        <v>52</v>
      </c>
      <c r="J1" s="33"/>
      <c r="K1" s="33"/>
      <c r="L1" s="33"/>
    </row>
    <row r="2" spans="1:12" x14ac:dyDescent="0.45">
      <c r="A2" s="31"/>
      <c r="B2" s="31"/>
      <c r="C2" s="31"/>
      <c r="D2" s="31"/>
      <c r="E2" s="31"/>
      <c r="F2" s="31"/>
      <c r="G2" s="31"/>
      <c r="H2" s="31"/>
      <c r="I2" s="33"/>
      <c r="J2" s="33"/>
      <c r="K2" s="33"/>
      <c r="L2" s="33"/>
    </row>
    <row r="3" spans="1:12" x14ac:dyDescent="0.45">
      <c r="A3" s="31"/>
      <c r="B3" s="31"/>
      <c r="C3" s="31"/>
      <c r="D3" s="31"/>
      <c r="E3" s="31"/>
      <c r="F3" s="31"/>
      <c r="G3" s="31"/>
      <c r="H3" s="31"/>
      <c r="I3" s="33"/>
      <c r="J3" s="33"/>
      <c r="K3" s="33"/>
      <c r="L3" s="33"/>
    </row>
    <row r="4" spans="1:12" x14ac:dyDescent="0.45">
      <c r="A4" s="31"/>
      <c r="B4" s="31"/>
      <c r="C4" s="31"/>
      <c r="D4" s="31"/>
      <c r="E4" s="31"/>
      <c r="F4" s="31"/>
      <c r="G4" s="31"/>
      <c r="H4" s="31"/>
      <c r="I4" s="33"/>
      <c r="J4" s="33"/>
      <c r="K4" s="33"/>
      <c r="L4" s="33"/>
    </row>
    <row r="5" spans="1:12" x14ac:dyDescent="0.45">
      <c r="A5" s="31" t="s">
        <v>54</v>
      </c>
      <c r="B5" s="31"/>
      <c r="C5" s="31"/>
      <c r="D5" s="31"/>
      <c r="E5" s="31"/>
      <c r="F5" s="31"/>
      <c r="G5" s="31"/>
      <c r="H5" s="31"/>
      <c r="I5" s="33"/>
      <c r="J5" s="33"/>
      <c r="K5" s="33"/>
      <c r="L5" s="33"/>
    </row>
    <row r="6" spans="1:12" x14ac:dyDescent="0.45">
      <c r="A6" s="31"/>
      <c r="B6" s="31"/>
      <c r="C6" s="31"/>
      <c r="D6" s="31"/>
      <c r="E6" s="31"/>
      <c r="F6" s="31"/>
      <c r="G6" s="31"/>
      <c r="H6" s="31"/>
      <c r="I6" s="33"/>
      <c r="J6" s="33"/>
      <c r="K6" s="33"/>
      <c r="L6" s="33"/>
    </row>
    <row r="7" spans="1:12" x14ac:dyDescent="0.45">
      <c r="A7" s="31"/>
      <c r="B7" s="31"/>
      <c r="C7" s="31"/>
      <c r="D7" s="31"/>
      <c r="E7" s="31"/>
      <c r="F7" s="31"/>
      <c r="G7" s="31"/>
      <c r="H7" s="31"/>
      <c r="I7" s="33"/>
      <c r="J7" s="33"/>
      <c r="K7" s="33"/>
      <c r="L7" s="33"/>
    </row>
    <row r="8" spans="1:12" x14ac:dyDescent="0.45">
      <c r="A8" s="31"/>
      <c r="B8" s="31"/>
      <c r="C8" s="31"/>
      <c r="D8" s="31"/>
      <c r="E8" s="31"/>
      <c r="F8" s="31"/>
      <c r="G8" s="31"/>
      <c r="H8" s="31"/>
      <c r="I8" s="33"/>
      <c r="J8" s="33"/>
      <c r="K8" s="33"/>
      <c r="L8" s="33"/>
    </row>
    <row r="9" spans="1:12" x14ac:dyDescent="0.45">
      <c r="A9" s="35" t="str">
        <f>'East Sepik 2011'!A1</f>
        <v>Table 1. Sex of respondent and age5 by East Sepik</v>
      </c>
      <c r="B9" s="34"/>
      <c r="C9" s="34"/>
      <c r="D9" s="34"/>
      <c r="E9" s="34"/>
      <c r="F9" s="34"/>
      <c r="G9" s="34"/>
      <c r="H9" s="34"/>
      <c r="I9" s="33"/>
      <c r="J9" s="33"/>
      <c r="K9" s="33"/>
      <c r="L9" s="33"/>
    </row>
    <row r="10" spans="1:12" x14ac:dyDescent="0.45">
      <c r="A10" s="36" t="str">
        <f>'Age and Sex'!A1</f>
        <v>Table 2. Age and Sex by District, East Sepik Province, PNG: 2011</v>
      </c>
      <c r="B10" s="34"/>
      <c r="C10" s="34"/>
      <c r="D10" s="34"/>
      <c r="E10" s="34"/>
      <c r="F10" s="34"/>
      <c r="G10" s="34"/>
      <c r="H10" s="34"/>
      <c r="I10" s="33"/>
      <c r="J10" s="33"/>
      <c r="K10" s="33"/>
      <c r="L10" s="33"/>
    </row>
    <row r="11" spans="1:12" x14ac:dyDescent="0.45">
      <c r="A11" s="36" t="str">
        <f>'Single year'!A1</f>
        <v>Table 3. Single Year of Age and Sex by District, East Sepik Province, PNG: 2011</v>
      </c>
      <c r="B11" s="34"/>
      <c r="C11" s="34"/>
      <c r="D11" s="34"/>
      <c r="E11" s="34"/>
      <c r="F11" s="34"/>
      <c r="G11" s="34"/>
      <c r="H11" s="34"/>
      <c r="I11" s="33"/>
      <c r="J11" s="33"/>
      <c r="K11" s="33"/>
      <c r="L11" s="33"/>
    </row>
    <row r="12" spans="1:12" x14ac:dyDescent="0.45">
      <c r="A12" s="37" t="str">
        <f>SMAM!A1</f>
        <v>Table 4. Average Age at First Marriage by District, East Sepik Province, PNG: 2011</v>
      </c>
      <c r="B12" s="34"/>
      <c r="C12" s="34"/>
      <c r="D12" s="34"/>
      <c r="E12" s="34"/>
      <c r="F12" s="34"/>
      <c r="G12" s="34"/>
      <c r="H12" s="34"/>
    </row>
    <row r="13" spans="1:12" x14ac:dyDescent="0.45">
      <c r="A13" s="37" t="str">
        <f>Fertility!A1</f>
        <v>Table 5. Fertility by District, East Sepik Province, PNG: 2011</v>
      </c>
      <c r="B13" s="34"/>
      <c r="C13" s="34"/>
      <c r="D13" s="34"/>
      <c r="E13" s="34"/>
      <c r="F13" s="34"/>
      <c r="G13" s="34"/>
      <c r="H13" s="34"/>
    </row>
    <row r="14" spans="1:12" x14ac:dyDescent="0.45">
      <c r="A14" s="32"/>
      <c r="B14" s="32"/>
      <c r="C14" s="32"/>
      <c r="D14" s="32"/>
      <c r="E14" s="32"/>
      <c r="F14" s="32"/>
      <c r="G14" s="32"/>
      <c r="H14" s="32"/>
    </row>
    <row r="15" spans="1:12" x14ac:dyDescent="0.45">
      <c r="A15" s="32"/>
      <c r="B15" s="32"/>
      <c r="C15" s="32"/>
      <c r="D15" s="32"/>
      <c r="E15" s="32"/>
      <c r="F15" s="32"/>
      <c r="G15" s="32"/>
      <c r="H15" s="32"/>
    </row>
    <row r="16" spans="1:12" x14ac:dyDescent="0.45">
      <c r="A16" s="32"/>
      <c r="B16" s="32"/>
      <c r="C16" s="32"/>
      <c r="D16" s="32"/>
      <c r="E16" s="32"/>
      <c r="F16" s="32"/>
      <c r="G16" s="32"/>
      <c r="H16" s="32"/>
    </row>
  </sheetData>
  <mergeCells count="11">
    <mergeCell ref="A13:H13"/>
    <mergeCell ref="A14:H14"/>
    <mergeCell ref="A15:H15"/>
    <mergeCell ref="A16:H16"/>
    <mergeCell ref="I1:L11"/>
    <mergeCell ref="A1:H4"/>
    <mergeCell ref="A5:H8"/>
    <mergeCell ref="A9:H9"/>
    <mergeCell ref="A10:H10"/>
    <mergeCell ref="A11:H11"/>
    <mergeCell ref="A12:H12"/>
  </mergeCells>
  <hyperlinks>
    <hyperlink ref="A9:H9" location="'East Sepik 2011'!A1" display="'East Sepik 2011'!A1" xr:uid="{77994E01-D4E0-4BAD-A297-BD1A601E1288}"/>
    <hyperlink ref="A10:H10" location="'Age and Sex'!A1" display="'Age and Sex'!A1" xr:uid="{74615044-2909-43DF-8E1F-FF7B93417864}"/>
    <hyperlink ref="A11:H11" location="'Single year'!A1" display="'Single year'!A1" xr:uid="{CEC398E8-1BC9-4DFA-A789-64371452996E}"/>
    <hyperlink ref="A12:H12" location="SMAM!A1" display="SMAM!A1" xr:uid="{B5066B8E-36DC-40B6-A652-3E3AB4710B83}"/>
    <hyperlink ref="A13:H13" location="Fertility!A1" display="Fertility!A1" xr:uid="{5835386B-9789-4FDB-84FA-FB72150F2A0C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FC99-36AA-49D4-883B-F08E0C08A578}">
  <dimension ref="A1:H59"/>
  <sheetViews>
    <sheetView view="pageBreakPreview" topLeftCell="A40" zoomScale="150" zoomScaleNormal="100" zoomScaleSheetLayoutView="150" workbookViewId="0">
      <selection activeCell="A3" sqref="A3:A20"/>
    </sheetView>
  </sheetViews>
  <sheetFormatPr defaultColWidth="8.86328125" defaultRowHeight="10.15" x14ac:dyDescent="0.3"/>
  <cols>
    <col min="1" max="1" width="8.86328125" style="24"/>
    <col min="2" max="8" width="10.86328125" style="1" customWidth="1"/>
    <col min="9" max="16384" width="8.86328125" style="1"/>
  </cols>
  <sheetData>
    <row r="1" spans="1:8" x14ac:dyDescent="0.3">
      <c r="A1" s="24" t="s">
        <v>0</v>
      </c>
    </row>
    <row r="2" spans="1:8" s="7" customFormat="1" x14ac:dyDescent="0.3">
      <c r="A2" s="26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x14ac:dyDescent="0.3">
      <c r="A3" s="24" t="s">
        <v>49</v>
      </c>
      <c r="B3" s="1">
        <v>449722</v>
      </c>
      <c r="C3" s="1">
        <v>71366</v>
      </c>
      <c r="D3" s="1">
        <v>98047</v>
      </c>
      <c r="E3" s="1">
        <v>72197</v>
      </c>
      <c r="F3" s="1">
        <v>87238</v>
      </c>
      <c r="G3" s="1">
        <v>62005</v>
      </c>
      <c r="H3" s="1">
        <v>58869</v>
      </c>
    </row>
    <row r="4" spans="1:8" x14ac:dyDescent="0.3">
      <c r="A4" s="24" t="s">
        <v>8</v>
      </c>
      <c r="B4" s="1">
        <v>64955</v>
      </c>
      <c r="C4" s="1">
        <v>9949</v>
      </c>
      <c r="D4" s="1">
        <v>16647</v>
      </c>
      <c r="E4" s="1">
        <v>9488</v>
      </c>
      <c r="F4" s="1">
        <v>11217</v>
      </c>
      <c r="G4" s="1">
        <v>9446</v>
      </c>
      <c r="H4" s="1">
        <v>8208</v>
      </c>
    </row>
    <row r="5" spans="1:8" x14ac:dyDescent="0.3">
      <c r="A5" s="24" t="s">
        <v>47</v>
      </c>
      <c r="B5" s="1">
        <v>63554</v>
      </c>
      <c r="C5" s="1">
        <v>9930</v>
      </c>
      <c r="D5" s="1">
        <v>14741</v>
      </c>
      <c r="E5" s="1">
        <v>10549</v>
      </c>
      <c r="F5" s="1">
        <v>11286</v>
      </c>
      <c r="G5" s="1">
        <v>8974</v>
      </c>
      <c r="H5" s="1">
        <v>8074</v>
      </c>
    </row>
    <row r="6" spans="1:8" x14ac:dyDescent="0.3">
      <c r="A6" s="24" t="s">
        <v>48</v>
      </c>
      <c r="B6" s="1">
        <v>55254</v>
      </c>
      <c r="C6" s="1">
        <v>8490</v>
      </c>
      <c r="D6" s="1">
        <v>12315</v>
      </c>
      <c r="E6" s="1">
        <v>8873</v>
      </c>
      <c r="F6" s="1">
        <v>10350</v>
      </c>
      <c r="G6" s="1">
        <v>7972</v>
      </c>
      <c r="H6" s="1">
        <v>7254</v>
      </c>
    </row>
    <row r="7" spans="1:8" x14ac:dyDescent="0.3">
      <c r="A7" s="24" t="s">
        <v>9</v>
      </c>
      <c r="B7" s="1">
        <v>49009</v>
      </c>
      <c r="C7" s="1">
        <v>7288</v>
      </c>
      <c r="D7" s="1">
        <v>10539</v>
      </c>
      <c r="E7" s="1">
        <v>7766</v>
      </c>
      <c r="F7" s="1">
        <v>10210</v>
      </c>
      <c r="G7" s="1">
        <v>6683</v>
      </c>
      <c r="H7" s="1">
        <v>6523</v>
      </c>
    </row>
    <row r="8" spans="1:8" x14ac:dyDescent="0.3">
      <c r="A8" s="24" t="s">
        <v>10</v>
      </c>
      <c r="B8" s="1">
        <v>36689</v>
      </c>
      <c r="C8" s="1">
        <v>5909</v>
      </c>
      <c r="D8" s="1">
        <v>8420</v>
      </c>
      <c r="E8" s="1">
        <v>5484</v>
      </c>
      <c r="F8" s="1">
        <v>7818</v>
      </c>
      <c r="G8" s="1">
        <v>4826</v>
      </c>
      <c r="H8" s="1">
        <v>4232</v>
      </c>
    </row>
    <row r="9" spans="1:8" x14ac:dyDescent="0.3">
      <c r="A9" s="24" t="s">
        <v>11</v>
      </c>
      <c r="B9" s="1">
        <v>34539</v>
      </c>
      <c r="C9" s="1">
        <v>5982</v>
      </c>
      <c r="D9" s="1">
        <v>7512</v>
      </c>
      <c r="E9" s="1">
        <v>5321</v>
      </c>
      <c r="F9" s="1">
        <v>6910</v>
      </c>
      <c r="G9" s="1">
        <v>4553</v>
      </c>
      <c r="H9" s="1">
        <v>4261</v>
      </c>
    </row>
    <row r="10" spans="1:8" x14ac:dyDescent="0.3">
      <c r="A10" s="24" t="s">
        <v>12</v>
      </c>
      <c r="B10" s="1">
        <v>29022</v>
      </c>
      <c r="C10" s="1">
        <v>5033</v>
      </c>
      <c r="D10" s="1">
        <v>5868</v>
      </c>
      <c r="E10" s="1">
        <v>4902</v>
      </c>
      <c r="F10" s="1">
        <v>5788</v>
      </c>
      <c r="G10" s="1">
        <v>3782</v>
      </c>
      <c r="H10" s="1">
        <v>3649</v>
      </c>
    </row>
    <row r="11" spans="1:8" x14ac:dyDescent="0.3">
      <c r="A11" s="24" t="s">
        <v>13</v>
      </c>
      <c r="B11" s="1">
        <v>30397</v>
      </c>
      <c r="C11" s="1">
        <v>5213</v>
      </c>
      <c r="D11" s="1">
        <v>5938</v>
      </c>
      <c r="E11" s="1">
        <v>5070</v>
      </c>
      <c r="F11" s="1">
        <v>5996</v>
      </c>
      <c r="G11" s="1">
        <v>4167</v>
      </c>
      <c r="H11" s="1">
        <v>4013</v>
      </c>
    </row>
    <row r="12" spans="1:8" x14ac:dyDescent="0.3">
      <c r="A12" s="24" t="s">
        <v>14</v>
      </c>
      <c r="B12" s="1">
        <v>22030</v>
      </c>
      <c r="C12" s="1">
        <v>3519</v>
      </c>
      <c r="D12" s="1">
        <v>4549</v>
      </c>
      <c r="E12" s="1">
        <v>3484</v>
      </c>
      <c r="F12" s="1">
        <v>4551</v>
      </c>
      <c r="G12" s="1">
        <v>3007</v>
      </c>
      <c r="H12" s="1">
        <v>2920</v>
      </c>
    </row>
    <row r="13" spans="1:8" x14ac:dyDescent="0.3">
      <c r="A13" s="24" t="s">
        <v>15</v>
      </c>
      <c r="B13" s="1">
        <v>19201</v>
      </c>
      <c r="C13" s="1">
        <v>2964</v>
      </c>
      <c r="D13" s="1">
        <v>3559</v>
      </c>
      <c r="E13" s="1">
        <v>3120</v>
      </c>
      <c r="F13" s="1">
        <v>4100</v>
      </c>
      <c r="G13" s="1">
        <v>2773</v>
      </c>
      <c r="H13" s="1">
        <v>2685</v>
      </c>
    </row>
    <row r="14" spans="1:8" x14ac:dyDescent="0.3">
      <c r="A14" s="24" t="s">
        <v>16</v>
      </c>
      <c r="B14" s="1">
        <v>13715</v>
      </c>
      <c r="C14" s="1">
        <v>2187</v>
      </c>
      <c r="D14" s="1">
        <v>2550</v>
      </c>
      <c r="E14" s="1">
        <v>2259</v>
      </c>
      <c r="F14" s="1">
        <v>3045</v>
      </c>
      <c r="G14" s="1">
        <v>1751</v>
      </c>
      <c r="H14" s="1">
        <v>1923</v>
      </c>
    </row>
    <row r="15" spans="1:8" x14ac:dyDescent="0.3">
      <c r="A15" s="24" t="s">
        <v>17</v>
      </c>
      <c r="B15" s="1">
        <v>10027</v>
      </c>
      <c r="C15" s="1">
        <v>1565</v>
      </c>
      <c r="D15" s="1">
        <v>1788</v>
      </c>
      <c r="E15" s="1">
        <v>1614</v>
      </c>
      <c r="F15" s="1">
        <v>2205</v>
      </c>
      <c r="G15" s="1">
        <v>1327</v>
      </c>
      <c r="H15" s="1">
        <v>1528</v>
      </c>
    </row>
    <row r="16" spans="1:8" x14ac:dyDescent="0.3">
      <c r="A16" s="24" t="s">
        <v>18</v>
      </c>
      <c r="B16" s="1">
        <v>7595</v>
      </c>
      <c r="C16" s="1">
        <v>1281</v>
      </c>
      <c r="D16" s="1">
        <v>1341</v>
      </c>
      <c r="E16" s="1">
        <v>1404</v>
      </c>
      <c r="F16" s="1">
        <v>1553</v>
      </c>
      <c r="G16" s="1">
        <v>956</v>
      </c>
      <c r="H16" s="1">
        <v>1060</v>
      </c>
    </row>
    <row r="17" spans="1:8" x14ac:dyDescent="0.3">
      <c r="A17" s="24" t="s">
        <v>19</v>
      </c>
      <c r="B17" s="1">
        <v>5844</v>
      </c>
      <c r="C17" s="1">
        <v>944</v>
      </c>
      <c r="D17" s="1">
        <v>980</v>
      </c>
      <c r="E17" s="1">
        <v>1223</v>
      </c>
      <c r="F17" s="1">
        <v>979</v>
      </c>
      <c r="G17" s="1">
        <v>777</v>
      </c>
      <c r="H17" s="1">
        <v>941</v>
      </c>
    </row>
    <row r="18" spans="1:8" x14ac:dyDescent="0.3">
      <c r="A18" s="24" t="s">
        <v>20</v>
      </c>
      <c r="B18" s="1">
        <v>4053</v>
      </c>
      <c r="C18" s="1">
        <v>609</v>
      </c>
      <c r="D18" s="1">
        <v>650</v>
      </c>
      <c r="E18" s="1">
        <v>882</v>
      </c>
      <c r="F18" s="1">
        <v>629</v>
      </c>
      <c r="G18" s="1">
        <v>540</v>
      </c>
      <c r="H18" s="1">
        <v>743</v>
      </c>
    </row>
    <row r="19" spans="1:8" x14ac:dyDescent="0.3">
      <c r="A19" s="24" t="s">
        <v>21</v>
      </c>
      <c r="B19" s="1">
        <v>3838</v>
      </c>
      <c r="C19" s="1">
        <v>503</v>
      </c>
      <c r="D19" s="1">
        <v>650</v>
      </c>
      <c r="E19" s="1">
        <v>758</v>
      </c>
      <c r="F19" s="1">
        <v>601</v>
      </c>
      <c r="G19" s="1">
        <v>471</v>
      </c>
      <c r="H19" s="1">
        <v>855</v>
      </c>
    </row>
    <row r="20" spans="1:8" x14ac:dyDescent="0.3">
      <c r="A20" s="24" t="s">
        <v>22</v>
      </c>
      <c r="B20" s="6">
        <v>19.2</v>
      </c>
      <c r="C20" s="6">
        <v>20</v>
      </c>
      <c r="D20" s="6">
        <v>17.5</v>
      </c>
      <c r="E20" s="6">
        <v>19.600000000000001</v>
      </c>
      <c r="F20" s="6">
        <v>20.399999999999999</v>
      </c>
      <c r="G20" s="6">
        <v>18.399999999999999</v>
      </c>
      <c r="H20" s="6">
        <v>19.5</v>
      </c>
    </row>
    <row r="22" spans="1:8" x14ac:dyDescent="0.3">
      <c r="A22" s="24" t="s">
        <v>50</v>
      </c>
      <c r="B22" s="1">
        <v>225507</v>
      </c>
      <c r="C22" s="1">
        <v>35623</v>
      </c>
      <c r="D22" s="1">
        <v>50257</v>
      </c>
      <c r="E22" s="1">
        <v>35910</v>
      </c>
      <c r="F22" s="1">
        <v>43686</v>
      </c>
      <c r="G22" s="1">
        <v>30793</v>
      </c>
      <c r="H22" s="1">
        <v>29238</v>
      </c>
    </row>
    <row r="23" spans="1:8" x14ac:dyDescent="0.3">
      <c r="A23" s="24" t="s">
        <v>8</v>
      </c>
      <c r="B23" s="1">
        <v>33367</v>
      </c>
      <c r="C23" s="1">
        <v>5028</v>
      </c>
      <c r="D23" s="1">
        <v>8704</v>
      </c>
      <c r="E23" s="1">
        <v>4808</v>
      </c>
      <c r="F23" s="1">
        <v>5811</v>
      </c>
      <c r="G23" s="1">
        <v>4814</v>
      </c>
      <c r="H23" s="1">
        <v>4202</v>
      </c>
    </row>
    <row r="24" spans="1:8" x14ac:dyDescent="0.3">
      <c r="A24" s="24" t="s">
        <v>47</v>
      </c>
      <c r="B24" s="1">
        <v>32468</v>
      </c>
      <c r="C24" s="1">
        <v>5019</v>
      </c>
      <c r="D24" s="1">
        <v>7687</v>
      </c>
      <c r="E24" s="1">
        <v>5393</v>
      </c>
      <c r="F24" s="1">
        <v>5758</v>
      </c>
      <c r="G24" s="1">
        <v>4580</v>
      </c>
      <c r="H24" s="1">
        <v>4031</v>
      </c>
    </row>
    <row r="25" spans="1:8" x14ac:dyDescent="0.3">
      <c r="A25" s="24" t="s">
        <v>48</v>
      </c>
      <c r="B25" s="1">
        <v>28696</v>
      </c>
      <c r="C25" s="1">
        <v>4378</v>
      </c>
      <c r="D25" s="1">
        <v>6577</v>
      </c>
      <c r="E25" s="1">
        <v>4564</v>
      </c>
      <c r="F25" s="1">
        <v>5343</v>
      </c>
      <c r="G25" s="1">
        <v>4124</v>
      </c>
      <c r="H25" s="1">
        <v>3710</v>
      </c>
    </row>
    <row r="26" spans="1:8" x14ac:dyDescent="0.3">
      <c r="A26" s="24" t="s">
        <v>9</v>
      </c>
      <c r="B26" s="1">
        <v>25172</v>
      </c>
      <c r="C26" s="1">
        <v>3707</v>
      </c>
      <c r="D26" s="1">
        <v>5559</v>
      </c>
      <c r="E26" s="1">
        <v>3935</v>
      </c>
      <c r="F26" s="1">
        <v>5254</v>
      </c>
      <c r="G26" s="1">
        <v>3402</v>
      </c>
      <c r="H26" s="1">
        <v>3315</v>
      </c>
    </row>
    <row r="27" spans="1:8" x14ac:dyDescent="0.3">
      <c r="A27" s="24" t="s">
        <v>10</v>
      </c>
      <c r="B27" s="1">
        <v>17905</v>
      </c>
      <c r="C27" s="1">
        <v>2820</v>
      </c>
      <c r="D27" s="1">
        <v>4218</v>
      </c>
      <c r="E27" s="1">
        <v>2639</v>
      </c>
      <c r="F27" s="1">
        <v>3833</v>
      </c>
      <c r="G27" s="1">
        <v>2340</v>
      </c>
      <c r="H27" s="1">
        <v>2055</v>
      </c>
    </row>
    <row r="28" spans="1:8" x14ac:dyDescent="0.3">
      <c r="A28" s="24" t="s">
        <v>11</v>
      </c>
      <c r="B28" s="1">
        <v>16350</v>
      </c>
      <c r="C28" s="1">
        <v>2777</v>
      </c>
      <c r="D28" s="1">
        <v>3603</v>
      </c>
      <c r="E28" s="1">
        <v>2506</v>
      </c>
      <c r="F28" s="1">
        <v>3329</v>
      </c>
      <c r="G28" s="1">
        <v>2216</v>
      </c>
      <c r="H28" s="1">
        <v>1919</v>
      </c>
    </row>
    <row r="29" spans="1:8" x14ac:dyDescent="0.3">
      <c r="A29" s="24" t="s">
        <v>12</v>
      </c>
      <c r="B29" s="1">
        <v>13861</v>
      </c>
      <c r="C29" s="1">
        <v>2420</v>
      </c>
      <c r="D29" s="1">
        <v>2891</v>
      </c>
      <c r="E29" s="1">
        <v>2292</v>
      </c>
      <c r="F29" s="1">
        <v>2754</v>
      </c>
      <c r="G29" s="1">
        <v>1762</v>
      </c>
      <c r="H29" s="1">
        <v>1742</v>
      </c>
    </row>
    <row r="30" spans="1:8" x14ac:dyDescent="0.3">
      <c r="A30" s="24" t="s">
        <v>13</v>
      </c>
      <c r="B30" s="1">
        <v>14904</v>
      </c>
      <c r="C30" s="1">
        <v>2590</v>
      </c>
      <c r="D30" s="1">
        <v>2932</v>
      </c>
      <c r="E30" s="1">
        <v>2517</v>
      </c>
      <c r="F30" s="1">
        <v>2903</v>
      </c>
      <c r="G30" s="1">
        <v>1988</v>
      </c>
      <c r="H30" s="1">
        <v>1974</v>
      </c>
    </row>
    <row r="31" spans="1:8" x14ac:dyDescent="0.3">
      <c r="A31" s="24" t="s">
        <v>14</v>
      </c>
      <c r="B31" s="1">
        <v>10859</v>
      </c>
      <c r="C31" s="1">
        <v>1771</v>
      </c>
      <c r="D31" s="1">
        <v>2295</v>
      </c>
      <c r="E31" s="1">
        <v>1680</v>
      </c>
      <c r="F31" s="1">
        <v>2237</v>
      </c>
      <c r="G31" s="1">
        <v>1464</v>
      </c>
      <c r="H31" s="1">
        <v>1412</v>
      </c>
    </row>
    <row r="32" spans="1:8" x14ac:dyDescent="0.3">
      <c r="A32" s="24" t="s">
        <v>15</v>
      </c>
      <c r="B32" s="1">
        <v>9581</v>
      </c>
      <c r="C32" s="1">
        <v>1514</v>
      </c>
      <c r="D32" s="1">
        <v>1796</v>
      </c>
      <c r="E32" s="1">
        <v>1554</v>
      </c>
      <c r="F32" s="1">
        <v>1992</v>
      </c>
      <c r="G32" s="1">
        <v>1364</v>
      </c>
      <c r="H32" s="1">
        <v>1361</v>
      </c>
    </row>
    <row r="33" spans="1:8" x14ac:dyDescent="0.3">
      <c r="A33" s="24" t="s">
        <v>16</v>
      </c>
      <c r="B33" s="1">
        <v>6842</v>
      </c>
      <c r="C33" s="1">
        <v>1134</v>
      </c>
      <c r="D33" s="1">
        <v>1311</v>
      </c>
      <c r="E33" s="1">
        <v>1097</v>
      </c>
      <c r="F33" s="1">
        <v>1512</v>
      </c>
      <c r="G33" s="1">
        <v>842</v>
      </c>
      <c r="H33" s="1">
        <v>946</v>
      </c>
    </row>
    <row r="34" spans="1:8" x14ac:dyDescent="0.3">
      <c r="A34" s="24" t="s">
        <v>17</v>
      </c>
      <c r="B34" s="1">
        <v>4931</v>
      </c>
      <c r="C34" s="1">
        <v>795</v>
      </c>
      <c r="D34" s="1">
        <v>876</v>
      </c>
      <c r="E34" s="1">
        <v>797</v>
      </c>
      <c r="F34" s="1">
        <v>1076</v>
      </c>
      <c r="G34" s="1">
        <v>618</v>
      </c>
      <c r="H34" s="1">
        <v>769</v>
      </c>
    </row>
    <row r="35" spans="1:8" x14ac:dyDescent="0.3">
      <c r="A35" s="24" t="s">
        <v>18</v>
      </c>
      <c r="B35" s="1">
        <v>3715</v>
      </c>
      <c r="C35" s="1">
        <v>618</v>
      </c>
      <c r="D35" s="1">
        <v>668</v>
      </c>
      <c r="E35" s="1">
        <v>665</v>
      </c>
      <c r="F35" s="1">
        <v>801</v>
      </c>
      <c r="G35" s="1">
        <v>445</v>
      </c>
      <c r="H35" s="1">
        <v>518</v>
      </c>
    </row>
    <row r="36" spans="1:8" x14ac:dyDescent="0.3">
      <c r="A36" s="24" t="s">
        <v>19</v>
      </c>
      <c r="B36" s="1">
        <v>2853</v>
      </c>
      <c r="C36" s="1">
        <v>447</v>
      </c>
      <c r="D36" s="1">
        <v>493</v>
      </c>
      <c r="E36" s="1">
        <v>606</v>
      </c>
      <c r="F36" s="1">
        <v>454</v>
      </c>
      <c r="G36" s="1">
        <v>359</v>
      </c>
      <c r="H36" s="1">
        <v>494</v>
      </c>
    </row>
    <row r="37" spans="1:8" x14ac:dyDescent="0.3">
      <c r="A37" s="24" t="s">
        <v>20</v>
      </c>
      <c r="B37" s="1">
        <v>2007</v>
      </c>
      <c r="C37" s="1">
        <v>329</v>
      </c>
      <c r="D37" s="1">
        <v>313</v>
      </c>
      <c r="E37" s="1">
        <v>451</v>
      </c>
      <c r="F37" s="1">
        <v>325</v>
      </c>
      <c r="G37" s="1">
        <v>256</v>
      </c>
      <c r="H37" s="1">
        <v>333</v>
      </c>
    </row>
    <row r="38" spans="1:8" x14ac:dyDescent="0.3">
      <c r="A38" s="24" t="s">
        <v>21</v>
      </c>
      <c r="B38" s="1">
        <v>1996</v>
      </c>
      <c r="C38" s="1">
        <v>276</v>
      </c>
      <c r="D38" s="1">
        <v>334</v>
      </c>
      <c r="E38" s="1">
        <v>406</v>
      </c>
      <c r="F38" s="1">
        <v>304</v>
      </c>
      <c r="G38" s="1">
        <v>219</v>
      </c>
      <c r="H38" s="1">
        <v>457</v>
      </c>
    </row>
    <row r="39" spans="1:8" x14ac:dyDescent="0.3">
      <c r="A39" s="24" t="s">
        <v>22</v>
      </c>
      <c r="B39" s="6">
        <v>18.600000000000001</v>
      </c>
      <c r="C39" s="6">
        <v>19.600000000000001</v>
      </c>
      <c r="D39" s="6">
        <v>16.899999999999999</v>
      </c>
      <c r="E39" s="6">
        <v>19.100000000000001</v>
      </c>
      <c r="F39" s="6">
        <v>19.7</v>
      </c>
      <c r="G39" s="6">
        <v>17.8</v>
      </c>
      <c r="H39" s="6">
        <v>19</v>
      </c>
    </row>
    <row r="41" spans="1:8" x14ac:dyDescent="0.3">
      <c r="A41" s="24" t="s">
        <v>51</v>
      </c>
      <c r="B41" s="1">
        <v>224215</v>
      </c>
      <c r="C41" s="1">
        <v>35743</v>
      </c>
      <c r="D41" s="1">
        <v>47790</v>
      </c>
      <c r="E41" s="1">
        <v>36287</v>
      </c>
      <c r="F41" s="1">
        <v>43552</v>
      </c>
      <c r="G41" s="1">
        <v>31212</v>
      </c>
      <c r="H41" s="1">
        <v>29631</v>
      </c>
    </row>
    <row r="42" spans="1:8" x14ac:dyDescent="0.3">
      <c r="A42" s="24" t="s">
        <v>8</v>
      </c>
      <c r="B42" s="1">
        <v>31588</v>
      </c>
      <c r="C42" s="1">
        <v>4921</v>
      </c>
      <c r="D42" s="1">
        <v>7943</v>
      </c>
      <c r="E42" s="1">
        <v>4680</v>
      </c>
      <c r="F42" s="1">
        <v>5406</v>
      </c>
      <c r="G42" s="1">
        <v>4632</v>
      </c>
      <c r="H42" s="1">
        <v>4006</v>
      </c>
    </row>
    <row r="43" spans="1:8" x14ac:dyDescent="0.3">
      <c r="A43" s="24" t="s">
        <v>47</v>
      </c>
      <c r="B43" s="1">
        <v>31086</v>
      </c>
      <c r="C43" s="1">
        <v>4911</v>
      </c>
      <c r="D43" s="1">
        <v>7054</v>
      </c>
      <c r="E43" s="1">
        <v>5156</v>
      </c>
      <c r="F43" s="1">
        <v>5528</v>
      </c>
      <c r="G43" s="1">
        <v>4394</v>
      </c>
      <c r="H43" s="1">
        <v>4043</v>
      </c>
    </row>
    <row r="44" spans="1:8" x14ac:dyDescent="0.3">
      <c r="A44" s="24" t="s">
        <v>48</v>
      </c>
      <c r="B44" s="1">
        <v>26558</v>
      </c>
      <c r="C44" s="1">
        <v>4112</v>
      </c>
      <c r="D44" s="1">
        <v>5738</v>
      </c>
      <c r="E44" s="1">
        <v>4309</v>
      </c>
      <c r="F44" s="1">
        <v>5007</v>
      </c>
      <c r="G44" s="1">
        <v>3848</v>
      </c>
      <c r="H44" s="1">
        <v>3544</v>
      </c>
    </row>
    <row r="45" spans="1:8" x14ac:dyDescent="0.3">
      <c r="A45" s="24" t="s">
        <v>9</v>
      </c>
      <c r="B45" s="1">
        <v>23837</v>
      </c>
      <c r="C45" s="1">
        <v>3581</v>
      </c>
      <c r="D45" s="1">
        <v>4980</v>
      </c>
      <c r="E45" s="1">
        <v>3831</v>
      </c>
      <c r="F45" s="1">
        <v>4956</v>
      </c>
      <c r="G45" s="1">
        <v>3281</v>
      </c>
      <c r="H45" s="1">
        <v>3208</v>
      </c>
    </row>
    <row r="46" spans="1:8" x14ac:dyDescent="0.3">
      <c r="A46" s="24" t="s">
        <v>10</v>
      </c>
      <c r="B46" s="1">
        <v>18784</v>
      </c>
      <c r="C46" s="1">
        <v>3089</v>
      </c>
      <c r="D46" s="1">
        <v>4202</v>
      </c>
      <c r="E46" s="1">
        <v>2845</v>
      </c>
      <c r="F46" s="1">
        <v>3985</v>
      </c>
      <c r="G46" s="1">
        <v>2486</v>
      </c>
      <c r="H46" s="1">
        <v>2177</v>
      </c>
    </row>
    <row r="47" spans="1:8" x14ac:dyDescent="0.3">
      <c r="A47" s="24" t="s">
        <v>11</v>
      </c>
      <c r="B47" s="1">
        <v>18189</v>
      </c>
      <c r="C47" s="1">
        <v>3205</v>
      </c>
      <c r="D47" s="1">
        <v>3909</v>
      </c>
      <c r="E47" s="1">
        <v>2815</v>
      </c>
      <c r="F47" s="1">
        <v>3581</v>
      </c>
      <c r="G47" s="1">
        <v>2337</v>
      </c>
      <c r="H47" s="1">
        <v>2342</v>
      </c>
    </row>
    <row r="48" spans="1:8" x14ac:dyDescent="0.3">
      <c r="A48" s="24" t="s">
        <v>12</v>
      </c>
      <c r="B48" s="1">
        <v>15161</v>
      </c>
      <c r="C48" s="1">
        <v>2613</v>
      </c>
      <c r="D48" s="1">
        <v>2977</v>
      </c>
      <c r="E48" s="1">
        <v>2610</v>
      </c>
      <c r="F48" s="1">
        <v>3034</v>
      </c>
      <c r="G48" s="1">
        <v>2020</v>
      </c>
      <c r="H48" s="1">
        <v>1907</v>
      </c>
    </row>
    <row r="49" spans="1:8" x14ac:dyDescent="0.3">
      <c r="A49" s="24" t="s">
        <v>13</v>
      </c>
      <c r="B49" s="1">
        <v>15493</v>
      </c>
      <c r="C49" s="1">
        <v>2623</v>
      </c>
      <c r="D49" s="1">
        <v>3006</v>
      </c>
      <c r="E49" s="1">
        <v>2553</v>
      </c>
      <c r="F49" s="1">
        <v>3093</v>
      </c>
      <c r="G49" s="1">
        <v>2179</v>
      </c>
      <c r="H49" s="1">
        <v>2039</v>
      </c>
    </row>
    <row r="50" spans="1:8" x14ac:dyDescent="0.3">
      <c r="A50" s="24" t="s">
        <v>14</v>
      </c>
      <c r="B50" s="1">
        <v>11171</v>
      </c>
      <c r="C50" s="1">
        <v>1748</v>
      </c>
      <c r="D50" s="1">
        <v>2254</v>
      </c>
      <c r="E50" s="1">
        <v>1804</v>
      </c>
      <c r="F50" s="1">
        <v>2314</v>
      </c>
      <c r="G50" s="1">
        <v>1543</v>
      </c>
      <c r="H50" s="1">
        <v>1508</v>
      </c>
    </row>
    <row r="51" spans="1:8" x14ac:dyDescent="0.3">
      <c r="A51" s="24" t="s">
        <v>15</v>
      </c>
      <c r="B51" s="1">
        <v>9620</v>
      </c>
      <c r="C51" s="1">
        <v>1450</v>
      </c>
      <c r="D51" s="1">
        <v>1763</v>
      </c>
      <c r="E51" s="1">
        <v>1566</v>
      </c>
      <c r="F51" s="1">
        <v>2108</v>
      </c>
      <c r="G51" s="1">
        <v>1409</v>
      </c>
      <c r="H51" s="1">
        <v>1324</v>
      </c>
    </row>
    <row r="52" spans="1:8" x14ac:dyDescent="0.3">
      <c r="A52" s="24" t="s">
        <v>16</v>
      </c>
      <c r="B52" s="1">
        <v>6873</v>
      </c>
      <c r="C52" s="1">
        <v>1053</v>
      </c>
      <c r="D52" s="1">
        <v>1239</v>
      </c>
      <c r="E52" s="1">
        <v>1162</v>
      </c>
      <c r="F52" s="1">
        <v>1533</v>
      </c>
      <c r="G52" s="1">
        <v>909</v>
      </c>
      <c r="H52" s="1">
        <v>977</v>
      </c>
    </row>
    <row r="53" spans="1:8" x14ac:dyDescent="0.3">
      <c r="A53" s="24" t="s">
        <v>17</v>
      </c>
      <c r="B53" s="1">
        <v>5096</v>
      </c>
      <c r="C53" s="1">
        <v>770</v>
      </c>
      <c r="D53" s="1">
        <v>912</v>
      </c>
      <c r="E53" s="1">
        <v>817</v>
      </c>
      <c r="F53" s="1">
        <v>1129</v>
      </c>
      <c r="G53" s="1">
        <v>709</v>
      </c>
      <c r="H53" s="1">
        <v>759</v>
      </c>
    </row>
    <row r="54" spans="1:8" x14ac:dyDescent="0.3">
      <c r="A54" s="24" t="s">
        <v>18</v>
      </c>
      <c r="B54" s="1">
        <v>3880</v>
      </c>
      <c r="C54" s="1">
        <v>663</v>
      </c>
      <c r="D54" s="1">
        <v>673</v>
      </c>
      <c r="E54" s="1">
        <v>739</v>
      </c>
      <c r="F54" s="1">
        <v>752</v>
      </c>
      <c r="G54" s="1">
        <v>511</v>
      </c>
      <c r="H54" s="1">
        <v>542</v>
      </c>
    </row>
    <row r="55" spans="1:8" x14ac:dyDescent="0.3">
      <c r="A55" s="24" t="s">
        <v>19</v>
      </c>
      <c r="B55" s="1">
        <v>2991</v>
      </c>
      <c r="C55" s="1">
        <v>497</v>
      </c>
      <c r="D55" s="1">
        <v>487</v>
      </c>
      <c r="E55" s="1">
        <v>617</v>
      </c>
      <c r="F55" s="1">
        <v>525</v>
      </c>
      <c r="G55" s="1">
        <v>418</v>
      </c>
      <c r="H55" s="1">
        <v>447</v>
      </c>
    </row>
    <row r="56" spans="1:8" x14ac:dyDescent="0.3">
      <c r="A56" s="24" t="s">
        <v>20</v>
      </c>
      <c r="B56" s="1">
        <v>2046</v>
      </c>
      <c r="C56" s="1">
        <v>280</v>
      </c>
      <c r="D56" s="1">
        <v>337</v>
      </c>
      <c r="E56" s="1">
        <v>431</v>
      </c>
      <c r="F56" s="1">
        <v>304</v>
      </c>
      <c r="G56" s="1">
        <v>284</v>
      </c>
      <c r="H56" s="1">
        <v>410</v>
      </c>
    </row>
    <row r="57" spans="1:8" x14ac:dyDescent="0.3">
      <c r="A57" s="24" t="s">
        <v>21</v>
      </c>
      <c r="B57" s="1">
        <v>1842</v>
      </c>
      <c r="C57" s="1">
        <v>227</v>
      </c>
      <c r="D57" s="1">
        <v>316</v>
      </c>
      <c r="E57" s="1">
        <v>352</v>
      </c>
      <c r="F57" s="1">
        <v>297</v>
      </c>
      <c r="G57" s="1">
        <v>252</v>
      </c>
      <c r="H57" s="1">
        <v>398</v>
      </c>
    </row>
    <row r="58" spans="1:8" x14ac:dyDescent="0.3">
      <c r="A58" s="24" t="s">
        <v>22</v>
      </c>
      <c r="B58" s="6">
        <v>19.8</v>
      </c>
      <c r="C58" s="6">
        <v>20.6</v>
      </c>
      <c r="D58" s="6">
        <v>18.2</v>
      </c>
      <c r="E58" s="6">
        <v>20.3</v>
      </c>
      <c r="F58" s="6">
        <v>21.1</v>
      </c>
      <c r="G58" s="6">
        <v>19.2</v>
      </c>
      <c r="H58" s="6">
        <v>20</v>
      </c>
    </row>
    <row r="59" spans="1:8" x14ac:dyDescent="0.3">
      <c r="A59" s="25" t="s">
        <v>44</v>
      </c>
      <c r="B59" s="8"/>
      <c r="C59" s="8"/>
      <c r="D59" s="8"/>
      <c r="E59" s="8"/>
      <c r="F59" s="8"/>
      <c r="G59" s="8"/>
      <c r="H59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7413D-5457-4720-B307-F4B99BC7B992}">
  <dimension ref="A1:W22"/>
  <sheetViews>
    <sheetView view="pageBreakPreview" topLeftCell="E1" zoomScale="150" zoomScaleNormal="100" zoomScaleSheetLayoutView="150" workbookViewId="0">
      <selection activeCell="Q11" sqref="Q11"/>
    </sheetView>
  </sheetViews>
  <sheetFormatPr defaultColWidth="8.86328125" defaultRowHeight="10.15" x14ac:dyDescent="0.3"/>
  <cols>
    <col min="1" max="1" width="5.86328125" style="1" customWidth="1"/>
    <col min="2" max="13" width="6.796875" style="1" customWidth="1"/>
    <col min="14" max="14" width="5.86328125" style="1" customWidth="1"/>
    <col min="15" max="23" width="7.6640625" style="1" customWidth="1"/>
    <col min="24" max="16384" width="8.86328125" style="1"/>
  </cols>
  <sheetData>
    <row r="1" spans="1:23" x14ac:dyDescent="0.3">
      <c r="A1" s="21" t="s">
        <v>46</v>
      </c>
      <c r="N1" s="21" t="s">
        <v>46</v>
      </c>
    </row>
    <row r="2" spans="1:23" x14ac:dyDescent="0.3">
      <c r="A2" s="22"/>
      <c r="B2" s="28" t="s">
        <v>1</v>
      </c>
      <c r="C2" s="28"/>
      <c r="D2" s="28"/>
      <c r="E2" s="28" t="s">
        <v>2</v>
      </c>
      <c r="F2" s="28"/>
      <c r="G2" s="28"/>
      <c r="H2" s="28" t="s">
        <v>3</v>
      </c>
      <c r="I2" s="28"/>
      <c r="J2" s="28"/>
      <c r="K2" s="28" t="s">
        <v>4</v>
      </c>
      <c r="L2" s="28"/>
      <c r="M2" s="28"/>
      <c r="N2" s="22"/>
      <c r="O2" s="28" t="s">
        <v>5</v>
      </c>
      <c r="P2" s="28"/>
      <c r="Q2" s="28"/>
      <c r="R2" s="28" t="s">
        <v>6</v>
      </c>
      <c r="S2" s="28"/>
      <c r="T2" s="28"/>
      <c r="U2" s="28" t="s">
        <v>7</v>
      </c>
      <c r="V2" s="28"/>
      <c r="W2" s="29"/>
    </row>
    <row r="3" spans="1:23" s="7" customFormat="1" x14ac:dyDescent="0.3">
      <c r="A3" s="23"/>
      <c r="B3" s="3" t="s">
        <v>1</v>
      </c>
      <c r="C3" s="3" t="s">
        <v>23</v>
      </c>
      <c r="D3" s="3" t="s">
        <v>24</v>
      </c>
      <c r="E3" s="3" t="s">
        <v>1</v>
      </c>
      <c r="F3" s="3" t="s">
        <v>23</v>
      </c>
      <c r="G3" s="3" t="s">
        <v>24</v>
      </c>
      <c r="H3" s="3" t="s">
        <v>1</v>
      </c>
      <c r="I3" s="3" t="s">
        <v>23</v>
      </c>
      <c r="J3" s="3" t="s">
        <v>24</v>
      </c>
      <c r="K3" s="3" t="s">
        <v>1</v>
      </c>
      <c r="L3" s="3" t="s">
        <v>23</v>
      </c>
      <c r="M3" s="3" t="s">
        <v>24</v>
      </c>
      <c r="N3" s="23"/>
      <c r="O3" s="3" t="s">
        <v>1</v>
      </c>
      <c r="P3" s="3" t="s">
        <v>23</v>
      </c>
      <c r="Q3" s="3" t="s">
        <v>24</v>
      </c>
      <c r="R3" s="3" t="s">
        <v>1</v>
      </c>
      <c r="S3" s="3" t="s">
        <v>23</v>
      </c>
      <c r="T3" s="3" t="s">
        <v>24</v>
      </c>
      <c r="U3" s="3" t="s">
        <v>1</v>
      </c>
      <c r="V3" s="3" t="s">
        <v>23</v>
      </c>
      <c r="W3" s="4" t="s">
        <v>24</v>
      </c>
    </row>
    <row r="4" spans="1:23" x14ac:dyDescent="0.3">
      <c r="A4" s="24" t="s">
        <v>49</v>
      </c>
      <c r="B4" s="1">
        <v>449722</v>
      </c>
      <c r="C4" s="1">
        <v>225507</v>
      </c>
      <c r="D4" s="1">
        <v>224215</v>
      </c>
      <c r="E4" s="1">
        <v>71366</v>
      </c>
      <c r="F4" s="1">
        <v>35623</v>
      </c>
      <c r="G4" s="1">
        <v>35743</v>
      </c>
      <c r="H4" s="1">
        <v>98047</v>
      </c>
      <c r="I4" s="1">
        <v>50257</v>
      </c>
      <c r="J4" s="1">
        <v>47790</v>
      </c>
      <c r="K4" s="1">
        <v>72197</v>
      </c>
      <c r="L4" s="1">
        <v>35910</v>
      </c>
      <c r="M4" s="1">
        <v>36287</v>
      </c>
      <c r="N4" s="24" t="s">
        <v>49</v>
      </c>
      <c r="O4" s="1">
        <v>87238</v>
      </c>
      <c r="P4" s="1">
        <v>43686</v>
      </c>
      <c r="Q4" s="1">
        <v>43552</v>
      </c>
      <c r="R4" s="1">
        <v>62005</v>
      </c>
      <c r="S4" s="1">
        <v>30793</v>
      </c>
      <c r="T4" s="1">
        <v>31212</v>
      </c>
      <c r="U4" s="1">
        <v>58869</v>
      </c>
      <c r="V4" s="1">
        <v>29238</v>
      </c>
      <c r="W4" s="1">
        <v>29631</v>
      </c>
    </row>
    <row r="5" spans="1:23" x14ac:dyDescent="0.3">
      <c r="A5" s="24" t="s">
        <v>8</v>
      </c>
      <c r="B5" s="1">
        <v>64955</v>
      </c>
      <c r="C5" s="1">
        <v>33367</v>
      </c>
      <c r="D5" s="1">
        <v>31588</v>
      </c>
      <c r="E5" s="1">
        <v>9949</v>
      </c>
      <c r="F5" s="1">
        <v>5028</v>
      </c>
      <c r="G5" s="1">
        <v>4921</v>
      </c>
      <c r="H5" s="1">
        <v>16647</v>
      </c>
      <c r="I5" s="1">
        <v>8704</v>
      </c>
      <c r="J5" s="1">
        <v>7943</v>
      </c>
      <c r="K5" s="1">
        <v>9488</v>
      </c>
      <c r="L5" s="1">
        <v>4808</v>
      </c>
      <c r="M5" s="1">
        <v>4680</v>
      </c>
      <c r="N5" s="24" t="s">
        <v>8</v>
      </c>
      <c r="O5" s="1">
        <v>11217</v>
      </c>
      <c r="P5" s="1">
        <v>5811</v>
      </c>
      <c r="Q5" s="1">
        <v>5406</v>
      </c>
      <c r="R5" s="1">
        <v>9446</v>
      </c>
      <c r="S5" s="1">
        <v>4814</v>
      </c>
      <c r="T5" s="1">
        <v>4632</v>
      </c>
      <c r="U5" s="1">
        <v>8208</v>
      </c>
      <c r="V5" s="1">
        <v>4202</v>
      </c>
      <c r="W5" s="1">
        <v>4006</v>
      </c>
    </row>
    <row r="6" spans="1:23" x14ac:dyDescent="0.3">
      <c r="A6" s="24" t="s">
        <v>47</v>
      </c>
      <c r="B6" s="1">
        <v>63554</v>
      </c>
      <c r="C6" s="1">
        <v>32468</v>
      </c>
      <c r="D6" s="1">
        <v>31086</v>
      </c>
      <c r="E6" s="1">
        <v>9930</v>
      </c>
      <c r="F6" s="1">
        <v>5019</v>
      </c>
      <c r="G6" s="1">
        <v>4911</v>
      </c>
      <c r="H6" s="1">
        <v>14741</v>
      </c>
      <c r="I6" s="1">
        <v>7687</v>
      </c>
      <c r="J6" s="1">
        <v>7054</v>
      </c>
      <c r="K6" s="1">
        <v>10549</v>
      </c>
      <c r="L6" s="1">
        <v>5393</v>
      </c>
      <c r="M6" s="1">
        <v>5156</v>
      </c>
      <c r="N6" s="24" t="s">
        <v>47</v>
      </c>
      <c r="O6" s="1">
        <v>11286</v>
      </c>
      <c r="P6" s="1">
        <v>5758</v>
      </c>
      <c r="Q6" s="1">
        <v>5528</v>
      </c>
      <c r="R6" s="1">
        <v>8974</v>
      </c>
      <c r="S6" s="1">
        <v>4580</v>
      </c>
      <c r="T6" s="1">
        <v>4394</v>
      </c>
      <c r="U6" s="1">
        <v>8074</v>
      </c>
      <c r="V6" s="1">
        <v>4031</v>
      </c>
      <c r="W6" s="1">
        <v>4043</v>
      </c>
    </row>
    <row r="7" spans="1:23" x14ac:dyDescent="0.3">
      <c r="A7" s="24" t="s">
        <v>48</v>
      </c>
      <c r="B7" s="1">
        <v>55254</v>
      </c>
      <c r="C7" s="1">
        <v>28696</v>
      </c>
      <c r="D7" s="1">
        <v>26558</v>
      </c>
      <c r="E7" s="1">
        <v>8490</v>
      </c>
      <c r="F7" s="1">
        <v>4378</v>
      </c>
      <c r="G7" s="1">
        <v>4112</v>
      </c>
      <c r="H7" s="1">
        <v>12315</v>
      </c>
      <c r="I7" s="1">
        <v>6577</v>
      </c>
      <c r="J7" s="1">
        <v>5738</v>
      </c>
      <c r="K7" s="1">
        <v>8873</v>
      </c>
      <c r="L7" s="1">
        <v>4564</v>
      </c>
      <c r="M7" s="1">
        <v>4309</v>
      </c>
      <c r="N7" s="24" t="s">
        <v>48</v>
      </c>
      <c r="O7" s="1">
        <v>10350</v>
      </c>
      <c r="P7" s="1">
        <v>5343</v>
      </c>
      <c r="Q7" s="1">
        <v>5007</v>
      </c>
      <c r="R7" s="1">
        <v>7972</v>
      </c>
      <c r="S7" s="1">
        <v>4124</v>
      </c>
      <c r="T7" s="1">
        <v>3848</v>
      </c>
      <c r="U7" s="1">
        <v>7254</v>
      </c>
      <c r="V7" s="1">
        <v>3710</v>
      </c>
      <c r="W7" s="1">
        <v>3544</v>
      </c>
    </row>
    <row r="8" spans="1:23" x14ac:dyDescent="0.3">
      <c r="A8" s="24" t="s">
        <v>9</v>
      </c>
      <c r="B8" s="1">
        <v>49009</v>
      </c>
      <c r="C8" s="1">
        <v>25172</v>
      </c>
      <c r="D8" s="1">
        <v>23837</v>
      </c>
      <c r="E8" s="1">
        <v>7288</v>
      </c>
      <c r="F8" s="1">
        <v>3707</v>
      </c>
      <c r="G8" s="1">
        <v>3581</v>
      </c>
      <c r="H8" s="1">
        <v>10539</v>
      </c>
      <c r="I8" s="1">
        <v>5559</v>
      </c>
      <c r="J8" s="1">
        <v>4980</v>
      </c>
      <c r="K8" s="1">
        <v>7766</v>
      </c>
      <c r="L8" s="1">
        <v>3935</v>
      </c>
      <c r="M8" s="1">
        <v>3831</v>
      </c>
      <c r="N8" s="24" t="s">
        <v>9</v>
      </c>
      <c r="O8" s="1">
        <v>10210</v>
      </c>
      <c r="P8" s="1">
        <v>5254</v>
      </c>
      <c r="Q8" s="1">
        <v>4956</v>
      </c>
      <c r="R8" s="1">
        <v>6683</v>
      </c>
      <c r="S8" s="1">
        <v>3402</v>
      </c>
      <c r="T8" s="1">
        <v>3281</v>
      </c>
      <c r="U8" s="1">
        <v>6523</v>
      </c>
      <c r="V8" s="1">
        <v>3315</v>
      </c>
      <c r="W8" s="1">
        <v>3208</v>
      </c>
    </row>
    <row r="9" spans="1:23" x14ac:dyDescent="0.3">
      <c r="A9" s="24" t="s">
        <v>10</v>
      </c>
      <c r="B9" s="1">
        <v>36689</v>
      </c>
      <c r="C9" s="1">
        <v>17905</v>
      </c>
      <c r="D9" s="1">
        <v>18784</v>
      </c>
      <c r="E9" s="1">
        <v>5909</v>
      </c>
      <c r="F9" s="1">
        <v>2820</v>
      </c>
      <c r="G9" s="1">
        <v>3089</v>
      </c>
      <c r="H9" s="1">
        <v>8420</v>
      </c>
      <c r="I9" s="1">
        <v>4218</v>
      </c>
      <c r="J9" s="1">
        <v>4202</v>
      </c>
      <c r="K9" s="1">
        <v>5484</v>
      </c>
      <c r="L9" s="1">
        <v>2639</v>
      </c>
      <c r="M9" s="1">
        <v>2845</v>
      </c>
      <c r="N9" s="24" t="s">
        <v>10</v>
      </c>
      <c r="O9" s="1">
        <v>7818</v>
      </c>
      <c r="P9" s="1">
        <v>3833</v>
      </c>
      <c r="Q9" s="1">
        <v>3985</v>
      </c>
      <c r="R9" s="1">
        <v>4826</v>
      </c>
      <c r="S9" s="1">
        <v>2340</v>
      </c>
      <c r="T9" s="1">
        <v>2486</v>
      </c>
      <c r="U9" s="1">
        <v>4232</v>
      </c>
      <c r="V9" s="1">
        <v>2055</v>
      </c>
      <c r="W9" s="1">
        <v>2177</v>
      </c>
    </row>
    <row r="10" spans="1:23" x14ac:dyDescent="0.3">
      <c r="A10" s="24" t="s">
        <v>11</v>
      </c>
      <c r="B10" s="1">
        <v>34539</v>
      </c>
      <c r="C10" s="1">
        <v>16350</v>
      </c>
      <c r="D10" s="1">
        <v>18189</v>
      </c>
      <c r="E10" s="1">
        <v>5982</v>
      </c>
      <c r="F10" s="1">
        <v>2777</v>
      </c>
      <c r="G10" s="1">
        <v>3205</v>
      </c>
      <c r="H10" s="1">
        <v>7512</v>
      </c>
      <c r="I10" s="1">
        <v>3603</v>
      </c>
      <c r="J10" s="1">
        <v>3909</v>
      </c>
      <c r="K10" s="1">
        <v>5321</v>
      </c>
      <c r="L10" s="1">
        <v>2506</v>
      </c>
      <c r="M10" s="1">
        <v>2815</v>
      </c>
      <c r="N10" s="24" t="s">
        <v>11</v>
      </c>
      <c r="O10" s="1">
        <v>6910</v>
      </c>
      <c r="P10" s="1">
        <v>3329</v>
      </c>
      <c r="Q10" s="1">
        <v>3581</v>
      </c>
      <c r="R10" s="1">
        <v>4553</v>
      </c>
      <c r="S10" s="1">
        <v>2216</v>
      </c>
      <c r="T10" s="1">
        <v>2337</v>
      </c>
      <c r="U10" s="1">
        <v>4261</v>
      </c>
      <c r="V10" s="1">
        <v>1919</v>
      </c>
      <c r="W10" s="1">
        <v>2342</v>
      </c>
    </row>
    <row r="11" spans="1:23" x14ac:dyDescent="0.3">
      <c r="A11" s="24" t="s">
        <v>12</v>
      </c>
      <c r="B11" s="1">
        <v>29022</v>
      </c>
      <c r="C11" s="1">
        <v>13861</v>
      </c>
      <c r="D11" s="1">
        <v>15161</v>
      </c>
      <c r="E11" s="1">
        <v>5033</v>
      </c>
      <c r="F11" s="1">
        <v>2420</v>
      </c>
      <c r="G11" s="1">
        <v>2613</v>
      </c>
      <c r="H11" s="1">
        <v>5868</v>
      </c>
      <c r="I11" s="1">
        <v>2891</v>
      </c>
      <c r="J11" s="1">
        <v>2977</v>
      </c>
      <c r="K11" s="1">
        <v>4902</v>
      </c>
      <c r="L11" s="1">
        <v>2292</v>
      </c>
      <c r="M11" s="1">
        <v>2610</v>
      </c>
      <c r="N11" s="24" t="s">
        <v>12</v>
      </c>
      <c r="O11" s="1">
        <v>5788</v>
      </c>
      <c r="P11" s="1">
        <v>2754</v>
      </c>
      <c r="Q11" s="1">
        <v>3034</v>
      </c>
      <c r="R11" s="1">
        <v>3782</v>
      </c>
      <c r="S11" s="1">
        <v>1762</v>
      </c>
      <c r="T11" s="1">
        <v>2020</v>
      </c>
      <c r="U11" s="1">
        <v>3649</v>
      </c>
      <c r="V11" s="1">
        <v>1742</v>
      </c>
      <c r="W11" s="1">
        <v>1907</v>
      </c>
    </row>
    <row r="12" spans="1:23" x14ac:dyDescent="0.3">
      <c r="A12" s="24" t="s">
        <v>13</v>
      </c>
      <c r="B12" s="1">
        <v>30397</v>
      </c>
      <c r="C12" s="1">
        <v>14904</v>
      </c>
      <c r="D12" s="1">
        <v>15493</v>
      </c>
      <c r="E12" s="1">
        <v>5213</v>
      </c>
      <c r="F12" s="1">
        <v>2590</v>
      </c>
      <c r="G12" s="1">
        <v>2623</v>
      </c>
      <c r="H12" s="1">
        <v>5938</v>
      </c>
      <c r="I12" s="1">
        <v>2932</v>
      </c>
      <c r="J12" s="1">
        <v>3006</v>
      </c>
      <c r="K12" s="1">
        <v>5070</v>
      </c>
      <c r="L12" s="1">
        <v>2517</v>
      </c>
      <c r="M12" s="1">
        <v>2553</v>
      </c>
      <c r="N12" s="24" t="s">
        <v>13</v>
      </c>
      <c r="O12" s="1">
        <v>5996</v>
      </c>
      <c r="P12" s="1">
        <v>2903</v>
      </c>
      <c r="Q12" s="1">
        <v>3093</v>
      </c>
      <c r="R12" s="1">
        <v>4167</v>
      </c>
      <c r="S12" s="1">
        <v>1988</v>
      </c>
      <c r="T12" s="1">
        <v>2179</v>
      </c>
      <c r="U12" s="1">
        <v>4013</v>
      </c>
      <c r="V12" s="1">
        <v>1974</v>
      </c>
      <c r="W12" s="1">
        <v>2039</v>
      </c>
    </row>
    <row r="13" spans="1:23" x14ac:dyDescent="0.3">
      <c r="A13" s="24" t="s">
        <v>14</v>
      </c>
      <c r="B13" s="1">
        <v>22030</v>
      </c>
      <c r="C13" s="1">
        <v>10859</v>
      </c>
      <c r="D13" s="1">
        <v>11171</v>
      </c>
      <c r="E13" s="1">
        <v>3519</v>
      </c>
      <c r="F13" s="1">
        <v>1771</v>
      </c>
      <c r="G13" s="1">
        <v>1748</v>
      </c>
      <c r="H13" s="1">
        <v>4549</v>
      </c>
      <c r="I13" s="1">
        <v>2295</v>
      </c>
      <c r="J13" s="1">
        <v>2254</v>
      </c>
      <c r="K13" s="1">
        <v>3484</v>
      </c>
      <c r="L13" s="1">
        <v>1680</v>
      </c>
      <c r="M13" s="1">
        <v>1804</v>
      </c>
      <c r="N13" s="24" t="s">
        <v>14</v>
      </c>
      <c r="O13" s="1">
        <v>4551</v>
      </c>
      <c r="P13" s="1">
        <v>2237</v>
      </c>
      <c r="Q13" s="1">
        <v>2314</v>
      </c>
      <c r="R13" s="1">
        <v>3007</v>
      </c>
      <c r="S13" s="1">
        <v>1464</v>
      </c>
      <c r="T13" s="1">
        <v>1543</v>
      </c>
      <c r="U13" s="1">
        <v>2920</v>
      </c>
      <c r="V13" s="1">
        <v>1412</v>
      </c>
      <c r="W13" s="1">
        <v>1508</v>
      </c>
    </row>
    <row r="14" spans="1:23" x14ac:dyDescent="0.3">
      <c r="A14" s="24" t="s">
        <v>15</v>
      </c>
      <c r="B14" s="1">
        <v>19201</v>
      </c>
      <c r="C14" s="1">
        <v>9581</v>
      </c>
      <c r="D14" s="1">
        <v>9620</v>
      </c>
      <c r="E14" s="1">
        <v>2964</v>
      </c>
      <c r="F14" s="1">
        <v>1514</v>
      </c>
      <c r="G14" s="1">
        <v>1450</v>
      </c>
      <c r="H14" s="1">
        <v>3559</v>
      </c>
      <c r="I14" s="1">
        <v>1796</v>
      </c>
      <c r="J14" s="1">
        <v>1763</v>
      </c>
      <c r="K14" s="1">
        <v>3120</v>
      </c>
      <c r="L14" s="1">
        <v>1554</v>
      </c>
      <c r="M14" s="1">
        <v>1566</v>
      </c>
      <c r="N14" s="24" t="s">
        <v>15</v>
      </c>
      <c r="O14" s="1">
        <v>4100</v>
      </c>
      <c r="P14" s="1">
        <v>1992</v>
      </c>
      <c r="Q14" s="1">
        <v>2108</v>
      </c>
      <c r="R14" s="1">
        <v>2773</v>
      </c>
      <c r="S14" s="1">
        <v>1364</v>
      </c>
      <c r="T14" s="1">
        <v>1409</v>
      </c>
      <c r="U14" s="1">
        <v>2685</v>
      </c>
      <c r="V14" s="1">
        <v>1361</v>
      </c>
      <c r="W14" s="1">
        <v>1324</v>
      </c>
    </row>
    <row r="15" spans="1:23" x14ac:dyDescent="0.3">
      <c r="A15" s="24" t="s">
        <v>16</v>
      </c>
      <c r="B15" s="1">
        <v>13715</v>
      </c>
      <c r="C15" s="1">
        <v>6842</v>
      </c>
      <c r="D15" s="1">
        <v>6873</v>
      </c>
      <c r="E15" s="1">
        <v>2187</v>
      </c>
      <c r="F15" s="1">
        <v>1134</v>
      </c>
      <c r="G15" s="1">
        <v>1053</v>
      </c>
      <c r="H15" s="1">
        <v>2550</v>
      </c>
      <c r="I15" s="1">
        <v>1311</v>
      </c>
      <c r="J15" s="1">
        <v>1239</v>
      </c>
      <c r="K15" s="1">
        <v>2259</v>
      </c>
      <c r="L15" s="1">
        <v>1097</v>
      </c>
      <c r="M15" s="1">
        <v>1162</v>
      </c>
      <c r="N15" s="24" t="s">
        <v>16</v>
      </c>
      <c r="O15" s="1">
        <v>3045</v>
      </c>
      <c r="P15" s="1">
        <v>1512</v>
      </c>
      <c r="Q15" s="1">
        <v>1533</v>
      </c>
      <c r="R15" s="1">
        <v>1751</v>
      </c>
      <c r="S15" s="1">
        <v>842</v>
      </c>
      <c r="T15" s="1">
        <v>909</v>
      </c>
      <c r="U15" s="1">
        <v>1923</v>
      </c>
      <c r="V15" s="1">
        <v>946</v>
      </c>
      <c r="W15" s="1">
        <v>977</v>
      </c>
    </row>
    <row r="16" spans="1:23" x14ac:dyDescent="0.3">
      <c r="A16" s="24" t="s">
        <v>17</v>
      </c>
      <c r="B16" s="1">
        <v>10027</v>
      </c>
      <c r="C16" s="1">
        <v>4931</v>
      </c>
      <c r="D16" s="1">
        <v>5096</v>
      </c>
      <c r="E16" s="1">
        <v>1565</v>
      </c>
      <c r="F16" s="1">
        <v>795</v>
      </c>
      <c r="G16" s="1">
        <v>770</v>
      </c>
      <c r="H16" s="1">
        <v>1788</v>
      </c>
      <c r="I16" s="1">
        <v>876</v>
      </c>
      <c r="J16" s="1">
        <v>912</v>
      </c>
      <c r="K16" s="1">
        <v>1614</v>
      </c>
      <c r="L16" s="1">
        <v>797</v>
      </c>
      <c r="M16" s="1">
        <v>817</v>
      </c>
      <c r="N16" s="24" t="s">
        <v>17</v>
      </c>
      <c r="O16" s="1">
        <v>2205</v>
      </c>
      <c r="P16" s="1">
        <v>1076</v>
      </c>
      <c r="Q16" s="1">
        <v>1129</v>
      </c>
      <c r="R16" s="1">
        <v>1327</v>
      </c>
      <c r="S16" s="1">
        <v>618</v>
      </c>
      <c r="T16" s="1">
        <v>709</v>
      </c>
      <c r="U16" s="1">
        <v>1528</v>
      </c>
      <c r="V16" s="1">
        <v>769</v>
      </c>
      <c r="W16" s="1">
        <v>759</v>
      </c>
    </row>
    <row r="17" spans="1:23" x14ac:dyDescent="0.3">
      <c r="A17" s="24" t="s">
        <v>18</v>
      </c>
      <c r="B17" s="1">
        <v>7595</v>
      </c>
      <c r="C17" s="1">
        <v>3715</v>
      </c>
      <c r="D17" s="1">
        <v>3880</v>
      </c>
      <c r="E17" s="1">
        <v>1281</v>
      </c>
      <c r="F17" s="1">
        <v>618</v>
      </c>
      <c r="G17" s="1">
        <v>663</v>
      </c>
      <c r="H17" s="1">
        <v>1341</v>
      </c>
      <c r="I17" s="1">
        <v>668</v>
      </c>
      <c r="J17" s="1">
        <v>673</v>
      </c>
      <c r="K17" s="1">
        <v>1404</v>
      </c>
      <c r="L17" s="1">
        <v>665</v>
      </c>
      <c r="M17" s="1">
        <v>739</v>
      </c>
      <c r="N17" s="24" t="s">
        <v>18</v>
      </c>
      <c r="O17" s="1">
        <v>1553</v>
      </c>
      <c r="P17" s="1">
        <v>801</v>
      </c>
      <c r="Q17" s="1">
        <v>752</v>
      </c>
      <c r="R17" s="1">
        <v>956</v>
      </c>
      <c r="S17" s="1">
        <v>445</v>
      </c>
      <c r="T17" s="1">
        <v>511</v>
      </c>
      <c r="U17" s="1">
        <v>1060</v>
      </c>
      <c r="V17" s="1">
        <v>518</v>
      </c>
      <c r="W17" s="1">
        <v>542</v>
      </c>
    </row>
    <row r="18" spans="1:23" x14ac:dyDescent="0.3">
      <c r="A18" s="24" t="s">
        <v>19</v>
      </c>
      <c r="B18" s="1">
        <v>5844</v>
      </c>
      <c r="C18" s="1">
        <v>2853</v>
      </c>
      <c r="D18" s="1">
        <v>2991</v>
      </c>
      <c r="E18" s="1">
        <v>944</v>
      </c>
      <c r="F18" s="1">
        <v>447</v>
      </c>
      <c r="G18" s="1">
        <v>497</v>
      </c>
      <c r="H18" s="1">
        <v>980</v>
      </c>
      <c r="I18" s="1">
        <v>493</v>
      </c>
      <c r="J18" s="1">
        <v>487</v>
      </c>
      <c r="K18" s="1">
        <v>1223</v>
      </c>
      <c r="L18" s="1">
        <v>606</v>
      </c>
      <c r="M18" s="1">
        <v>617</v>
      </c>
      <c r="N18" s="24" t="s">
        <v>19</v>
      </c>
      <c r="O18" s="1">
        <v>979</v>
      </c>
      <c r="P18" s="1">
        <v>454</v>
      </c>
      <c r="Q18" s="1">
        <v>525</v>
      </c>
      <c r="R18" s="1">
        <v>777</v>
      </c>
      <c r="S18" s="1">
        <v>359</v>
      </c>
      <c r="T18" s="1">
        <v>418</v>
      </c>
      <c r="U18" s="1">
        <v>941</v>
      </c>
      <c r="V18" s="1">
        <v>494</v>
      </c>
      <c r="W18" s="1">
        <v>447</v>
      </c>
    </row>
    <row r="19" spans="1:23" x14ac:dyDescent="0.3">
      <c r="A19" s="24" t="s">
        <v>20</v>
      </c>
      <c r="B19" s="1">
        <v>4053</v>
      </c>
      <c r="C19" s="1">
        <v>2007</v>
      </c>
      <c r="D19" s="1">
        <v>2046</v>
      </c>
      <c r="E19" s="1">
        <v>609</v>
      </c>
      <c r="F19" s="1">
        <v>329</v>
      </c>
      <c r="G19" s="1">
        <v>280</v>
      </c>
      <c r="H19" s="1">
        <v>650</v>
      </c>
      <c r="I19" s="1">
        <v>313</v>
      </c>
      <c r="J19" s="1">
        <v>337</v>
      </c>
      <c r="K19" s="1">
        <v>882</v>
      </c>
      <c r="L19" s="1">
        <v>451</v>
      </c>
      <c r="M19" s="1">
        <v>431</v>
      </c>
      <c r="N19" s="24" t="s">
        <v>20</v>
      </c>
      <c r="O19" s="1">
        <v>629</v>
      </c>
      <c r="P19" s="1">
        <v>325</v>
      </c>
      <c r="Q19" s="1">
        <v>304</v>
      </c>
      <c r="R19" s="1">
        <v>540</v>
      </c>
      <c r="S19" s="1">
        <v>256</v>
      </c>
      <c r="T19" s="1">
        <v>284</v>
      </c>
      <c r="U19" s="1">
        <v>743</v>
      </c>
      <c r="V19" s="1">
        <v>333</v>
      </c>
      <c r="W19" s="1">
        <v>410</v>
      </c>
    </row>
    <row r="20" spans="1:23" x14ac:dyDescent="0.3">
      <c r="A20" s="24" t="s">
        <v>21</v>
      </c>
      <c r="B20" s="1">
        <v>3838</v>
      </c>
      <c r="C20" s="1">
        <v>1996</v>
      </c>
      <c r="D20" s="1">
        <v>1842</v>
      </c>
      <c r="E20" s="1">
        <v>503</v>
      </c>
      <c r="F20" s="1">
        <v>276</v>
      </c>
      <c r="G20" s="1">
        <v>227</v>
      </c>
      <c r="H20" s="1">
        <v>650</v>
      </c>
      <c r="I20" s="1">
        <v>334</v>
      </c>
      <c r="J20" s="1">
        <v>316</v>
      </c>
      <c r="K20" s="1">
        <v>758</v>
      </c>
      <c r="L20" s="1">
        <v>406</v>
      </c>
      <c r="M20" s="1">
        <v>352</v>
      </c>
      <c r="N20" s="24" t="s">
        <v>21</v>
      </c>
      <c r="O20" s="1">
        <v>601</v>
      </c>
      <c r="P20" s="1">
        <v>304</v>
      </c>
      <c r="Q20" s="1">
        <v>297</v>
      </c>
      <c r="R20" s="1">
        <v>471</v>
      </c>
      <c r="S20" s="1">
        <v>219</v>
      </c>
      <c r="T20" s="1">
        <v>252</v>
      </c>
      <c r="U20" s="1">
        <v>855</v>
      </c>
      <c r="V20" s="1">
        <v>457</v>
      </c>
      <c r="W20" s="1">
        <v>398</v>
      </c>
    </row>
    <row r="21" spans="1:23" s="6" customFormat="1" x14ac:dyDescent="0.3">
      <c r="A21" s="24" t="s">
        <v>22</v>
      </c>
      <c r="B21" s="6">
        <v>19.2</v>
      </c>
      <c r="C21" s="6">
        <v>18.600000000000001</v>
      </c>
      <c r="D21" s="6">
        <v>19.8</v>
      </c>
      <c r="E21" s="6">
        <v>20</v>
      </c>
      <c r="F21" s="6">
        <v>19.600000000000001</v>
      </c>
      <c r="G21" s="6">
        <v>20.6</v>
      </c>
      <c r="H21" s="6">
        <v>17.5</v>
      </c>
      <c r="I21" s="6">
        <v>16.899999999999999</v>
      </c>
      <c r="J21" s="6">
        <v>18.2</v>
      </c>
      <c r="K21" s="6">
        <v>19.600000000000001</v>
      </c>
      <c r="L21" s="6">
        <v>19.100000000000001</v>
      </c>
      <c r="M21" s="6">
        <v>20.3</v>
      </c>
      <c r="N21" s="24" t="s">
        <v>22</v>
      </c>
      <c r="O21" s="6">
        <v>20.399999999999999</v>
      </c>
      <c r="P21" s="6">
        <v>19.7</v>
      </c>
      <c r="Q21" s="6">
        <v>21.1</v>
      </c>
      <c r="R21" s="6">
        <v>18.399999999999999</v>
      </c>
      <c r="S21" s="6">
        <v>17.8</v>
      </c>
      <c r="T21" s="6">
        <v>19.2</v>
      </c>
      <c r="U21" s="6">
        <v>19.5</v>
      </c>
      <c r="V21" s="6">
        <v>19</v>
      </c>
      <c r="W21" s="6">
        <v>20</v>
      </c>
    </row>
    <row r="22" spans="1:23" x14ac:dyDescent="0.3">
      <c r="A22" s="27" t="s">
        <v>44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27" t="s">
        <v>44</v>
      </c>
      <c r="O22" s="8"/>
      <c r="P22" s="8"/>
      <c r="Q22" s="8"/>
      <c r="R22" s="8"/>
      <c r="S22" s="8"/>
      <c r="T22" s="8"/>
      <c r="U22" s="8"/>
      <c r="V22" s="8"/>
      <c r="W22" s="8"/>
    </row>
  </sheetData>
  <mergeCells count="7"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1340E-6EFD-4E3D-9397-25B082E0040B}">
  <dimension ref="A1:W104"/>
  <sheetViews>
    <sheetView view="pageBreakPreview" topLeftCell="A85" zoomScale="150" zoomScaleNormal="100" zoomScaleSheetLayoutView="150" workbookViewId="0">
      <selection activeCell="A104" sqref="A104:XFD104"/>
    </sheetView>
  </sheetViews>
  <sheetFormatPr defaultColWidth="8.86328125" defaultRowHeight="10.15" x14ac:dyDescent="0.3"/>
  <cols>
    <col min="1" max="1" width="5.46484375" style="21" customWidth="1"/>
    <col min="2" max="13" width="7" style="1" customWidth="1"/>
    <col min="14" max="14" width="5.46484375" style="21" customWidth="1"/>
    <col min="15" max="23" width="7.86328125" style="1" customWidth="1"/>
    <col min="24" max="16384" width="8.86328125" style="1"/>
  </cols>
  <sheetData>
    <row r="1" spans="1:23" x14ac:dyDescent="0.3">
      <c r="A1" s="21" t="s">
        <v>45</v>
      </c>
      <c r="N1" s="21" t="s">
        <v>45</v>
      </c>
    </row>
    <row r="2" spans="1:23" x14ac:dyDescent="0.3">
      <c r="A2" s="22"/>
      <c r="B2" s="28" t="s">
        <v>1</v>
      </c>
      <c r="C2" s="28"/>
      <c r="D2" s="28"/>
      <c r="E2" s="28" t="s">
        <v>2</v>
      </c>
      <c r="F2" s="28"/>
      <c r="G2" s="28"/>
      <c r="H2" s="28" t="s">
        <v>3</v>
      </c>
      <c r="I2" s="28"/>
      <c r="J2" s="28"/>
      <c r="K2" s="28" t="s">
        <v>4</v>
      </c>
      <c r="L2" s="28"/>
      <c r="M2" s="28"/>
      <c r="N2" s="22"/>
      <c r="O2" s="28" t="s">
        <v>5</v>
      </c>
      <c r="P2" s="28"/>
      <c r="Q2" s="28"/>
      <c r="R2" s="28" t="s">
        <v>6</v>
      </c>
      <c r="S2" s="28"/>
      <c r="T2" s="28"/>
      <c r="U2" s="28" t="s">
        <v>7</v>
      </c>
      <c r="V2" s="28"/>
      <c r="W2" s="29"/>
    </row>
    <row r="3" spans="1:23" s="7" customFormat="1" x14ac:dyDescent="0.3">
      <c r="A3" s="23"/>
      <c r="B3" s="3" t="s">
        <v>1</v>
      </c>
      <c r="C3" s="3" t="s">
        <v>23</v>
      </c>
      <c r="D3" s="3" t="s">
        <v>24</v>
      </c>
      <c r="E3" s="3" t="s">
        <v>1</v>
      </c>
      <c r="F3" s="3" t="s">
        <v>23</v>
      </c>
      <c r="G3" s="3" t="s">
        <v>24</v>
      </c>
      <c r="H3" s="3" t="s">
        <v>1</v>
      </c>
      <c r="I3" s="3" t="s">
        <v>23</v>
      </c>
      <c r="J3" s="3" t="s">
        <v>24</v>
      </c>
      <c r="K3" s="3" t="s">
        <v>1</v>
      </c>
      <c r="L3" s="3" t="s">
        <v>23</v>
      </c>
      <c r="M3" s="3" t="s">
        <v>24</v>
      </c>
      <c r="N3" s="23"/>
      <c r="O3" s="3" t="s">
        <v>1</v>
      </c>
      <c r="P3" s="3" t="s">
        <v>23</v>
      </c>
      <c r="Q3" s="3" t="s">
        <v>24</v>
      </c>
      <c r="R3" s="3" t="s">
        <v>1</v>
      </c>
      <c r="S3" s="3" t="s">
        <v>23</v>
      </c>
      <c r="T3" s="3" t="s">
        <v>24</v>
      </c>
      <c r="U3" s="3" t="s">
        <v>1</v>
      </c>
      <c r="V3" s="3" t="s">
        <v>23</v>
      </c>
      <c r="W3" s="4" t="s">
        <v>24</v>
      </c>
    </row>
    <row r="4" spans="1:23" x14ac:dyDescent="0.3">
      <c r="A4" s="21" t="s">
        <v>1</v>
      </c>
      <c r="B4" s="1">
        <v>449722</v>
      </c>
      <c r="C4" s="1">
        <v>225507</v>
      </c>
      <c r="D4" s="1">
        <v>224215</v>
      </c>
      <c r="E4" s="1">
        <v>71366</v>
      </c>
      <c r="F4" s="1">
        <v>35623</v>
      </c>
      <c r="G4" s="1">
        <v>35743</v>
      </c>
      <c r="H4" s="1">
        <v>98047</v>
      </c>
      <c r="I4" s="1">
        <v>50257</v>
      </c>
      <c r="J4" s="1">
        <v>47790</v>
      </c>
      <c r="K4" s="1">
        <v>72197</v>
      </c>
      <c r="L4" s="1">
        <v>35910</v>
      </c>
      <c r="M4" s="1">
        <v>36287</v>
      </c>
      <c r="N4" s="21" t="s">
        <v>1</v>
      </c>
      <c r="O4" s="1">
        <v>87238</v>
      </c>
      <c r="P4" s="1">
        <v>43686</v>
      </c>
      <c r="Q4" s="1">
        <v>43552</v>
      </c>
      <c r="R4" s="1">
        <v>62005</v>
      </c>
      <c r="S4" s="1">
        <v>30793</v>
      </c>
      <c r="T4" s="1">
        <v>31212</v>
      </c>
      <c r="U4" s="1">
        <v>58869</v>
      </c>
      <c r="V4" s="1">
        <v>29238</v>
      </c>
      <c r="W4" s="1">
        <v>29631</v>
      </c>
    </row>
    <row r="5" spans="1:23" x14ac:dyDescent="0.3">
      <c r="A5" s="21">
        <v>0</v>
      </c>
      <c r="B5" s="1">
        <v>8093</v>
      </c>
      <c r="C5" s="1">
        <v>4206</v>
      </c>
      <c r="D5" s="1">
        <v>3887</v>
      </c>
      <c r="E5" s="1">
        <v>1255</v>
      </c>
      <c r="F5" s="1">
        <v>629</v>
      </c>
      <c r="G5" s="1">
        <v>626</v>
      </c>
      <c r="H5" s="1">
        <v>2004</v>
      </c>
      <c r="I5" s="1">
        <v>1090</v>
      </c>
      <c r="J5" s="1">
        <v>914</v>
      </c>
      <c r="K5" s="1">
        <v>1028</v>
      </c>
      <c r="L5" s="1">
        <v>536</v>
      </c>
      <c r="M5" s="1">
        <v>492</v>
      </c>
      <c r="N5" s="21">
        <v>0</v>
      </c>
      <c r="O5" s="1">
        <v>1596</v>
      </c>
      <c r="P5" s="1">
        <v>813</v>
      </c>
      <c r="Q5" s="1">
        <v>783</v>
      </c>
      <c r="R5" s="1">
        <v>1183</v>
      </c>
      <c r="S5" s="1">
        <v>609</v>
      </c>
      <c r="T5" s="1">
        <v>574</v>
      </c>
      <c r="U5" s="1">
        <v>1027</v>
      </c>
      <c r="V5" s="1">
        <v>529</v>
      </c>
      <c r="W5" s="1">
        <v>498</v>
      </c>
    </row>
    <row r="6" spans="1:23" x14ac:dyDescent="0.3">
      <c r="A6" s="21">
        <v>1</v>
      </c>
      <c r="B6" s="1">
        <v>15625</v>
      </c>
      <c r="C6" s="1">
        <v>8022</v>
      </c>
      <c r="D6" s="1">
        <v>7603</v>
      </c>
      <c r="E6" s="1">
        <v>2464</v>
      </c>
      <c r="F6" s="1">
        <v>1235</v>
      </c>
      <c r="G6" s="1">
        <v>1229</v>
      </c>
      <c r="H6" s="1">
        <v>4037</v>
      </c>
      <c r="I6" s="1">
        <v>2104</v>
      </c>
      <c r="J6" s="1">
        <v>1933</v>
      </c>
      <c r="K6" s="1">
        <v>2279</v>
      </c>
      <c r="L6" s="1">
        <v>1177</v>
      </c>
      <c r="M6" s="1">
        <v>1102</v>
      </c>
      <c r="N6" s="21">
        <v>1</v>
      </c>
      <c r="O6" s="1">
        <v>2563</v>
      </c>
      <c r="P6" s="1">
        <v>1346</v>
      </c>
      <c r="Q6" s="1">
        <v>1217</v>
      </c>
      <c r="R6" s="1">
        <v>2385</v>
      </c>
      <c r="S6" s="1">
        <v>1177</v>
      </c>
      <c r="T6" s="1">
        <v>1208</v>
      </c>
      <c r="U6" s="1">
        <v>1897</v>
      </c>
      <c r="V6" s="1">
        <v>983</v>
      </c>
      <c r="W6" s="1">
        <v>914</v>
      </c>
    </row>
    <row r="7" spans="1:23" x14ac:dyDescent="0.3">
      <c r="A7" s="21">
        <v>2</v>
      </c>
      <c r="B7" s="1">
        <v>13716</v>
      </c>
      <c r="C7" s="1">
        <v>7062</v>
      </c>
      <c r="D7" s="1">
        <v>6654</v>
      </c>
      <c r="E7" s="1">
        <v>2144</v>
      </c>
      <c r="F7" s="1">
        <v>1111</v>
      </c>
      <c r="G7" s="1">
        <v>1033</v>
      </c>
      <c r="H7" s="1">
        <v>3515</v>
      </c>
      <c r="I7" s="1">
        <v>1836</v>
      </c>
      <c r="J7" s="1">
        <v>1679</v>
      </c>
      <c r="K7" s="1">
        <v>2073</v>
      </c>
      <c r="L7" s="1">
        <v>1050</v>
      </c>
      <c r="M7" s="1">
        <v>1023</v>
      </c>
      <c r="N7" s="21">
        <v>2</v>
      </c>
      <c r="O7" s="1">
        <v>2341</v>
      </c>
      <c r="P7" s="1">
        <v>1201</v>
      </c>
      <c r="Q7" s="1">
        <v>1140</v>
      </c>
      <c r="R7" s="1">
        <v>1930</v>
      </c>
      <c r="S7" s="1">
        <v>989</v>
      </c>
      <c r="T7" s="1">
        <v>941</v>
      </c>
      <c r="U7" s="1">
        <v>1713</v>
      </c>
      <c r="V7" s="1">
        <v>875</v>
      </c>
      <c r="W7" s="1">
        <v>838</v>
      </c>
    </row>
    <row r="8" spans="1:23" x14ac:dyDescent="0.3">
      <c r="A8" s="21">
        <v>3</v>
      </c>
      <c r="B8" s="1">
        <v>14089</v>
      </c>
      <c r="C8" s="1">
        <v>7191</v>
      </c>
      <c r="D8" s="1">
        <v>6898</v>
      </c>
      <c r="E8" s="1">
        <v>2112</v>
      </c>
      <c r="F8" s="1">
        <v>1079</v>
      </c>
      <c r="G8" s="1">
        <v>1033</v>
      </c>
      <c r="H8" s="1">
        <v>3632</v>
      </c>
      <c r="I8" s="1">
        <v>1859</v>
      </c>
      <c r="J8" s="1">
        <v>1773</v>
      </c>
      <c r="K8" s="1">
        <v>2067</v>
      </c>
      <c r="L8" s="1">
        <v>1036</v>
      </c>
      <c r="M8" s="1">
        <v>1031</v>
      </c>
      <c r="N8" s="21">
        <v>3</v>
      </c>
      <c r="O8" s="1">
        <v>2380</v>
      </c>
      <c r="P8" s="1">
        <v>1208</v>
      </c>
      <c r="Q8" s="1">
        <v>1172</v>
      </c>
      <c r="R8" s="1">
        <v>2061</v>
      </c>
      <c r="S8" s="1">
        <v>1076</v>
      </c>
      <c r="T8" s="1">
        <v>985</v>
      </c>
      <c r="U8" s="1">
        <v>1837</v>
      </c>
      <c r="V8" s="1">
        <v>933</v>
      </c>
      <c r="W8" s="1">
        <v>904</v>
      </c>
    </row>
    <row r="9" spans="1:23" x14ac:dyDescent="0.3">
      <c r="A9" s="21">
        <v>4</v>
      </c>
      <c r="B9" s="1">
        <v>13432</v>
      </c>
      <c r="C9" s="1">
        <v>6886</v>
      </c>
      <c r="D9" s="1">
        <v>6546</v>
      </c>
      <c r="E9" s="1">
        <v>1974</v>
      </c>
      <c r="F9" s="1">
        <v>974</v>
      </c>
      <c r="G9" s="1">
        <v>1000</v>
      </c>
      <c r="H9" s="1">
        <v>3459</v>
      </c>
      <c r="I9" s="1">
        <v>1815</v>
      </c>
      <c r="J9" s="1">
        <v>1644</v>
      </c>
      <c r="K9" s="1">
        <v>2041</v>
      </c>
      <c r="L9" s="1">
        <v>1009</v>
      </c>
      <c r="M9" s="1">
        <v>1032</v>
      </c>
      <c r="N9" s="21">
        <v>4</v>
      </c>
      <c r="O9" s="1">
        <v>2337</v>
      </c>
      <c r="P9" s="1">
        <v>1243</v>
      </c>
      <c r="Q9" s="1">
        <v>1094</v>
      </c>
      <c r="R9" s="1">
        <v>1887</v>
      </c>
      <c r="S9" s="1">
        <v>963</v>
      </c>
      <c r="T9" s="1">
        <v>924</v>
      </c>
      <c r="U9" s="1">
        <v>1734</v>
      </c>
      <c r="V9" s="1">
        <v>882</v>
      </c>
      <c r="W9" s="1">
        <v>852</v>
      </c>
    </row>
    <row r="10" spans="1:23" x14ac:dyDescent="0.3">
      <c r="A10" s="21">
        <v>5</v>
      </c>
      <c r="B10" s="1">
        <v>13556</v>
      </c>
      <c r="C10" s="1">
        <v>6947</v>
      </c>
      <c r="D10" s="1">
        <v>6609</v>
      </c>
      <c r="E10" s="1">
        <v>2063</v>
      </c>
      <c r="F10" s="1">
        <v>1044</v>
      </c>
      <c r="G10" s="1">
        <v>1019</v>
      </c>
      <c r="H10" s="1">
        <v>3172</v>
      </c>
      <c r="I10" s="1">
        <v>1660</v>
      </c>
      <c r="J10" s="1">
        <v>1512</v>
      </c>
      <c r="K10" s="1">
        <v>2265</v>
      </c>
      <c r="L10" s="1">
        <v>1129</v>
      </c>
      <c r="M10" s="1">
        <v>1136</v>
      </c>
      <c r="N10" s="21">
        <v>5</v>
      </c>
      <c r="O10" s="1">
        <v>2447</v>
      </c>
      <c r="P10" s="1">
        <v>1258</v>
      </c>
      <c r="Q10" s="1">
        <v>1189</v>
      </c>
      <c r="R10" s="1">
        <v>1909</v>
      </c>
      <c r="S10" s="1">
        <v>995</v>
      </c>
      <c r="T10" s="1">
        <v>914</v>
      </c>
      <c r="U10" s="1">
        <v>1700</v>
      </c>
      <c r="V10" s="1">
        <v>861</v>
      </c>
      <c r="W10" s="1">
        <v>839</v>
      </c>
    </row>
    <row r="11" spans="1:23" x14ac:dyDescent="0.3">
      <c r="A11" s="21">
        <v>6</v>
      </c>
      <c r="B11" s="1">
        <v>12981</v>
      </c>
      <c r="C11" s="1">
        <v>6555</v>
      </c>
      <c r="D11" s="1">
        <v>6426</v>
      </c>
      <c r="E11" s="1">
        <v>2046</v>
      </c>
      <c r="F11" s="1">
        <v>1021</v>
      </c>
      <c r="G11" s="1">
        <v>1025</v>
      </c>
      <c r="H11" s="1">
        <v>3017</v>
      </c>
      <c r="I11" s="1">
        <v>1590</v>
      </c>
      <c r="J11" s="1">
        <v>1427</v>
      </c>
      <c r="K11" s="1">
        <v>2120</v>
      </c>
      <c r="L11" s="1">
        <v>1092</v>
      </c>
      <c r="M11" s="1">
        <v>1028</v>
      </c>
      <c r="N11" s="21">
        <v>6</v>
      </c>
      <c r="O11" s="1">
        <v>2321</v>
      </c>
      <c r="P11" s="1">
        <v>1180</v>
      </c>
      <c r="Q11" s="1">
        <v>1141</v>
      </c>
      <c r="R11" s="1">
        <v>1898</v>
      </c>
      <c r="S11" s="1">
        <v>935</v>
      </c>
      <c r="T11" s="1">
        <v>963</v>
      </c>
      <c r="U11" s="1">
        <v>1579</v>
      </c>
      <c r="V11" s="1">
        <v>737</v>
      </c>
      <c r="W11" s="1">
        <v>842</v>
      </c>
    </row>
    <row r="12" spans="1:23" x14ac:dyDescent="0.3">
      <c r="A12" s="21">
        <v>7</v>
      </c>
      <c r="B12" s="1">
        <v>12833</v>
      </c>
      <c r="C12" s="1">
        <v>6647</v>
      </c>
      <c r="D12" s="1">
        <v>6186</v>
      </c>
      <c r="E12" s="1">
        <v>2041</v>
      </c>
      <c r="F12" s="1">
        <v>1101</v>
      </c>
      <c r="G12" s="1">
        <v>940</v>
      </c>
      <c r="H12" s="1">
        <v>2944</v>
      </c>
      <c r="I12" s="1">
        <v>1511</v>
      </c>
      <c r="J12" s="1">
        <v>1433</v>
      </c>
      <c r="K12" s="1">
        <v>2194</v>
      </c>
      <c r="L12" s="1">
        <v>1109</v>
      </c>
      <c r="M12" s="1">
        <v>1085</v>
      </c>
      <c r="N12" s="21">
        <v>7</v>
      </c>
      <c r="O12" s="1">
        <v>2154</v>
      </c>
      <c r="P12" s="1">
        <v>1122</v>
      </c>
      <c r="Q12" s="1">
        <v>1032</v>
      </c>
      <c r="R12" s="1">
        <v>1806</v>
      </c>
      <c r="S12" s="1">
        <v>928</v>
      </c>
      <c r="T12" s="1">
        <v>878</v>
      </c>
      <c r="U12" s="1">
        <v>1694</v>
      </c>
      <c r="V12" s="1">
        <v>876</v>
      </c>
      <c r="W12" s="1">
        <v>818</v>
      </c>
    </row>
    <row r="13" spans="1:23" x14ac:dyDescent="0.3">
      <c r="A13" s="21">
        <v>8</v>
      </c>
      <c r="B13" s="1">
        <v>12501</v>
      </c>
      <c r="C13" s="1">
        <v>6323</v>
      </c>
      <c r="D13" s="1">
        <v>6178</v>
      </c>
      <c r="E13" s="1">
        <v>1948</v>
      </c>
      <c r="F13" s="1">
        <v>917</v>
      </c>
      <c r="G13" s="1">
        <v>1031</v>
      </c>
      <c r="H13" s="1">
        <v>2947</v>
      </c>
      <c r="I13" s="1">
        <v>1525</v>
      </c>
      <c r="J13" s="1">
        <v>1422</v>
      </c>
      <c r="K13" s="1">
        <v>1989</v>
      </c>
      <c r="L13" s="1">
        <v>1015</v>
      </c>
      <c r="M13" s="1">
        <v>974</v>
      </c>
      <c r="N13" s="21">
        <v>8</v>
      </c>
      <c r="O13" s="1">
        <v>2294</v>
      </c>
      <c r="P13" s="1">
        <v>1157</v>
      </c>
      <c r="Q13" s="1">
        <v>1137</v>
      </c>
      <c r="R13" s="1">
        <v>1721</v>
      </c>
      <c r="S13" s="1">
        <v>885</v>
      </c>
      <c r="T13" s="1">
        <v>836</v>
      </c>
      <c r="U13" s="1">
        <v>1602</v>
      </c>
      <c r="V13" s="1">
        <v>824</v>
      </c>
      <c r="W13" s="1">
        <v>778</v>
      </c>
    </row>
    <row r="14" spans="1:23" x14ac:dyDescent="0.3">
      <c r="A14" s="21">
        <v>9</v>
      </c>
      <c r="B14" s="1">
        <v>11683</v>
      </c>
      <c r="C14" s="1">
        <v>5996</v>
      </c>
      <c r="D14" s="1">
        <v>5687</v>
      </c>
      <c r="E14" s="1">
        <v>1832</v>
      </c>
      <c r="F14" s="1">
        <v>936</v>
      </c>
      <c r="G14" s="1">
        <v>896</v>
      </c>
      <c r="H14" s="1">
        <v>2661</v>
      </c>
      <c r="I14" s="1">
        <v>1401</v>
      </c>
      <c r="J14" s="1">
        <v>1260</v>
      </c>
      <c r="K14" s="1">
        <v>1981</v>
      </c>
      <c r="L14" s="1">
        <v>1048</v>
      </c>
      <c r="M14" s="1">
        <v>933</v>
      </c>
      <c r="N14" s="21">
        <v>9</v>
      </c>
      <c r="O14" s="1">
        <v>2070</v>
      </c>
      <c r="P14" s="1">
        <v>1041</v>
      </c>
      <c r="Q14" s="1">
        <v>1029</v>
      </c>
      <c r="R14" s="1">
        <v>1640</v>
      </c>
      <c r="S14" s="1">
        <v>837</v>
      </c>
      <c r="T14" s="1">
        <v>803</v>
      </c>
      <c r="U14" s="1">
        <v>1499</v>
      </c>
      <c r="V14" s="1">
        <v>733</v>
      </c>
      <c r="W14" s="1">
        <v>766</v>
      </c>
    </row>
    <row r="15" spans="1:23" x14ac:dyDescent="0.3">
      <c r="A15" s="21">
        <v>10</v>
      </c>
      <c r="B15" s="1">
        <v>11149</v>
      </c>
      <c r="C15" s="1">
        <v>5809</v>
      </c>
      <c r="D15" s="1">
        <v>5340</v>
      </c>
      <c r="E15" s="1">
        <v>1823</v>
      </c>
      <c r="F15" s="1">
        <v>936</v>
      </c>
      <c r="G15" s="1">
        <v>887</v>
      </c>
      <c r="H15" s="1">
        <v>2622</v>
      </c>
      <c r="I15" s="1">
        <v>1408</v>
      </c>
      <c r="J15" s="1">
        <v>1214</v>
      </c>
      <c r="K15" s="1">
        <v>1684</v>
      </c>
      <c r="L15" s="1">
        <v>877</v>
      </c>
      <c r="M15" s="1">
        <v>807</v>
      </c>
      <c r="N15" s="21">
        <v>10</v>
      </c>
      <c r="O15" s="1">
        <v>1984</v>
      </c>
      <c r="P15" s="1">
        <v>1039</v>
      </c>
      <c r="Q15" s="1">
        <v>945</v>
      </c>
      <c r="R15" s="1">
        <v>1628</v>
      </c>
      <c r="S15" s="1">
        <v>826</v>
      </c>
      <c r="T15" s="1">
        <v>802</v>
      </c>
      <c r="U15" s="1">
        <v>1408</v>
      </c>
      <c r="V15" s="1">
        <v>723</v>
      </c>
      <c r="W15" s="1">
        <v>685</v>
      </c>
    </row>
    <row r="16" spans="1:23" x14ac:dyDescent="0.3">
      <c r="A16" s="21">
        <v>11</v>
      </c>
      <c r="B16" s="1">
        <v>11271</v>
      </c>
      <c r="C16" s="1">
        <v>5935</v>
      </c>
      <c r="D16" s="1">
        <v>5336</v>
      </c>
      <c r="E16" s="1">
        <v>1661</v>
      </c>
      <c r="F16" s="1">
        <v>869</v>
      </c>
      <c r="G16" s="1">
        <v>792</v>
      </c>
      <c r="H16" s="1">
        <v>2483</v>
      </c>
      <c r="I16" s="1">
        <v>1334</v>
      </c>
      <c r="J16" s="1">
        <v>1149</v>
      </c>
      <c r="K16" s="1">
        <v>1795</v>
      </c>
      <c r="L16" s="1">
        <v>942</v>
      </c>
      <c r="M16" s="1">
        <v>853</v>
      </c>
      <c r="N16" s="21">
        <v>11</v>
      </c>
      <c r="O16" s="1">
        <v>2092</v>
      </c>
      <c r="P16" s="1">
        <v>1096</v>
      </c>
      <c r="Q16" s="1">
        <v>996</v>
      </c>
      <c r="R16" s="1">
        <v>1738</v>
      </c>
      <c r="S16" s="1">
        <v>907</v>
      </c>
      <c r="T16" s="1">
        <v>831</v>
      </c>
      <c r="U16" s="1">
        <v>1502</v>
      </c>
      <c r="V16" s="1">
        <v>787</v>
      </c>
      <c r="W16" s="1">
        <v>715</v>
      </c>
    </row>
    <row r="17" spans="1:23" x14ac:dyDescent="0.3">
      <c r="A17" s="21">
        <v>12</v>
      </c>
      <c r="B17" s="1">
        <v>11592</v>
      </c>
      <c r="C17" s="1">
        <v>6055</v>
      </c>
      <c r="D17" s="1">
        <v>5537</v>
      </c>
      <c r="E17" s="1">
        <v>1870</v>
      </c>
      <c r="F17" s="1">
        <v>966</v>
      </c>
      <c r="G17" s="1">
        <v>904</v>
      </c>
      <c r="H17" s="1">
        <v>2589</v>
      </c>
      <c r="I17" s="1">
        <v>1394</v>
      </c>
      <c r="J17" s="1">
        <v>1195</v>
      </c>
      <c r="K17" s="1">
        <v>1917</v>
      </c>
      <c r="L17" s="1">
        <v>954</v>
      </c>
      <c r="M17" s="1">
        <v>963</v>
      </c>
      <c r="N17" s="21">
        <v>12</v>
      </c>
      <c r="O17" s="1">
        <v>2124</v>
      </c>
      <c r="P17" s="1">
        <v>1102</v>
      </c>
      <c r="Q17" s="1">
        <v>1022</v>
      </c>
      <c r="R17" s="1">
        <v>1607</v>
      </c>
      <c r="S17" s="1">
        <v>856</v>
      </c>
      <c r="T17" s="1">
        <v>751</v>
      </c>
      <c r="U17" s="1">
        <v>1485</v>
      </c>
      <c r="V17" s="1">
        <v>783</v>
      </c>
      <c r="W17" s="1">
        <v>702</v>
      </c>
    </row>
    <row r="18" spans="1:23" x14ac:dyDescent="0.3">
      <c r="A18" s="21">
        <v>13</v>
      </c>
      <c r="B18" s="1">
        <v>10576</v>
      </c>
      <c r="C18" s="1">
        <v>5466</v>
      </c>
      <c r="D18" s="1">
        <v>5110</v>
      </c>
      <c r="E18" s="1">
        <v>1545</v>
      </c>
      <c r="F18" s="1">
        <v>790</v>
      </c>
      <c r="G18" s="1">
        <v>755</v>
      </c>
      <c r="H18" s="1">
        <v>2192</v>
      </c>
      <c r="I18" s="1">
        <v>1164</v>
      </c>
      <c r="J18" s="1">
        <v>1028</v>
      </c>
      <c r="K18" s="1">
        <v>1771</v>
      </c>
      <c r="L18" s="1">
        <v>914</v>
      </c>
      <c r="M18" s="1">
        <v>857</v>
      </c>
      <c r="N18" s="21">
        <v>13</v>
      </c>
      <c r="O18" s="1">
        <v>2038</v>
      </c>
      <c r="P18" s="1">
        <v>1048</v>
      </c>
      <c r="Q18" s="1">
        <v>990</v>
      </c>
      <c r="R18" s="1">
        <v>1562</v>
      </c>
      <c r="S18" s="1">
        <v>800</v>
      </c>
      <c r="T18" s="1">
        <v>762</v>
      </c>
      <c r="U18" s="1">
        <v>1468</v>
      </c>
      <c r="V18" s="1">
        <v>750</v>
      </c>
      <c r="W18" s="1">
        <v>718</v>
      </c>
    </row>
    <row r="19" spans="1:23" x14ac:dyDescent="0.3">
      <c r="A19" s="21">
        <v>14</v>
      </c>
      <c r="B19" s="1">
        <v>10666</v>
      </c>
      <c r="C19" s="1">
        <v>5431</v>
      </c>
      <c r="D19" s="1">
        <v>5235</v>
      </c>
      <c r="E19" s="1">
        <v>1591</v>
      </c>
      <c r="F19" s="1">
        <v>817</v>
      </c>
      <c r="G19" s="1">
        <v>774</v>
      </c>
      <c r="H19" s="1">
        <v>2429</v>
      </c>
      <c r="I19" s="1">
        <v>1277</v>
      </c>
      <c r="J19" s="1">
        <v>1152</v>
      </c>
      <c r="K19" s="1">
        <v>1706</v>
      </c>
      <c r="L19" s="1">
        <v>877</v>
      </c>
      <c r="M19" s="1">
        <v>829</v>
      </c>
      <c r="N19" s="21">
        <v>14</v>
      </c>
      <c r="O19" s="1">
        <v>2112</v>
      </c>
      <c r="P19" s="1">
        <v>1058</v>
      </c>
      <c r="Q19" s="1">
        <v>1054</v>
      </c>
      <c r="R19" s="1">
        <v>1437</v>
      </c>
      <c r="S19" s="1">
        <v>735</v>
      </c>
      <c r="T19" s="1">
        <v>702</v>
      </c>
      <c r="U19" s="1">
        <v>1391</v>
      </c>
      <c r="V19" s="1">
        <v>667</v>
      </c>
      <c r="W19" s="1">
        <v>724</v>
      </c>
    </row>
    <row r="20" spans="1:23" x14ac:dyDescent="0.3">
      <c r="A20" s="21">
        <v>15</v>
      </c>
      <c r="B20" s="1">
        <v>10517</v>
      </c>
      <c r="C20" s="1">
        <v>5495</v>
      </c>
      <c r="D20" s="1">
        <v>5022</v>
      </c>
      <c r="E20" s="1">
        <v>1654</v>
      </c>
      <c r="F20" s="1">
        <v>881</v>
      </c>
      <c r="G20" s="1">
        <v>773</v>
      </c>
      <c r="H20" s="1">
        <v>2242</v>
      </c>
      <c r="I20" s="1">
        <v>1170</v>
      </c>
      <c r="J20" s="1">
        <v>1072</v>
      </c>
      <c r="K20" s="1">
        <v>1715</v>
      </c>
      <c r="L20" s="1">
        <v>884</v>
      </c>
      <c r="M20" s="1">
        <v>831</v>
      </c>
      <c r="N20" s="21">
        <v>15</v>
      </c>
      <c r="O20" s="1">
        <v>2043</v>
      </c>
      <c r="P20" s="1">
        <v>1083</v>
      </c>
      <c r="Q20" s="1">
        <v>960</v>
      </c>
      <c r="R20" s="1">
        <v>1485</v>
      </c>
      <c r="S20" s="1">
        <v>754</v>
      </c>
      <c r="T20" s="1">
        <v>731</v>
      </c>
      <c r="U20" s="1">
        <v>1378</v>
      </c>
      <c r="V20" s="1">
        <v>723</v>
      </c>
      <c r="W20" s="1">
        <v>655</v>
      </c>
    </row>
    <row r="21" spans="1:23" x14ac:dyDescent="0.3">
      <c r="A21" s="21">
        <v>16</v>
      </c>
      <c r="B21" s="1">
        <v>10384</v>
      </c>
      <c r="C21" s="1">
        <v>5328</v>
      </c>
      <c r="D21" s="1">
        <v>5056</v>
      </c>
      <c r="E21" s="1">
        <v>1481</v>
      </c>
      <c r="F21" s="1">
        <v>737</v>
      </c>
      <c r="G21" s="1">
        <v>744</v>
      </c>
      <c r="H21" s="1">
        <v>2385</v>
      </c>
      <c r="I21" s="1">
        <v>1277</v>
      </c>
      <c r="J21" s="1">
        <v>1108</v>
      </c>
      <c r="K21" s="1">
        <v>1689</v>
      </c>
      <c r="L21" s="1">
        <v>850</v>
      </c>
      <c r="M21" s="1">
        <v>839</v>
      </c>
      <c r="N21" s="21">
        <v>16</v>
      </c>
      <c r="O21" s="1">
        <v>2129</v>
      </c>
      <c r="P21" s="1">
        <v>1075</v>
      </c>
      <c r="Q21" s="1">
        <v>1054</v>
      </c>
      <c r="R21" s="1">
        <v>1390</v>
      </c>
      <c r="S21" s="1">
        <v>733</v>
      </c>
      <c r="T21" s="1">
        <v>657</v>
      </c>
      <c r="U21" s="1">
        <v>1310</v>
      </c>
      <c r="V21" s="1">
        <v>656</v>
      </c>
      <c r="W21" s="1">
        <v>654</v>
      </c>
    </row>
    <row r="22" spans="1:23" x14ac:dyDescent="0.3">
      <c r="A22" s="21">
        <v>17</v>
      </c>
      <c r="B22" s="1">
        <v>9459</v>
      </c>
      <c r="C22" s="1">
        <v>4834</v>
      </c>
      <c r="D22" s="1">
        <v>4625</v>
      </c>
      <c r="E22" s="1">
        <v>1314</v>
      </c>
      <c r="F22" s="1">
        <v>688</v>
      </c>
      <c r="G22" s="1">
        <v>626</v>
      </c>
      <c r="H22" s="1">
        <v>2005</v>
      </c>
      <c r="I22" s="1">
        <v>1043</v>
      </c>
      <c r="J22" s="1">
        <v>962</v>
      </c>
      <c r="K22" s="1">
        <v>1551</v>
      </c>
      <c r="L22" s="1">
        <v>817</v>
      </c>
      <c r="M22" s="1">
        <v>734</v>
      </c>
      <c r="N22" s="21">
        <v>17</v>
      </c>
      <c r="O22" s="1">
        <v>2012</v>
      </c>
      <c r="P22" s="1">
        <v>1024</v>
      </c>
      <c r="Q22" s="1">
        <v>988</v>
      </c>
      <c r="R22" s="1">
        <v>1280</v>
      </c>
      <c r="S22" s="1">
        <v>615</v>
      </c>
      <c r="T22" s="1">
        <v>665</v>
      </c>
      <c r="U22" s="1">
        <v>1297</v>
      </c>
      <c r="V22" s="1">
        <v>647</v>
      </c>
      <c r="W22" s="1">
        <v>650</v>
      </c>
    </row>
    <row r="23" spans="1:23" x14ac:dyDescent="0.3">
      <c r="A23" s="21">
        <v>18</v>
      </c>
      <c r="B23" s="1">
        <v>9951</v>
      </c>
      <c r="C23" s="1">
        <v>5105</v>
      </c>
      <c r="D23" s="1">
        <v>4846</v>
      </c>
      <c r="E23" s="1">
        <v>1514</v>
      </c>
      <c r="F23" s="1">
        <v>768</v>
      </c>
      <c r="G23" s="1">
        <v>746</v>
      </c>
      <c r="H23" s="1">
        <v>2090</v>
      </c>
      <c r="I23" s="1">
        <v>1106</v>
      </c>
      <c r="J23" s="1">
        <v>984</v>
      </c>
      <c r="K23" s="1">
        <v>1538</v>
      </c>
      <c r="L23" s="1">
        <v>774</v>
      </c>
      <c r="M23" s="1">
        <v>764</v>
      </c>
      <c r="N23" s="21">
        <v>18</v>
      </c>
      <c r="O23" s="1">
        <v>2103</v>
      </c>
      <c r="P23" s="1">
        <v>1066</v>
      </c>
      <c r="Q23" s="1">
        <v>1037</v>
      </c>
      <c r="R23" s="1">
        <v>1354</v>
      </c>
      <c r="S23" s="1">
        <v>700</v>
      </c>
      <c r="T23" s="1">
        <v>654</v>
      </c>
      <c r="U23" s="1">
        <v>1352</v>
      </c>
      <c r="V23" s="1">
        <v>691</v>
      </c>
      <c r="W23" s="1">
        <v>661</v>
      </c>
    </row>
    <row r="24" spans="1:23" x14ac:dyDescent="0.3">
      <c r="A24" s="21">
        <v>19</v>
      </c>
      <c r="B24" s="1">
        <v>8698</v>
      </c>
      <c r="C24" s="1">
        <v>4410</v>
      </c>
      <c r="D24" s="1">
        <v>4288</v>
      </c>
      <c r="E24" s="1">
        <v>1325</v>
      </c>
      <c r="F24" s="1">
        <v>633</v>
      </c>
      <c r="G24" s="1">
        <v>692</v>
      </c>
      <c r="H24" s="1">
        <v>1817</v>
      </c>
      <c r="I24" s="1">
        <v>963</v>
      </c>
      <c r="J24" s="1">
        <v>854</v>
      </c>
      <c r="K24" s="1">
        <v>1273</v>
      </c>
      <c r="L24" s="1">
        <v>610</v>
      </c>
      <c r="M24" s="1">
        <v>663</v>
      </c>
      <c r="N24" s="21">
        <v>19</v>
      </c>
      <c r="O24" s="1">
        <v>1923</v>
      </c>
      <c r="P24" s="1">
        <v>1006</v>
      </c>
      <c r="Q24" s="1">
        <v>917</v>
      </c>
      <c r="R24" s="1">
        <v>1174</v>
      </c>
      <c r="S24" s="1">
        <v>600</v>
      </c>
      <c r="T24" s="1">
        <v>574</v>
      </c>
      <c r="U24" s="1">
        <v>1186</v>
      </c>
      <c r="V24" s="1">
        <v>598</v>
      </c>
      <c r="W24" s="1">
        <v>588</v>
      </c>
    </row>
    <row r="25" spans="1:23" x14ac:dyDescent="0.3">
      <c r="A25" s="21">
        <v>20</v>
      </c>
      <c r="B25" s="1">
        <v>8163</v>
      </c>
      <c r="C25" s="1">
        <v>4012</v>
      </c>
      <c r="D25" s="1">
        <v>4151</v>
      </c>
      <c r="E25" s="1">
        <v>1325</v>
      </c>
      <c r="F25" s="1">
        <v>614</v>
      </c>
      <c r="G25" s="1">
        <v>711</v>
      </c>
      <c r="H25" s="1">
        <v>1820</v>
      </c>
      <c r="I25" s="1">
        <v>930</v>
      </c>
      <c r="J25" s="1">
        <v>890</v>
      </c>
      <c r="K25" s="1">
        <v>1327</v>
      </c>
      <c r="L25" s="1">
        <v>695</v>
      </c>
      <c r="M25" s="1">
        <v>632</v>
      </c>
      <c r="N25" s="21">
        <v>20</v>
      </c>
      <c r="O25" s="1">
        <v>1629</v>
      </c>
      <c r="P25" s="1">
        <v>768</v>
      </c>
      <c r="Q25" s="1">
        <v>861</v>
      </c>
      <c r="R25" s="1">
        <v>1078</v>
      </c>
      <c r="S25" s="1">
        <v>522</v>
      </c>
      <c r="T25" s="1">
        <v>556</v>
      </c>
      <c r="U25" s="1">
        <v>984</v>
      </c>
      <c r="V25" s="1">
        <v>483</v>
      </c>
      <c r="W25" s="1">
        <v>501</v>
      </c>
    </row>
    <row r="26" spans="1:23" x14ac:dyDescent="0.3">
      <c r="A26" s="21">
        <v>21</v>
      </c>
      <c r="B26" s="1">
        <v>7258</v>
      </c>
      <c r="C26" s="1">
        <v>3672</v>
      </c>
      <c r="D26" s="1">
        <v>3586</v>
      </c>
      <c r="E26" s="1">
        <v>1165</v>
      </c>
      <c r="F26" s="1">
        <v>564</v>
      </c>
      <c r="G26" s="1">
        <v>601</v>
      </c>
      <c r="H26" s="1">
        <v>1659</v>
      </c>
      <c r="I26" s="1">
        <v>861</v>
      </c>
      <c r="J26" s="1">
        <v>798</v>
      </c>
      <c r="K26" s="1">
        <v>1035</v>
      </c>
      <c r="L26" s="1">
        <v>514</v>
      </c>
      <c r="M26" s="1">
        <v>521</v>
      </c>
      <c r="N26" s="21">
        <v>21</v>
      </c>
      <c r="O26" s="1">
        <v>1600</v>
      </c>
      <c r="P26" s="1">
        <v>835</v>
      </c>
      <c r="Q26" s="1">
        <v>765</v>
      </c>
      <c r="R26" s="1">
        <v>963</v>
      </c>
      <c r="S26" s="1">
        <v>461</v>
      </c>
      <c r="T26" s="1">
        <v>502</v>
      </c>
      <c r="U26" s="1">
        <v>836</v>
      </c>
      <c r="V26" s="1">
        <v>437</v>
      </c>
      <c r="W26" s="1">
        <v>399</v>
      </c>
    </row>
    <row r="27" spans="1:23" x14ac:dyDescent="0.3">
      <c r="A27" s="21">
        <v>22</v>
      </c>
      <c r="B27" s="1">
        <v>7422</v>
      </c>
      <c r="C27" s="1">
        <v>3584</v>
      </c>
      <c r="D27" s="1">
        <v>3838</v>
      </c>
      <c r="E27" s="1">
        <v>1195</v>
      </c>
      <c r="F27" s="1">
        <v>575</v>
      </c>
      <c r="G27" s="1">
        <v>620</v>
      </c>
      <c r="H27" s="1">
        <v>1760</v>
      </c>
      <c r="I27" s="1">
        <v>870</v>
      </c>
      <c r="J27" s="1">
        <v>890</v>
      </c>
      <c r="K27" s="1">
        <v>1040</v>
      </c>
      <c r="L27" s="1">
        <v>465</v>
      </c>
      <c r="M27" s="1">
        <v>575</v>
      </c>
      <c r="N27" s="21">
        <v>22</v>
      </c>
      <c r="O27" s="1">
        <v>1602</v>
      </c>
      <c r="P27" s="1">
        <v>795</v>
      </c>
      <c r="Q27" s="1">
        <v>807</v>
      </c>
      <c r="R27" s="1">
        <v>944</v>
      </c>
      <c r="S27" s="1">
        <v>468</v>
      </c>
      <c r="T27" s="1">
        <v>476</v>
      </c>
      <c r="U27" s="1">
        <v>881</v>
      </c>
      <c r="V27" s="1">
        <v>411</v>
      </c>
      <c r="W27" s="1">
        <v>470</v>
      </c>
    </row>
    <row r="28" spans="1:23" x14ac:dyDescent="0.3">
      <c r="A28" s="21">
        <v>23</v>
      </c>
      <c r="B28" s="1">
        <v>6783</v>
      </c>
      <c r="C28" s="1">
        <v>3276</v>
      </c>
      <c r="D28" s="1">
        <v>3507</v>
      </c>
      <c r="E28" s="1">
        <v>1084</v>
      </c>
      <c r="F28" s="1">
        <v>528</v>
      </c>
      <c r="G28" s="1">
        <v>556</v>
      </c>
      <c r="H28" s="1">
        <v>1560</v>
      </c>
      <c r="I28" s="1">
        <v>775</v>
      </c>
      <c r="J28" s="1">
        <v>785</v>
      </c>
      <c r="K28" s="1">
        <v>1016</v>
      </c>
      <c r="L28" s="1">
        <v>479</v>
      </c>
      <c r="M28" s="1">
        <v>537</v>
      </c>
      <c r="N28" s="21">
        <v>23</v>
      </c>
      <c r="O28" s="1">
        <v>1489</v>
      </c>
      <c r="P28" s="1">
        <v>713</v>
      </c>
      <c r="Q28" s="1">
        <v>776</v>
      </c>
      <c r="R28" s="1">
        <v>894</v>
      </c>
      <c r="S28" s="1">
        <v>429</v>
      </c>
      <c r="T28" s="1">
        <v>465</v>
      </c>
      <c r="U28" s="1">
        <v>740</v>
      </c>
      <c r="V28" s="1">
        <v>352</v>
      </c>
      <c r="W28" s="1">
        <v>388</v>
      </c>
    </row>
    <row r="29" spans="1:23" x14ac:dyDescent="0.3">
      <c r="A29" s="21">
        <v>24</v>
      </c>
      <c r="B29" s="1">
        <v>7063</v>
      </c>
      <c r="C29" s="1">
        <v>3361</v>
      </c>
      <c r="D29" s="1">
        <v>3702</v>
      </c>
      <c r="E29" s="1">
        <v>1140</v>
      </c>
      <c r="F29" s="1">
        <v>539</v>
      </c>
      <c r="G29" s="1">
        <v>601</v>
      </c>
      <c r="H29" s="1">
        <v>1621</v>
      </c>
      <c r="I29" s="1">
        <v>782</v>
      </c>
      <c r="J29" s="1">
        <v>839</v>
      </c>
      <c r="K29" s="1">
        <v>1066</v>
      </c>
      <c r="L29" s="1">
        <v>486</v>
      </c>
      <c r="M29" s="1">
        <v>580</v>
      </c>
      <c r="N29" s="21">
        <v>24</v>
      </c>
      <c r="O29" s="1">
        <v>1498</v>
      </c>
      <c r="P29" s="1">
        <v>722</v>
      </c>
      <c r="Q29" s="1">
        <v>776</v>
      </c>
      <c r="R29" s="1">
        <v>947</v>
      </c>
      <c r="S29" s="1">
        <v>460</v>
      </c>
      <c r="T29" s="1">
        <v>487</v>
      </c>
      <c r="U29" s="1">
        <v>791</v>
      </c>
      <c r="V29" s="1">
        <v>372</v>
      </c>
      <c r="W29" s="1">
        <v>419</v>
      </c>
    </row>
    <row r="30" spans="1:23" x14ac:dyDescent="0.3">
      <c r="A30" s="21">
        <v>25</v>
      </c>
      <c r="B30" s="1">
        <v>7549</v>
      </c>
      <c r="C30" s="1">
        <v>3528</v>
      </c>
      <c r="D30" s="1">
        <v>4021</v>
      </c>
      <c r="E30" s="1">
        <v>1295</v>
      </c>
      <c r="F30" s="1">
        <v>595</v>
      </c>
      <c r="G30" s="1">
        <v>700</v>
      </c>
      <c r="H30" s="1">
        <v>1662</v>
      </c>
      <c r="I30" s="1">
        <v>773</v>
      </c>
      <c r="J30" s="1">
        <v>889</v>
      </c>
      <c r="K30" s="1">
        <v>1172</v>
      </c>
      <c r="L30" s="1">
        <v>584</v>
      </c>
      <c r="M30" s="1">
        <v>588</v>
      </c>
      <c r="N30" s="21">
        <v>25</v>
      </c>
      <c r="O30" s="1">
        <v>1503</v>
      </c>
      <c r="P30" s="1">
        <v>693</v>
      </c>
      <c r="Q30" s="1">
        <v>810</v>
      </c>
      <c r="R30" s="1">
        <v>994</v>
      </c>
      <c r="S30" s="1">
        <v>473</v>
      </c>
      <c r="T30" s="1">
        <v>521</v>
      </c>
      <c r="U30" s="1">
        <v>923</v>
      </c>
      <c r="V30" s="1">
        <v>410</v>
      </c>
      <c r="W30" s="1">
        <v>513</v>
      </c>
    </row>
    <row r="31" spans="1:23" x14ac:dyDescent="0.3">
      <c r="A31" s="21">
        <v>26</v>
      </c>
      <c r="B31" s="1">
        <v>6724</v>
      </c>
      <c r="C31" s="1">
        <v>3114</v>
      </c>
      <c r="D31" s="1">
        <v>3610</v>
      </c>
      <c r="E31" s="1">
        <v>1139</v>
      </c>
      <c r="F31" s="1">
        <v>521</v>
      </c>
      <c r="G31" s="1">
        <v>618</v>
      </c>
      <c r="H31" s="1">
        <v>1474</v>
      </c>
      <c r="I31" s="1">
        <v>677</v>
      </c>
      <c r="J31" s="1">
        <v>797</v>
      </c>
      <c r="K31" s="1">
        <v>990</v>
      </c>
      <c r="L31" s="1">
        <v>455</v>
      </c>
      <c r="M31" s="1">
        <v>535</v>
      </c>
      <c r="N31" s="21">
        <v>26</v>
      </c>
      <c r="O31" s="1">
        <v>1367</v>
      </c>
      <c r="P31" s="1">
        <v>679</v>
      </c>
      <c r="Q31" s="1">
        <v>688</v>
      </c>
      <c r="R31" s="1">
        <v>921</v>
      </c>
      <c r="S31" s="1">
        <v>432</v>
      </c>
      <c r="T31" s="1">
        <v>489</v>
      </c>
      <c r="U31" s="1">
        <v>833</v>
      </c>
      <c r="V31" s="1">
        <v>350</v>
      </c>
      <c r="W31" s="1">
        <v>483</v>
      </c>
    </row>
    <row r="32" spans="1:23" x14ac:dyDescent="0.3">
      <c r="A32" s="21">
        <v>27</v>
      </c>
      <c r="B32" s="1">
        <v>6915</v>
      </c>
      <c r="C32" s="1">
        <v>3357</v>
      </c>
      <c r="D32" s="1">
        <v>3558</v>
      </c>
      <c r="E32" s="1">
        <v>1194</v>
      </c>
      <c r="F32" s="1">
        <v>550</v>
      </c>
      <c r="G32" s="1">
        <v>644</v>
      </c>
      <c r="H32" s="1">
        <v>1533</v>
      </c>
      <c r="I32" s="1">
        <v>764</v>
      </c>
      <c r="J32" s="1">
        <v>769</v>
      </c>
      <c r="K32" s="1">
        <v>1054</v>
      </c>
      <c r="L32" s="1">
        <v>503</v>
      </c>
      <c r="M32" s="1">
        <v>551</v>
      </c>
      <c r="N32" s="21">
        <v>27</v>
      </c>
      <c r="O32" s="1">
        <v>1378</v>
      </c>
      <c r="P32" s="1">
        <v>688</v>
      </c>
      <c r="Q32" s="1">
        <v>690</v>
      </c>
      <c r="R32" s="1">
        <v>918</v>
      </c>
      <c r="S32" s="1">
        <v>460</v>
      </c>
      <c r="T32" s="1">
        <v>458</v>
      </c>
      <c r="U32" s="1">
        <v>838</v>
      </c>
      <c r="V32" s="1">
        <v>392</v>
      </c>
      <c r="W32" s="1">
        <v>446</v>
      </c>
    </row>
    <row r="33" spans="1:23" x14ac:dyDescent="0.3">
      <c r="A33" s="21">
        <v>28</v>
      </c>
      <c r="B33" s="1">
        <v>6829</v>
      </c>
      <c r="C33" s="1">
        <v>3276</v>
      </c>
      <c r="D33" s="1">
        <v>3553</v>
      </c>
      <c r="E33" s="1">
        <v>1158</v>
      </c>
      <c r="F33" s="1">
        <v>545</v>
      </c>
      <c r="G33" s="1">
        <v>613</v>
      </c>
      <c r="H33" s="1">
        <v>1498</v>
      </c>
      <c r="I33" s="1">
        <v>730</v>
      </c>
      <c r="J33" s="1">
        <v>768</v>
      </c>
      <c r="K33" s="1">
        <v>1042</v>
      </c>
      <c r="L33" s="1">
        <v>468</v>
      </c>
      <c r="M33" s="1">
        <v>574</v>
      </c>
      <c r="N33" s="21">
        <v>28</v>
      </c>
      <c r="O33" s="1">
        <v>1384</v>
      </c>
      <c r="P33" s="1">
        <v>692</v>
      </c>
      <c r="Q33" s="1">
        <v>692</v>
      </c>
      <c r="R33" s="1">
        <v>907</v>
      </c>
      <c r="S33" s="1">
        <v>460</v>
      </c>
      <c r="T33" s="1">
        <v>447</v>
      </c>
      <c r="U33" s="1">
        <v>840</v>
      </c>
      <c r="V33" s="1">
        <v>381</v>
      </c>
      <c r="W33" s="1">
        <v>459</v>
      </c>
    </row>
    <row r="34" spans="1:23" x14ac:dyDescent="0.3">
      <c r="A34" s="21">
        <v>29</v>
      </c>
      <c r="B34" s="1">
        <v>6522</v>
      </c>
      <c r="C34" s="1">
        <v>3075</v>
      </c>
      <c r="D34" s="1">
        <v>3447</v>
      </c>
      <c r="E34" s="1">
        <v>1196</v>
      </c>
      <c r="F34" s="1">
        <v>566</v>
      </c>
      <c r="G34" s="1">
        <v>630</v>
      </c>
      <c r="H34" s="1">
        <v>1345</v>
      </c>
      <c r="I34" s="1">
        <v>659</v>
      </c>
      <c r="J34" s="1">
        <v>686</v>
      </c>
      <c r="K34" s="1">
        <v>1063</v>
      </c>
      <c r="L34" s="1">
        <v>496</v>
      </c>
      <c r="M34" s="1">
        <v>567</v>
      </c>
      <c r="N34" s="21">
        <v>29</v>
      </c>
      <c r="O34" s="1">
        <v>1278</v>
      </c>
      <c r="P34" s="1">
        <v>577</v>
      </c>
      <c r="Q34" s="1">
        <v>701</v>
      </c>
      <c r="R34" s="1">
        <v>813</v>
      </c>
      <c r="S34" s="1">
        <v>391</v>
      </c>
      <c r="T34" s="1">
        <v>422</v>
      </c>
      <c r="U34" s="1">
        <v>827</v>
      </c>
      <c r="V34" s="1">
        <v>386</v>
      </c>
      <c r="W34" s="1">
        <v>441</v>
      </c>
    </row>
    <row r="35" spans="1:23" x14ac:dyDescent="0.3">
      <c r="A35" s="21">
        <v>30</v>
      </c>
      <c r="B35" s="1">
        <v>6683</v>
      </c>
      <c r="C35" s="1">
        <v>3185</v>
      </c>
      <c r="D35" s="1">
        <v>3498</v>
      </c>
      <c r="E35" s="1">
        <v>1134</v>
      </c>
      <c r="F35" s="1">
        <v>509</v>
      </c>
      <c r="G35" s="1">
        <v>625</v>
      </c>
      <c r="H35" s="1">
        <v>1377</v>
      </c>
      <c r="I35" s="1">
        <v>684</v>
      </c>
      <c r="J35" s="1">
        <v>693</v>
      </c>
      <c r="K35" s="1">
        <v>1122</v>
      </c>
      <c r="L35" s="1">
        <v>544</v>
      </c>
      <c r="M35" s="1">
        <v>578</v>
      </c>
      <c r="N35" s="21">
        <v>30</v>
      </c>
      <c r="O35" s="1">
        <v>1319</v>
      </c>
      <c r="P35" s="1">
        <v>648</v>
      </c>
      <c r="Q35" s="1">
        <v>671</v>
      </c>
      <c r="R35" s="1">
        <v>859</v>
      </c>
      <c r="S35" s="1">
        <v>413</v>
      </c>
      <c r="T35" s="1">
        <v>446</v>
      </c>
      <c r="U35" s="1">
        <v>872</v>
      </c>
      <c r="V35" s="1">
        <v>387</v>
      </c>
      <c r="W35" s="1">
        <v>485</v>
      </c>
    </row>
    <row r="36" spans="1:23" x14ac:dyDescent="0.3">
      <c r="A36" s="21">
        <v>31</v>
      </c>
      <c r="B36" s="1">
        <v>5553</v>
      </c>
      <c r="C36" s="1">
        <v>2657</v>
      </c>
      <c r="D36" s="1">
        <v>2896</v>
      </c>
      <c r="E36" s="1">
        <v>996</v>
      </c>
      <c r="F36" s="1">
        <v>498</v>
      </c>
      <c r="G36" s="1">
        <v>498</v>
      </c>
      <c r="H36" s="1">
        <v>1183</v>
      </c>
      <c r="I36" s="1">
        <v>589</v>
      </c>
      <c r="J36" s="1">
        <v>594</v>
      </c>
      <c r="K36" s="1">
        <v>892</v>
      </c>
      <c r="L36" s="1">
        <v>391</v>
      </c>
      <c r="M36" s="1">
        <v>501</v>
      </c>
      <c r="N36" s="21">
        <v>31</v>
      </c>
      <c r="O36" s="1">
        <v>1116</v>
      </c>
      <c r="P36" s="1">
        <v>525</v>
      </c>
      <c r="Q36" s="1">
        <v>591</v>
      </c>
      <c r="R36" s="1">
        <v>688</v>
      </c>
      <c r="S36" s="1">
        <v>316</v>
      </c>
      <c r="T36" s="1">
        <v>372</v>
      </c>
      <c r="U36" s="1">
        <v>678</v>
      </c>
      <c r="V36" s="1">
        <v>338</v>
      </c>
      <c r="W36" s="1">
        <v>340</v>
      </c>
    </row>
    <row r="37" spans="1:23" x14ac:dyDescent="0.3">
      <c r="A37" s="21">
        <v>32</v>
      </c>
      <c r="B37" s="1">
        <v>6527</v>
      </c>
      <c r="C37" s="1">
        <v>3122</v>
      </c>
      <c r="D37" s="1">
        <v>3405</v>
      </c>
      <c r="E37" s="1">
        <v>1189</v>
      </c>
      <c r="F37" s="1">
        <v>556</v>
      </c>
      <c r="G37" s="1">
        <v>633</v>
      </c>
      <c r="H37" s="1">
        <v>1374</v>
      </c>
      <c r="I37" s="1">
        <v>672</v>
      </c>
      <c r="J37" s="1">
        <v>702</v>
      </c>
      <c r="K37" s="1">
        <v>1018</v>
      </c>
      <c r="L37" s="1">
        <v>460</v>
      </c>
      <c r="M37" s="1">
        <v>558</v>
      </c>
      <c r="N37" s="21">
        <v>32</v>
      </c>
      <c r="O37" s="1">
        <v>1282</v>
      </c>
      <c r="P37" s="1">
        <v>592</v>
      </c>
      <c r="Q37" s="1">
        <v>690</v>
      </c>
      <c r="R37" s="1">
        <v>791</v>
      </c>
      <c r="S37" s="1">
        <v>402</v>
      </c>
      <c r="T37" s="1">
        <v>389</v>
      </c>
      <c r="U37" s="1">
        <v>873</v>
      </c>
      <c r="V37" s="1">
        <v>440</v>
      </c>
      <c r="W37" s="1">
        <v>433</v>
      </c>
    </row>
    <row r="38" spans="1:23" x14ac:dyDescent="0.3">
      <c r="A38" s="21">
        <v>33</v>
      </c>
      <c r="B38" s="1">
        <v>5183</v>
      </c>
      <c r="C38" s="1">
        <v>2434</v>
      </c>
      <c r="D38" s="1">
        <v>2749</v>
      </c>
      <c r="E38" s="1">
        <v>866</v>
      </c>
      <c r="F38" s="1">
        <v>411</v>
      </c>
      <c r="G38" s="1">
        <v>455</v>
      </c>
      <c r="H38" s="1">
        <v>987</v>
      </c>
      <c r="I38" s="1">
        <v>474</v>
      </c>
      <c r="J38" s="1">
        <v>513</v>
      </c>
      <c r="K38" s="1">
        <v>938</v>
      </c>
      <c r="L38" s="1">
        <v>472</v>
      </c>
      <c r="M38" s="1">
        <v>466</v>
      </c>
      <c r="N38" s="21">
        <v>33</v>
      </c>
      <c r="O38" s="1">
        <v>1026</v>
      </c>
      <c r="P38" s="1">
        <v>469</v>
      </c>
      <c r="Q38" s="1">
        <v>557</v>
      </c>
      <c r="R38" s="1">
        <v>751</v>
      </c>
      <c r="S38" s="1">
        <v>342</v>
      </c>
      <c r="T38" s="1">
        <v>409</v>
      </c>
      <c r="U38" s="1">
        <v>615</v>
      </c>
      <c r="V38" s="1">
        <v>266</v>
      </c>
      <c r="W38" s="1">
        <v>349</v>
      </c>
    </row>
    <row r="39" spans="1:23" x14ac:dyDescent="0.3">
      <c r="A39" s="21">
        <v>34</v>
      </c>
      <c r="B39" s="1">
        <v>5076</v>
      </c>
      <c r="C39" s="1">
        <v>2463</v>
      </c>
      <c r="D39" s="1">
        <v>2613</v>
      </c>
      <c r="E39" s="1">
        <v>848</v>
      </c>
      <c r="F39" s="1">
        <v>446</v>
      </c>
      <c r="G39" s="1">
        <v>402</v>
      </c>
      <c r="H39" s="1">
        <v>947</v>
      </c>
      <c r="I39" s="1">
        <v>472</v>
      </c>
      <c r="J39" s="1">
        <v>475</v>
      </c>
      <c r="K39" s="1">
        <v>932</v>
      </c>
      <c r="L39" s="1">
        <v>425</v>
      </c>
      <c r="M39" s="1">
        <v>507</v>
      </c>
      <c r="N39" s="21">
        <v>34</v>
      </c>
      <c r="O39" s="1">
        <v>1045</v>
      </c>
      <c r="P39" s="1">
        <v>520</v>
      </c>
      <c r="Q39" s="1">
        <v>525</v>
      </c>
      <c r="R39" s="1">
        <v>693</v>
      </c>
      <c r="S39" s="1">
        <v>289</v>
      </c>
      <c r="T39" s="1">
        <v>404</v>
      </c>
      <c r="U39" s="1">
        <v>611</v>
      </c>
      <c r="V39" s="1">
        <v>311</v>
      </c>
      <c r="W39" s="1">
        <v>300</v>
      </c>
    </row>
    <row r="40" spans="1:23" x14ac:dyDescent="0.3">
      <c r="A40" s="21">
        <v>35</v>
      </c>
      <c r="B40" s="1">
        <v>6245</v>
      </c>
      <c r="C40" s="1">
        <v>3054</v>
      </c>
      <c r="D40" s="1">
        <v>3191</v>
      </c>
      <c r="E40" s="1">
        <v>1083</v>
      </c>
      <c r="F40" s="1">
        <v>533</v>
      </c>
      <c r="G40" s="1">
        <v>550</v>
      </c>
      <c r="H40" s="1">
        <v>1240</v>
      </c>
      <c r="I40" s="1">
        <v>629</v>
      </c>
      <c r="J40" s="1">
        <v>611</v>
      </c>
      <c r="K40" s="1">
        <v>1100</v>
      </c>
      <c r="L40" s="1">
        <v>569</v>
      </c>
      <c r="M40" s="1">
        <v>531</v>
      </c>
      <c r="N40" s="21">
        <v>35</v>
      </c>
      <c r="O40" s="1">
        <v>1227</v>
      </c>
      <c r="P40" s="1">
        <v>579</v>
      </c>
      <c r="Q40" s="1">
        <v>648</v>
      </c>
      <c r="R40" s="1">
        <v>826</v>
      </c>
      <c r="S40" s="1">
        <v>372</v>
      </c>
      <c r="T40" s="1">
        <v>454</v>
      </c>
      <c r="U40" s="1">
        <v>769</v>
      </c>
      <c r="V40" s="1">
        <v>372</v>
      </c>
      <c r="W40" s="1">
        <v>397</v>
      </c>
    </row>
    <row r="41" spans="1:23" x14ac:dyDescent="0.3">
      <c r="A41" s="21">
        <v>36</v>
      </c>
      <c r="B41" s="1">
        <v>6398</v>
      </c>
      <c r="C41" s="1">
        <v>3129</v>
      </c>
      <c r="D41" s="1">
        <v>3269</v>
      </c>
      <c r="E41" s="1">
        <v>1086</v>
      </c>
      <c r="F41" s="1">
        <v>537</v>
      </c>
      <c r="G41" s="1">
        <v>549</v>
      </c>
      <c r="H41" s="1">
        <v>1204</v>
      </c>
      <c r="I41" s="1">
        <v>593</v>
      </c>
      <c r="J41" s="1">
        <v>611</v>
      </c>
      <c r="K41" s="1">
        <v>1025</v>
      </c>
      <c r="L41" s="1">
        <v>499</v>
      </c>
      <c r="M41" s="1">
        <v>526</v>
      </c>
      <c r="N41" s="21">
        <v>36</v>
      </c>
      <c r="O41" s="1">
        <v>1338</v>
      </c>
      <c r="P41" s="1">
        <v>647</v>
      </c>
      <c r="Q41" s="1">
        <v>691</v>
      </c>
      <c r="R41" s="1">
        <v>871</v>
      </c>
      <c r="S41" s="1">
        <v>411</v>
      </c>
      <c r="T41" s="1">
        <v>460</v>
      </c>
      <c r="U41" s="1">
        <v>874</v>
      </c>
      <c r="V41" s="1">
        <v>442</v>
      </c>
      <c r="W41" s="1">
        <v>432</v>
      </c>
    </row>
    <row r="42" spans="1:23" x14ac:dyDescent="0.3">
      <c r="A42" s="21">
        <v>37</v>
      </c>
      <c r="B42" s="1">
        <v>5586</v>
      </c>
      <c r="C42" s="1">
        <v>2781</v>
      </c>
      <c r="D42" s="1">
        <v>2805</v>
      </c>
      <c r="E42" s="1">
        <v>948</v>
      </c>
      <c r="F42" s="1">
        <v>484</v>
      </c>
      <c r="G42" s="1">
        <v>464</v>
      </c>
      <c r="H42" s="1">
        <v>1052</v>
      </c>
      <c r="I42" s="1">
        <v>506</v>
      </c>
      <c r="J42" s="1">
        <v>546</v>
      </c>
      <c r="K42" s="1">
        <v>939</v>
      </c>
      <c r="L42" s="1">
        <v>462</v>
      </c>
      <c r="M42" s="1">
        <v>477</v>
      </c>
      <c r="N42" s="21">
        <v>37</v>
      </c>
      <c r="O42" s="1">
        <v>1114</v>
      </c>
      <c r="P42" s="1">
        <v>558</v>
      </c>
      <c r="Q42" s="1">
        <v>556</v>
      </c>
      <c r="R42" s="1">
        <v>737</v>
      </c>
      <c r="S42" s="1">
        <v>348</v>
      </c>
      <c r="T42" s="1">
        <v>389</v>
      </c>
      <c r="U42" s="1">
        <v>796</v>
      </c>
      <c r="V42" s="1">
        <v>423</v>
      </c>
      <c r="W42" s="1">
        <v>373</v>
      </c>
    </row>
    <row r="43" spans="1:23" x14ac:dyDescent="0.3">
      <c r="A43" s="21">
        <v>38</v>
      </c>
      <c r="B43" s="1">
        <v>6212</v>
      </c>
      <c r="C43" s="1">
        <v>3015</v>
      </c>
      <c r="D43" s="1">
        <v>3197</v>
      </c>
      <c r="E43" s="1">
        <v>1062</v>
      </c>
      <c r="F43" s="1">
        <v>520</v>
      </c>
      <c r="G43" s="1">
        <v>542</v>
      </c>
      <c r="H43" s="1">
        <v>1309</v>
      </c>
      <c r="I43" s="1">
        <v>651</v>
      </c>
      <c r="J43" s="1">
        <v>658</v>
      </c>
      <c r="K43" s="1">
        <v>1043</v>
      </c>
      <c r="L43" s="1">
        <v>496</v>
      </c>
      <c r="M43" s="1">
        <v>547</v>
      </c>
      <c r="N43" s="21">
        <v>38</v>
      </c>
      <c r="O43" s="1">
        <v>1143</v>
      </c>
      <c r="P43" s="1">
        <v>551</v>
      </c>
      <c r="Q43" s="1">
        <v>592</v>
      </c>
      <c r="R43" s="1">
        <v>874</v>
      </c>
      <c r="S43" s="1">
        <v>436</v>
      </c>
      <c r="T43" s="1">
        <v>438</v>
      </c>
      <c r="U43" s="1">
        <v>781</v>
      </c>
      <c r="V43" s="1">
        <v>361</v>
      </c>
      <c r="W43" s="1">
        <v>420</v>
      </c>
    </row>
    <row r="44" spans="1:23" x14ac:dyDescent="0.3">
      <c r="A44" s="21">
        <v>39</v>
      </c>
      <c r="B44" s="1">
        <v>5956</v>
      </c>
      <c r="C44" s="1">
        <v>2925</v>
      </c>
      <c r="D44" s="1">
        <v>3031</v>
      </c>
      <c r="E44" s="1">
        <v>1034</v>
      </c>
      <c r="F44" s="1">
        <v>516</v>
      </c>
      <c r="G44" s="1">
        <v>518</v>
      </c>
      <c r="H44" s="1">
        <v>1133</v>
      </c>
      <c r="I44" s="1">
        <v>553</v>
      </c>
      <c r="J44" s="1">
        <v>580</v>
      </c>
      <c r="K44" s="1">
        <v>963</v>
      </c>
      <c r="L44" s="1">
        <v>491</v>
      </c>
      <c r="M44" s="1">
        <v>472</v>
      </c>
      <c r="N44" s="21">
        <v>39</v>
      </c>
      <c r="O44" s="1">
        <v>1174</v>
      </c>
      <c r="P44" s="1">
        <v>568</v>
      </c>
      <c r="Q44" s="1">
        <v>606</v>
      </c>
      <c r="R44" s="1">
        <v>859</v>
      </c>
      <c r="S44" s="1">
        <v>421</v>
      </c>
      <c r="T44" s="1">
        <v>438</v>
      </c>
      <c r="U44" s="1">
        <v>793</v>
      </c>
      <c r="V44" s="1">
        <v>376</v>
      </c>
      <c r="W44" s="1">
        <v>417</v>
      </c>
    </row>
    <row r="45" spans="1:23" x14ac:dyDescent="0.3">
      <c r="A45" s="21">
        <v>40</v>
      </c>
      <c r="B45" s="1">
        <v>5218</v>
      </c>
      <c r="C45" s="1">
        <v>2561</v>
      </c>
      <c r="D45" s="1">
        <v>2657</v>
      </c>
      <c r="E45" s="1">
        <v>930</v>
      </c>
      <c r="F45" s="1">
        <v>456</v>
      </c>
      <c r="G45" s="1">
        <v>474</v>
      </c>
      <c r="H45" s="1">
        <v>1014</v>
      </c>
      <c r="I45" s="1">
        <v>525</v>
      </c>
      <c r="J45" s="1">
        <v>489</v>
      </c>
      <c r="K45" s="1">
        <v>899</v>
      </c>
      <c r="L45" s="1">
        <v>428</v>
      </c>
      <c r="M45" s="1">
        <v>471</v>
      </c>
      <c r="N45" s="21">
        <v>40</v>
      </c>
      <c r="O45" s="1">
        <v>998</v>
      </c>
      <c r="P45" s="1">
        <v>517</v>
      </c>
      <c r="Q45" s="1">
        <v>481</v>
      </c>
      <c r="R45" s="1">
        <v>715</v>
      </c>
      <c r="S45" s="1">
        <v>346</v>
      </c>
      <c r="T45" s="1">
        <v>369</v>
      </c>
      <c r="U45" s="1">
        <v>662</v>
      </c>
      <c r="V45" s="1">
        <v>289</v>
      </c>
      <c r="W45" s="1">
        <v>373</v>
      </c>
    </row>
    <row r="46" spans="1:23" x14ac:dyDescent="0.3">
      <c r="A46" s="21">
        <v>41</v>
      </c>
      <c r="B46" s="1">
        <v>4277</v>
      </c>
      <c r="C46" s="1">
        <v>2093</v>
      </c>
      <c r="D46" s="1">
        <v>2184</v>
      </c>
      <c r="E46" s="1">
        <v>766</v>
      </c>
      <c r="F46" s="1">
        <v>390</v>
      </c>
      <c r="G46" s="1">
        <v>376</v>
      </c>
      <c r="H46" s="1">
        <v>927</v>
      </c>
      <c r="I46" s="1">
        <v>460</v>
      </c>
      <c r="J46" s="1">
        <v>467</v>
      </c>
      <c r="K46" s="1">
        <v>673</v>
      </c>
      <c r="L46" s="1">
        <v>322</v>
      </c>
      <c r="M46" s="1">
        <v>351</v>
      </c>
      <c r="N46" s="21">
        <v>41</v>
      </c>
      <c r="O46" s="1">
        <v>798</v>
      </c>
      <c r="P46" s="1">
        <v>381</v>
      </c>
      <c r="Q46" s="1">
        <v>417</v>
      </c>
      <c r="R46" s="1">
        <v>611</v>
      </c>
      <c r="S46" s="1">
        <v>303</v>
      </c>
      <c r="T46" s="1">
        <v>308</v>
      </c>
      <c r="U46" s="1">
        <v>502</v>
      </c>
      <c r="V46" s="1">
        <v>237</v>
      </c>
      <c r="W46" s="1">
        <v>265</v>
      </c>
    </row>
    <row r="47" spans="1:23" x14ac:dyDescent="0.3">
      <c r="A47" s="21">
        <v>42</v>
      </c>
      <c r="B47" s="1">
        <v>5355</v>
      </c>
      <c r="C47" s="1">
        <v>2740</v>
      </c>
      <c r="D47" s="1">
        <v>2615</v>
      </c>
      <c r="E47" s="1">
        <v>793</v>
      </c>
      <c r="F47" s="1">
        <v>421</v>
      </c>
      <c r="G47" s="1">
        <v>372</v>
      </c>
      <c r="H47" s="1">
        <v>1101</v>
      </c>
      <c r="I47" s="1">
        <v>576</v>
      </c>
      <c r="J47" s="1">
        <v>525</v>
      </c>
      <c r="K47" s="1">
        <v>776</v>
      </c>
      <c r="L47" s="1">
        <v>391</v>
      </c>
      <c r="M47" s="1">
        <v>385</v>
      </c>
      <c r="N47" s="21">
        <v>42</v>
      </c>
      <c r="O47" s="1">
        <v>1237</v>
      </c>
      <c r="P47" s="1">
        <v>618</v>
      </c>
      <c r="Q47" s="1">
        <v>619</v>
      </c>
      <c r="R47" s="1">
        <v>697</v>
      </c>
      <c r="S47" s="1">
        <v>350</v>
      </c>
      <c r="T47" s="1">
        <v>347</v>
      </c>
      <c r="U47" s="1">
        <v>751</v>
      </c>
      <c r="V47" s="1">
        <v>384</v>
      </c>
      <c r="W47" s="1">
        <v>367</v>
      </c>
    </row>
    <row r="48" spans="1:23" x14ac:dyDescent="0.3">
      <c r="A48" s="21">
        <v>43</v>
      </c>
      <c r="B48" s="1">
        <v>4122</v>
      </c>
      <c r="C48" s="1">
        <v>2012</v>
      </c>
      <c r="D48" s="1">
        <v>2110</v>
      </c>
      <c r="E48" s="1">
        <v>589</v>
      </c>
      <c r="F48" s="1">
        <v>295</v>
      </c>
      <c r="G48" s="1">
        <v>294</v>
      </c>
      <c r="H48" s="1">
        <v>879</v>
      </c>
      <c r="I48" s="1">
        <v>421</v>
      </c>
      <c r="J48" s="1">
        <v>458</v>
      </c>
      <c r="K48" s="1">
        <v>643</v>
      </c>
      <c r="L48" s="1">
        <v>312</v>
      </c>
      <c r="M48" s="1">
        <v>331</v>
      </c>
      <c r="N48" s="21">
        <v>43</v>
      </c>
      <c r="O48" s="1">
        <v>843</v>
      </c>
      <c r="P48" s="1">
        <v>411</v>
      </c>
      <c r="Q48" s="1">
        <v>432</v>
      </c>
      <c r="R48" s="1">
        <v>581</v>
      </c>
      <c r="S48" s="1">
        <v>273</v>
      </c>
      <c r="T48" s="1">
        <v>308</v>
      </c>
      <c r="U48" s="1">
        <v>587</v>
      </c>
      <c r="V48" s="1">
        <v>300</v>
      </c>
      <c r="W48" s="1">
        <v>287</v>
      </c>
    </row>
    <row r="49" spans="1:23" x14ac:dyDescent="0.3">
      <c r="A49" s="21">
        <v>44</v>
      </c>
      <c r="B49" s="1">
        <v>3058</v>
      </c>
      <c r="C49" s="1">
        <v>1453</v>
      </c>
      <c r="D49" s="1">
        <v>1605</v>
      </c>
      <c r="E49" s="1">
        <v>441</v>
      </c>
      <c r="F49" s="1">
        <v>209</v>
      </c>
      <c r="G49" s="1">
        <v>232</v>
      </c>
      <c r="H49" s="1">
        <v>628</v>
      </c>
      <c r="I49" s="1">
        <v>313</v>
      </c>
      <c r="J49" s="1">
        <v>315</v>
      </c>
      <c r="K49" s="1">
        <v>493</v>
      </c>
      <c r="L49" s="1">
        <v>227</v>
      </c>
      <c r="M49" s="1">
        <v>266</v>
      </c>
      <c r="N49" s="21">
        <v>44</v>
      </c>
      <c r="O49" s="1">
        <v>675</v>
      </c>
      <c r="P49" s="1">
        <v>310</v>
      </c>
      <c r="Q49" s="1">
        <v>365</v>
      </c>
      <c r="R49" s="1">
        <v>403</v>
      </c>
      <c r="S49" s="1">
        <v>192</v>
      </c>
      <c r="T49" s="1">
        <v>211</v>
      </c>
      <c r="U49" s="1">
        <v>418</v>
      </c>
      <c r="V49" s="1">
        <v>202</v>
      </c>
      <c r="W49" s="1">
        <v>216</v>
      </c>
    </row>
    <row r="50" spans="1:23" x14ac:dyDescent="0.3">
      <c r="A50" s="21">
        <v>45</v>
      </c>
      <c r="B50" s="1">
        <v>4003</v>
      </c>
      <c r="C50" s="1">
        <v>1919</v>
      </c>
      <c r="D50" s="1">
        <v>2084</v>
      </c>
      <c r="E50" s="1">
        <v>653</v>
      </c>
      <c r="F50" s="1">
        <v>341</v>
      </c>
      <c r="G50" s="1">
        <v>312</v>
      </c>
      <c r="H50" s="1">
        <v>736</v>
      </c>
      <c r="I50" s="1">
        <v>364</v>
      </c>
      <c r="J50" s="1">
        <v>372</v>
      </c>
      <c r="K50" s="1">
        <v>674</v>
      </c>
      <c r="L50" s="1">
        <v>318</v>
      </c>
      <c r="M50" s="1">
        <v>356</v>
      </c>
      <c r="N50" s="21">
        <v>45</v>
      </c>
      <c r="O50" s="1">
        <v>853</v>
      </c>
      <c r="P50" s="1">
        <v>387</v>
      </c>
      <c r="Q50" s="1">
        <v>466</v>
      </c>
      <c r="R50" s="1">
        <v>526</v>
      </c>
      <c r="S50" s="1">
        <v>236</v>
      </c>
      <c r="T50" s="1">
        <v>290</v>
      </c>
      <c r="U50" s="1">
        <v>561</v>
      </c>
      <c r="V50" s="1">
        <v>273</v>
      </c>
      <c r="W50" s="1">
        <v>288</v>
      </c>
    </row>
    <row r="51" spans="1:23" x14ac:dyDescent="0.3">
      <c r="A51" s="21">
        <v>46</v>
      </c>
      <c r="B51" s="1">
        <v>3741</v>
      </c>
      <c r="C51" s="1">
        <v>1879</v>
      </c>
      <c r="D51" s="1">
        <v>1862</v>
      </c>
      <c r="E51" s="1">
        <v>575</v>
      </c>
      <c r="F51" s="1">
        <v>291</v>
      </c>
      <c r="G51" s="1">
        <v>284</v>
      </c>
      <c r="H51" s="1">
        <v>713</v>
      </c>
      <c r="I51" s="1">
        <v>366</v>
      </c>
      <c r="J51" s="1">
        <v>347</v>
      </c>
      <c r="K51" s="1">
        <v>574</v>
      </c>
      <c r="L51" s="1">
        <v>271</v>
      </c>
      <c r="M51" s="1">
        <v>303</v>
      </c>
      <c r="N51" s="21">
        <v>46</v>
      </c>
      <c r="O51" s="1">
        <v>851</v>
      </c>
      <c r="P51" s="1">
        <v>458</v>
      </c>
      <c r="Q51" s="1">
        <v>393</v>
      </c>
      <c r="R51" s="1">
        <v>506</v>
      </c>
      <c r="S51" s="1">
        <v>249</v>
      </c>
      <c r="T51" s="1">
        <v>257</v>
      </c>
      <c r="U51" s="1">
        <v>522</v>
      </c>
      <c r="V51" s="1">
        <v>244</v>
      </c>
      <c r="W51" s="1">
        <v>278</v>
      </c>
    </row>
    <row r="52" spans="1:23" x14ac:dyDescent="0.3">
      <c r="A52" s="21">
        <v>47</v>
      </c>
      <c r="B52" s="1">
        <v>3912</v>
      </c>
      <c r="C52" s="1">
        <v>1928</v>
      </c>
      <c r="D52" s="1">
        <v>1984</v>
      </c>
      <c r="E52" s="1">
        <v>562</v>
      </c>
      <c r="F52" s="1">
        <v>292</v>
      </c>
      <c r="G52" s="1">
        <v>270</v>
      </c>
      <c r="H52" s="1">
        <v>706</v>
      </c>
      <c r="I52" s="1">
        <v>324</v>
      </c>
      <c r="J52" s="1">
        <v>382</v>
      </c>
      <c r="K52" s="1">
        <v>648</v>
      </c>
      <c r="L52" s="1">
        <v>326</v>
      </c>
      <c r="M52" s="1">
        <v>322</v>
      </c>
      <c r="N52" s="21">
        <v>47</v>
      </c>
      <c r="O52" s="1">
        <v>854</v>
      </c>
      <c r="P52" s="1">
        <v>407</v>
      </c>
      <c r="Q52" s="1">
        <v>447</v>
      </c>
      <c r="R52" s="1">
        <v>608</v>
      </c>
      <c r="S52" s="1">
        <v>301</v>
      </c>
      <c r="T52" s="1">
        <v>307</v>
      </c>
      <c r="U52" s="1">
        <v>534</v>
      </c>
      <c r="V52" s="1">
        <v>278</v>
      </c>
      <c r="W52" s="1">
        <v>256</v>
      </c>
    </row>
    <row r="53" spans="1:23" x14ac:dyDescent="0.3">
      <c r="A53" s="21">
        <v>48</v>
      </c>
      <c r="B53" s="1">
        <v>3887</v>
      </c>
      <c r="C53" s="1">
        <v>2008</v>
      </c>
      <c r="D53" s="1">
        <v>1879</v>
      </c>
      <c r="E53" s="1">
        <v>613</v>
      </c>
      <c r="F53" s="1">
        <v>304</v>
      </c>
      <c r="G53" s="1">
        <v>309</v>
      </c>
      <c r="H53" s="1">
        <v>745</v>
      </c>
      <c r="I53" s="1">
        <v>394</v>
      </c>
      <c r="J53" s="1">
        <v>351</v>
      </c>
      <c r="K53" s="1">
        <v>626</v>
      </c>
      <c r="L53" s="1">
        <v>331</v>
      </c>
      <c r="M53" s="1">
        <v>295</v>
      </c>
      <c r="N53" s="21">
        <v>48</v>
      </c>
      <c r="O53" s="1">
        <v>794</v>
      </c>
      <c r="P53" s="1">
        <v>391</v>
      </c>
      <c r="Q53" s="1">
        <v>403</v>
      </c>
      <c r="R53" s="1">
        <v>586</v>
      </c>
      <c r="S53" s="1">
        <v>322</v>
      </c>
      <c r="T53" s="1">
        <v>264</v>
      </c>
      <c r="U53" s="1">
        <v>523</v>
      </c>
      <c r="V53" s="1">
        <v>266</v>
      </c>
      <c r="W53" s="1">
        <v>257</v>
      </c>
    </row>
    <row r="54" spans="1:23" x14ac:dyDescent="0.3">
      <c r="A54" s="21">
        <v>49</v>
      </c>
      <c r="B54" s="1">
        <v>3658</v>
      </c>
      <c r="C54" s="1">
        <v>1847</v>
      </c>
      <c r="D54" s="1">
        <v>1811</v>
      </c>
      <c r="E54" s="1">
        <v>561</v>
      </c>
      <c r="F54" s="1">
        <v>286</v>
      </c>
      <c r="G54" s="1">
        <v>275</v>
      </c>
      <c r="H54" s="1">
        <v>659</v>
      </c>
      <c r="I54" s="1">
        <v>348</v>
      </c>
      <c r="J54" s="1">
        <v>311</v>
      </c>
      <c r="K54" s="1">
        <v>598</v>
      </c>
      <c r="L54" s="1">
        <v>308</v>
      </c>
      <c r="M54" s="1">
        <v>290</v>
      </c>
      <c r="N54" s="21">
        <v>49</v>
      </c>
      <c r="O54" s="1">
        <v>748</v>
      </c>
      <c r="P54" s="1">
        <v>349</v>
      </c>
      <c r="Q54" s="1">
        <v>399</v>
      </c>
      <c r="R54" s="1">
        <v>547</v>
      </c>
      <c r="S54" s="1">
        <v>256</v>
      </c>
      <c r="T54" s="1">
        <v>291</v>
      </c>
      <c r="U54" s="1">
        <v>545</v>
      </c>
      <c r="V54" s="1">
        <v>300</v>
      </c>
      <c r="W54" s="1">
        <v>245</v>
      </c>
    </row>
    <row r="55" spans="1:23" x14ac:dyDescent="0.3">
      <c r="A55" s="21">
        <v>50</v>
      </c>
      <c r="B55" s="1">
        <v>3221</v>
      </c>
      <c r="C55" s="1">
        <v>1516</v>
      </c>
      <c r="D55" s="1">
        <v>1705</v>
      </c>
      <c r="E55" s="1">
        <v>551</v>
      </c>
      <c r="F55" s="1">
        <v>282</v>
      </c>
      <c r="G55" s="1">
        <v>269</v>
      </c>
      <c r="H55" s="1">
        <v>577</v>
      </c>
      <c r="I55" s="1">
        <v>289</v>
      </c>
      <c r="J55" s="1">
        <v>288</v>
      </c>
      <c r="K55" s="1">
        <v>615</v>
      </c>
      <c r="L55" s="1">
        <v>289</v>
      </c>
      <c r="M55" s="1">
        <v>326</v>
      </c>
      <c r="N55" s="21">
        <v>50</v>
      </c>
      <c r="O55" s="1">
        <v>660</v>
      </c>
      <c r="P55" s="1">
        <v>286</v>
      </c>
      <c r="Q55" s="1">
        <v>374</v>
      </c>
      <c r="R55" s="1">
        <v>404</v>
      </c>
      <c r="S55" s="1">
        <v>183</v>
      </c>
      <c r="T55" s="1">
        <v>221</v>
      </c>
      <c r="U55" s="1">
        <v>414</v>
      </c>
      <c r="V55" s="1">
        <v>187</v>
      </c>
      <c r="W55" s="1">
        <v>227</v>
      </c>
    </row>
    <row r="56" spans="1:23" x14ac:dyDescent="0.3">
      <c r="A56" s="21">
        <v>51</v>
      </c>
      <c r="B56" s="1">
        <v>3002</v>
      </c>
      <c r="C56" s="1">
        <v>1427</v>
      </c>
      <c r="D56" s="1">
        <v>1575</v>
      </c>
      <c r="E56" s="1">
        <v>478</v>
      </c>
      <c r="F56" s="1">
        <v>250</v>
      </c>
      <c r="G56" s="1">
        <v>228</v>
      </c>
      <c r="H56" s="1">
        <v>571</v>
      </c>
      <c r="I56" s="1">
        <v>272</v>
      </c>
      <c r="J56" s="1">
        <v>299</v>
      </c>
      <c r="K56" s="1">
        <v>469</v>
      </c>
      <c r="L56" s="1">
        <v>221</v>
      </c>
      <c r="M56" s="1">
        <v>248</v>
      </c>
      <c r="N56" s="21">
        <v>51</v>
      </c>
      <c r="O56" s="1">
        <v>652</v>
      </c>
      <c r="P56" s="1">
        <v>307</v>
      </c>
      <c r="Q56" s="1">
        <v>345</v>
      </c>
      <c r="R56" s="1">
        <v>432</v>
      </c>
      <c r="S56" s="1">
        <v>207</v>
      </c>
      <c r="T56" s="1">
        <v>225</v>
      </c>
      <c r="U56" s="1">
        <v>400</v>
      </c>
      <c r="V56" s="1">
        <v>170</v>
      </c>
      <c r="W56" s="1">
        <v>230</v>
      </c>
    </row>
    <row r="57" spans="1:23" x14ac:dyDescent="0.3">
      <c r="A57" s="21">
        <v>52</v>
      </c>
      <c r="B57" s="1">
        <v>2883</v>
      </c>
      <c r="C57" s="1">
        <v>1517</v>
      </c>
      <c r="D57" s="1">
        <v>1366</v>
      </c>
      <c r="E57" s="1">
        <v>442</v>
      </c>
      <c r="F57" s="1">
        <v>235</v>
      </c>
      <c r="G57" s="1">
        <v>207</v>
      </c>
      <c r="H57" s="1">
        <v>569</v>
      </c>
      <c r="I57" s="1">
        <v>302</v>
      </c>
      <c r="J57" s="1">
        <v>267</v>
      </c>
      <c r="K57" s="1">
        <v>430</v>
      </c>
      <c r="L57" s="1">
        <v>222</v>
      </c>
      <c r="M57" s="1">
        <v>208</v>
      </c>
      <c r="N57" s="21">
        <v>52</v>
      </c>
      <c r="O57" s="1">
        <v>700</v>
      </c>
      <c r="P57" s="1">
        <v>371</v>
      </c>
      <c r="Q57" s="1">
        <v>329</v>
      </c>
      <c r="R57" s="1">
        <v>327</v>
      </c>
      <c r="S57" s="1">
        <v>176</v>
      </c>
      <c r="T57" s="1">
        <v>151</v>
      </c>
      <c r="U57" s="1">
        <v>415</v>
      </c>
      <c r="V57" s="1">
        <v>211</v>
      </c>
      <c r="W57" s="1">
        <v>204</v>
      </c>
    </row>
    <row r="58" spans="1:23" x14ac:dyDescent="0.3">
      <c r="A58" s="21">
        <v>53</v>
      </c>
      <c r="B58" s="1">
        <v>2434</v>
      </c>
      <c r="C58" s="1">
        <v>1247</v>
      </c>
      <c r="D58" s="1">
        <v>1187</v>
      </c>
      <c r="E58" s="1">
        <v>415</v>
      </c>
      <c r="F58" s="1">
        <v>199</v>
      </c>
      <c r="G58" s="1">
        <v>216</v>
      </c>
      <c r="H58" s="1">
        <v>425</v>
      </c>
      <c r="I58" s="1">
        <v>225</v>
      </c>
      <c r="J58" s="1">
        <v>200</v>
      </c>
      <c r="K58" s="1">
        <v>418</v>
      </c>
      <c r="L58" s="1">
        <v>219</v>
      </c>
      <c r="M58" s="1">
        <v>199</v>
      </c>
      <c r="N58" s="21">
        <v>53</v>
      </c>
      <c r="O58" s="1">
        <v>511</v>
      </c>
      <c r="P58" s="1">
        <v>276</v>
      </c>
      <c r="Q58" s="1">
        <v>235</v>
      </c>
      <c r="R58" s="1">
        <v>285</v>
      </c>
      <c r="S58" s="1">
        <v>130</v>
      </c>
      <c r="T58" s="1">
        <v>155</v>
      </c>
      <c r="U58" s="1">
        <v>380</v>
      </c>
      <c r="V58" s="1">
        <v>198</v>
      </c>
      <c r="W58" s="1">
        <v>182</v>
      </c>
    </row>
    <row r="59" spans="1:23" x14ac:dyDescent="0.3">
      <c r="A59" s="21">
        <v>54</v>
      </c>
      <c r="B59" s="1">
        <v>2175</v>
      </c>
      <c r="C59" s="1">
        <v>1135</v>
      </c>
      <c r="D59" s="1">
        <v>1040</v>
      </c>
      <c r="E59" s="1">
        <v>301</v>
      </c>
      <c r="F59" s="1">
        <v>168</v>
      </c>
      <c r="G59" s="1">
        <v>133</v>
      </c>
      <c r="H59" s="1">
        <v>408</v>
      </c>
      <c r="I59" s="1">
        <v>223</v>
      </c>
      <c r="J59" s="1">
        <v>185</v>
      </c>
      <c r="K59" s="1">
        <v>327</v>
      </c>
      <c r="L59" s="1">
        <v>146</v>
      </c>
      <c r="M59" s="1">
        <v>181</v>
      </c>
      <c r="N59" s="21">
        <v>54</v>
      </c>
      <c r="O59" s="1">
        <v>522</v>
      </c>
      <c r="P59" s="1">
        <v>272</v>
      </c>
      <c r="Q59" s="1">
        <v>250</v>
      </c>
      <c r="R59" s="1">
        <v>303</v>
      </c>
      <c r="S59" s="1">
        <v>146</v>
      </c>
      <c r="T59" s="1">
        <v>157</v>
      </c>
      <c r="U59" s="1">
        <v>314</v>
      </c>
      <c r="V59" s="1">
        <v>180</v>
      </c>
      <c r="W59" s="1">
        <v>134</v>
      </c>
    </row>
    <row r="60" spans="1:23" x14ac:dyDescent="0.3">
      <c r="A60" s="21">
        <v>55</v>
      </c>
      <c r="B60" s="1">
        <v>2101</v>
      </c>
      <c r="C60" s="1">
        <v>967</v>
      </c>
      <c r="D60" s="1">
        <v>1134</v>
      </c>
      <c r="E60" s="1">
        <v>357</v>
      </c>
      <c r="F60" s="1">
        <v>166</v>
      </c>
      <c r="G60" s="1">
        <v>191</v>
      </c>
      <c r="H60" s="1">
        <v>376</v>
      </c>
      <c r="I60" s="1">
        <v>172</v>
      </c>
      <c r="J60" s="1">
        <v>204</v>
      </c>
      <c r="K60" s="1">
        <v>329</v>
      </c>
      <c r="L60" s="1">
        <v>159</v>
      </c>
      <c r="M60" s="1">
        <v>170</v>
      </c>
      <c r="N60" s="21">
        <v>55</v>
      </c>
      <c r="O60" s="1">
        <v>471</v>
      </c>
      <c r="P60" s="1">
        <v>219</v>
      </c>
      <c r="Q60" s="1">
        <v>252</v>
      </c>
      <c r="R60" s="1">
        <v>254</v>
      </c>
      <c r="S60" s="1">
        <v>119</v>
      </c>
      <c r="T60" s="1">
        <v>135</v>
      </c>
      <c r="U60" s="1">
        <v>314</v>
      </c>
      <c r="V60" s="1">
        <v>132</v>
      </c>
      <c r="W60" s="1">
        <v>182</v>
      </c>
    </row>
    <row r="61" spans="1:23" x14ac:dyDescent="0.3">
      <c r="A61" s="21">
        <v>56</v>
      </c>
      <c r="B61" s="1">
        <v>1909</v>
      </c>
      <c r="C61" s="1">
        <v>912</v>
      </c>
      <c r="D61" s="1">
        <v>997</v>
      </c>
      <c r="E61" s="1">
        <v>283</v>
      </c>
      <c r="F61" s="1">
        <v>139</v>
      </c>
      <c r="G61" s="1">
        <v>144</v>
      </c>
      <c r="H61" s="1">
        <v>330</v>
      </c>
      <c r="I61" s="1">
        <v>146</v>
      </c>
      <c r="J61" s="1">
        <v>184</v>
      </c>
      <c r="K61" s="1">
        <v>317</v>
      </c>
      <c r="L61" s="1">
        <v>165</v>
      </c>
      <c r="M61" s="1">
        <v>152</v>
      </c>
      <c r="N61" s="21">
        <v>56</v>
      </c>
      <c r="O61" s="1">
        <v>424</v>
      </c>
      <c r="P61" s="1">
        <v>201</v>
      </c>
      <c r="Q61" s="1">
        <v>223</v>
      </c>
      <c r="R61" s="1">
        <v>276</v>
      </c>
      <c r="S61" s="1">
        <v>126</v>
      </c>
      <c r="T61" s="1">
        <v>150</v>
      </c>
      <c r="U61" s="1">
        <v>279</v>
      </c>
      <c r="V61" s="1">
        <v>135</v>
      </c>
      <c r="W61" s="1">
        <v>144</v>
      </c>
    </row>
    <row r="62" spans="1:23" x14ac:dyDescent="0.3">
      <c r="A62" s="21">
        <v>57</v>
      </c>
      <c r="B62" s="1">
        <v>1942</v>
      </c>
      <c r="C62" s="1">
        <v>1010</v>
      </c>
      <c r="D62" s="1">
        <v>932</v>
      </c>
      <c r="E62" s="1">
        <v>325</v>
      </c>
      <c r="F62" s="1">
        <v>169</v>
      </c>
      <c r="G62" s="1">
        <v>156</v>
      </c>
      <c r="H62" s="1">
        <v>343</v>
      </c>
      <c r="I62" s="1">
        <v>179</v>
      </c>
      <c r="J62" s="1">
        <v>164</v>
      </c>
      <c r="K62" s="1">
        <v>312</v>
      </c>
      <c r="L62" s="1">
        <v>157</v>
      </c>
      <c r="M62" s="1">
        <v>155</v>
      </c>
      <c r="N62" s="21">
        <v>57</v>
      </c>
      <c r="O62" s="1">
        <v>404</v>
      </c>
      <c r="P62" s="1">
        <v>203</v>
      </c>
      <c r="Q62" s="1">
        <v>201</v>
      </c>
      <c r="R62" s="1">
        <v>256</v>
      </c>
      <c r="S62" s="1">
        <v>129</v>
      </c>
      <c r="T62" s="1">
        <v>127</v>
      </c>
      <c r="U62" s="1">
        <v>302</v>
      </c>
      <c r="V62" s="1">
        <v>173</v>
      </c>
      <c r="W62" s="1">
        <v>129</v>
      </c>
    </row>
    <row r="63" spans="1:23" x14ac:dyDescent="0.3">
      <c r="A63" s="21">
        <v>58</v>
      </c>
      <c r="B63" s="1">
        <v>1949</v>
      </c>
      <c r="C63" s="1">
        <v>968</v>
      </c>
      <c r="D63" s="1">
        <v>981</v>
      </c>
      <c r="E63" s="1">
        <v>295</v>
      </c>
      <c r="F63" s="1">
        <v>151</v>
      </c>
      <c r="G63" s="1">
        <v>144</v>
      </c>
      <c r="H63" s="1">
        <v>359</v>
      </c>
      <c r="I63" s="1">
        <v>177</v>
      </c>
      <c r="J63" s="1">
        <v>182</v>
      </c>
      <c r="K63" s="1">
        <v>309</v>
      </c>
      <c r="L63" s="1">
        <v>150</v>
      </c>
      <c r="M63" s="1">
        <v>159</v>
      </c>
      <c r="N63" s="21">
        <v>58</v>
      </c>
      <c r="O63" s="1">
        <v>426</v>
      </c>
      <c r="P63" s="1">
        <v>213</v>
      </c>
      <c r="Q63" s="1">
        <v>213</v>
      </c>
      <c r="R63" s="1">
        <v>263</v>
      </c>
      <c r="S63" s="1">
        <v>119</v>
      </c>
      <c r="T63" s="1">
        <v>144</v>
      </c>
      <c r="U63" s="1">
        <v>297</v>
      </c>
      <c r="V63" s="1">
        <v>158</v>
      </c>
      <c r="W63" s="1">
        <v>139</v>
      </c>
    </row>
    <row r="64" spans="1:23" x14ac:dyDescent="0.3">
      <c r="A64" s="21">
        <v>59</v>
      </c>
      <c r="B64" s="1">
        <v>2126</v>
      </c>
      <c r="C64" s="1">
        <v>1074</v>
      </c>
      <c r="D64" s="1">
        <v>1052</v>
      </c>
      <c r="E64" s="1">
        <v>305</v>
      </c>
      <c r="F64" s="1">
        <v>170</v>
      </c>
      <c r="G64" s="1">
        <v>135</v>
      </c>
      <c r="H64" s="1">
        <v>380</v>
      </c>
      <c r="I64" s="1">
        <v>202</v>
      </c>
      <c r="J64" s="1">
        <v>178</v>
      </c>
      <c r="K64" s="1">
        <v>347</v>
      </c>
      <c r="L64" s="1">
        <v>166</v>
      </c>
      <c r="M64" s="1">
        <v>181</v>
      </c>
      <c r="N64" s="21">
        <v>59</v>
      </c>
      <c r="O64" s="1">
        <v>480</v>
      </c>
      <c r="P64" s="1">
        <v>240</v>
      </c>
      <c r="Q64" s="1">
        <v>240</v>
      </c>
      <c r="R64" s="1">
        <v>278</v>
      </c>
      <c r="S64" s="1">
        <v>125</v>
      </c>
      <c r="T64" s="1">
        <v>153</v>
      </c>
      <c r="U64" s="1">
        <v>336</v>
      </c>
      <c r="V64" s="1">
        <v>171</v>
      </c>
      <c r="W64" s="1">
        <v>165</v>
      </c>
    </row>
    <row r="65" spans="1:23" x14ac:dyDescent="0.3">
      <c r="A65" s="21">
        <v>60</v>
      </c>
      <c r="B65" s="1">
        <v>1844</v>
      </c>
      <c r="C65" s="1">
        <v>874</v>
      </c>
      <c r="D65" s="1">
        <v>970</v>
      </c>
      <c r="E65" s="1">
        <v>358</v>
      </c>
      <c r="F65" s="1">
        <v>161</v>
      </c>
      <c r="G65" s="1">
        <v>197</v>
      </c>
      <c r="H65" s="1">
        <v>307</v>
      </c>
      <c r="I65" s="1">
        <v>148</v>
      </c>
      <c r="J65" s="1">
        <v>159</v>
      </c>
      <c r="K65" s="1">
        <v>339</v>
      </c>
      <c r="L65" s="1">
        <v>158</v>
      </c>
      <c r="M65" s="1">
        <v>181</v>
      </c>
      <c r="N65" s="21">
        <v>60</v>
      </c>
      <c r="O65" s="1">
        <v>363</v>
      </c>
      <c r="P65" s="1">
        <v>169</v>
      </c>
      <c r="Q65" s="1">
        <v>194</v>
      </c>
      <c r="R65" s="1">
        <v>223</v>
      </c>
      <c r="S65" s="1">
        <v>109</v>
      </c>
      <c r="T65" s="1">
        <v>114</v>
      </c>
      <c r="U65" s="1">
        <v>254</v>
      </c>
      <c r="V65" s="1">
        <v>129</v>
      </c>
      <c r="W65" s="1">
        <v>125</v>
      </c>
    </row>
    <row r="66" spans="1:23" x14ac:dyDescent="0.3">
      <c r="A66" s="21">
        <v>61</v>
      </c>
      <c r="B66" s="1">
        <v>1757</v>
      </c>
      <c r="C66" s="1">
        <v>887</v>
      </c>
      <c r="D66" s="1">
        <v>870</v>
      </c>
      <c r="E66" s="1">
        <v>299</v>
      </c>
      <c r="F66" s="1">
        <v>143</v>
      </c>
      <c r="G66" s="1">
        <v>156</v>
      </c>
      <c r="H66" s="1">
        <v>307</v>
      </c>
      <c r="I66" s="1">
        <v>155</v>
      </c>
      <c r="J66" s="1">
        <v>152</v>
      </c>
      <c r="K66" s="1">
        <v>351</v>
      </c>
      <c r="L66" s="1">
        <v>184</v>
      </c>
      <c r="M66" s="1">
        <v>167</v>
      </c>
      <c r="N66" s="21">
        <v>61</v>
      </c>
      <c r="O66" s="1">
        <v>352</v>
      </c>
      <c r="P66" s="1">
        <v>204</v>
      </c>
      <c r="Q66" s="1">
        <v>148</v>
      </c>
      <c r="R66" s="1">
        <v>226</v>
      </c>
      <c r="S66" s="1">
        <v>104</v>
      </c>
      <c r="T66" s="1">
        <v>122</v>
      </c>
      <c r="U66" s="1">
        <v>222</v>
      </c>
      <c r="V66" s="1">
        <v>97</v>
      </c>
      <c r="W66" s="1">
        <v>125</v>
      </c>
    </row>
    <row r="67" spans="1:23" x14ac:dyDescent="0.3">
      <c r="A67" s="21">
        <v>62</v>
      </c>
      <c r="B67" s="1">
        <v>1444</v>
      </c>
      <c r="C67" s="1">
        <v>717</v>
      </c>
      <c r="D67" s="1">
        <v>727</v>
      </c>
      <c r="E67" s="1">
        <v>242</v>
      </c>
      <c r="F67" s="1">
        <v>123</v>
      </c>
      <c r="G67" s="1">
        <v>119</v>
      </c>
      <c r="H67" s="1">
        <v>282</v>
      </c>
      <c r="I67" s="1">
        <v>140</v>
      </c>
      <c r="J67" s="1">
        <v>142</v>
      </c>
      <c r="K67" s="1">
        <v>241</v>
      </c>
      <c r="L67" s="1">
        <v>106</v>
      </c>
      <c r="M67" s="1">
        <v>135</v>
      </c>
      <c r="N67" s="21">
        <v>62</v>
      </c>
      <c r="O67" s="1">
        <v>296</v>
      </c>
      <c r="P67" s="1">
        <v>158</v>
      </c>
      <c r="Q67" s="1">
        <v>138</v>
      </c>
      <c r="R67" s="1">
        <v>178</v>
      </c>
      <c r="S67" s="1">
        <v>83</v>
      </c>
      <c r="T67" s="1">
        <v>95</v>
      </c>
      <c r="U67" s="1">
        <v>205</v>
      </c>
      <c r="V67" s="1">
        <v>107</v>
      </c>
      <c r="W67" s="1">
        <v>98</v>
      </c>
    </row>
    <row r="68" spans="1:23" x14ac:dyDescent="0.3">
      <c r="A68" s="21">
        <v>63</v>
      </c>
      <c r="B68" s="1">
        <v>1346</v>
      </c>
      <c r="C68" s="1">
        <v>670</v>
      </c>
      <c r="D68" s="1">
        <v>676</v>
      </c>
      <c r="E68" s="1">
        <v>203</v>
      </c>
      <c r="F68" s="1">
        <v>108</v>
      </c>
      <c r="G68" s="1">
        <v>95</v>
      </c>
      <c r="H68" s="1">
        <v>229</v>
      </c>
      <c r="I68" s="1">
        <v>114</v>
      </c>
      <c r="J68" s="1">
        <v>115</v>
      </c>
      <c r="K68" s="1">
        <v>253</v>
      </c>
      <c r="L68" s="1">
        <v>124</v>
      </c>
      <c r="M68" s="1">
        <v>129</v>
      </c>
      <c r="N68" s="21">
        <v>63</v>
      </c>
      <c r="O68" s="1">
        <v>270</v>
      </c>
      <c r="P68" s="1">
        <v>135</v>
      </c>
      <c r="Q68" s="1">
        <v>135</v>
      </c>
      <c r="R68" s="1">
        <v>184</v>
      </c>
      <c r="S68" s="1">
        <v>77</v>
      </c>
      <c r="T68" s="1">
        <v>107</v>
      </c>
      <c r="U68" s="1">
        <v>207</v>
      </c>
      <c r="V68" s="1">
        <v>112</v>
      </c>
      <c r="W68" s="1">
        <v>95</v>
      </c>
    </row>
    <row r="69" spans="1:23" x14ac:dyDescent="0.3">
      <c r="A69" s="21">
        <v>64</v>
      </c>
      <c r="B69" s="1">
        <v>1204</v>
      </c>
      <c r="C69" s="1">
        <v>567</v>
      </c>
      <c r="D69" s="1">
        <v>637</v>
      </c>
      <c r="E69" s="1">
        <v>179</v>
      </c>
      <c r="F69" s="1">
        <v>83</v>
      </c>
      <c r="G69" s="1">
        <v>96</v>
      </c>
      <c r="H69" s="1">
        <v>216</v>
      </c>
      <c r="I69" s="1">
        <v>111</v>
      </c>
      <c r="J69" s="1">
        <v>105</v>
      </c>
      <c r="K69" s="1">
        <v>220</v>
      </c>
      <c r="L69" s="1">
        <v>93</v>
      </c>
      <c r="M69" s="1">
        <v>127</v>
      </c>
      <c r="N69" s="21">
        <v>64</v>
      </c>
      <c r="O69" s="1">
        <v>272</v>
      </c>
      <c r="P69" s="1">
        <v>135</v>
      </c>
      <c r="Q69" s="1">
        <v>137</v>
      </c>
      <c r="R69" s="1">
        <v>145</v>
      </c>
      <c r="S69" s="1">
        <v>72</v>
      </c>
      <c r="T69" s="1">
        <v>73</v>
      </c>
      <c r="U69" s="1">
        <v>172</v>
      </c>
      <c r="V69" s="1">
        <v>73</v>
      </c>
      <c r="W69" s="1">
        <v>99</v>
      </c>
    </row>
    <row r="70" spans="1:23" x14ac:dyDescent="0.3">
      <c r="A70" s="21">
        <v>65</v>
      </c>
      <c r="B70" s="1">
        <v>1444</v>
      </c>
      <c r="C70" s="1">
        <v>670</v>
      </c>
      <c r="D70" s="1">
        <v>774</v>
      </c>
      <c r="E70" s="1">
        <v>243</v>
      </c>
      <c r="F70" s="1">
        <v>100</v>
      </c>
      <c r="G70" s="1">
        <v>143</v>
      </c>
      <c r="H70" s="1">
        <v>250</v>
      </c>
      <c r="I70" s="1">
        <v>119</v>
      </c>
      <c r="J70" s="1">
        <v>131</v>
      </c>
      <c r="K70" s="1">
        <v>277</v>
      </c>
      <c r="L70" s="1">
        <v>134</v>
      </c>
      <c r="M70" s="1">
        <v>143</v>
      </c>
      <c r="N70" s="21">
        <v>65</v>
      </c>
      <c r="O70" s="1">
        <v>244</v>
      </c>
      <c r="P70" s="1">
        <v>108</v>
      </c>
      <c r="Q70" s="1">
        <v>136</v>
      </c>
      <c r="R70" s="1">
        <v>201</v>
      </c>
      <c r="S70" s="1">
        <v>97</v>
      </c>
      <c r="T70" s="1">
        <v>104</v>
      </c>
      <c r="U70" s="1">
        <v>229</v>
      </c>
      <c r="V70" s="1">
        <v>112</v>
      </c>
      <c r="W70" s="1">
        <v>117</v>
      </c>
    </row>
    <row r="71" spans="1:23" x14ac:dyDescent="0.3">
      <c r="A71" s="21">
        <v>66</v>
      </c>
      <c r="B71" s="1">
        <v>1085</v>
      </c>
      <c r="C71" s="1">
        <v>494</v>
      </c>
      <c r="D71" s="1">
        <v>591</v>
      </c>
      <c r="E71" s="1">
        <v>190</v>
      </c>
      <c r="F71" s="1">
        <v>76</v>
      </c>
      <c r="G71" s="1">
        <v>114</v>
      </c>
      <c r="H71" s="1">
        <v>182</v>
      </c>
      <c r="I71" s="1">
        <v>86</v>
      </c>
      <c r="J71" s="1">
        <v>96</v>
      </c>
      <c r="K71" s="1">
        <v>213</v>
      </c>
      <c r="L71" s="1">
        <v>102</v>
      </c>
      <c r="M71" s="1">
        <v>111</v>
      </c>
      <c r="N71" s="21">
        <v>66</v>
      </c>
      <c r="O71" s="1">
        <v>207</v>
      </c>
      <c r="P71" s="1">
        <v>98</v>
      </c>
      <c r="Q71" s="1">
        <v>109</v>
      </c>
      <c r="R71" s="1">
        <v>136</v>
      </c>
      <c r="S71" s="1">
        <v>52</v>
      </c>
      <c r="T71" s="1">
        <v>84</v>
      </c>
      <c r="U71" s="1">
        <v>157</v>
      </c>
      <c r="V71" s="1">
        <v>80</v>
      </c>
      <c r="W71" s="1">
        <v>77</v>
      </c>
    </row>
    <row r="72" spans="1:23" x14ac:dyDescent="0.3">
      <c r="A72" s="21">
        <v>67</v>
      </c>
      <c r="B72" s="1">
        <v>788</v>
      </c>
      <c r="C72" s="1">
        <v>374</v>
      </c>
      <c r="D72" s="1">
        <v>414</v>
      </c>
      <c r="E72" s="1">
        <v>132</v>
      </c>
      <c r="F72" s="1">
        <v>62</v>
      </c>
      <c r="G72" s="1">
        <v>70</v>
      </c>
      <c r="H72" s="1">
        <v>119</v>
      </c>
      <c r="I72" s="1">
        <v>56</v>
      </c>
      <c r="J72" s="1">
        <v>63</v>
      </c>
      <c r="K72" s="1">
        <v>161</v>
      </c>
      <c r="L72" s="1">
        <v>75</v>
      </c>
      <c r="M72" s="1">
        <v>86</v>
      </c>
      <c r="N72" s="21">
        <v>67</v>
      </c>
      <c r="O72" s="1">
        <v>117</v>
      </c>
      <c r="P72" s="1">
        <v>48</v>
      </c>
      <c r="Q72" s="1">
        <v>69</v>
      </c>
      <c r="R72" s="1">
        <v>117</v>
      </c>
      <c r="S72" s="1">
        <v>50</v>
      </c>
      <c r="T72" s="1">
        <v>67</v>
      </c>
      <c r="U72" s="1">
        <v>142</v>
      </c>
      <c r="V72" s="1">
        <v>83</v>
      </c>
      <c r="W72" s="1">
        <v>59</v>
      </c>
    </row>
    <row r="73" spans="1:23" x14ac:dyDescent="0.3">
      <c r="A73" s="21">
        <v>68</v>
      </c>
      <c r="B73" s="1">
        <v>967</v>
      </c>
      <c r="C73" s="1">
        <v>439</v>
      </c>
      <c r="D73" s="1">
        <v>528</v>
      </c>
      <c r="E73" s="1">
        <v>155</v>
      </c>
      <c r="F73" s="1">
        <v>80</v>
      </c>
      <c r="G73" s="1">
        <v>75</v>
      </c>
      <c r="H73" s="1">
        <v>177</v>
      </c>
      <c r="I73" s="1">
        <v>83</v>
      </c>
      <c r="J73" s="1">
        <v>94</v>
      </c>
      <c r="K73" s="1">
        <v>226</v>
      </c>
      <c r="L73" s="1">
        <v>98</v>
      </c>
      <c r="M73" s="1">
        <v>128</v>
      </c>
      <c r="N73" s="21">
        <v>68</v>
      </c>
      <c r="O73" s="1">
        <v>150</v>
      </c>
      <c r="P73" s="1">
        <v>66</v>
      </c>
      <c r="Q73" s="1">
        <v>84</v>
      </c>
      <c r="R73" s="1">
        <v>117</v>
      </c>
      <c r="S73" s="1">
        <v>50</v>
      </c>
      <c r="T73" s="1">
        <v>67</v>
      </c>
      <c r="U73" s="1">
        <v>142</v>
      </c>
      <c r="V73" s="1">
        <v>62</v>
      </c>
      <c r="W73" s="1">
        <v>80</v>
      </c>
    </row>
    <row r="74" spans="1:23" x14ac:dyDescent="0.3">
      <c r="A74" s="21">
        <v>69</v>
      </c>
      <c r="B74" s="1">
        <v>1560</v>
      </c>
      <c r="C74" s="1">
        <v>876</v>
      </c>
      <c r="D74" s="1">
        <v>684</v>
      </c>
      <c r="E74" s="1">
        <v>224</v>
      </c>
      <c r="F74" s="1">
        <v>129</v>
      </c>
      <c r="G74" s="1">
        <v>95</v>
      </c>
      <c r="H74" s="1">
        <v>252</v>
      </c>
      <c r="I74" s="1">
        <v>149</v>
      </c>
      <c r="J74" s="1">
        <v>103</v>
      </c>
      <c r="K74" s="1">
        <v>346</v>
      </c>
      <c r="L74" s="1">
        <v>197</v>
      </c>
      <c r="M74" s="1">
        <v>149</v>
      </c>
      <c r="N74" s="21">
        <v>69</v>
      </c>
      <c r="O74" s="1">
        <v>261</v>
      </c>
      <c r="P74" s="1">
        <v>134</v>
      </c>
      <c r="Q74" s="1">
        <v>127</v>
      </c>
      <c r="R74" s="1">
        <v>206</v>
      </c>
      <c r="S74" s="1">
        <v>110</v>
      </c>
      <c r="T74" s="1">
        <v>96</v>
      </c>
      <c r="U74" s="1">
        <v>271</v>
      </c>
      <c r="V74" s="1">
        <v>157</v>
      </c>
      <c r="W74" s="1">
        <v>114</v>
      </c>
    </row>
    <row r="75" spans="1:23" x14ac:dyDescent="0.3">
      <c r="A75" s="21">
        <v>70</v>
      </c>
      <c r="B75" s="1">
        <v>1010</v>
      </c>
      <c r="C75" s="1">
        <v>481</v>
      </c>
      <c r="D75" s="1">
        <v>529</v>
      </c>
      <c r="E75" s="1">
        <v>160</v>
      </c>
      <c r="F75" s="1">
        <v>94</v>
      </c>
      <c r="G75" s="1">
        <v>66</v>
      </c>
      <c r="H75" s="1">
        <v>149</v>
      </c>
      <c r="I75" s="1">
        <v>71</v>
      </c>
      <c r="J75" s="1">
        <v>78</v>
      </c>
      <c r="K75" s="1">
        <v>233</v>
      </c>
      <c r="L75" s="1">
        <v>113</v>
      </c>
      <c r="M75" s="1">
        <v>120</v>
      </c>
      <c r="N75" s="21">
        <v>70</v>
      </c>
      <c r="O75" s="1">
        <v>144</v>
      </c>
      <c r="P75" s="1">
        <v>64</v>
      </c>
      <c r="Q75" s="1">
        <v>80</v>
      </c>
      <c r="R75" s="1">
        <v>121</v>
      </c>
      <c r="S75" s="1">
        <v>57</v>
      </c>
      <c r="T75" s="1">
        <v>64</v>
      </c>
      <c r="U75" s="1">
        <v>203</v>
      </c>
      <c r="V75" s="1">
        <v>82</v>
      </c>
      <c r="W75" s="1">
        <v>121</v>
      </c>
    </row>
    <row r="76" spans="1:23" x14ac:dyDescent="0.3">
      <c r="A76" s="21">
        <v>71</v>
      </c>
      <c r="B76" s="1">
        <v>952</v>
      </c>
      <c r="C76" s="1">
        <v>472</v>
      </c>
      <c r="D76" s="1">
        <v>480</v>
      </c>
      <c r="E76" s="1">
        <v>156</v>
      </c>
      <c r="F76" s="1">
        <v>74</v>
      </c>
      <c r="G76" s="1">
        <v>82</v>
      </c>
      <c r="H76" s="1">
        <v>179</v>
      </c>
      <c r="I76" s="1">
        <v>91</v>
      </c>
      <c r="J76" s="1">
        <v>88</v>
      </c>
      <c r="K76" s="1">
        <v>208</v>
      </c>
      <c r="L76" s="1">
        <v>106</v>
      </c>
      <c r="M76" s="1">
        <v>102</v>
      </c>
      <c r="N76" s="21">
        <v>71</v>
      </c>
      <c r="O76" s="1">
        <v>153</v>
      </c>
      <c r="P76" s="1">
        <v>90</v>
      </c>
      <c r="Q76" s="1">
        <v>63</v>
      </c>
      <c r="R76" s="1">
        <v>134</v>
      </c>
      <c r="S76" s="1">
        <v>55</v>
      </c>
      <c r="T76" s="1">
        <v>79</v>
      </c>
      <c r="U76" s="1">
        <v>122</v>
      </c>
      <c r="V76" s="1">
        <v>56</v>
      </c>
      <c r="W76" s="1">
        <v>66</v>
      </c>
    </row>
    <row r="77" spans="1:23" x14ac:dyDescent="0.3">
      <c r="A77" s="21">
        <v>72</v>
      </c>
      <c r="B77" s="1">
        <v>868</v>
      </c>
      <c r="C77" s="1">
        <v>447</v>
      </c>
      <c r="D77" s="1">
        <v>421</v>
      </c>
      <c r="E77" s="1">
        <v>130</v>
      </c>
      <c r="F77" s="1">
        <v>72</v>
      </c>
      <c r="G77" s="1">
        <v>58</v>
      </c>
      <c r="H77" s="1">
        <v>126</v>
      </c>
      <c r="I77" s="1">
        <v>68</v>
      </c>
      <c r="J77" s="1">
        <v>58</v>
      </c>
      <c r="K77" s="1">
        <v>177</v>
      </c>
      <c r="L77" s="1">
        <v>99</v>
      </c>
      <c r="M77" s="1">
        <v>78</v>
      </c>
      <c r="N77" s="21">
        <v>72</v>
      </c>
      <c r="O77" s="1">
        <v>137</v>
      </c>
      <c r="P77" s="1">
        <v>65</v>
      </c>
      <c r="Q77" s="1">
        <v>72</v>
      </c>
      <c r="R77" s="1">
        <v>126</v>
      </c>
      <c r="S77" s="1">
        <v>58</v>
      </c>
      <c r="T77" s="1">
        <v>68</v>
      </c>
      <c r="U77" s="1">
        <v>172</v>
      </c>
      <c r="V77" s="1">
        <v>85</v>
      </c>
      <c r="W77" s="1">
        <v>87</v>
      </c>
    </row>
    <row r="78" spans="1:23" x14ac:dyDescent="0.3">
      <c r="A78" s="21">
        <v>73</v>
      </c>
      <c r="B78" s="1">
        <v>678</v>
      </c>
      <c r="C78" s="1">
        <v>333</v>
      </c>
      <c r="D78" s="1">
        <v>345</v>
      </c>
      <c r="E78" s="1">
        <v>101</v>
      </c>
      <c r="F78" s="1">
        <v>52</v>
      </c>
      <c r="G78" s="1">
        <v>49</v>
      </c>
      <c r="H78" s="1">
        <v>89</v>
      </c>
      <c r="I78" s="1">
        <v>43</v>
      </c>
      <c r="J78" s="1">
        <v>46</v>
      </c>
      <c r="K78" s="1">
        <v>152</v>
      </c>
      <c r="L78" s="1">
        <v>76</v>
      </c>
      <c r="M78" s="1">
        <v>76</v>
      </c>
      <c r="N78" s="21">
        <v>73</v>
      </c>
      <c r="O78" s="1">
        <v>107</v>
      </c>
      <c r="P78" s="1">
        <v>55</v>
      </c>
      <c r="Q78" s="1">
        <v>52</v>
      </c>
      <c r="R78" s="1">
        <v>92</v>
      </c>
      <c r="S78" s="1">
        <v>52</v>
      </c>
      <c r="T78" s="1">
        <v>40</v>
      </c>
      <c r="U78" s="1">
        <v>137</v>
      </c>
      <c r="V78" s="1">
        <v>55</v>
      </c>
      <c r="W78" s="1">
        <v>82</v>
      </c>
    </row>
    <row r="79" spans="1:23" x14ac:dyDescent="0.3">
      <c r="A79" s="21">
        <v>74</v>
      </c>
      <c r="B79" s="1">
        <v>545</v>
      </c>
      <c r="C79" s="1">
        <v>274</v>
      </c>
      <c r="D79" s="1">
        <v>271</v>
      </c>
      <c r="E79" s="1">
        <v>62</v>
      </c>
      <c r="F79" s="1">
        <v>37</v>
      </c>
      <c r="G79" s="1">
        <v>25</v>
      </c>
      <c r="H79" s="1">
        <v>107</v>
      </c>
      <c r="I79" s="1">
        <v>40</v>
      </c>
      <c r="J79" s="1">
        <v>67</v>
      </c>
      <c r="K79" s="1">
        <v>112</v>
      </c>
      <c r="L79" s="1">
        <v>57</v>
      </c>
      <c r="M79" s="1">
        <v>55</v>
      </c>
      <c r="N79" s="21">
        <v>74</v>
      </c>
      <c r="O79" s="1">
        <v>88</v>
      </c>
      <c r="P79" s="1">
        <v>51</v>
      </c>
      <c r="Q79" s="1">
        <v>37</v>
      </c>
      <c r="R79" s="1">
        <v>67</v>
      </c>
      <c r="S79" s="1">
        <v>34</v>
      </c>
      <c r="T79" s="1">
        <v>33</v>
      </c>
      <c r="U79" s="1">
        <v>109</v>
      </c>
      <c r="V79" s="1">
        <v>55</v>
      </c>
      <c r="W79" s="1">
        <v>54</v>
      </c>
    </row>
    <row r="80" spans="1:23" x14ac:dyDescent="0.3">
      <c r="A80" s="21">
        <v>75</v>
      </c>
      <c r="B80" s="1">
        <v>610</v>
      </c>
      <c r="C80" s="1">
        <v>315</v>
      </c>
      <c r="D80" s="1">
        <v>295</v>
      </c>
      <c r="E80" s="1">
        <v>105</v>
      </c>
      <c r="F80" s="1">
        <v>59</v>
      </c>
      <c r="G80" s="1">
        <v>46</v>
      </c>
      <c r="H80" s="1">
        <v>106</v>
      </c>
      <c r="I80" s="1">
        <v>52</v>
      </c>
      <c r="J80" s="1">
        <v>54</v>
      </c>
      <c r="K80" s="1">
        <v>117</v>
      </c>
      <c r="L80" s="1">
        <v>64</v>
      </c>
      <c r="M80" s="1">
        <v>53</v>
      </c>
      <c r="N80" s="21">
        <v>75</v>
      </c>
      <c r="O80" s="1">
        <v>88</v>
      </c>
      <c r="P80" s="1">
        <v>48</v>
      </c>
      <c r="Q80" s="1">
        <v>40</v>
      </c>
      <c r="R80" s="1">
        <v>89</v>
      </c>
      <c r="S80" s="1">
        <v>46</v>
      </c>
      <c r="T80" s="1">
        <v>43</v>
      </c>
      <c r="U80" s="1">
        <v>105</v>
      </c>
      <c r="V80" s="1">
        <v>46</v>
      </c>
      <c r="W80" s="1">
        <v>59</v>
      </c>
    </row>
    <row r="81" spans="1:23" x14ac:dyDescent="0.3">
      <c r="A81" s="21">
        <v>76</v>
      </c>
      <c r="B81" s="1">
        <v>477</v>
      </c>
      <c r="C81" s="1">
        <v>253</v>
      </c>
      <c r="D81" s="1">
        <v>224</v>
      </c>
      <c r="E81" s="1">
        <v>61</v>
      </c>
      <c r="F81" s="1">
        <v>35</v>
      </c>
      <c r="G81" s="1">
        <v>26</v>
      </c>
      <c r="H81" s="1">
        <v>85</v>
      </c>
      <c r="I81" s="1">
        <v>47</v>
      </c>
      <c r="J81" s="1">
        <v>38</v>
      </c>
      <c r="K81" s="1">
        <v>87</v>
      </c>
      <c r="L81" s="1">
        <v>37</v>
      </c>
      <c r="M81" s="1">
        <v>50</v>
      </c>
      <c r="N81" s="21">
        <v>76</v>
      </c>
      <c r="O81" s="1">
        <v>78</v>
      </c>
      <c r="P81" s="1">
        <v>41</v>
      </c>
      <c r="Q81" s="1">
        <v>37</v>
      </c>
      <c r="R81" s="1">
        <v>60</v>
      </c>
      <c r="S81" s="1">
        <v>34</v>
      </c>
      <c r="T81" s="1">
        <v>26</v>
      </c>
      <c r="U81" s="1">
        <v>106</v>
      </c>
      <c r="V81" s="1">
        <v>59</v>
      </c>
      <c r="W81" s="1">
        <v>47</v>
      </c>
    </row>
    <row r="82" spans="1:23" x14ac:dyDescent="0.3">
      <c r="A82" s="21">
        <v>77</v>
      </c>
      <c r="B82" s="1">
        <v>296</v>
      </c>
      <c r="C82" s="1">
        <v>150</v>
      </c>
      <c r="D82" s="1">
        <v>146</v>
      </c>
      <c r="E82" s="1">
        <v>31</v>
      </c>
      <c r="F82" s="1">
        <v>14</v>
      </c>
      <c r="G82" s="1">
        <v>17</v>
      </c>
      <c r="H82" s="1">
        <v>56</v>
      </c>
      <c r="I82" s="1">
        <v>25</v>
      </c>
      <c r="J82" s="1">
        <v>31</v>
      </c>
      <c r="K82" s="1">
        <v>51</v>
      </c>
      <c r="L82" s="1">
        <v>25</v>
      </c>
      <c r="M82" s="1">
        <v>26</v>
      </c>
      <c r="N82" s="21">
        <v>77</v>
      </c>
      <c r="O82" s="1">
        <v>60</v>
      </c>
      <c r="P82" s="1">
        <v>31</v>
      </c>
      <c r="Q82" s="1">
        <v>29</v>
      </c>
      <c r="R82" s="1">
        <v>37</v>
      </c>
      <c r="S82" s="1">
        <v>17</v>
      </c>
      <c r="T82" s="1">
        <v>20</v>
      </c>
      <c r="U82" s="1">
        <v>61</v>
      </c>
      <c r="V82" s="1">
        <v>38</v>
      </c>
      <c r="W82" s="1">
        <v>23</v>
      </c>
    </row>
    <row r="83" spans="1:23" x14ac:dyDescent="0.3">
      <c r="A83" s="21">
        <v>78</v>
      </c>
      <c r="B83" s="1">
        <v>320</v>
      </c>
      <c r="C83" s="1">
        <v>183</v>
      </c>
      <c r="D83" s="1">
        <v>137</v>
      </c>
      <c r="E83" s="1">
        <v>51</v>
      </c>
      <c r="F83" s="1">
        <v>33</v>
      </c>
      <c r="G83" s="1">
        <v>18</v>
      </c>
      <c r="H83" s="1">
        <v>36</v>
      </c>
      <c r="I83" s="1">
        <v>21</v>
      </c>
      <c r="J83" s="1">
        <v>15</v>
      </c>
      <c r="K83" s="1">
        <v>70</v>
      </c>
      <c r="L83" s="1">
        <v>36</v>
      </c>
      <c r="M83" s="1">
        <v>34</v>
      </c>
      <c r="N83" s="21">
        <v>78</v>
      </c>
      <c r="O83" s="1">
        <v>55</v>
      </c>
      <c r="P83" s="1">
        <v>36</v>
      </c>
      <c r="Q83" s="1">
        <v>19</v>
      </c>
      <c r="R83" s="1">
        <v>37</v>
      </c>
      <c r="S83" s="1">
        <v>19</v>
      </c>
      <c r="T83" s="1">
        <v>18</v>
      </c>
      <c r="U83" s="1">
        <v>71</v>
      </c>
      <c r="V83" s="1">
        <v>38</v>
      </c>
      <c r="W83" s="1">
        <v>33</v>
      </c>
    </row>
    <row r="84" spans="1:23" x14ac:dyDescent="0.3">
      <c r="A84" s="21">
        <v>79</v>
      </c>
      <c r="B84" s="1">
        <v>367</v>
      </c>
      <c r="C84" s="1">
        <v>182</v>
      </c>
      <c r="D84" s="1">
        <v>185</v>
      </c>
      <c r="E84" s="1">
        <v>32</v>
      </c>
      <c r="F84" s="1">
        <v>16</v>
      </c>
      <c r="G84" s="1">
        <v>16</v>
      </c>
      <c r="H84" s="1">
        <v>79</v>
      </c>
      <c r="I84" s="1">
        <v>38</v>
      </c>
      <c r="J84" s="1">
        <v>41</v>
      </c>
      <c r="K84" s="1">
        <v>78</v>
      </c>
      <c r="L84" s="1">
        <v>39</v>
      </c>
      <c r="M84" s="1">
        <v>39</v>
      </c>
      <c r="N84" s="21">
        <v>79</v>
      </c>
      <c r="O84" s="1">
        <v>42</v>
      </c>
      <c r="P84" s="1">
        <v>21</v>
      </c>
      <c r="Q84" s="1">
        <v>21</v>
      </c>
      <c r="R84" s="1">
        <v>36</v>
      </c>
      <c r="S84" s="1">
        <v>15</v>
      </c>
      <c r="T84" s="1">
        <v>21</v>
      </c>
      <c r="U84" s="1">
        <v>100</v>
      </c>
      <c r="V84" s="1">
        <v>53</v>
      </c>
      <c r="W84" s="1">
        <v>47</v>
      </c>
    </row>
    <row r="85" spans="1:23" x14ac:dyDescent="0.3">
      <c r="A85" s="21">
        <v>80</v>
      </c>
      <c r="B85" s="1">
        <v>360</v>
      </c>
      <c r="C85" s="1">
        <v>175</v>
      </c>
      <c r="D85" s="1">
        <v>185</v>
      </c>
      <c r="E85" s="1">
        <v>44</v>
      </c>
      <c r="F85" s="1">
        <v>17</v>
      </c>
      <c r="G85" s="1">
        <v>27</v>
      </c>
      <c r="H85" s="1">
        <v>65</v>
      </c>
      <c r="I85" s="1">
        <v>31</v>
      </c>
      <c r="J85" s="1">
        <v>34</v>
      </c>
      <c r="K85" s="1">
        <v>71</v>
      </c>
      <c r="L85" s="1">
        <v>40</v>
      </c>
      <c r="M85" s="1">
        <v>31</v>
      </c>
      <c r="N85" s="21">
        <v>80</v>
      </c>
      <c r="O85" s="1">
        <v>54</v>
      </c>
      <c r="P85" s="1">
        <v>22</v>
      </c>
      <c r="Q85" s="1">
        <v>32</v>
      </c>
      <c r="R85" s="1">
        <v>43</v>
      </c>
      <c r="S85" s="1">
        <v>19</v>
      </c>
      <c r="T85" s="1">
        <v>24</v>
      </c>
      <c r="U85" s="1">
        <v>83</v>
      </c>
      <c r="V85" s="1">
        <v>46</v>
      </c>
      <c r="W85" s="1">
        <v>37</v>
      </c>
    </row>
    <row r="86" spans="1:23" x14ac:dyDescent="0.3">
      <c r="A86" s="21">
        <v>81</v>
      </c>
      <c r="B86" s="1">
        <v>339</v>
      </c>
      <c r="C86" s="1">
        <v>177</v>
      </c>
      <c r="D86" s="1">
        <v>162</v>
      </c>
      <c r="E86" s="1">
        <v>56</v>
      </c>
      <c r="F86" s="1">
        <v>30</v>
      </c>
      <c r="G86" s="1">
        <v>26</v>
      </c>
      <c r="H86" s="1">
        <v>47</v>
      </c>
      <c r="I86" s="1">
        <v>27</v>
      </c>
      <c r="J86" s="1">
        <v>20</v>
      </c>
      <c r="K86" s="1">
        <v>87</v>
      </c>
      <c r="L86" s="1">
        <v>53</v>
      </c>
      <c r="M86" s="1">
        <v>34</v>
      </c>
      <c r="N86" s="21">
        <v>81</v>
      </c>
      <c r="O86" s="1">
        <v>54</v>
      </c>
      <c r="P86" s="1">
        <v>25</v>
      </c>
      <c r="Q86" s="1">
        <v>29</v>
      </c>
      <c r="R86" s="1">
        <v>29</v>
      </c>
      <c r="S86" s="1">
        <v>11</v>
      </c>
      <c r="T86" s="1">
        <v>18</v>
      </c>
      <c r="U86" s="1">
        <v>66</v>
      </c>
      <c r="V86" s="1">
        <v>31</v>
      </c>
      <c r="W86" s="1">
        <v>35</v>
      </c>
    </row>
    <row r="87" spans="1:23" x14ac:dyDescent="0.3">
      <c r="A87" s="21">
        <v>82</v>
      </c>
      <c r="B87" s="1">
        <v>175</v>
      </c>
      <c r="C87" s="1">
        <v>98</v>
      </c>
      <c r="D87" s="1">
        <v>77</v>
      </c>
      <c r="E87" s="1">
        <v>20</v>
      </c>
      <c r="F87" s="1">
        <v>16</v>
      </c>
      <c r="G87" s="1">
        <v>4</v>
      </c>
      <c r="H87" s="1">
        <v>13</v>
      </c>
      <c r="I87" s="1">
        <v>7</v>
      </c>
      <c r="J87" s="1">
        <v>6</v>
      </c>
      <c r="K87" s="1">
        <v>40</v>
      </c>
      <c r="L87" s="1">
        <v>26</v>
      </c>
      <c r="M87" s="1">
        <v>14</v>
      </c>
      <c r="N87" s="21">
        <v>82</v>
      </c>
      <c r="O87" s="1">
        <v>24</v>
      </c>
      <c r="P87" s="1">
        <v>13</v>
      </c>
      <c r="Q87" s="1">
        <v>11</v>
      </c>
      <c r="R87" s="1">
        <v>35</v>
      </c>
      <c r="S87" s="1">
        <v>9</v>
      </c>
      <c r="T87" s="1">
        <v>26</v>
      </c>
      <c r="U87" s="1">
        <v>43</v>
      </c>
      <c r="V87" s="1">
        <v>27</v>
      </c>
      <c r="W87" s="1">
        <v>16</v>
      </c>
    </row>
    <row r="88" spans="1:23" x14ac:dyDescent="0.3">
      <c r="A88" s="21">
        <v>83</v>
      </c>
      <c r="B88" s="1">
        <v>131</v>
      </c>
      <c r="C88" s="1">
        <v>61</v>
      </c>
      <c r="D88" s="1">
        <v>70</v>
      </c>
      <c r="E88" s="1">
        <v>13</v>
      </c>
      <c r="F88" s="1">
        <v>4</v>
      </c>
      <c r="G88" s="1">
        <v>9</v>
      </c>
      <c r="H88" s="1">
        <v>19</v>
      </c>
      <c r="I88" s="1">
        <v>9</v>
      </c>
      <c r="J88" s="1">
        <v>10</v>
      </c>
      <c r="K88" s="1">
        <v>27</v>
      </c>
      <c r="L88" s="1">
        <v>16</v>
      </c>
      <c r="M88" s="1">
        <v>11</v>
      </c>
      <c r="N88" s="21">
        <v>83</v>
      </c>
      <c r="O88" s="1">
        <v>21</v>
      </c>
      <c r="P88" s="1">
        <v>11</v>
      </c>
      <c r="Q88" s="1">
        <v>10</v>
      </c>
      <c r="R88" s="1">
        <v>16</v>
      </c>
      <c r="S88" s="1">
        <v>7</v>
      </c>
      <c r="T88" s="1">
        <v>9</v>
      </c>
      <c r="U88" s="1">
        <v>35</v>
      </c>
      <c r="V88" s="1">
        <v>14</v>
      </c>
      <c r="W88" s="1">
        <v>21</v>
      </c>
    </row>
    <row r="89" spans="1:23" x14ac:dyDescent="0.3">
      <c r="A89" s="21">
        <v>84</v>
      </c>
      <c r="B89" s="1">
        <v>108</v>
      </c>
      <c r="C89" s="1">
        <v>50</v>
      </c>
      <c r="D89" s="1">
        <v>58</v>
      </c>
      <c r="E89" s="1">
        <v>11</v>
      </c>
      <c r="F89" s="1">
        <v>4</v>
      </c>
      <c r="G89" s="1">
        <v>7</v>
      </c>
      <c r="H89" s="1">
        <v>30</v>
      </c>
      <c r="I89" s="1">
        <v>14</v>
      </c>
      <c r="J89" s="1">
        <v>16</v>
      </c>
      <c r="K89" s="1">
        <v>12</v>
      </c>
      <c r="L89" s="1">
        <v>10</v>
      </c>
      <c r="M89" s="1">
        <v>2</v>
      </c>
      <c r="N89" s="21">
        <v>84</v>
      </c>
      <c r="O89" s="1">
        <v>15</v>
      </c>
      <c r="P89" s="1">
        <v>5</v>
      </c>
      <c r="Q89" s="1">
        <v>10</v>
      </c>
      <c r="R89" s="1">
        <v>16</v>
      </c>
      <c r="S89" s="1">
        <v>5</v>
      </c>
      <c r="T89" s="1">
        <v>11</v>
      </c>
      <c r="U89" s="1">
        <v>24</v>
      </c>
      <c r="V89" s="1">
        <v>12</v>
      </c>
      <c r="W89" s="1">
        <v>12</v>
      </c>
    </row>
    <row r="90" spans="1:23" x14ac:dyDescent="0.3">
      <c r="A90" s="21">
        <v>85</v>
      </c>
      <c r="B90" s="1">
        <v>133</v>
      </c>
      <c r="C90" s="1">
        <v>61</v>
      </c>
      <c r="D90" s="1">
        <v>72</v>
      </c>
      <c r="E90" s="1">
        <v>18</v>
      </c>
      <c r="F90" s="1">
        <v>5</v>
      </c>
      <c r="G90" s="1">
        <v>13</v>
      </c>
      <c r="H90" s="1">
        <v>19</v>
      </c>
      <c r="I90" s="1">
        <v>11</v>
      </c>
      <c r="J90" s="1">
        <v>8</v>
      </c>
      <c r="K90" s="1">
        <v>32</v>
      </c>
      <c r="L90" s="1">
        <v>16</v>
      </c>
      <c r="M90" s="1">
        <v>16</v>
      </c>
      <c r="N90" s="21">
        <v>85</v>
      </c>
      <c r="O90" s="1">
        <v>12</v>
      </c>
      <c r="P90" s="1">
        <v>5</v>
      </c>
      <c r="Q90" s="1">
        <v>7</v>
      </c>
      <c r="R90" s="1">
        <v>17</v>
      </c>
      <c r="S90" s="1">
        <v>6</v>
      </c>
      <c r="T90" s="1">
        <v>11</v>
      </c>
      <c r="U90" s="1">
        <v>35</v>
      </c>
      <c r="V90" s="1">
        <v>18</v>
      </c>
      <c r="W90" s="1">
        <v>17</v>
      </c>
    </row>
    <row r="91" spans="1:23" x14ac:dyDescent="0.3">
      <c r="A91" s="21">
        <v>86</v>
      </c>
      <c r="B91" s="1">
        <v>99</v>
      </c>
      <c r="C91" s="1">
        <v>56</v>
      </c>
      <c r="D91" s="1">
        <v>43</v>
      </c>
      <c r="E91" s="1">
        <v>12</v>
      </c>
      <c r="F91" s="1">
        <v>7</v>
      </c>
      <c r="G91" s="1">
        <v>5</v>
      </c>
      <c r="H91" s="1">
        <v>17</v>
      </c>
      <c r="I91" s="1">
        <v>10</v>
      </c>
      <c r="J91" s="1">
        <v>7</v>
      </c>
      <c r="K91" s="1">
        <v>23</v>
      </c>
      <c r="L91" s="1">
        <v>11</v>
      </c>
      <c r="M91" s="1">
        <v>12</v>
      </c>
      <c r="N91" s="21">
        <v>86</v>
      </c>
      <c r="O91" s="1">
        <v>18</v>
      </c>
      <c r="P91" s="1">
        <v>9</v>
      </c>
      <c r="Q91" s="1">
        <v>9</v>
      </c>
      <c r="R91" s="1">
        <v>10</v>
      </c>
      <c r="S91" s="1">
        <v>5</v>
      </c>
      <c r="T91" s="1">
        <v>5</v>
      </c>
      <c r="U91" s="1">
        <v>19</v>
      </c>
      <c r="V91" s="1">
        <v>14</v>
      </c>
      <c r="W91" s="1">
        <v>5</v>
      </c>
    </row>
    <row r="92" spans="1:23" x14ac:dyDescent="0.3">
      <c r="A92" s="21">
        <v>87</v>
      </c>
      <c r="B92" s="1">
        <v>73</v>
      </c>
      <c r="C92" s="1">
        <v>40</v>
      </c>
      <c r="D92" s="1">
        <v>33</v>
      </c>
      <c r="E92" s="1">
        <v>11</v>
      </c>
      <c r="F92" s="1">
        <v>6</v>
      </c>
      <c r="G92" s="1">
        <v>5</v>
      </c>
      <c r="H92" s="1">
        <v>9</v>
      </c>
      <c r="I92" s="1">
        <v>2</v>
      </c>
      <c r="J92" s="1">
        <v>7</v>
      </c>
      <c r="K92" s="1">
        <v>13</v>
      </c>
      <c r="L92" s="1">
        <v>9</v>
      </c>
      <c r="M92" s="1">
        <v>4</v>
      </c>
      <c r="N92" s="21">
        <v>87</v>
      </c>
      <c r="O92" s="1">
        <v>8</v>
      </c>
      <c r="P92" s="1">
        <v>5</v>
      </c>
      <c r="Q92" s="1">
        <v>3</v>
      </c>
      <c r="R92" s="1">
        <v>12</v>
      </c>
      <c r="S92" s="1">
        <v>7</v>
      </c>
      <c r="T92" s="1">
        <v>5</v>
      </c>
      <c r="U92" s="1">
        <v>20</v>
      </c>
      <c r="V92" s="1">
        <v>11</v>
      </c>
      <c r="W92" s="1">
        <v>9</v>
      </c>
    </row>
    <row r="93" spans="1:23" x14ac:dyDescent="0.3">
      <c r="A93" s="21">
        <v>88</v>
      </c>
      <c r="B93" s="1">
        <v>54</v>
      </c>
      <c r="C93" s="1">
        <v>31</v>
      </c>
      <c r="D93" s="1">
        <v>23</v>
      </c>
      <c r="E93" s="1">
        <v>1</v>
      </c>
      <c r="F93" s="1">
        <v>1</v>
      </c>
      <c r="G93" s="1">
        <v>0</v>
      </c>
      <c r="H93" s="1">
        <v>10</v>
      </c>
      <c r="I93" s="1">
        <v>7</v>
      </c>
      <c r="J93" s="1">
        <v>3</v>
      </c>
      <c r="K93" s="1">
        <v>13</v>
      </c>
      <c r="L93" s="1">
        <v>5</v>
      </c>
      <c r="M93" s="1">
        <v>8</v>
      </c>
      <c r="N93" s="21">
        <v>88</v>
      </c>
      <c r="O93" s="1">
        <v>7</v>
      </c>
      <c r="P93" s="1">
        <v>1</v>
      </c>
      <c r="Q93" s="1">
        <v>6</v>
      </c>
      <c r="R93" s="1">
        <v>7</v>
      </c>
      <c r="S93" s="1">
        <v>5</v>
      </c>
      <c r="T93" s="1">
        <v>2</v>
      </c>
      <c r="U93" s="1">
        <v>16</v>
      </c>
      <c r="V93" s="1">
        <v>12</v>
      </c>
      <c r="W93" s="1">
        <v>4</v>
      </c>
    </row>
    <row r="94" spans="1:23" x14ac:dyDescent="0.3">
      <c r="A94" s="21">
        <v>89</v>
      </c>
      <c r="B94" s="1">
        <v>85</v>
      </c>
      <c r="C94" s="1">
        <v>50</v>
      </c>
      <c r="D94" s="1">
        <v>35</v>
      </c>
      <c r="E94" s="1">
        <v>11</v>
      </c>
      <c r="F94" s="1">
        <v>7</v>
      </c>
      <c r="G94" s="1">
        <v>4</v>
      </c>
      <c r="H94" s="1">
        <v>18</v>
      </c>
      <c r="I94" s="1">
        <v>11</v>
      </c>
      <c r="J94" s="1">
        <v>7</v>
      </c>
      <c r="K94" s="1">
        <v>11</v>
      </c>
      <c r="L94" s="1">
        <v>7</v>
      </c>
      <c r="M94" s="1">
        <v>4</v>
      </c>
      <c r="N94" s="21">
        <v>89</v>
      </c>
      <c r="O94" s="1">
        <v>15</v>
      </c>
      <c r="P94" s="1">
        <v>9</v>
      </c>
      <c r="Q94" s="1">
        <v>6</v>
      </c>
      <c r="R94" s="1">
        <v>6</v>
      </c>
      <c r="S94" s="1">
        <v>4</v>
      </c>
      <c r="T94" s="1">
        <v>2</v>
      </c>
      <c r="U94" s="1">
        <v>24</v>
      </c>
      <c r="V94" s="1">
        <v>12</v>
      </c>
      <c r="W94" s="1">
        <v>12</v>
      </c>
    </row>
    <row r="95" spans="1:23" x14ac:dyDescent="0.3">
      <c r="A95" s="21">
        <v>90</v>
      </c>
      <c r="B95" s="1">
        <v>53</v>
      </c>
      <c r="C95" s="1">
        <v>28</v>
      </c>
      <c r="D95" s="1">
        <v>25</v>
      </c>
      <c r="E95" s="1">
        <v>8</v>
      </c>
      <c r="F95" s="1">
        <v>7</v>
      </c>
      <c r="G95" s="1">
        <v>1</v>
      </c>
      <c r="H95" s="1">
        <v>9</v>
      </c>
      <c r="I95" s="1">
        <v>4</v>
      </c>
      <c r="J95" s="1">
        <v>5</v>
      </c>
      <c r="K95" s="1">
        <v>6</v>
      </c>
      <c r="L95" s="1">
        <v>4</v>
      </c>
      <c r="M95" s="1">
        <v>2</v>
      </c>
      <c r="N95" s="21">
        <v>90</v>
      </c>
      <c r="O95" s="1">
        <v>10</v>
      </c>
      <c r="P95" s="1">
        <v>2</v>
      </c>
      <c r="Q95" s="1">
        <v>8</v>
      </c>
      <c r="R95" s="1">
        <v>3</v>
      </c>
      <c r="S95" s="1">
        <v>2</v>
      </c>
      <c r="T95" s="1">
        <v>1</v>
      </c>
      <c r="U95" s="1">
        <v>17</v>
      </c>
      <c r="V95" s="1">
        <v>9</v>
      </c>
      <c r="W95" s="1">
        <v>8</v>
      </c>
    </row>
    <row r="96" spans="1:23" x14ac:dyDescent="0.3">
      <c r="A96" s="21">
        <v>91</v>
      </c>
      <c r="B96" s="1">
        <v>57</v>
      </c>
      <c r="C96" s="1">
        <v>25</v>
      </c>
      <c r="D96" s="1">
        <v>32</v>
      </c>
      <c r="E96" s="1">
        <v>7</v>
      </c>
      <c r="F96" s="1">
        <v>6</v>
      </c>
      <c r="G96" s="1">
        <v>1</v>
      </c>
      <c r="H96" s="1">
        <v>12</v>
      </c>
      <c r="I96" s="1">
        <v>4</v>
      </c>
      <c r="J96" s="1">
        <v>8</v>
      </c>
      <c r="K96" s="1">
        <v>8</v>
      </c>
      <c r="L96" s="1">
        <v>3</v>
      </c>
      <c r="M96" s="1">
        <v>5</v>
      </c>
      <c r="N96" s="21">
        <v>91</v>
      </c>
      <c r="O96" s="1">
        <v>19</v>
      </c>
      <c r="P96" s="1">
        <v>9</v>
      </c>
      <c r="Q96" s="1">
        <v>10</v>
      </c>
      <c r="R96" s="1">
        <v>5</v>
      </c>
      <c r="S96" s="1">
        <v>2</v>
      </c>
      <c r="T96" s="1">
        <v>3</v>
      </c>
      <c r="U96" s="1">
        <v>6</v>
      </c>
      <c r="V96" s="1">
        <v>1</v>
      </c>
      <c r="W96" s="1">
        <v>5</v>
      </c>
    </row>
    <row r="97" spans="1:23" x14ac:dyDescent="0.3">
      <c r="A97" s="21">
        <v>92</v>
      </c>
      <c r="B97" s="1">
        <v>17</v>
      </c>
      <c r="C97" s="1">
        <v>9</v>
      </c>
      <c r="D97" s="1">
        <v>8</v>
      </c>
      <c r="E97" s="1">
        <v>2</v>
      </c>
      <c r="F97" s="1">
        <v>2</v>
      </c>
      <c r="G97" s="1">
        <v>0</v>
      </c>
      <c r="H97" s="1">
        <v>1</v>
      </c>
      <c r="I97" s="1">
        <v>1</v>
      </c>
      <c r="J97" s="1">
        <v>0</v>
      </c>
      <c r="K97" s="1">
        <v>3</v>
      </c>
      <c r="L97" s="1">
        <v>1</v>
      </c>
      <c r="M97" s="1">
        <v>2</v>
      </c>
      <c r="N97" s="21">
        <v>92</v>
      </c>
      <c r="O97" s="1">
        <v>4</v>
      </c>
      <c r="P97" s="1">
        <v>1</v>
      </c>
      <c r="Q97" s="1">
        <v>3</v>
      </c>
      <c r="R97" s="1">
        <v>2</v>
      </c>
      <c r="S97" s="1">
        <v>1</v>
      </c>
      <c r="T97" s="1">
        <v>1</v>
      </c>
      <c r="U97" s="1">
        <v>5</v>
      </c>
      <c r="V97" s="1">
        <v>3</v>
      </c>
      <c r="W97" s="1">
        <v>2</v>
      </c>
    </row>
    <row r="98" spans="1:23" x14ac:dyDescent="0.3">
      <c r="A98" s="21">
        <v>93</v>
      </c>
      <c r="B98" s="1">
        <v>15</v>
      </c>
      <c r="C98" s="1">
        <v>8</v>
      </c>
      <c r="D98" s="1">
        <v>7</v>
      </c>
      <c r="E98" s="1">
        <v>1</v>
      </c>
      <c r="F98" s="1">
        <v>0</v>
      </c>
      <c r="G98" s="1">
        <v>1</v>
      </c>
      <c r="H98" s="1">
        <v>2</v>
      </c>
      <c r="I98" s="1">
        <v>1</v>
      </c>
      <c r="J98" s="1">
        <v>1</v>
      </c>
      <c r="K98" s="1">
        <v>1</v>
      </c>
      <c r="L98" s="1">
        <v>1</v>
      </c>
      <c r="M98" s="1">
        <v>0</v>
      </c>
      <c r="N98" s="21">
        <v>93</v>
      </c>
      <c r="O98" s="1">
        <v>3</v>
      </c>
      <c r="P98" s="1">
        <v>2</v>
      </c>
      <c r="Q98" s="1">
        <v>1</v>
      </c>
      <c r="R98" s="1">
        <v>6</v>
      </c>
      <c r="S98" s="1">
        <v>2</v>
      </c>
      <c r="T98" s="1">
        <v>4</v>
      </c>
      <c r="U98" s="1">
        <v>2</v>
      </c>
      <c r="V98" s="1">
        <v>2</v>
      </c>
      <c r="W98" s="1">
        <v>0</v>
      </c>
    </row>
    <row r="99" spans="1:23" x14ac:dyDescent="0.3">
      <c r="A99" s="21">
        <v>94</v>
      </c>
      <c r="B99" s="1">
        <v>8</v>
      </c>
      <c r="C99" s="1">
        <v>6</v>
      </c>
      <c r="D99" s="1">
        <v>2</v>
      </c>
      <c r="E99" s="1">
        <v>1</v>
      </c>
      <c r="F99" s="1">
        <v>1</v>
      </c>
      <c r="G99" s="1">
        <v>0</v>
      </c>
      <c r="H99" s="1">
        <v>0</v>
      </c>
      <c r="I99" s="1">
        <v>0</v>
      </c>
      <c r="J99" s="1">
        <v>0</v>
      </c>
      <c r="K99" s="1">
        <v>2</v>
      </c>
      <c r="L99" s="1">
        <v>0</v>
      </c>
      <c r="M99" s="1">
        <v>2</v>
      </c>
      <c r="N99" s="21">
        <v>94</v>
      </c>
      <c r="O99" s="1">
        <v>1</v>
      </c>
      <c r="P99" s="1">
        <v>1</v>
      </c>
      <c r="Q99" s="1">
        <v>0</v>
      </c>
      <c r="R99" s="1">
        <v>1</v>
      </c>
      <c r="S99" s="1">
        <v>1</v>
      </c>
      <c r="T99" s="1">
        <v>0</v>
      </c>
      <c r="U99" s="1">
        <v>3</v>
      </c>
      <c r="V99" s="1">
        <v>3</v>
      </c>
      <c r="W99" s="1">
        <v>0</v>
      </c>
    </row>
    <row r="100" spans="1:23" x14ac:dyDescent="0.3">
      <c r="A100" s="21">
        <v>95</v>
      </c>
      <c r="B100" s="1">
        <v>11</v>
      </c>
      <c r="C100" s="1">
        <v>7</v>
      </c>
      <c r="D100" s="1">
        <v>4</v>
      </c>
      <c r="E100" s="1">
        <v>2</v>
      </c>
      <c r="F100" s="1">
        <v>2</v>
      </c>
      <c r="G100" s="1">
        <v>0</v>
      </c>
      <c r="H100" s="1">
        <v>1</v>
      </c>
      <c r="I100" s="1">
        <v>0</v>
      </c>
      <c r="J100" s="1">
        <v>1</v>
      </c>
      <c r="K100" s="1">
        <v>3</v>
      </c>
      <c r="L100" s="1">
        <v>2</v>
      </c>
      <c r="M100" s="1">
        <v>1</v>
      </c>
      <c r="N100" s="21">
        <v>95</v>
      </c>
      <c r="O100" s="1">
        <v>2</v>
      </c>
      <c r="P100" s="1">
        <v>1</v>
      </c>
      <c r="Q100" s="1">
        <v>1</v>
      </c>
      <c r="R100" s="1">
        <v>1</v>
      </c>
      <c r="S100" s="1">
        <v>1</v>
      </c>
      <c r="T100" s="1">
        <v>0</v>
      </c>
      <c r="U100" s="1">
        <v>2</v>
      </c>
      <c r="V100" s="1">
        <v>1</v>
      </c>
      <c r="W100" s="1">
        <v>1</v>
      </c>
    </row>
    <row r="101" spans="1:23" x14ac:dyDescent="0.3">
      <c r="A101" s="21">
        <v>96</v>
      </c>
      <c r="B101" s="1">
        <v>17</v>
      </c>
      <c r="C101" s="1">
        <v>10</v>
      </c>
      <c r="D101" s="1">
        <v>7</v>
      </c>
      <c r="E101" s="1">
        <v>3</v>
      </c>
      <c r="F101" s="1">
        <v>2</v>
      </c>
      <c r="G101" s="1">
        <v>1</v>
      </c>
      <c r="H101" s="1">
        <v>3</v>
      </c>
      <c r="I101" s="1">
        <v>2</v>
      </c>
      <c r="J101" s="1">
        <v>1</v>
      </c>
      <c r="K101" s="1">
        <v>1</v>
      </c>
      <c r="L101" s="1">
        <v>1</v>
      </c>
      <c r="M101" s="1">
        <v>0</v>
      </c>
      <c r="N101" s="21">
        <v>96</v>
      </c>
      <c r="O101" s="1">
        <v>4</v>
      </c>
      <c r="P101" s="1">
        <v>1</v>
      </c>
      <c r="Q101" s="1">
        <v>3</v>
      </c>
      <c r="R101" s="1">
        <v>1</v>
      </c>
      <c r="S101" s="1">
        <v>0</v>
      </c>
      <c r="T101" s="1">
        <v>1</v>
      </c>
      <c r="U101" s="1">
        <v>5</v>
      </c>
      <c r="V101" s="1">
        <v>4</v>
      </c>
      <c r="W101" s="1">
        <v>1</v>
      </c>
    </row>
    <row r="102" spans="1:23" x14ac:dyDescent="0.3">
      <c r="A102" s="21">
        <v>97</v>
      </c>
      <c r="B102" s="1">
        <v>17</v>
      </c>
      <c r="C102" s="1">
        <v>12</v>
      </c>
      <c r="D102" s="1">
        <v>5</v>
      </c>
      <c r="E102" s="1">
        <v>1</v>
      </c>
      <c r="F102" s="1">
        <v>1</v>
      </c>
      <c r="G102" s="1">
        <v>0</v>
      </c>
      <c r="H102" s="1">
        <v>7</v>
      </c>
      <c r="I102" s="1">
        <v>6</v>
      </c>
      <c r="J102" s="1">
        <v>1</v>
      </c>
      <c r="K102" s="1">
        <v>2</v>
      </c>
      <c r="L102" s="1">
        <v>0</v>
      </c>
      <c r="M102" s="1">
        <v>2</v>
      </c>
      <c r="N102" s="21">
        <v>97</v>
      </c>
      <c r="O102" s="1">
        <v>2</v>
      </c>
      <c r="P102" s="1">
        <v>2</v>
      </c>
      <c r="Q102" s="1">
        <v>0</v>
      </c>
      <c r="R102" s="1">
        <v>0</v>
      </c>
      <c r="S102" s="1">
        <v>0</v>
      </c>
      <c r="T102" s="1">
        <v>0</v>
      </c>
      <c r="U102" s="1">
        <v>5</v>
      </c>
      <c r="V102" s="1">
        <v>3</v>
      </c>
      <c r="W102" s="1">
        <v>2</v>
      </c>
    </row>
    <row r="103" spans="1:23" x14ac:dyDescent="0.3">
      <c r="A103" s="21">
        <v>98</v>
      </c>
      <c r="B103" s="1">
        <v>16</v>
      </c>
      <c r="C103" s="1">
        <v>9</v>
      </c>
      <c r="D103" s="1">
        <v>7</v>
      </c>
      <c r="E103" s="1">
        <v>1</v>
      </c>
      <c r="F103" s="1">
        <v>1</v>
      </c>
      <c r="G103" s="1">
        <v>0</v>
      </c>
      <c r="H103" s="1">
        <v>6</v>
      </c>
      <c r="I103" s="1">
        <v>4</v>
      </c>
      <c r="J103" s="1">
        <v>2</v>
      </c>
      <c r="K103" s="1">
        <v>0</v>
      </c>
      <c r="L103" s="1">
        <v>0</v>
      </c>
      <c r="M103" s="1">
        <v>0</v>
      </c>
      <c r="N103" s="21">
        <v>98</v>
      </c>
      <c r="O103" s="1">
        <v>5</v>
      </c>
      <c r="P103" s="1">
        <v>3</v>
      </c>
      <c r="Q103" s="1">
        <v>2</v>
      </c>
      <c r="R103" s="1">
        <v>2</v>
      </c>
      <c r="S103" s="1">
        <v>1</v>
      </c>
      <c r="T103" s="1">
        <v>1</v>
      </c>
      <c r="U103" s="1">
        <v>2</v>
      </c>
      <c r="V103" s="1">
        <v>0</v>
      </c>
      <c r="W103" s="1">
        <v>2</v>
      </c>
    </row>
    <row r="104" spans="1:23" x14ac:dyDescent="0.3">
      <c r="A104" s="27" t="s">
        <v>44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27" t="s">
        <v>44</v>
      </c>
      <c r="O104" s="8"/>
      <c r="P104" s="8"/>
      <c r="Q104" s="8"/>
      <c r="R104" s="8"/>
      <c r="S104" s="8"/>
      <c r="T104" s="8"/>
      <c r="U104" s="8"/>
      <c r="V104" s="8"/>
      <c r="W104" s="8"/>
    </row>
  </sheetData>
  <mergeCells count="7"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44056-9E6D-416C-AB4A-1204BA95F530}">
  <dimension ref="A1:M75"/>
  <sheetViews>
    <sheetView view="pageBreakPreview" topLeftCell="A51" zoomScale="150" zoomScaleNormal="100" zoomScaleSheetLayoutView="150" workbookViewId="0">
      <selection activeCell="A75" sqref="A75:M75"/>
    </sheetView>
  </sheetViews>
  <sheetFormatPr defaultColWidth="8.86328125" defaultRowHeight="9" customHeight="1" x14ac:dyDescent="0.3"/>
  <cols>
    <col min="1" max="13" width="5.86328125" style="9" customWidth="1"/>
    <col min="14" max="16384" width="8.86328125" style="9"/>
  </cols>
  <sheetData>
    <row r="1" spans="1:13" ht="9" customHeight="1" x14ac:dyDescent="0.3">
      <c r="A1" s="9" t="s">
        <v>43</v>
      </c>
    </row>
    <row r="2" spans="1:13" ht="9" customHeight="1" x14ac:dyDescent="0.3">
      <c r="A2" s="10"/>
      <c r="B2" s="30" t="s">
        <v>1</v>
      </c>
      <c r="C2" s="30"/>
      <c r="D2" s="30"/>
      <c r="E2" s="30" t="s">
        <v>25</v>
      </c>
      <c r="F2" s="30"/>
      <c r="G2" s="30"/>
      <c r="H2" s="11"/>
      <c r="I2" s="12"/>
      <c r="J2" s="10"/>
      <c r="K2" s="30" t="s">
        <v>42</v>
      </c>
      <c r="L2" s="30"/>
      <c r="M2" s="30"/>
    </row>
    <row r="3" spans="1:13" ht="9" customHeight="1" x14ac:dyDescent="0.3">
      <c r="A3" s="13"/>
      <c r="B3" s="14" t="s">
        <v>1</v>
      </c>
      <c r="C3" s="14" t="s">
        <v>23</v>
      </c>
      <c r="D3" s="14" t="s">
        <v>24</v>
      </c>
      <c r="E3" s="14" t="s">
        <v>1</v>
      </c>
      <c r="F3" s="14" t="s">
        <v>23</v>
      </c>
      <c r="G3" s="14" t="s">
        <v>24</v>
      </c>
      <c r="H3" s="15"/>
      <c r="I3" s="16"/>
      <c r="J3" s="13"/>
      <c r="K3" s="14" t="s">
        <v>1</v>
      </c>
      <c r="L3" s="14" t="s">
        <v>23</v>
      </c>
      <c r="M3" s="14" t="s">
        <v>24</v>
      </c>
    </row>
    <row r="4" spans="1:13" ht="9" customHeight="1" x14ac:dyDescent="0.3">
      <c r="A4" s="9" t="s">
        <v>26</v>
      </c>
    </row>
    <row r="5" spans="1:13" ht="9" customHeight="1" x14ac:dyDescent="0.3">
      <c r="A5" s="9" t="s">
        <v>1</v>
      </c>
      <c r="B5" s="9">
        <v>234602</v>
      </c>
      <c r="C5" s="9">
        <v>115474</v>
      </c>
      <c r="D5" s="9">
        <v>119128</v>
      </c>
      <c r="E5" s="9">
        <v>84900</v>
      </c>
      <c r="F5" s="9">
        <v>50447</v>
      </c>
      <c r="G5" s="9">
        <v>34453</v>
      </c>
    </row>
    <row r="6" spans="1:13" ht="9" customHeight="1" x14ac:dyDescent="0.3">
      <c r="A6" s="9" t="s">
        <v>9</v>
      </c>
      <c r="B6" s="9">
        <v>49009</v>
      </c>
      <c r="C6" s="9">
        <v>25172</v>
      </c>
      <c r="D6" s="9">
        <v>23837</v>
      </c>
      <c r="E6" s="9">
        <v>45547</v>
      </c>
      <c r="F6" s="9">
        <v>24393</v>
      </c>
      <c r="G6" s="9">
        <v>21154</v>
      </c>
      <c r="H6" s="17">
        <f t="shared" ref="H6:J13" si="0">E6/B6*100</f>
        <v>92.935991348527821</v>
      </c>
      <c r="I6" s="17">
        <f t="shared" si="0"/>
        <v>96.90529159383442</v>
      </c>
      <c r="J6" s="17">
        <f t="shared" si="0"/>
        <v>88.744388975122718</v>
      </c>
      <c r="K6" s="18">
        <f>H14+1500</f>
        <v>2538.183949961779</v>
      </c>
      <c r="L6" s="18">
        <f t="shared" ref="L6:M6" si="1">I14+1500</f>
        <v>2772.3951816850122</v>
      </c>
      <c r="M6" s="18">
        <f t="shared" si="1"/>
        <v>2317.3692154404503</v>
      </c>
    </row>
    <row r="7" spans="1:13" ht="9" customHeight="1" x14ac:dyDescent="0.3">
      <c r="A7" s="9" t="s">
        <v>10</v>
      </c>
      <c r="B7" s="9">
        <v>36689</v>
      </c>
      <c r="C7" s="9">
        <v>17905</v>
      </c>
      <c r="D7" s="9">
        <v>18784</v>
      </c>
      <c r="E7" s="9">
        <v>22212</v>
      </c>
      <c r="F7" s="9">
        <v>13988</v>
      </c>
      <c r="G7" s="9">
        <v>8224</v>
      </c>
      <c r="H7" s="17">
        <f t="shared" si="0"/>
        <v>60.541306658671537</v>
      </c>
      <c r="I7" s="17">
        <f t="shared" si="0"/>
        <v>78.123429209717955</v>
      </c>
      <c r="J7" s="17">
        <f t="shared" si="0"/>
        <v>43.781942078364565</v>
      </c>
      <c r="K7" s="19"/>
      <c r="L7" s="19"/>
      <c r="M7" s="19"/>
    </row>
    <row r="8" spans="1:13" ht="9" customHeight="1" x14ac:dyDescent="0.3">
      <c r="A8" s="9" t="s">
        <v>11</v>
      </c>
      <c r="B8" s="9">
        <v>34539</v>
      </c>
      <c r="C8" s="9">
        <v>16350</v>
      </c>
      <c r="D8" s="9">
        <v>18189</v>
      </c>
      <c r="E8" s="9">
        <v>9597</v>
      </c>
      <c r="F8" s="9">
        <v>6787</v>
      </c>
      <c r="G8" s="9">
        <v>2810</v>
      </c>
      <c r="H8" s="17">
        <f t="shared" si="0"/>
        <v>27.785981064883174</v>
      </c>
      <c r="I8" s="17">
        <f t="shared" si="0"/>
        <v>41.510703363914374</v>
      </c>
      <c r="J8" s="17">
        <f t="shared" si="0"/>
        <v>15.448897685414261</v>
      </c>
      <c r="K8" s="18">
        <f>(H12+H13)/2</f>
        <v>3.3258684443518565</v>
      </c>
      <c r="L8" s="18">
        <f t="shared" ref="L8:M8" si="2">(I12+I13)/2</f>
        <v>4.3998270290442871</v>
      </c>
      <c r="M8" s="18">
        <f t="shared" si="2"/>
        <v>2.256510531281374</v>
      </c>
    </row>
    <row r="9" spans="1:13" ht="9" customHeight="1" x14ac:dyDescent="0.3">
      <c r="A9" s="9" t="s">
        <v>12</v>
      </c>
      <c r="B9" s="9">
        <v>29022</v>
      </c>
      <c r="C9" s="9">
        <v>13861</v>
      </c>
      <c r="D9" s="9">
        <v>15161</v>
      </c>
      <c r="E9" s="9">
        <v>3491</v>
      </c>
      <c r="F9" s="9">
        <v>2548</v>
      </c>
      <c r="G9" s="9">
        <v>943</v>
      </c>
      <c r="H9" s="17">
        <f t="shared" si="0"/>
        <v>12.028805733581422</v>
      </c>
      <c r="I9" s="17">
        <f t="shared" si="0"/>
        <v>18.382512084265205</v>
      </c>
      <c r="J9" s="17">
        <f t="shared" si="0"/>
        <v>6.2199063386320166</v>
      </c>
      <c r="K9" s="18"/>
      <c r="L9" s="18"/>
      <c r="M9" s="18"/>
    </row>
    <row r="10" spans="1:13" ht="9" customHeight="1" x14ac:dyDescent="0.3">
      <c r="A10" s="9" t="s">
        <v>13</v>
      </c>
      <c r="B10" s="9">
        <v>30397</v>
      </c>
      <c r="C10" s="9">
        <v>14904</v>
      </c>
      <c r="D10" s="9">
        <v>15493</v>
      </c>
      <c r="E10" s="9">
        <v>1986</v>
      </c>
      <c r="F10" s="9">
        <v>1362</v>
      </c>
      <c r="G10" s="9">
        <v>624</v>
      </c>
      <c r="H10" s="17">
        <f t="shared" si="0"/>
        <v>6.5335394940290152</v>
      </c>
      <c r="I10" s="17">
        <f t="shared" si="0"/>
        <v>9.1384863123993565</v>
      </c>
      <c r="J10" s="17">
        <f t="shared" si="0"/>
        <v>4.0276253792035117</v>
      </c>
      <c r="K10" s="18">
        <f>K8*50</f>
        <v>166.29342221759282</v>
      </c>
      <c r="L10" s="18">
        <f t="shared" ref="L10:M10" si="3">L8*50</f>
        <v>219.99135145221436</v>
      </c>
      <c r="M10" s="18">
        <f t="shared" si="3"/>
        <v>112.8255265640687</v>
      </c>
    </row>
    <row r="11" spans="1:13" ht="9" customHeight="1" x14ac:dyDescent="0.3">
      <c r="A11" s="9" t="s">
        <v>14</v>
      </c>
      <c r="B11" s="9">
        <v>22030</v>
      </c>
      <c r="C11" s="9">
        <v>10859</v>
      </c>
      <c r="D11" s="9">
        <v>11171</v>
      </c>
      <c r="E11" s="9">
        <v>967</v>
      </c>
      <c r="F11" s="9">
        <v>644</v>
      </c>
      <c r="G11" s="9">
        <v>323</v>
      </c>
      <c r="H11" s="17">
        <f t="shared" si="0"/>
        <v>4.3894689060372221</v>
      </c>
      <c r="I11" s="17">
        <f t="shared" si="0"/>
        <v>5.9305645087024583</v>
      </c>
      <c r="J11" s="17">
        <f t="shared" si="0"/>
        <v>2.8914152716856147</v>
      </c>
      <c r="K11" s="18"/>
      <c r="L11" s="18"/>
      <c r="M11" s="18"/>
    </row>
    <row r="12" spans="1:13" ht="9" customHeight="1" x14ac:dyDescent="0.3">
      <c r="A12" s="9" t="s">
        <v>15</v>
      </c>
      <c r="B12" s="9">
        <v>19201</v>
      </c>
      <c r="C12" s="9">
        <v>9581</v>
      </c>
      <c r="D12" s="9">
        <v>9620</v>
      </c>
      <c r="E12" s="9">
        <v>657</v>
      </c>
      <c r="F12" s="9">
        <v>430</v>
      </c>
      <c r="G12" s="9">
        <v>227</v>
      </c>
      <c r="H12" s="17">
        <f t="shared" si="0"/>
        <v>3.4216967866256964</v>
      </c>
      <c r="I12" s="17">
        <f t="shared" si="0"/>
        <v>4.4880492641686667</v>
      </c>
      <c r="J12" s="17">
        <f t="shared" si="0"/>
        <v>2.3596673596673599</v>
      </c>
      <c r="K12" s="18">
        <f>K6-K10</f>
        <v>2371.8905277441863</v>
      </c>
      <c r="L12" s="18">
        <f t="shared" ref="L12:M12" si="4">L6-L10</f>
        <v>2552.4038302327976</v>
      </c>
      <c r="M12" s="18">
        <f t="shared" si="4"/>
        <v>2204.5436888763816</v>
      </c>
    </row>
    <row r="13" spans="1:13" ht="9" customHeight="1" x14ac:dyDescent="0.3">
      <c r="A13" s="9" t="s">
        <v>16</v>
      </c>
      <c r="B13" s="9">
        <v>13715</v>
      </c>
      <c r="C13" s="9">
        <v>6842</v>
      </c>
      <c r="D13" s="9">
        <v>6873</v>
      </c>
      <c r="E13" s="9">
        <v>443</v>
      </c>
      <c r="F13" s="9">
        <v>295</v>
      </c>
      <c r="G13" s="9">
        <v>148</v>
      </c>
      <c r="H13" s="17">
        <f t="shared" si="0"/>
        <v>3.230040102078017</v>
      </c>
      <c r="I13" s="17">
        <f t="shared" si="0"/>
        <v>4.3116047939199067</v>
      </c>
      <c r="J13" s="17">
        <f t="shared" si="0"/>
        <v>2.1533537028953877</v>
      </c>
      <c r="K13" s="18">
        <f>100-K8</f>
        <v>96.674131555648145</v>
      </c>
      <c r="L13" s="18">
        <f t="shared" ref="L13:M13" si="5">100-L8</f>
        <v>95.600172970955711</v>
      </c>
      <c r="M13" s="18">
        <f t="shared" si="5"/>
        <v>97.743489468718622</v>
      </c>
    </row>
    <row r="14" spans="1:13" ht="9" customHeight="1" x14ac:dyDescent="0.3">
      <c r="H14" s="17">
        <f>SUM(H6:H12)*5</f>
        <v>1038.1839499617793</v>
      </c>
      <c r="I14" s="17">
        <f>SUM(I6:I12)*5</f>
        <v>1272.3951816850122</v>
      </c>
      <c r="J14" s="17">
        <f>SUM(J6:J12)*5</f>
        <v>817.36921544045026</v>
      </c>
      <c r="K14" s="20">
        <f>K12/K13</f>
        <v>24.534903904245205</v>
      </c>
      <c r="L14" s="20">
        <f t="shared" ref="L14:M14" si="6">L12/L13</f>
        <v>26.698736528523263</v>
      </c>
      <c r="M14" s="20">
        <f t="shared" si="6"/>
        <v>22.554378822150746</v>
      </c>
    </row>
    <row r="15" spans="1:13" ht="9" customHeight="1" x14ac:dyDescent="0.3">
      <c r="A15" s="9" t="s">
        <v>27</v>
      </c>
      <c r="B15" s="9">
        <v>38095</v>
      </c>
      <c r="C15" s="9">
        <v>18733</v>
      </c>
      <c r="D15" s="9">
        <v>19362</v>
      </c>
      <c r="E15" s="9">
        <v>12892</v>
      </c>
      <c r="F15" s="9">
        <v>7721</v>
      </c>
      <c r="G15" s="9">
        <v>5171</v>
      </c>
    </row>
    <row r="16" spans="1:13" ht="9" customHeight="1" x14ac:dyDescent="0.3">
      <c r="A16" s="9" t="s">
        <v>9</v>
      </c>
      <c r="B16" s="9">
        <v>7288</v>
      </c>
      <c r="C16" s="9">
        <v>3707</v>
      </c>
      <c r="D16" s="9">
        <v>3581</v>
      </c>
      <c r="E16" s="9">
        <v>6727</v>
      </c>
      <c r="F16" s="9">
        <v>3603</v>
      </c>
      <c r="G16" s="9">
        <v>3124</v>
      </c>
      <c r="H16" s="17">
        <f t="shared" ref="H16:J23" si="7">E16/B16*100</f>
        <v>92.302414928649839</v>
      </c>
      <c r="I16" s="17">
        <f t="shared" si="7"/>
        <v>97.194496897760999</v>
      </c>
      <c r="J16" s="17">
        <f t="shared" si="7"/>
        <v>87.238201619659321</v>
      </c>
      <c r="K16" s="18">
        <f>H24+1500</f>
        <v>2499.6320631572348</v>
      </c>
      <c r="L16" s="18">
        <f t="shared" ref="L16:M16" si="8">I24+1500</f>
        <v>2741.8894890808833</v>
      </c>
      <c r="M16" s="18">
        <f t="shared" si="8"/>
        <v>2276.0290791438406</v>
      </c>
    </row>
    <row r="17" spans="1:13" ht="9" customHeight="1" x14ac:dyDescent="0.3">
      <c r="A17" s="9" t="s">
        <v>10</v>
      </c>
      <c r="B17" s="9">
        <v>5909</v>
      </c>
      <c r="C17" s="9">
        <v>2820</v>
      </c>
      <c r="D17" s="9">
        <v>3089</v>
      </c>
      <c r="E17" s="9">
        <v>3564</v>
      </c>
      <c r="F17" s="9">
        <v>2224</v>
      </c>
      <c r="G17" s="9">
        <v>1340</v>
      </c>
      <c r="H17" s="17">
        <f t="shared" si="7"/>
        <v>60.314774073447289</v>
      </c>
      <c r="I17" s="17">
        <f t="shared" si="7"/>
        <v>78.865248226950357</v>
      </c>
      <c r="J17" s="17">
        <f t="shared" si="7"/>
        <v>43.379734541922957</v>
      </c>
      <c r="K17" s="19"/>
      <c r="L17" s="19"/>
      <c r="M17" s="19"/>
    </row>
    <row r="18" spans="1:13" ht="9" customHeight="1" x14ac:dyDescent="0.3">
      <c r="A18" s="9" t="s">
        <v>11</v>
      </c>
      <c r="B18" s="9">
        <v>5982</v>
      </c>
      <c r="C18" s="9">
        <v>2777</v>
      </c>
      <c r="D18" s="9">
        <v>3205</v>
      </c>
      <c r="E18" s="9">
        <v>1554</v>
      </c>
      <c r="F18" s="9">
        <v>1114</v>
      </c>
      <c r="G18" s="9">
        <v>440</v>
      </c>
      <c r="H18" s="17">
        <f t="shared" si="7"/>
        <v>25.977933801404212</v>
      </c>
      <c r="I18" s="17">
        <f t="shared" si="7"/>
        <v>40.115232265034209</v>
      </c>
      <c r="J18" s="17">
        <f t="shared" si="7"/>
        <v>13.728549141965679</v>
      </c>
      <c r="K18" s="18">
        <f>(H22+H23)/2</f>
        <v>2.9607692863053483</v>
      </c>
      <c r="L18" s="18">
        <f t="shared" ref="L18:M18" si="9">(I22+I23)/2</f>
        <v>4.5056253334544838</v>
      </c>
      <c r="M18" s="18">
        <f t="shared" si="9"/>
        <v>1.3199397452271016</v>
      </c>
    </row>
    <row r="19" spans="1:13" ht="9" customHeight="1" x14ac:dyDescent="0.3">
      <c r="A19" s="9" t="s">
        <v>12</v>
      </c>
      <c r="B19" s="9">
        <v>5033</v>
      </c>
      <c r="C19" s="9">
        <v>2420</v>
      </c>
      <c r="D19" s="9">
        <v>2613</v>
      </c>
      <c r="E19" s="9">
        <v>513</v>
      </c>
      <c r="F19" s="9">
        <v>395</v>
      </c>
      <c r="G19" s="9">
        <v>118</v>
      </c>
      <c r="H19" s="17">
        <f t="shared" si="7"/>
        <v>10.192727995231472</v>
      </c>
      <c r="I19" s="17">
        <f t="shared" si="7"/>
        <v>16.32231404958678</v>
      </c>
      <c r="J19" s="17">
        <f t="shared" si="7"/>
        <v>4.5158821278224268</v>
      </c>
      <c r="K19" s="18"/>
      <c r="L19" s="18"/>
      <c r="M19" s="18"/>
    </row>
    <row r="20" spans="1:13" ht="9" customHeight="1" x14ac:dyDescent="0.3">
      <c r="A20" s="9" t="s">
        <v>13</v>
      </c>
      <c r="B20" s="9">
        <v>5213</v>
      </c>
      <c r="C20" s="9">
        <v>2590</v>
      </c>
      <c r="D20" s="9">
        <v>2623</v>
      </c>
      <c r="E20" s="9">
        <v>272</v>
      </c>
      <c r="F20" s="9">
        <v>188</v>
      </c>
      <c r="G20" s="9">
        <v>84</v>
      </c>
      <c r="H20" s="17">
        <f t="shared" si="7"/>
        <v>5.2177249184730483</v>
      </c>
      <c r="I20" s="17">
        <f t="shared" si="7"/>
        <v>7.2586872586872593</v>
      </c>
      <c r="J20" s="17">
        <f t="shared" si="7"/>
        <v>3.2024399542508575</v>
      </c>
      <c r="K20" s="18">
        <f>K18*50</f>
        <v>148.03846431526742</v>
      </c>
      <c r="L20" s="18">
        <f t="shared" ref="L20:M20" si="10">L18*50</f>
        <v>225.2812666727242</v>
      </c>
      <c r="M20" s="18">
        <f t="shared" si="10"/>
        <v>65.996987261355073</v>
      </c>
    </row>
    <row r="21" spans="1:13" ht="9" customHeight="1" x14ac:dyDescent="0.3">
      <c r="A21" s="9" t="s">
        <v>14</v>
      </c>
      <c r="B21" s="9">
        <v>3519</v>
      </c>
      <c r="C21" s="9">
        <v>1771</v>
      </c>
      <c r="D21" s="9">
        <v>1748</v>
      </c>
      <c r="E21" s="9">
        <v>111</v>
      </c>
      <c r="F21" s="9">
        <v>79</v>
      </c>
      <c r="G21" s="9">
        <v>32</v>
      </c>
      <c r="H21" s="17">
        <f t="shared" si="7"/>
        <v>3.1543052003410059</v>
      </c>
      <c r="I21" s="17">
        <f t="shared" si="7"/>
        <v>4.4607566346696785</v>
      </c>
      <c r="J21" s="17">
        <f t="shared" si="7"/>
        <v>1.8306636155606408</v>
      </c>
      <c r="K21" s="18"/>
      <c r="L21" s="18"/>
      <c r="M21" s="18"/>
    </row>
    <row r="22" spans="1:13" ht="9" customHeight="1" x14ac:dyDescent="0.3">
      <c r="A22" s="9" t="s">
        <v>15</v>
      </c>
      <c r="B22" s="9">
        <v>2964</v>
      </c>
      <c r="C22" s="9">
        <v>1514</v>
      </c>
      <c r="D22" s="9">
        <v>1450</v>
      </c>
      <c r="E22" s="9">
        <v>82</v>
      </c>
      <c r="F22" s="9">
        <v>63</v>
      </c>
      <c r="G22" s="9">
        <v>19</v>
      </c>
      <c r="H22" s="17">
        <f t="shared" si="7"/>
        <v>2.7665317139001351</v>
      </c>
      <c r="I22" s="17">
        <f t="shared" si="7"/>
        <v>4.1611624834874501</v>
      </c>
      <c r="J22" s="17">
        <f t="shared" si="7"/>
        <v>1.3103448275862069</v>
      </c>
      <c r="K22" s="18">
        <f>K16-K20</f>
        <v>2351.5935988419674</v>
      </c>
      <c r="L22" s="18">
        <f t="shared" ref="L22:M22" si="11">L16-L20</f>
        <v>2516.6082224081592</v>
      </c>
      <c r="M22" s="18">
        <f t="shared" si="11"/>
        <v>2210.0320918824855</v>
      </c>
    </row>
    <row r="23" spans="1:13" ht="9" customHeight="1" x14ac:dyDescent="0.3">
      <c r="A23" s="9" t="s">
        <v>16</v>
      </c>
      <c r="B23" s="9">
        <v>2187</v>
      </c>
      <c r="C23" s="9">
        <v>1134</v>
      </c>
      <c r="D23" s="9">
        <v>1053</v>
      </c>
      <c r="E23" s="9">
        <v>69</v>
      </c>
      <c r="F23" s="9">
        <v>55</v>
      </c>
      <c r="G23" s="9">
        <v>14</v>
      </c>
      <c r="H23" s="17">
        <f t="shared" si="7"/>
        <v>3.155006858710562</v>
      </c>
      <c r="I23" s="17">
        <f t="shared" si="7"/>
        <v>4.8500881834215166</v>
      </c>
      <c r="J23" s="17">
        <f t="shared" si="7"/>
        <v>1.3295346628679963</v>
      </c>
      <c r="K23" s="18">
        <f>100-K18</f>
        <v>97.03923071369465</v>
      </c>
      <c r="L23" s="18">
        <f t="shared" ref="L23:M23" si="12">100-L18</f>
        <v>95.494374666545511</v>
      </c>
      <c r="M23" s="18">
        <f t="shared" si="12"/>
        <v>98.680060254772897</v>
      </c>
    </row>
    <row r="24" spans="1:13" ht="9" customHeight="1" x14ac:dyDescent="0.3">
      <c r="H24" s="17">
        <f>SUM(H16:H22)*5</f>
        <v>999.63206315723494</v>
      </c>
      <c r="I24" s="17">
        <f>SUM(I16:I22)*5</f>
        <v>1241.8894890808835</v>
      </c>
      <c r="J24" s="17">
        <f>SUM(J16:J22)*5</f>
        <v>776.02907914384059</v>
      </c>
      <c r="K24" s="20">
        <f>K22/K23</f>
        <v>24.233432000096215</v>
      </c>
      <c r="L24" s="20">
        <f t="shared" ref="L24:M24" si="13">L22/L23</f>
        <v>26.35347088449809</v>
      </c>
      <c r="M24" s="20">
        <f t="shared" si="13"/>
        <v>22.3959337497019</v>
      </c>
    </row>
    <row r="25" spans="1:13" ht="9" customHeight="1" x14ac:dyDescent="0.3">
      <c r="A25" s="9" t="s">
        <v>28</v>
      </c>
      <c r="B25" s="9">
        <v>48935</v>
      </c>
      <c r="C25" s="9">
        <v>24605</v>
      </c>
      <c r="D25" s="9">
        <v>24330</v>
      </c>
      <c r="E25" s="9">
        <v>16959</v>
      </c>
      <c r="F25" s="9">
        <v>10540</v>
      </c>
      <c r="G25" s="9">
        <v>6419</v>
      </c>
    </row>
    <row r="26" spans="1:13" ht="9" customHeight="1" x14ac:dyDescent="0.3">
      <c r="A26" s="9" t="s">
        <v>9</v>
      </c>
      <c r="B26" s="9">
        <v>10539</v>
      </c>
      <c r="C26" s="9">
        <v>5559</v>
      </c>
      <c r="D26" s="9">
        <v>4980</v>
      </c>
      <c r="E26" s="9">
        <v>9553</v>
      </c>
      <c r="F26" s="9">
        <v>5349</v>
      </c>
      <c r="G26" s="9">
        <v>4204</v>
      </c>
      <c r="H26" s="17">
        <f t="shared" ref="H26:J33" si="14">E26/B26*100</f>
        <v>90.644273650251449</v>
      </c>
      <c r="I26" s="17">
        <f t="shared" si="14"/>
        <v>96.222342147868318</v>
      </c>
      <c r="J26" s="17">
        <f t="shared" si="14"/>
        <v>84.417670682730929</v>
      </c>
      <c r="K26" s="18">
        <f>H34+1500</f>
        <v>2440.5770949886505</v>
      </c>
      <c r="L26" s="18">
        <f t="shared" ref="L26:M26" si="15">I34+1500</f>
        <v>2675.2989999478114</v>
      </c>
      <c r="M26" s="18">
        <f t="shared" si="15"/>
        <v>2207.7295784406579</v>
      </c>
    </row>
    <row r="27" spans="1:13" ht="9" customHeight="1" x14ac:dyDescent="0.3">
      <c r="A27" s="9" t="s">
        <v>10</v>
      </c>
      <c r="B27" s="9">
        <v>8420</v>
      </c>
      <c r="C27" s="9">
        <v>4218</v>
      </c>
      <c r="D27" s="9">
        <v>4202</v>
      </c>
      <c r="E27" s="9">
        <v>4437</v>
      </c>
      <c r="F27" s="9">
        <v>3006</v>
      </c>
      <c r="G27" s="9">
        <v>1431</v>
      </c>
      <c r="H27" s="17">
        <f t="shared" si="14"/>
        <v>52.695961995249405</v>
      </c>
      <c r="I27" s="17">
        <f t="shared" si="14"/>
        <v>71.266002844950222</v>
      </c>
      <c r="J27" s="17">
        <f t="shared" si="14"/>
        <v>34.0552118039029</v>
      </c>
      <c r="K27" s="19"/>
      <c r="L27" s="19"/>
      <c r="M27" s="19"/>
    </row>
    <row r="28" spans="1:13" ht="9" customHeight="1" x14ac:dyDescent="0.3">
      <c r="A28" s="9" t="s">
        <v>11</v>
      </c>
      <c r="B28" s="9">
        <v>7512</v>
      </c>
      <c r="C28" s="9">
        <v>3603</v>
      </c>
      <c r="D28" s="9">
        <v>3909</v>
      </c>
      <c r="E28" s="9">
        <v>1724</v>
      </c>
      <c r="F28" s="9">
        <v>1263</v>
      </c>
      <c r="G28" s="9">
        <v>461</v>
      </c>
      <c r="H28" s="17">
        <f t="shared" si="14"/>
        <v>22.949946751863685</v>
      </c>
      <c r="I28" s="17">
        <f t="shared" si="14"/>
        <v>35.054121565362202</v>
      </c>
      <c r="J28" s="17">
        <f t="shared" si="14"/>
        <v>11.793297518546943</v>
      </c>
      <c r="K28" s="18">
        <f>(H32+H33)/2</f>
        <v>2.8669873119239266</v>
      </c>
      <c r="L28" s="18">
        <f t="shared" ref="L28:M28" si="16">(I32+I33)/2</f>
        <v>4.1226880991575481</v>
      </c>
      <c r="M28" s="18">
        <f t="shared" si="16"/>
        <v>1.5608483411823251</v>
      </c>
    </row>
    <row r="29" spans="1:13" ht="9" customHeight="1" x14ac:dyDescent="0.3">
      <c r="A29" s="9" t="s">
        <v>12</v>
      </c>
      <c r="B29" s="9">
        <v>5868</v>
      </c>
      <c r="C29" s="9">
        <v>2891</v>
      </c>
      <c r="D29" s="9">
        <v>2977</v>
      </c>
      <c r="E29" s="9">
        <v>546</v>
      </c>
      <c r="F29" s="9">
        <v>411</v>
      </c>
      <c r="G29" s="9">
        <v>135</v>
      </c>
      <c r="H29" s="17">
        <f t="shared" si="14"/>
        <v>9.3047034764826169</v>
      </c>
      <c r="I29" s="17">
        <f t="shared" si="14"/>
        <v>14.216534071255621</v>
      </c>
      <c r="J29" s="17">
        <f t="shared" si="14"/>
        <v>4.5347665435001687</v>
      </c>
      <c r="K29" s="18"/>
      <c r="L29" s="18"/>
      <c r="M29" s="18"/>
    </row>
    <row r="30" spans="1:13" ht="9" customHeight="1" x14ac:dyDescent="0.3">
      <c r="A30" s="9" t="s">
        <v>13</v>
      </c>
      <c r="B30" s="9">
        <v>5938</v>
      </c>
      <c r="C30" s="9">
        <v>2932</v>
      </c>
      <c r="D30" s="9">
        <v>3006</v>
      </c>
      <c r="E30" s="9">
        <v>345</v>
      </c>
      <c r="F30" s="9">
        <v>246</v>
      </c>
      <c r="G30" s="9">
        <v>99</v>
      </c>
      <c r="H30" s="17">
        <f t="shared" si="14"/>
        <v>5.81003704951162</v>
      </c>
      <c r="I30" s="17">
        <f t="shared" si="14"/>
        <v>8.3901773533424286</v>
      </c>
      <c r="J30" s="17">
        <f t="shared" si="14"/>
        <v>3.293413173652695</v>
      </c>
      <c r="K30" s="18">
        <f>K28*50</f>
        <v>143.34936559619632</v>
      </c>
      <c r="L30" s="18">
        <f t="shared" ref="L30:M30" si="17">L28*50</f>
        <v>206.13440495787739</v>
      </c>
      <c r="M30" s="18">
        <f t="shared" si="17"/>
        <v>78.042417059116246</v>
      </c>
    </row>
    <row r="31" spans="1:13" ht="9" customHeight="1" x14ac:dyDescent="0.3">
      <c r="A31" s="9" t="s">
        <v>14</v>
      </c>
      <c r="B31" s="9">
        <v>4549</v>
      </c>
      <c r="C31" s="9">
        <v>2295</v>
      </c>
      <c r="D31" s="9">
        <v>2254</v>
      </c>
      <c r="E31" s="9">
        <v>180</v>
      </c>
      <c r="F31" s="9">
        <v>138</v>
      </c>
      <c r="G31" s="9">
        <v>42</v>
      </c>
      <c r="H31" s="17">
        <f t="shared" si="14"/>
        <v>3.9569136073862388</v>
      </c>
      <c r="I31" s="17">
        <f t="shared" si="14"/>
        <v>6.0130718954248366</v>
      </c>
      <c r="J31" s="17">
        <f t="shared" si="14"/>
        <v>1.8633540372670807</v>
      </c>
      <c r="K31" s="18"/>
      <c r="L31" s="18"/>
      <c r="M31" s="18"/>
    </row>
    <row r="32" spans="1:13" ht="9" customHeight="1" x14ac:dyDescent="0.3">
      <c r="A32" s="9" t="s">
        <v>15</v>
      </c>
      <c r="B32" s="9">
        <v>3559</v>
      </c>
      <c r="C32" s="9">
        <v>1796</v>
      </c>
      <c r="D32" s="9">
        <v>1763</v>
      </c>
      <c r="E32" s="9">
        <v>98</v>
      </c>
      <c r="F32" s="9">
        <v>70</v>
      </c>
      <c r="G32" s="9">
        <v>28</v>
      </c>
      <c r="H32" s="17">
        <f t="shared" si="14"/>
        <v>2.7535824669851081</v>
      </c>
      <c r="I32" s="17">
        <f t="shared" si="14"/>
        <v>3.8975501113585747</v>
      </c>
      <c r="J32" s="17">
        <f t="shared" si="14"/>
        <v>1.588201928530913</v>
      </c>
      <c r="K32" s="18">
        <f>K26-K30</f>
        <v>2297.2277293924544</v>
      </c>
      <c r="L32" s="18">
        <f t="shared" ref="L32:M32" si="18">L26-L30</f>
        <v>2469.1645949899339</v>
      </c>
      <c r="M32" s="18">
        <f t="shared" si="18"/>
        <v>2129.6871613815415</v>
      </c>
    </row>
    <row r="33" spans="1:13" ht="9" customHeight="1" x14ac:dyDescent="0.3">
      <c r="A33" s="9" t="s">
        <v>16</v>
      </c>
      <c r="B33" s="9">
        <v>2550</v>
      </c>
      <c r="C33" s="9">
        <v>1311</v>
      </c>
      <c r="D33" s="9">
        <v>1239</v>
      </c>
      <c r="E33" s="9">
        <v>76</v>
      </c>
      <c r="F33" s="9">
        <v>57</v>
      </c>
      <c r="G33" s="9">
        <v>19</v>
      </c>
      <c r="H33" s="17">
        <f t="shared" si="14"/>
        <v>2.9803921568627452</v>
      </c>
      <c r="I33" s="17">
        <f t="shared" si="14"/>
        <v>4.3478260869565215</v>
      </c>
      <c r="J33" s="17">
        <f t="shared" si="14"/>
        <v>1.5334947538337369</v>
      </c>
      <c r="K33" s="18">
        <f>100-K28</f>
        <v>97.133012688076079</v>
      </c>
      <c r="L33" s="18">
        <f t="shared" ref="L33:M33" si="19">100-L28</f>
        <v>95.877311900842457</v>
      </c>
      <c r="M33" s="18">
        <f t="shared" si="19"/>
        <v>98.439151658817678</v>
      </c>
    </row>
    <row r="34" spans="1:13" ht="9" customHeight="1" x14ac:dyDescent="0.3">
      <c r="H34" s="17">
        <f>SUM(H26:H32)*5</f>
        <v>940.57709498865052</v>
      </c>
      <c r="I34" s="17">
        <f>SUM(I26:I32)*5</f>
        <v>1175.2989999478111</v>
      </c>
      <c r="J34" s="17">
        <f>SUM(J26:J32)*5</f>
        <v>707.72957844065809</v>
      </c>
      <c r="K34" s="20">
        <f>K32/K33</f>
        <v>23.65032923224113</v>
      </c>
      <c r="L34" s="20">
        <f t="shared" ref="L34:M34" si="20">L32/L33</f>
        <v>25.75337737402959</v>
      </c>
      <c r="M34" s="20">
        <f t="shared" si="20"/>
        <v>21.634554194075839</v>
      </c>
    </row>
    <row r="35" spans="1:13" ht="9" customHeight="1" x14ac:dyDescent="0.3">
      <c r="A35" s="9" t="s">
        <v>29</v>
      </c>
      <c r="B35" s="9">
        <v>37406</v>
      </c>
      <c r="C35" s="9">
        <v>18220</v>
      </c>
      <c r="D35" s="9">
        <v>19186</v>
      </c>
      <c r="E35" s="9">
        <v>13885</v>
      </c>
      <c r="F35" s="9">
        <v>7995</v>
      </c>
      <c r="G35" s="9">
        <v>5890</v>
      </c>
    </row>
    <row r="36" spans="1:13" ht="9" customHeight="1" x14ac:dyDescent="0.3">
      <c r="A36" s="9" t="s">
        <v>9</v>
      </c>
      <c r="B36" s="9">
        <v>7766</v>
      </c>
      <c r="C36" s="9">
        <v>3935</v>
      </c>
      <c r="D36" s="9">
        <v>3831</v>
      </c>
      <c r="E36" s="9">
        <v>7339</v>
      </c>
      <c r="F36" s="9">
        <v>3833</v>
      </c>
      <c r="G36" s="9">
        <v>3506</v>
      </c>
      <c r="H36" s="17">
        <f t="shared" ref="H36:J43" si="21">E36/B36*100</f>
        <v>94.501673963430335</v>
      </c>
      <c r="I36" s="17">
        <f t="shared" si="21"/>
        <v>97.407878017789074</v>
      </c>
      <c r="J36" s="17">
        <f t="shared" si="21"/>
        <v>91.516575306708432</v>
      </c>
      <c r="K36" s="18">
        <f>H44+1500</f>
        <v>2594.1264621692781</v>
      </c>
      <c r="L36" s="18">
        <f t="shared" ref="L36:M36" si="22">I44+1500</f>
        <v>2812.9411860312971</v>
      </c>
      <c r="M36" s="18">
        <f t="shared" si="22"/>
        <v>2392.9935418873947</v>
      </c>
    </row>
    <row r="37" spans="1:13" ht="9" customHeight="1" x14ac:dyDescent="0.3">
      <c r="A37" s="9" t="s">
        <v>10</v>
      </c>
      <c r="B37" s="9">
        <v>5484</v>
      </c>
      <c r="C37" s="9">
        <v>2639</v>
      </c>
      <c r="D37" s="9">
        <v>2845</v>
      </c>
      <c r="E37" s="9">
        <v>3543</v>
      </c>
      <c r="F37" s="9">
        <v>2152</v>
      </c>
      <c r="G37" s="9">
        <v>1391</v>
      </c>
      <c r="H37" s="17">
        <f t="shared" si="21"/>
        <v>64.606126914660834</v>
      </c>
      <c r="I37" s="17">
        <f t="shared" si="21"/>
        <v>81.546040166729824</v>
      </c>
      <c r="J37" s="17">
        <f t="shared" si="21"/>
        <v>48.892794376098422</v>
      </c>
      <c r="K37" s="19"/>
      <c r="L37" s="19"/>
      <c r="M37" s="19"/>
    </row>
    <row r="38" spans="1:13" ht="9" customHeight="1" x14ac:dyDescent="0.3">
      <c r="A38" s="9" t="s">
        <v>11</v>
      </c>
      <c r="B38" s="9">
        <v>5321</v>
      </c>
      <c r="C38" s="9">
        <v>2506</v>
      </c>
      <c r="D38" s="9">
        <v>2815</v>
      </c>
      <c r="E38" s="9">
        <v>1624</v>
      </c>
      <c r="F38" s="9">
        <v>1101</v>
      </c>
      <c r="G38" s="9">
        <v>523</v>
      </c>
      <c r="H38" s="17">
        <f t="shared" si="21"/>
        <v>30.520578838564177</v>
      </c>
      <c r="I38" s="17">
        <f t="shared" si="21"/>
        <v>43.934557063048686</v>
      </c>
      <c r="J38" s="17">
        <f t="shared" si="21"/>
        <v>18.579040852575488</v>
      </c>
      <c r="K38" s="18">
        <f>(H42+H43)/2</f>
        <v>3.6113452174209146</v>
      </c>
      <c r="L38" s="18">
        <f t="shared" ref="L38:M38" si="23">(I42+I43)/2</f>
        <v>4.4990197907244394</v>
      </c>
      <c r="M38" s="18">
        <f t="shared" si="23"/>
        <v>2.7582140274288176</v>
      </c>
    </row>
    <row r="39" spans="1:13" ht="9" customHeight="1" x14ac:dyDescent="0.3">
      <c r="A39" s="9" t="s">
        <v>12</v>
      </c>
      <c r="B39" s="9">
        <v>4902</v>
      </c>
      <c r="C39" s="9">
        <v>2292</v>
      </c>
      <c r="D39" s="9">
        <v>2610</v>
      </c>
      <c r="E39" s="9">
        <v>641</v>
      </c>
      <c r="F39" s="9">
        <v>450</v>
      </c>
      <c r="G39" s="9">
        <v>191</v>
      </c>
      <c r="H39" s="17">
        <f t="shared" si="21"/>
        <v>13.076295389636883</v>
      </c>
      <c r="I39" s="17">
        <f t="shared" si="21"/>
        <v>19.633507853403142</v>
      </c>
      <c r="J39" s="17">
        <f t="shared" si="21"/>
        <v>7.3180076628352495</v>
      </c>
      <c r="K39" s="18"/>
      <c r="L39" s="18"/>
      <c r="M39" s="18"/>
    </row>
    <row r="40" spans="1:13" ht="9" customHeight="1" x14ac:dyDescent="0.3">
      <c r="A40" s="9" t="s">
        <v>13</v>
      </c>
      <c r="B40" s="9">
        <v>5070</v>
      </c>
      <c r="C40" s="9">
        <v>2517</v>
      </c>
      <c r="D40" s="9">
        <v>2553</v>
      </c>
      <c r="E40" s="9">
        <v>362</v>
      </c>
      <c r="F40" s="9">
        <v>233</v>
      </c>
      <c r="G40" s="9">
        <v>129</v>
      </c>
      <c r="H40" s="17">
        <f t="shared" si="21"/>
        <v>7.1400394477317555</v>
      </c>
      <c r="I40" s="17">
        <f t="shared" si="21"/>
        <v>9.2570520460866117</v>
      </c>
      <c r="J40" s="17">
        <f t="shared" si="21"/>
        <v>5.052878965922444</v>
      </c>
      <c r="K40" s="18">
        <f>K38*50</f>
        <v>180.56726087104573</v>
      </c>
      <c r="L40" s="18">
        <f t="shared" ref="L40:M40" si="24">L38*50</f>
        <v>224.95098953622198</v>
      </c>
      <c r="M40" s="18">
        <f t="shared" si="24"/>
        <v>137.91070137144089</v>
      </c>
    </row>
    <row r="41" spans="1:13" ht="9" customHeight="1" x14ac:dyDescent="0.3">
      <c r="A41" s="9" t="s">
        <v>14</v>
      </c>
      <c r="B41" s="9">
        <v>3484</v>
      </c>
      <c r="C41" s="9">
        <v>1680</v>
      </c>
      <c r="D41" s="9">
        <v>1804</v>
      </c>
      <c r="E41" s="9">
        <v>180</v>
      </c>
      <c r="F41" s="9">
        <v>107</v>
      </c>
      <c r="G41" s="9">
        <v>73</v>
      </c>
      <c r="H41" s="17">
        <f t="shared" si="21"/>
        <v>5.1664753157290475</v>
      </c>
      <c r="I41" s="17">
        <f t="shared" si="21"/>
        <v>6.3690476190476186</v>
      </c>
      <c r="J41" s="17">
        <f t="shared" si="21"/>
        <v>4.0465631929046566</v>
      </c>
      <c r="K41" s="18"/>
      <c r="L41" s="18"/>
      <c r="M41" s="18"/>
    </row>
    <row r="42" spans="1:13" ht="9" customHeight="1" x14ac:dyDescent="0.3">
      <c r="A42" s="9" t="s">
        <v>15</v>
      </c>
      <c r="B42" s="9">
        <v>3120</v>
      </c>
      <c r="C42" s="9">
        <v>1554</v>
      </c>
      <c r="D42" s="9">
        <v>1566</v>
      </c>
      <c r="E42" s="9">
        <v>119</v>
      </c>
      <c r="F42" s="9">
        <v>69</v>
      </c>
      <c r="G42" s="9">
        <v>50</v>
      </c>
      <c r="H42" s="17">
        <f t="shared" si="21"/>
        <v>3.8141025641025643</v>
      </c>
      <c r="I42" s="17">
        <f t="shared" si="21"/>
        <v>4.4401544401544406</v>
      </c>
      <c r="J42" s="17">
        <f t="shared" si="21"/>
        <v>3.1928480204342273</v>
      </c>
      <c r="K42" s="18">
        <f>K36-K40</f>
        <v>2413.5592012982324</v>
      </c>
      <c r="L42" s="18">
        <f t="shared" ref="L42:M42" si="25">L36-L40</f>
        <v>2587.990196495075</v>
      </c>
      <c r="M42" s="18">
        <f t="shared" si="25"/>
        <v>2255.0828405159536</v>
      </c>
    </row>
    <row r="43" spans="1:13" ht="9" customHeight="1" x14ac:dyDescent="0.3">
      <c r="A43" s="9" t="s">
        <v>16</v>
      </c>
      <c r="B43" s="9">
        <v>2259</v>
      </c>
      <c r="C43" s="9">
        <v>1097</v>
      </c>
      <c r="D43" s="9">
        <v>1162</v>
      </c>
      <c r="E43" s="9">
        <v>77</v>
      </c>
      <c r="F43" s="9">
        <v>50</v>
      </c>
      <c r="G43" s="9">
        <v>27</v>
      </c>
      <c r="H43" s="17">
        <f t="shared" si="21"/>
        <v>3.4085878707392649</v>
      </c>
      <c r="I43" s="17">
        <f t="shared" si="21"/>
        <v>4.557885141294439</v>
      </c>
      <c r="J43" s="17">
        <f t="shared" si="21"/>
        <v>2.3235800344234079</v>
      </c>
      <c r="K43" s="18">
        <f>100-K38</f>
        <v>96.388654782579081</v>
      </c>
      <c r="L43" s="18">
        <f t="shared" ref="L43:M43" si="26">100-L38</f>
        <v>95.500980209275554</v>
      </c>
      <c r="M43" s="18">
        <f t="shared" si="26"/>
        <v>97.241785972571179</v>
      </c>
    </row>
    <row r="44" spans="1:13" ht="9" customHeight="1" x14ac:dyDescent="0.3">
      <c r="H44" s="17">
        <f>SUM(H36:H42)*5</f>
        <v>1094.1264621692781</v>
      </c>
      <c r="I44" s="17">
        <f>SUM(I36:I42)*5</f>
        <v>1312.9411860312971</v>
      </c>
      <c r="J44" s="17">
        <f>SUM(J36:J42)*5</f>
        <v>892.9935418873946</v>
      </c>
      <c r="K44" s="20">
        <f>K42/K43</f>
        <v>25.039868091762703</v>
      </c>
      <c r="L44" s="20">
        <f t="shared" ref="L44:M44" si="27">L42/L43</f>
        <v>27.099095640944174</v>
      </c>
      <c r="M44" s="20">
        <f t="shared" si="27"/>
        <v>23.190471235812563</v>
      </c>
    </row>
    <row r="45" spans="1:13" ht="9" customHeight="1" x14ac:dyDescent="0.3">
      <c r="A45" s="9" t="s">
        <v>30</v>
      </c>
      <c r="B45" s="9">
        <v>48418</v>
      </c>
      <c r="C45" s="9">
        <v>23814</v>
      </c>
      <c r="D45" s="9">
        <v>24604</v>
      </c>
      <c r="E45" s="9">
        <v>19302</v>
      </c>
      <c r="F45" s="9">
        <v>11428</v>
      </c>
      <c r="G45" s="9">
        <v>7874</v>
      </c>
    </row>
    <row r="46" spans="1:13" ht="9" customHeight="1" x14ac:dyDescent="0.3">
      <c r="A46" s="9" t="s">
        <v>9</v>
      </c>
      <c r="B46" s="9">
        <v>10210</v>
      </c>
      <c r="C46" s="9">
        <v>5254</v>
      </c>
      <c r="D46" s="9">
        <v>4956</v>
      </c>
      <c r="E46" s="9">
        <v>9610</v>
      </c>
      <c r="F46" s="9">
        <v>5083</v>
      </c>
      <c r="G46" s="9">
        <v>4527</v>
      </c>
      <c r="H46" s="17">
        <f t="shared" ref="H46:J53" si="28">E46/B46*100</f>
        <v>94.123408423114597</v>
      </c>
      <c r="I46" s="17">
        <f t="shared" si="28"/>
        <v>96.74533688618196</v>
      </c>
      <c r="J46" s="17">
        <f t="shared" si="28"/>
        <v>91.343825665859569</v>
      </c>
      <c r="K46" s="18">
        <f>H54+1500</f>
        <v>2658.7290090995252</v>
      </c>
      <c r="L46" s="18">
        <f t="shared" ref="L46:M46" si="29">I54+1500</f>
        <v>2918.2581660637834</v>
      </c>
      <c r="M46" s="18">
        <f t="shared" si="29"/>
        <v>2413.2769281646019</v>
      </c>
    </row>
    <row r="47" spans="1:13" ht="9" customHeight="1" x14ac:dyDescent="0.3">
      <c r="A47" s="9" t="s">
        <v>10</v>
      </c>
      <c r="B47" s="9">
        <v>7818</v>
      </c>
      <c r="C47" s="9">
        <v>3833</v>
      </c>
      <c r="D47" s="9">
        <v>3985</v>
      </c>
      <c r="E47" s="9">
        <v>5159</v>
      </c>
      <c r="F47" s="9">
        <v>3164</v>
      </c>
      <c r="G47" s="9">
        <v>1995</v>
      </c>
      <c r="H47" s="17">
        <f t="shared" si="28"/>
        <v>65.988743924277301</v>
      </c>
      <c r="I47" s="17">
        <f t="shared" si="28"/>
        <v>82.546308374641271</v>
      </c>
      <c r="J47" s="17">
        <f t="shared" si="28"/>
        <v>50.062735257214555</v>
      </c>
      <c r="K47" s="19"/>
      <c r="L47" s="19"/>
      <c r="M47" s="19"/>
    </row>
    <row r="48" spans="1:13" ht="9" customHeight="1" x14ac:dyDescent="0.3">
      <c r="A48" s="9" t="s">
        <v>11</v>
      </c>
      <c r="B48" s="9">
        <v>6910</v>
      </c>
      <c r="C48" s="9">
        <v>3329</v>
      </c>
      <c r="D48" s="9">
        <v>3581</v>
      </c>
      <c r="E48" s="9">
        <v>2376</v>
      </c>
      <c r="F48" s="9">
        <v>1689</v>
      </c>
      <c r="G48" s="9">
        <v>687</v>
      </c>
      <c r="H48" s="17">
        <f t="shared" si="28"/>
        <v>34.384949348769901</v>
      </c>
      <c r="I48" s="17">
        <f t="shared" si="28"/>
        <v>50.735956743766899</v>
      </c>
      <c r="J48" s="17">
        <f t="shared" si="28"/>
        <v>19.184585311365542</v>
      </c>
      <c r="K48" s="18">
        <f>(H52+H53)/2</f>
        <v>4.8973727422003286</v>
      </c>
      <c r="L48" s="18">
        <f t="shared" ref="L48:M48" si="30">(I52+I53)/2</f>
        <v>6.1810735003506085</v>
      </c>
      <c r="M48" s="18">
        <f t="shared" si="30"/>
        <v>3.6617563507948474</v>
      </c>
    </row>
    <row r="49" spans="1:13" ht="9" customHeight="1" x14ac:dyDescent="0.3">
      <c r="A49" s="9" t="s">
        <v>12</v>
      </c>
      <c r="B49" s="9">
        <v>5788</v>
      </c>
      <c r="C49" s="9">
        <v>2754</v>
      </c>
      <c r="D49" s="9">
        <v>3034</v>
      </c>
      <c r="E49" s="9">
        <v>954</v>
      </c>
      <c r="F49" s="9">
        <v>683</v>
      </c>
      <c r="G49" s="9">
        <v>271</v>
      </c>
      <c r="H49" s="17">
        <f t="shared" si="28"/>
        <v>16.482377332411886</v>
      </c>
      <c r="I49" s="17">
        <f t="shared" si="28"/>
        <v>24.800290486564997</v>
      </c>
      <c r="J49" s="17">
        <f t="shared" si="28"/>
        <v>8.93210283454186</v>
      </c>
      <c r="K49" s="18"/>
      <c r="L49" s="18"/>
      <c r="M49" s="18"/>
    </row>
    <row r="50" spans="1:13" ht="9" customHeight="1" x14ac:dyDescent="0.3">
      <c r="A50" s="9" t="s">
        <v>13</v>
      </c>
      <c r="B50" s="9">
        <v>5996</v>
      </c>
      <c r="C50" s="9">
        <v>2903</v>
      </c>
      <c r="D50" s="9">
        <v>3093</v>
      </c>
      <c r="E50" s="9">
        <v>558</v>
      </c>
      <c r="F50" s="9">
        <v>397</v>
      </c>
      <c r="G50" s="9">
        <v>161</v>
      </c>
      <c r="H50" s="17">
        <f t="shared" si="28"/>
        <v>9.3062041360907273</v>
      </c>
      <c r="I50" s="17">
        <f t="shared" si="28"/>
        <v>13.675508095074063</v>
      </c>
      <c r="J50" s="17">
        <f t="shared" si="28"/>
        <v>5.2053022955059811</v>
      </c>
      <c r="K50" s="18">
        <f>K48*50</f>
        <v>244.86863711001644</v>
      </c>
      <c r="L50" s="18">
        <f t="shared" ref="L50:M50" si="31">L48*50</f>
        <v>309.05367501753045</v>
      </c>
      <c r="M50" s="18">
        <f t="shared" si="31"/>
        <v>183.08781753974236</v>
      </c>
    </row>
    <row r="51" spans="1:13" ht="9" customHeight="1" x14ac:dyDescent="0.3">
      <c r="A51" s="9" t="s">
        <v>14</v>
      </c>
      <c r="B51" s="9">
        <v>4551</v>
      </c>
      <c r="C51" s="9">
        <v>2237</v>
      </c>
      <c r="D51" s="9">
        <v>2314</v>
      </c>
      <c r="E51" s="9">
        <v>294</v>
      </c>
      <c r="F51" s="9">
        <v>194</v>
      </c>
      <c r="G51" s="9">
        <v>100</v>
      </c>
      <c r="H51" s="17">
        <f t="shared" si="28"/>
        <v>6.4601186552406071</v>
      </c>
      <c r="I51" s="17">
        <f t="shared" si="28"/>
        <v>8.6723290120697367</v>
      </c>
      <c r="J51" s="17">
        <f t="shared" si="28"/>
        <v>4.3215211754537597</v>
      </c>
      <c r="K51" s="18"/>
      <c r="L51" s="18"/>
      <c r="M51" s="18"/>
    </row>
    <row r="52" spans="1:13" ht="9" customHeight="1" x14ac:dyDescent="0.3">
      <c r="A52" s="9" t="s">
        <v>15</v>
      </c>
      <c r="B52" s="9">
        <v>4100</v>
      </c>
      <c r="C52" s="9">
        <v>1992</v>
      </c>
      <c r="D52" s="9">
        <v>2108</v>
      </c>
      <c r="E52" s="9">
        <v>205</v>
      </c>
      <c r="F52" s="9">
        <v>129</v>
      </c>
      <c r="G52" s="9">
        <v>76</v>
      </c>
      <c r="H52" s="17">
        <f t="shared" si="28"/>
        <v>5</v>
      </c>
      <c r="I52" s="17">
        <f t="shared" si="28"/>
        <v>6.475903614457831</v>
      </c>
      <c r="J52" s="17">
        <f t="shared" si="28"/>
        <v>3.6053130929791273</v>
      </c>
      <c r="K52" s="18">
        <f>K46-K50</f>
        <v>2413.8603719895086</v>
      </c>
      <c r="L52" s="18">
        <f t="shared" ref="L52:M52" si="32">L46-L50</f>
        <v>2609.2044910462528</v>
      </c>
      <c r="M52" s="18">
        <f t="shared" si="32"/>
        <v>2230.1891106248595</v>
      </c>
    </row>
    <row r="53" spans="1:13" ht="9" customHeight="1" x14ac:dyDescent="0.3">
      <c r="A53" s="9" t="s">
        <v>16</v>
      </c>
      <c r="B53" s="9">
        <v>3045</v>
      </c>
      <c r="C53" s="9">
        <v>1512</v>
      </c>
      <c r="D53" s="9">
        <v>1533</v>
      </c>
      <c r="E53" s="9">
        <v>146</v>
      </c>
      <c r="F53" s="9">
        <v>89</v>
      </c>
      <c r="G53" s="9">
        <v>57</v>
      </c>
      <c r="H53" s="17">
        <f t="shared" si="28"/>
        <v>4.7947454844006563</v>
      </c>
      <c r="I53" s="17">
        <f t="shared" si="28"/>
        <v>5.8862433862433861</v>
      </c>
      <c r="J53" s="17">
        <f t="shared" si="28"/>
        <v>3.7181996086105675</v>
      </c>
      <c r="K53" s="18">
        <f>100-K48</f>
        <v>95.102627257799668</v>
      </c>
      <c r="L53" s="18">
        <f t="shared" ref="L53:M53" si="33">100-L48</f>
        <v>93.818926499649393</v>
      </c>
      <c r="M53" s="18">
        <f t="shared" si="33"/>
        <v>96.338243649205154</v>
      </c>
    </row>
    <row r="54" spans="1:13" ht="9" customHeight="1" x14ac:dyDescent="0.3">
      <c r="H54" s="17">
        <f>SUM(H46:H52)*5</f>
        <v>1158.7290090995252</v>
      </c>
      <c r="I54" s="17">
        <f>SUM(I46:I52)*5</f>
        <v>1418.2581660637836</v>
      </c>
      <c r="J54" s="17">
        <f>SUM(J46:J52)*5</f>
        <v>913.27692816460194</v>
      </c>
      <c r="K54" s="20">
        <f>K52/K53</f>
        <v>25.381637096587575</v>
      </c>
      <c r="L54" s="20">
        <f t="shared" ref="L54:M54" si="34">L52/L53</f>
        <v>27.811067429512782</v>
      </c>
      <c r="M54" s="20">
        <f t="shared" si="34"/>
        <v>23.149572030248031</v>
      </c>
    </row>
    <row r="55" spans="1:13" ht="9" customHeight="1" x14ac:dyDescent="0.3">
      <c r="A55" s="9" t="s">
        <v>31</v>
      </c>
      <c r="B55" s="9">
        <v>31542</v>
      </c>
      <c r="C55" s="9">
        <v>15378</v>
      </c>
      <c r="D55" s="9">
        <v>16164</v>
      </c>
      <c r="E55" s="9">
        <v>11039</v>
      </c>
      <c r="F55" s="9">
        <v>6433</v>
      </c>
      <c r="G55" s="9">
        <v>4606</v>
      </c>
    </row>
    <row r="56" spans="1:13" ht="9" customHeight="1" x14ac:dyDescent="0.3">
      <c r="A56" s="9" t="s">
        <v>9</v>
      </c>
      <c r="B56" s="9">
        <v>6683</v>
      </c>
      <c r="C56" s="9">
        <v>3402</v>
      </c>
      <c r="D56" s="9">
        <v>3281</v>
      </c>
      <c r="E56" s="9">
        <v>6202</v>
      </c>
      <c r="F56" s="9">
        <v>3297</v>
      </c>
      <c r="G56" s="9">
        <v>2905</v>
      </c>
      <c r="H56" s="17">
        <f t="shared" ref="H56:J63" si="35">E56/B56*100</f>
        <v>92.802633547807872</v>
      </c>
      <c r="I56" s="17">
        <f t="shared" si="35"/>
        <v>96.913580246913583</v>
      </c>
      <c r="J56" s="17">
        <f t="shared" si="35"/>
        <v>88.540079244132883</v>
      </c>
      <c r="K56" s="18">
        <f>H64+1500</f>
        <v>2493.9781911989216</v>
      </c>
      <c r="L56" s="18">
        <f t="shared" ref="L56:M56" si="36">I64+1500</f>
        <v>2698.0935166938789</v>
      </c>
      <c r="M56" s="18">
        <f t="shared" si="36"/>
        <v>2301.4792474120504</v>
      </c>
    </row>
    <row r="57" spans="1:13" ht="9" customHeight="1" x14ac:dyDescent="0.3">
      <c r="A57" s="9" t="s">
        <v>10</v>
      </c>
      <c r="B57" s="9">
        <v>4826</v>
      </c>
      <c r="C57" s="9">
        <v>2340</v>
      </c>
      <c r="D57" s="9">
        <v>2486</v>
      </c>
      <c r="E57" s="9">
        <v>2901</v>
      </c>
      <c r="F57" s="9">
        <v>1801</v>
      </c>
      <c r="G57" s="9">
        <v>1100</v>
      </c>
      <c r="H57" s="17">
        <f t="shared" si="35"/>
        <v>60.111893907998336</v>
      </c>
      <c r="I57" s="17">
        <f t="shared" si="35"/>
        <v>76.965811965811966</v>
      </c>
      <c r="J57" s="17">
        <f t="shared" si="35"/>
        <v>44.247787610619469</v>
      </c>
      <c r="K57" s="19"/>
      <c r="L57" s="19"/>
      <c r="M57" s="19"/>
    </row>
    <row r="58" spans="1:13" ht="9" customHeight="1" x14ac:dyDescent="0.3">
      <c r="A58" s="9" t="s">
        <v>11</v>
      </c>
      <c r="B58" s="9">
        <v>4553</v>
      </c>
      <c r="C58" s="9">
        <v>2216</v>
      </c>
      <c r="D58" s="9">
        <v>2337</v>
      </c>
      <c r="E58" s="9">
        <v>1151</v>
      </c>
      <c r="F58" s="9">
        <v>798</v>
      </c>
      <c r="G58" s="9">
        <v>353</v>
      </c>
      <c r="H58" s="17">
        <f t="shared" si="35"/>
        <v>25.280035141664836</v>
      </c>
      <c r="I58" s="17">
        <f t="shared" si="35"/>
        <v>36.010830324909747</v>
      </c>
      <c r="J58" s="17">
        <f t="shared" si="35"/>
        <v>15.104835258878904</v>
      </c>
      <c r="K58" s="18">
        <f>(H62+H63)/2</f>
        <v>2.1969826937283585</v>
      </c>
      <c r="L58" s="18">
        <f t="shared" ref="L58:M58" si="37">(I62+I63)/2</f>
        <v>2.9926303104603615</v>
      </c>
      <c r="M58" s="18">
        <f t="shared" si="37"/>
        <v>1.4407615353444498</v>
      </c>
    </row>
    <row r="59" spans="1:13" ht="9" customHeight="1" x14ac:dyDescent="0.3">
      <c r="A59" s="9" t="s">
        <v>12</v>
      </c>
      <c r="B59" s="9">
        <v>3782</v>
      </c>
      <c r="C59" s="9">
        <v>1762</v>
      </c>
      <c r="D59" s="9">
        <v>2020</v>
      </c>
      <c r="E59" s="9">
        <v>390</v>
      </c>
      <c r="F59" s="9">
        <v>275</v>
      </c>
      <c r="G59" s="9">
        <v>115</v>
      </c>
      <c r="H59" s="17">
        <f t="shared" si="35"/>
        <v>10.312004230565838</v>
      </c>
      <c r="I59" s="17">
        <f t="shared" si="35"/>
        <v>15.607264472190693</v>
      </c>
      <c r="J59" s="17">
        <f t="shared" si="35"/>
        <v>5.6930693069306937</v>
      </c>
      <c r="K59" s="18"/>
      <c r="L59" s="18"/>
      <c r="M59" s="18"/>
    </row>
    <row r="60" spans="1:13" ht="9" customHeight="1" x14ac:dyDescent="0.3">
      <c r="A60" s="9" t="s">
        <v>13</v>
      </c>
      <c r="B60" s="9">
        <v>4167</v>
      </c>
      <c r="C60" s="9">
        <v>1988</v>
      </c>
      <c r="D60" s="9">
        <v>2179</v>
      </c>
      <c r="E60" s="9">
        <v>206</v>
      </c>
      <c r="F60" s="9">
        <v>139</v>
      </c>
      <c r="G60" s="9">
        <v>67</v>
      </c>
      <c r="H60" s="17">
        <f t="shared" si="35"/>
        <v>4.9436045116390686</v>
      </c>
      <c r="I60" s="17">
        <f t="shared" si="35"/>
        <v>6.9919517102615698</v>
      </c>
      <c r="J60" s="17">
        <f t="shared" si="35"/>
        <v>3.0748049564020192</v>
      </c>
      <c r="K60" s="18">
        <f>K58*50</f>
        <v>109.84913468641793</v>
      </c>
      <c r="L60" s="18">
        <f t="shared" ref="L60:M60" si="38">L58*50</f>
        <v>149.63151552301807</v>
      </c>
      <c r="M60" s="18">
        <f t="shared" si="38"/>
        <v>72.038076767222492</v>
      </c>
    </row>
    <row r="61" spans="1:13" ht="9" customHeight="1" x14ac:dyDescent="0.3">
      <c r="A61" s="9" t="s">
        <v>14</v>
      </c>
      <c r="B61" s="9">
        <v>3007</v>
      </c>
      <c r="C61" s="9">
        <v>1464</v>
      </c>
      <c r="D61" s="9">
        <v>1543</v>
      </c>
      <c r="E61" s="9">
        <v>87</v>
      </c>
      <c r="F61" s="9">
        <v>55</v>
      </c>
      <c r="G61" s="9">
        <v>32</v>
      </c>
      <c r="H61" s="17">
        <f t="shared" si="35"/>
        <v>2.893249085467243</v>
      </c>
      <c r="I61" s="17">
        <f t="shared" si="35"/>
        <v>3.7568306010928962</v>
      </c>
      <c r="J61" s="17">
        <f t="shared" si="35"/>
        <v>2.0738820479585223</v>
      </c>
      <c r="K61" s="18"/>
      <c r="L61" s="18"/>
      <c r="M61" s="18"/>
    </row>
    <row r="62" spans="1:13" ht="9" customHeight="1" x14ac:dyDescent="0.3">
      <c r="A62" s="9" t="s">
        <v>15</v>
      </c>
      <c r="B62" s="9">
        <v>2773</v>
      </c>
      <c r="C62" s="9">
        <v>1364</v>
      </c>
      <c r="D62" s="9">
        <v>1409</v>
      </c>
      <c r="E62" s="9">
        <v>68</v>
      </c>
      <c r="F62" s="9">
        <v>46</v>
      </c>
      <c r="G62" s="9">
        <v>22</v>
      </c>
      <c r="H62" s="17">
        <f t="shared" si="35"/>
        <v>2.452217814641183</v>
      </c>
      <c r="I62" s="17">
        <f t="shared" si="35"/>
        <v>3.3724340175953076</v>
      </c>
      <c r="J62" s="17">
        <f t="shared" si="35"/>
        <v>1.5613910574875798</v>
      </c>
      <c r="K62" s="18">
        <f>K56-K60</f>
        <v>2384.1290565125037</v>
      </c>
      <c r="L62" s="18">
        <f t="shared" ref="L62:M62" si="39">L56-L60</f>
        <v>2548.4620011708607</v>
      </c>
      <c r="M62" s="18">
        <f t="shared" si="39"/>
        <v>2229.4411706448282</v>
      </c>
    </row>
    <row r="63" spans="1:13" ht="9" customHeight="1" x14ac:dyDescent="0.3">
      <c r="A63" s="9" t="s">
        <v>16</v>
      </c>
      <c r="B63" s="9">
        <v>1751</v>
      </c>
      <c r="C63" s="9">
        <v>842</v>
      </c>
      <c r="D63" s="9">
        <v>909</v>
      </c>
      <c r="E63" s="9">
        <v>34</v>
      </c>
      <c r="F63" s="9">
        <v>22</v>
      </c>
      <c r="G63" s="9">
        <v>12</v>
      </c>
      <c r="H63" s="17">
        <f t="shared" si="35"/>
        <v>1.9417475728155338</v>
      </c>
      <c r="I63" s="17">
        <f t="shared" si="35"/>
        <v>2.6128266033254155</v>
      </c>
      <c r="J63" s="17">
        <f t="shared" si="35"/>
        <v>1.3201320132013201</v>
      </c>
      <c r="K63" s="18">
        <f>100-K58</f>
        <v>97.803017306271641</v>
      </c>
      <c r="L63" s="18">
        <f t="shared" ref="L63:M63" si="40">100-L58</f>
        <v>97.007369689539644</v>
      </c>
      <c r="M63" s="18">
        <f t="shared" si="40"/>
        <v>98.55923846465555</v>
      </c>
    </row>
    <row r="64" spans="1:13" ht="9" customHeight="1" x14ac:dyDescent="0.3">
      <c r="H64" s="17">
        <f>SUM(H56:H62)*5</f>
        <v>993.97819119892176</v>
      </c>
      <c r="I64" s="17">
        <f>SUM(I56:I62)*5</f>
        <v>1198.0935166938789</v>
      </c>
      <c r="J64" s="17">
        <f>SUM(J56:J62)*5</f>
        <v>801.47924741205031</v>
      </c>
      <c r="K64" s="20">
        <f>K62/K63</f>
        <v>24.376845645227561</v>
      </c>
      <c r="L64" s="20">
        <f t="shared" ref="L64:M64" si="41">L62/L63</f>
        <v>26.270808180109462</v>
      </c>
      <c r="M64" s="20">
        <f t="shared" si="41"/>
        <v>22.620316526129926</v>
      </c>
    </row>
    <row r="65" spans="1:13" ht="9" customHeight="1" x14ac:dyDescent="0.3">
      <c r="A65" s="9" t="s">
        <v>32</v>
      </c>
      <c r="B65" s="9">
        <v>30206</v>
      </c>
      <c r="C65" s="9">
        <v>14724</v>
      </c>
      <c r="D65" s="9">
        <v>15482</v>
      </c>
      <c r="E65" s="9">
        <v>10823</v>
      </c>
      <c r="F65" s="9">
        <v>6330</v>
      </c>
      <c r="G65" s="9">
        <v>4493</v>
      </c>
    </row>
    <row r="66" spans="1:13" ht="9" customHeight="1" x14ac:dyDescent="0.3">
      <c r="A66" s="9" t="s">
        <v>9</v>
      </c>
      <c r="B66" s="9">
        <v>6523</v>
      </c>
      <c r="C66" s="9">
        <v>3315</v>
      </c>
      <c r="D66" s="9">
        <v>3208</v>
      </c>
      <c r="E66" s="9">
        <v>6116</v>
      </c>
      <c r="F66" s="9">
        <v>3228</v>
      </c>
      <c r="G66" s="9">
        <v>2888</v>
      </c>
      <c r="H66" s="17">
        <f t="shared" ref="H66:J73" si="42">E66/B66*100</f>
        <v>93.760539629005052</v>
      </c>
      <c r="I66" s="17">
        <f t="shared" si="42"/>
        <v>97.375565610859724</v>
      </c>
      <c r="J66" s="17">
        <f t="shared" si="42"/>
        <v>90.024937655860356</v>
      </c>
      <c r="K66" s="18">
        <f>H74+1500</f>
        <v>2541.0349885836908</v>
      </c>
      <c r="L66" s="18">
        <f t="shared" ref="L66:M66" si="43">I74+1500</f>
        <v>2781.0749462913855</v>
      </c>
      <c r="M66" s="18">
        <f t="shared" si="43"/>
        <v>2322.9872739269231</v>
      </c>
    </row>
    <row r="67" spans="1:13" ht="9" customHeight="1" x14ac:dyDescent="0.3">
      <c r="A67" s="9" t="s">
        <v>10</v>
      </c>
      <c r="B67" s="9">
        <v>4232</v>
      </c>
      <c r="C67" s="9">
        <v>2055</v>
      </c>
      <c r="D67" s="9">
        <v>2177</v>
      </c>
      <c r="E67" s="9">
        <v>2608</v>
      </c>
      <c r="F67" s="9">
        <v>1641</v>
      </c>
      <c r="G67" s="9">
        <v>967</v>
      </c>
      <c r="H67" s="17">
        <f t="shared" si="42"/>
        <v>61.625708884688088</v>
      </c>
      <c r="I67" s="17">
        <f t="shared" si="42"/>
        <v>79.854014598540147</v>
      </c>
      <c r="J67" s="17">
        <f t="shared" si="42"/>
        <v>44.418925126320623</v>
      </c>
      <c r="K67" s="19"/>
      <c r="L67" s="19"/>
      <c r="M67" s="19"/>
    </row>
    <row r="68" spans="1:13" ht="9" customHeight="1" x14ac:dyDescent="0.3">
      <c r="A68" s="9" t="s">
        <v>11</v>
      </c>
      <c r="B68" s="9">
        <v>4261</v>
      </c>
      <c r="C68" s="9">
        <v>1919</v>
      </c>
      <c r="D68" s="9">
        <v>2342</v>
      </c>
      <c r="E68" s="9">
        <v>1168</v>
      </c>
      <c r="F68" s="9">
        <v>822</v>
      </c>
      <c r="G68" s="9">
        <v>346</v>
      </c>
      <c r="H68" s="17">
        <f t="shared" si="42"/>
        <v>27.411405773292653</v>
      </c>
      <c r="I68" s="17">
        <f t="shared" si="42"/>
        <v>42.83480979676915</v>
      </c>
      <c r="J68" s="17">
        <f t="shared" si="42"/>
        <v>14.773697694278395</v>
      </c>
      <c r="K68" s="18">
        <f>(H72+H73)/2</f>
        <v>2.6489104256907705</v>
      </c>
      <c r="L68" s="18">
        <f t="shared" ref="L68:M68" si="44">(I72+I73)/2</f>
        <v>3.1098884199374606</v>
      </c>
      <c r="M68" s="18">
        <f t="shared" si="44"/>
        <v>2.1808235952589312</v>
      </c>
    </row>
    <row r="69" spans="1:13" ht="9" customHeight="1" x14ac:dyDescent="0.3">
      <c r="A69" s="9" t="s">
        <v>12</v>
      </c>
      <c r="B69" s="9">
        <v>3649</v>
      </c>
      <c r="C69" s="9">
        <v>1742</v>
      </c>
      <c r="D69" s="9">
        <v>1907</v>
      </c>
      <c r="E69" s="9">
        <v>447</v>
      </c>
      <c r="F69" s="9">
        <v>334</v>
      </c>
      <c r="G69" s="9">
        <v>113</v>
      </c>
      <c r="H69" s="17">
        <f t="shared" si="42"/>
        <v>12.249931488078927</v>
      </c>
      <c r="I69" s="17">
        <f t="shared" si="42"/>
        <v>19.173363949483353</v>
      </c>
      <c r="J69" s="17">
        <f t="shared" si="42"/>
        <v>5.9255374934452023</v>
      </c>
      <c r="K69" s="18"/>
      <c r="L69" s="18"/>
      <c r="M69" s="18"/>
    </row>
    <row r="70" spans="1:13" ht="9" customHeight="1" x14ac:dyDescent="0.3">
      <c r="A70" s="9" t="s">
        <v>13</v>
      </c>
      <c r="B70" s="9">
        <v>4013</v>
      </c>
      <c r="C70" s="9">
        <v>1974</v>
      </c>
      <c r="D70" s="9">
        <v>2039</v>
      </c>
      <c r="E70" s="9">
        <v>243</v>
      </c>
      <c r="F70" s="9">
        <v>159</v>
      </c>
      <c r="G70" s="9">
        <v>84</v>
      </c>
      <c r="H70" s="17">
        <f t="shared" si="42"/>
        <v>6.0553202093197109</v>
      </c>
      <c r="I70" s="17">
        <f t="shared" si="42"/>
        <v>8.0547112462006076</v>
      </c>
      <c r="J70" s="17">
        <f t="shared" si="42"/>
        <v>4.1196665031878368</v>
      </c>
      <c r="K70" s="18">
        <f>K68*50</f>
        <v>132.44552128453853</v>
      </c>
      <c r="L70" s="18">
        <f t="shared" ref="L70:M70" si="45">L68*50</f>
        <v>155.49442099687303</v>
      </c>
      <c r="M70" s="18">
        <f t="shared" si="45"/>
        <v>109.04117976294656</v>
      </c>
    </row>
    <row r="71" spans="1:13" ht="9" customHeight="1" x14ac:dyDescent="0.3">
      <c r="A71" s="9" t="s">
        <v>14</v>
      </c>
      <c r="B71" s="9">
        <v>2920</v>
      </c>
      <c r="C71" s="9">
        <v>1412</v>
      </c>
      <c r="D71" s="9">
        <v>1508</v>
      </c>
      <c r="E71" s="9">
        <v>115</v>
      </c>
      <c r="F71" s="9">
        <v>71</v>
      </c>
      <c r="G71" s="9">
        <v>44</v>
      </c>
      <c r="H71" s="17">
        <f t="shared" si="42"/>
        <v>3.9383561643835616</v>
      </c>
      <c r="I71" s="17">
        <f t="shared" si="42"/>
        <v>5.0283286118980168</v>
      </c>
      <c r="J71" s="17">
        <f t="shared" si="42"/>
        <v>2.9177718832891246</v>
      </c>
      <c r="K71" s="18"/>
      <c r="L71" s="18"/>
      <c r="M71" s="18"/>
    </row>
    <row r="72" spans="1:13" ht="9" customHeight="1" x14ac:dyDescent="0.3">
      <c r="A72" s="9" t="s">
        <v>15</v>
      </c>
      <c r="B72" s="9">
        <v>2685</v>
      </c>
      <c r="C72" s="9">
        <v>1361</v>
      </c>
      <c r="D72" s="9">
        <v>1324</v>
      </c>
      <c r="E72" s="9">
        <v>85</v>
      </c>
      <c r="F72" s="9">
        <v>53</v>
      </c>
      <c r="G72" s="9">
        <v>32</v>
      </c>
      <c r="H72" s="17">
        <f t="shared" si="42"/>
        <v>3.1657355679702048</v>
      </c>
      <c r="I72" s="17">
        <f t="shared" si="42"/>
        <v>3.8941954445260838</v>
      </c>
      <c r="J72" s="17">
        <f t="shared" si="42"/>
        <v>2.416918429003021</v>
      </c>
      <c r="K72" s="18">
        <f>K66-K70</f>
        <v>2408.5894672991521</v>
      </c>
      <c r="L72" s="18">
        <f t="shared" ref="L72:M72" si="46">L66-L70</f>
        <v>2625.5805252945124</v>
      </c>
      <c r="M72" s="18">
        <f t="shared" si="46"/>
        <v>2213.9460941639763</v>
      </c>
    </row>
    <row r="73" spans="1:13" ht="9" customHeight="1" x14ac:dyDescent="0.3">
      <c r="A73" s="9" t="s">
        <v>16</v>
      </c>
      <c r="B73" s="9">
        <v>1923</v>
      </c>
      <c r="C73" s="9">
        <v>946</v>
      </c>
      <c r="D73" s="9">
        <v>977</v>
      </c>
      <c r="E73" s="9">
        <v>41</v>
      </c>
      <c r="F73" s="9">
        <v>22</v>
      </c>
      <c r="G73" s="9">
        <v>19</v>
      </c>
      <c r="H73" s="17">
        <f t="shared" si="42"/>
        <v>2.1320852834113362</v>
      </c>
      <c r="I73" s="17">
        <f t="shared" si="42"/>
        <v>2.3255813953488373</v>
      </c>
      <c r="J73" s="17">
        <f t="shared" si="42"/>
        <v>1.9447287615148412</v>
      </c>
      <c r="K73" s="18">
        <f>100-K68</f>
        <v>97.351089574309228</v>
      </c>
      <c r="L73" s="18">
        <f t="shared" ref="L73:M73" si="47">100-L68</f>
        <v>96.890111580062538</v>
      </c>
      <c r="M73" s="18">
        <f t="shared" si="47"/>
        <v>97.819176404741071</v>
      </c>
    </row>
    <row r="74" spans="1:13" ht="9" customHeight="1" x14ac:dyDescent="0.3">
      <c r="H74" s="17">
        <f>SUM(H66:H72)*5</f>
        <v>1041.0349885836908</v>
      </c>
      <c r="I74" s="17">
        <f>SUM(I66:I72)*5</f>
        <v>1281.0749462913855</v>
      </c>
      <c r="J74" s="17">
        <f>SUM(J66:J72)*5</f>
        <v>822.98727392692285</v>
      </c>
      <c r="K74" s="20">
        <f>K72/K73</f>
        <v>24.741268719551901</v>
      </c>
      <c r="L74" s="20">
        <f t="shared" ref="L74:M74" si="48">L72/L73</f>
        <v>27.098539597871497</v>
      </c>
      <c r="M74" s="20">
        <f t="shared" si="48"/>
        <v>22.63304778812952</v>
      </c>
    </row>
    <row r="75" spans="1:13" ht="9" customHeight="1" x14ac:dyDescent="0.3">
      <c r="A75" s="8" t="s">
        <v>44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361C-EE6C-4541-819D-E7918DD218BF}">
  <dimension ref="A1:I67"/>
  <sheetViews>
    <sheetView view="pageBreakPreview" topLeftCell="A14" zoomScaleNormal="100" zoomScaleSheetLayoutView="100" workbookViewId="0">
      <selection activeCell="A67" sqref="A67"/>
    </sheetView>
  </sheetViews>
  <sheetFormatPr defaultColWidth="8.86328125" defaultRowHeight="10.15" x14ac:dyDescent="0.3"/>
  <cols>
    <col min="1" max="16384" width="8.86328125" style="1"/>
  </cols>
  <sheetData>
    <row r="1" spans="1:9" x14ac:dyDescent="0.3">
      <c r="A1" s="1" t="s">
        <v>40</v>
      </c>
    </row>
    <row r="2" spans="1:9" x14ac:dyDescent="0.3">
      <c r="A2" s="2"/>
      <c r="B2" s="3" t="s">
        <v>24</v>
      </c>
      <c r="C2" s="3" t="s">
        <v>33</v>
      </c>
      <c r="D2" s="3" t="s">
        <v>34</v>
      </c>
      <c r="E2" s="3" t="s">
        <v>35</v>
      </c>
      <c r="F2" s="3" t="s">
        <v>36</v>
      </c>
      <c r="G2" s="3" t="s">
        <v>37</v>
      </c>
      <c r="H2" s="3" t="s">
        <v>38</v>
      </c>
      <c r="I2" s="4" t="s">
        <v>39</v>
      </c>
    </row>
    <row r="3" spans="1:9" x14ac:dyDescent="0.3">
      <c r="A3" s="1" t="s">
        <v>26</v>
      </c>
    </row>
    <row r="4" spans="1:9" x14ac:dyDescent="0.3">
      <c r="A4" s="1" t="s">
        <v>1</v>
      </c>
      <c r="B4" s="1">
        <v>112255</v>
      </c>
      <c r="C4" s="1">
        <v>276571</v>
      </c>
      <c r="D4" s="1">
        <v>259571</v>
      </c>
      <c r="E4" s="1">
        <v>17395</v>
      </c>
      <c r="F4" s="5">
        <f>C4/B4</f>
        <v>2.4637744421183911</v>
      </c>
      <c r="G4" s="5">
        <f>D4/B4</f>
        <v>2.312333526346265</v>
      </c>
      <c r="H4" s="6">
        <f>D4*100/C4</f>
        <v>93.853296260273126</v>
      </c>
      <c r="I4" s="1">
        <f>E4*1000/B4</f>
        <v>154.95968999153712</v>
      </c>
    </row>
    <row r="5" spans="1:9" x14ac:dyDescent="0.3">
      <c r="A5" s="1" t="s">
        <v>9</v>
      </c>
      <c r="B5" s="1">
        <v>23837</v>
      </c>
      <c r="C5" s="1">
        <v>5067</v>
      </c>
      <c r="D5" s="1">
        <v>4930</v>
      </c>
      <c r="E5" s="1">
        <v>1722</v>
      </c>
      <c r="F5" s="5">
        <f t="shared" ref="F5:F11" si="0">C5/B5</f>
        <v>0.21256869572513321</v>
      </c>
      <c r="G5" s="5">
        <f t="shared" ref="G5:G11" si="1">D5/B5</f>
        <v>0.20682132818727189</v>
      </c>
      <c r="H5" s="6">
        <f t="shared" ref="H5:H11" si="2">D5*100/C5</f>
        <v>97.296230511150583</v>
      </c>
      <c r="I5" s="1">
        <f t="shared" ref="I5:I11" si="3">E5*1000/B5</f>
        <v>72.240634308008552</v>
      </c>
    </row>
    <row r="6" spans="1:9" x14ac:dyDescent="0.3">
      <c r="A6" s="1" t="s">
        <v>10</v>
      </c>
      <c r="B6" s="1">
        <v>18784</v>
      </c>
      <c r="C6" s="1">
        <v>18890</v>
      </c>
      <c r="D6" s="1">
        <v>18180</v>
      </c>
      <c r="E6" s="1">
        <v>4318</v>
      </c>
      <c r="F6" s="5">
        <f t="shared" si="0"/>
        <v>1.0056431005110733</v>
      </c>
      <c r="G6" s="5">
        <f t="shared" si="1"/>
        <v>0.96784497444633732</v>
      </c>
      <c r="H6" s="6">
        <f t="shared" si="2"/>
        <v>96.241397564849123</v>
      </c>
      <c r="I6" s="1">
        <f t="shared" si="3"/>
        <v>229.87649063032367</v>
      </c>
    </row>
    <row r="7" spans="1:9" x14ac:dyDescent="0.3">
      <c r="A7" s="1" t="s">
        <v>11</v>
      </c>
      <c r="B7" s="1">
        <v>18189</v>
      </c>
      <c r="C7" s="1">
        <v>38801</v>
      </c>
      <c r="D7" s="1">
        <v>36955</v>
      </c>
      <c r="E7" s="1">
        <v>4395</v>
      </c>
      <c r="F7" s="5">
        <f t="shared" si="0"/>
        <v>2.1332123811094617</v>
      </c>
      <c r="G7" s="5">
        <f t="shared" si="1"/>
        <v>2.0317224696244982</v>
      </c>
      <c r="H7" s="6">
        <f t="shared" si="2"/>
        <v>95.24239066003453</v>
      </c>
      <c r="I7" s="1">
        <f t="shared" si="3"/>
        <v>241.62955632525151</v>
      </c>
    </row>
    <row r="8" spans="1:9" x14ac:dyDescent="0.3">
      <c r="A8" s="1" t="s">
        <v>12</v>
      </c>
      <c r="B8" s="1">
        <v>15161</v>
      </c>
      <c r="C8" s="1">
        <v>50368</v>
      </c>
      <c r="D8" s="1">
        <v>47512</v>
      </c>
      <c r="E8" s="1">
        <v>3306</v>
      </c>
      <c r="F8" s="5">
        <f t="shared" si="0"/>
        <v>3.322208297605699</v>
      </c>
      <c r="G8" s="5">
        <f t="shared" si="1"/>
        <v>3.1338302222808521</v>
      </c>
      <c r="H8" s="6">
        <f t="shared" si="2"/>
        <v>94.329733163913602</v>
      </c>
      <c r="I8" s="1">
        <f t="shared" si="3"/>
        <v>218.05949475628256</v>
      </c>
    </row>
    <row r="9" spans="1:9" x14ac:dyDescent="0.3">
      <c r="A9" s="1" t="s">
        <v>13</v>
      </c>
      <c r="B9" s="1">
        <v>15493</v>
      </c>
      <c r="C9" s="1">
        <v>64661</v>
      </c>
      <c r="D9" s="1">
        <v>60664</v>
      </c>
      <c r="E9" s="1">
        <v>2341</v>
      </c>
      <c r="F9" s="5">
        <f t="shared" si="0"/>
        <v>4.1735622539211255</v>
      </c>
      <c r="G9" s="5">
        <f t="shared" si="1"/>
        <v>3.9155747757051573</v>
      </c>
      <c r="H9" s="6">
        <f t="shared" si="2"/>
        <v>93.818530489785189</v>
      </c>
      <c r="I9" s="1">
        <f t="shared" si="3"/>
        <v>151.10049699864456</v>
      </c>
    </row>
    <row r="10" spans="1:9" x14ac:dyDescent="0.3">
      <c r="A10" s="1" t="s">
        <v>14</v>
      </c>
      <c r="B10" s="1">
        <v>11171</v>
      </c>
      <c r="C10" s="1">
        <v>51847</v>
      </c>
      <c r="D10" s="1">
        <v>48183</v>
      </c>
      <c r="E10" s="1">
        <v>777</v>
      </c>
      <c r="F10" s="5">
        <f t="shared" si="0"/>
        <v>4.6412138573091042</v>
      </c>
      <c r="G10" s="5">
        <f t="shared" si="1"/>
        <v>4.3132217348491633</v>
      </c>
      <c r="H10" s="6">
        <f t="shared" si="2"/>
        <v>92.933053021389853</v>
      </c>
      <c r="I10" s="1">
        <f t="shared" si="3"/>
        <v>69.555098021663241</v>
      </c>
    </row>
    <row r="11" spans="1:9" x14ac:dyDescent="0.3">
      <c r="A11" s="1" t="s">
        <v>15</v>
      </c>
      <c r="B11" s="1">
        <v>9620</v>
      </c>
      <c r="C11" s="1">
        <v>46937</v>
      </c>
      <c r="D11" s="1">
        <v>43147</v>
      </c>
      <c r="E11" s="1">
        <v>536</v>
      </c>
      <c r="F11" s="5">
        <f t="shared" si="0"/>
        <v>4.8791060291060289</v>
      </c>
      <c r="G11" s="5">
        <f t="shared" si="1"/>
        <v>4.4851351351351347</v>
      </c>
      <c r="H11" s="6">
        <f t="shared" si="2"/>
        <v>91.925346741376742</v>
      </c>
      <c r="I11" s="1">
        <f t="shared" si="3"/>
        <v>55.717255717255718</v>
      </c>
    </row>
    <row r="12" spans="1:9" x14ac:dyDescent="0.3">
      <c r="H12" s="7" t="s">
        <v>41</v>
      </c>
      <c r="I12" s="1">
        <f>SUM(I5:I11)*5</f>
        <v>5190.8951337871486</v>
      </c>
    </row>
    <row r="13" spans="1:9" x14ac:dyDescent="0.3">
      <c r="A13" s="1" t="s">
        <v>27</v>
      </c>
      <c r="B13" s="1">
        <v>18309</v>
      </c>
      <c r="C13" s="1">
        <v>47251</v>
      </c>
      <c r="D13" s="1">
        <v>43020</v>
      </c>
      <c r="E13" s="1">
        <v>2758</v>
      </c>
      <c r="F13" s="5">
        <f>C13/B13</f>
        <v>2.5807526353159647</v>
      </c>
      <c r="G13" s="5">
        <f>D13/B13</f>
        <v>2.3496640996231362</v>
      </c>
      <c r="H13" s="6">
        <f>D13*100/C13</f>
        <v>91.045692154663399</v>
      </c>
      <c r="I13" s="1">
        <f>E13*1000/B13</f>
        <v>150.63629908788027</v>
      </c>
    </row>
    <row r="14" spans="1:9" x14ac:dyDescent="0.3">
      <c r="A14" s="1" t="s">
        <v>9</v>
      </c>
      <c r="B14" s="1">
        <v>3581</v>
      </c>
      <c r="C14" s="1">
        <v>693</v>
      </c>
      <c r="D14" s="1">
        <v>656</v>
      </c>
      <c r="E14" s="1">
        <v>243</v>
      </c>
      <c r="F14" s="5">
        <f t="shared" ref="F14:F20" si="4">C14/B14</f>
        <v>0.1935213627478358</v>
      </c>
      <c r="G14" s="5">
        <f t="shared" ref="G14:G20" si="5">D14/B14</f>
        <v>0.18318905333705668</v>
      </c>
      <c r="H14" s="6">
        <f t="shared" ref="H14:H20" si="6">D14*100/C14</f>
        <v>94.660894660894655</v>
      </c>
      <c r="I14" s="1">
        <f t="shared" ref="I14:I20" si="7">E14*1000/B14</f>
        <v>67.858140184306066</v>
      </c>
    </row>
    <row r="15" spans="1:9" x14ac:dyDescent="0.3">
      <c r="A15" s="1" t="s">
        <v>10</v>
      </c>
      <c r="B15" s="1">
        <v>3089</v>
      </c>
      <c r="C15" s="1">
        <v>3211</v>
      </c>
      <c r="D15" s="1">
        <v>3031</v>
      </c>
      <c r="E15" s="1">
        <v>695</v>
      </c>
      <c r="F15" s="5">
        <f t="shared" si="4"/>
        <v>1.0394949821948851</v>
      </c>
      <c r="G15" s="5">
        <f t="shared" si="5"/>
        <v>0.98122369698931688</v>
      </c>
      <c r="H15" s="6">
        <f t="shared" si="6"/>
        <v>94.39426969791343</v>
      </c>
      <c r="I15" s="1">
        <f t="shared" si="7"/>
        <v>224.99190676594367</v>
      </c>
    </row>
    <row r="16" spans="1:9" x14ac:dyDescent="0.3">
      <c r="A16" s="1" t="s">
        <v>11</v>
      </c>
      <c r="B16" s="1">
        <v>3205</v>
      </c>
      <c r="C16" s="1">
        <v>7471</v>
      </c>
      <c r="D16" s="1">
        <v>6986</v>
      </c>
      <c r="E16" s="1">
        <v>716</v>
      </c>
      <c r="F16" s="5">
        <f t="shared" si="4"/>
        <v>2.3310452418096723</v>
      </c>
      <c r="G16" s="5">
        <f t="shared" si="5"/>
        <v>2.1797191887675509</v>
      </c>
      <c r="H16" s="6">
        <f t="shared" si="6"/>
        <v>93.508231829741675</v>
      </c>
      <c r="I16" s="1">
        <f t="shared" si="7"/>
        <v>223.40093603744151</v>
      </c>
    </row>
    <row r="17" spans="1:9" x14ac:dyDescent="0.3">
      <c r="A17" s="1" t="s">
        <v>12</v>
      </c>
      <c r="B17" s="1">
        <v>2613</v>
      </c>
      <c r="C17" s="1">
        <v>9205</v>
      </c>
      <c r="D17" s="1">
        <v>8448</v>
      </c>
      <c r="E17" s="1">
        <v>527</v>
      </c>
      <c r="F17" s="5">
        <f t="shared" si="4"/>
        <v>3.5227707615767319</v>
      </c>
      <c r="G17" s="5">
        <f t="shared" si="5"/>
        <v>3.2330654420206657</v>
      </c>
      <c r="H17" s="6">
        <f t="shared" si="6"/>
        <v>91.776208582292227</v>
      </c>
      <c r="I17" s="1">
        <f t="shared" si="7"/>
        <v>201.68388825105242</v>
      </c>
    </row>
    <row r="18" spans="1:9" x14ac:dyDescent="0.3">
      <c r="A18" s="1" t="s">
        <v>13</v>
      </c>
      <c r="B18" s="1">
        <v>2623</v>
      </c>
      <c r="C18" s="1">
        <v>11485</v>
      </c>
      <c r="D18" s="1">
        <v>10436</v>
      </c>
      <c r="E18" s="1">
        <v>413</v>
      </c>
      <c r="F18" s="5">
        <f t="shared" si="4"/>
        <v>4.3785741517346546</v>
      </c>
      <c r="G18" s="5">
        <f t="shared" si="5"/>
        <v>3.9786504003049941</v>
      </c>
      <c r="H18" s="6">
        <f t="shared" si="6"/>
        <v>90.866347409664783</v>
      </c>
      <c r="I18" s="1">
        <f t="shared" si="7"/>
        <v>157.45329775066716</v>
      </c>
    </row>
    <row r="19" spans="1:9" x14ac:dyDescent="0.3">
      <c r="A19" s="1" t="s">
        <v>14</v>
      </c>
      <c r="B19" s="1">
        <v>1748</v>
      </c>
      <c r="C19" s="1">
        <v>8189</v>
      </c>
      <c r="D19" s="1">
        <v>7290</v>
      </c>
      <c r="E19" s="1">
        <v>103</v>
      </c>
      <c r="F19" s="5">
        <f t="shared" si="4"/>
        <v>4.6847826086956523</v>
      </c>
      <c r="G19" s="5">
        <f t="shared" si="5"/>
        <v>4.1704805491990848</v>
      </c>
      <c r="H19" s="6">
        <f t="shared" si="6"/>
        <v>89.021858590792533</v>
      </c>
      <c r="I19" s="1">
        <f t="shared" si="7"/>
        <v>58.924485125858126</v>
      </c>
    </row>
    <row r="20" spans="1:9" x14ac:dyDescent="0.3">
      <c r="A20" s="1" t="s">
        <v>15</v>
      </c>
      <c r="B20" s="1">
        <v>1450</v>
      </c>
      <c r="C20" s="1">
        <v>6997</v>
      </c>
      <c r="D20" s="1">
        <v>6173</v>
      </c>
      <c r="E20" s="1">
        <v>61</v>
      </c>
      <c r="F20" s="5">
        <f t="shared" si="4"/>
        <v>4.8255172413793099</v>
      </c>
      <c r="G20" s="5">
        <f t="shared" si="5"/>
        <v>4.2572413793103445</v>
      </c>
      <c r="H20" s="6">
        <f t="shared" si="6"/>
        <v>88.223524367586108</v>
      </c>
      <c r="I20" s="1">
        <f t="shared" si="7"/>
        <v>42.068965517241381</v>
      </c>
    </row>
    <row r="21" spans="1:9" x14ac:dyDescent="0.3">
      <c r="H21" s="7" t="s">
        <v>41</v>
      </c>
      <c r="I21" s="1">
        <f>SUM(I14:I20)*5</f>
        <v>4881.9080981625521</v>
      </c>
    </row>
    <row r="22" spans="1:9" x14ac:dyDescent="0.3">
      <c r="A22" s="1" t="s">
        <v>28</v>
      </c>
      <c r="B22" s="1">
        <v>23091</v>
      </c>
      <c r="C22" s="1">
        <v>63439</v>
      </c>
      <c r="D22" s="1">
        <v>59117</v>
      </c>
      <c r="E22" s="1">
        <v>4113</v>
      </c>
      <c r="F22" s="5">
        <f>C22/B22</f>
        <v>2.7473474513879865</v>
      </c>
      <c r="G22" s="5">
        <f>D22/B22</f>
        <v>2.5601749599411026</v>
      </c>
      <c r="H22" s="6">
        <f>D22*100/C22</f>
        <v>93.187156165765543</v>
      </c>
      <c r="I22" s="1">
        <f>E22*1000/B22</f>
        <v>178.12134597895283</v>
      </c>
    </row>
    <row r="23" spans="1:9" x14ac:dyDescent="0.3">
      <c r="A23" s="1" t="s">
        <v>9</v>
      </c>
      <c r="B23" s="1">
        <v>4980</v>
      </c>
      <c r="C23" s="1">
        <v>1215</v>
      </c>
      <c r="D23" s="1">
        <v>1161</v>
      </c>
      <c r="E23" s="1">
        <v>436</v>
      </c>
      <c r="F23" s="5">
        <f t="shared" ref="F23:F29" si="8">C23/B23</f>
        <v>0.24397590361445784</v>
      </c>
      <c r="G23" s="5">
        <f t="shared" ref="G23:G29" si="9">D23/B23</f>
        <v>0.23313253012048193</v>
      </c>
      <c r="H23" s="6">
        <f t="shared" ref="H23:H29" si="10">D23*100/C23</f>
        <v>95.555555555555557</v>
      </c>
      <c r="I23" s="1">
        <f t="shared" ref="I23:I29" si="11">E23*1000/B23</f>
        <v>87.550200803212846</v>
      </c>
    </row>
    <row r="24" spans="1:9" x14ac:dyDescent="0.3">
      <c r="A24" s="1" t="s">
        <v>10</v>
      </c>
      <c r="B24" s="1">
        <v>4202</v>
      </c>
      <c r="C24" s="1">
        <v>5597</v>
      </c>
      <c r="D24" s="1">
        <v>5328</v>
      </c>
      <c r="E24" s="1">
        <v>1061</v>
      </c>
      <c r="F24" s="5">
        <f t="shared" si="8"/>
        <v>1.3319847691575439</v>
      </c>
      <c r="G24" s="5">
        <f t="shared" si="9"/>
        <v>1.267967634459781</v>
      </c>
      <c r="H24" s="6">
        <f t="shared" si="10"/>
        <v>95.193853850276938</v>
      </c>
      <c r="I24" s="1">
        <f t="shared" si="11"/>
        <v>252.49881009043312</v>
      </c>
    </row>
    <row r="25" spans="1:9" x14ac:dyDescent="0.3">
      <c r="A25" s="1" t="s">
        <v>11</v>
      </c>
      <c r="B25" s="1">
        <v>3909</v>
      </c>
      <c r="C25" s="1">
        <v>10047</v>
      </c>
      <c r="D25" s="1">
        <v>9429</v>
      </c>
      <c r="E25" s="1">
        <v>1024</v>
      </c>
      <c r="F25" s="5">
        <f t="shared" si="8"/>
        <v>2.5702225633154261</v>
      </c>
      <c r="G25" s="5">
        <f t="shared" si="9"/>
        <v>2.4121258633921721</v>
      </c>
      <c r="H25" s="6">
        <f t="shared" si="10"/>
        <v>93.848910122424599</v>
      </c>
      <c r="I25" s="1">
        <f t="shared" si="11"/>
        <v>261.9595804553594</v>
      </c>
    </row>
    <row r="26" spans="1:9" x14ac:dyDescent="0.3">
      <c r="A26" s="1" t="s">
        <v>12</v>
      </c>
      <c r="B26" s="1">
        <v>2977</v>
      </c>
      <c r="C26" s="1">
        <v>11357</v>
      </c>
      <c r="D26" s="1">
        <v>10583</v>
      </c>
      <c r="E26" s="1">
        <v>721</v>
      </c>
      <c r="F26" s="5">
        <f t="shared" si="8"/>
        <v>3.8149143432986228</v>
      </c>
      <c r="G26" s="5">
        <f t="shared" si="9"/>
        <v>3.5549210614712798</v>
      </c>
      <c r="H26" s="6">
        <f t="shared" si="10"/>
        <v>93.184819934841954</v>
      </c>
      <c r="I26" s="1">
        <f t="shared" si="11"/>
        <v>242.19012428619416</v>
      </c>
    </row>
    <row r="27" spans="1:9" x14ac:dyDescent="0.3">
      <c r="A27" s="1" t="s">
        <v>13</v>
      </c>
      <c r="B27" s="1">
        <v>3006</v>
      </c>
      <c r="C27" s="1">
        <v>14011</v>
      </c>
      <c r="D27" s="1">
        <v>13037</v>
      </c>
      <c r="E27" s="1">
        <v>522</v>
      </c>
      <c r="F27" s="5">
        <f t="shared" si="8"/>
        <v>4.6610113107119098</v>
      </c>
      <c r="G27" s="5">
        <f t="shared" si="9"/>
        <v>4.3369926813040589</v>
      </c>
      <c r="H27" s="6">
        <f t="shared" si="10"/>
        <v>93.048319177788883</v>
      </c>
      <c r="I27" s="1">
        <f t="shared" si="11"/>
        <v>173.65269461077844</v>
      </c>
    </row>
    <row r="28" spans="1:9" x14ac:dyDescent="0.3">
      <c r="A28" s="1" t="s">
        <v>14</v>
      </c>
      <c r="B28" s="1">
        <v>2254</v>
      </c>
      <c r="C28" s="1">
        <v>11628</v>
      </c>
      <c r="D28" s="1">
        <v>10811</v>
      </c>
      <c r="E28" s="1">
        <v>202</v>
      </c>
      <c r="F28" s="5">
        <f t="shared" si="8"/>
        <v>5.1588287488908611</v>
      </c>
      <c r="G28" s="5">
        <f t="shared" si="9"/>
        <v>4.7963620230700972</v>
      </c>
      <c r="H28" s="6">
        <f t="shared" si="10"/>
        <v>92.973856209150327</v>
      </c>
      <c r="I28" s="1">
        <f t="shared" si="11"/>
        <v>89.618456078083412</v>
      </c>
    </row>
    <row r="29" spans="1:9" x14ac:dyDescent="0.3">
      <c r="A29" s="1" t="s">
        <v>15</v>
      </c>
      <c r="B29" s="1">
        <v>1763</v>
      </c>
      <c r="C29" s="1">
        <v>9584</v>
      </c>
      <c r="D29" s="1">
        <v>8768</v>
      </c>
      <c r="E29" s="1">
        <v>147</v>
      </c>
      <c r="F29" s="5">
        <f t="shared" si="8"/>
        <v>5.4361883153715258</v>
      </c>
      <c r="G29" s="5">
        <f t="shared" si="9"/>
        <v>4.9733408961996597</v>
      </c>
      <c r="H29" s="6">
        <f t="shared" si="10"/>
        <v>91.485809682804671</v>
      </c>
      <c r="I29" s="1">
        <f t="shared" si="11"/>
        <v>83.380601247872946</v>
      </c>
    </row>
    <row r="30" spans="1:9" x14ac:dyDescent="0.3">
      <c r="H30" s="7" t="s">
        <v>41</v>
      </c>
      <c r="I30" s="1">
        <f>SUM(I23:I29)*5</f>
        <v>5954.2523378596716</v>
      </c>
    </row>
    <row r="31" spans="1:9" x14ac:dyDescent="0.3">
      <c r="A31" s="1" t="s">
        <v>29</v>
      </c>
      <c r="B31" s="1">
        <v>18024</v>
      </c>
      <c r="C31" s="1">
        <v>41692</v>
      </c>
      <c r="D31" s="1">
        <v>39168</v>
      </c>
      <c r="E31" s="1">
        <v>2465</v>
      </c>
      <c r="F31" s="5">
        <f>C31/B31</f>
        <v>2.3131380381713269</v>
      </c>
      <c r="G31" s="5">
        <f>D31/B31</f>
        <v>2.1731025299600533</v>
      </c>
      <c r="H31" s="6">
        <f>D31*100/C31</f>
        <v>93.94608078288401</v>
      </c>
      <c r="I31" s="1">
        <f>E31*1000/B31</f>
        <v>136.76209498446516</v>
      </c>
    </row>
    <row r="32" spans="1:9" x14ac:dyDescent="0.3">
      <c r="A32" s="1" t="s">
        <v>9</v>
      </c>
      <c r="B32" s="1">
        <v>3831</v>
      </c>
      <c r="C32" s="1">
        <v>570</v>
      </c>
      <c r="D32" s="1">
        <v>554</v>
      </c>
      <c r="E32" s="1">
        <v>247</v>
      </c>
      <c r="F32" s="5">
        <f t="shared" ref="F32:F38" si="12">C32/B32</f>
        <v>0.14878621769772904</v>
      </c>
      <c r="G32" s="5">
        <f t="shared" ref="G32:G38" si="13">D32/B32</f>
        <v>0.14460976246410859</v>
      </c>
      <c r="H32" s="6">
        <f t="shared" ref="H32:H38" si="14">D32*100/C32</f>
        <v>97.192982456140356</v>
      </c>
      <c r="I32" s="1">
        <f t="shared" ref="I32:I38" si="15">E32*1000/B32</f>
        <v>64.474027669015925</v>
      </c>
    </row>
    <row r="33" spans="1:9" x14ac:dyDescent="0.3">
      <c r="A33" s="1" t="s">
        <v>10</v>
      </c>
      <c r="B33" s="1">
        <v>2845</v>
      </c>
      <c r="C33" s="1">
        <v>2399</v>
      </c>
      <c r="D33" s="1">
        <v>2340</v>
      </c>
      <c r="E33" s="1">
        <v>626</v>
      </c>
      <c r="F33" s="5">
        <f t="shared" si="12"/>
        <v>0.84323374340949031</v>
      </c>
      <c r="G33" s="5">
        <f t="shared" si="13"/>
        <v>0.82249560632688923</v>
      </c>
      <c r="H33" s="6">
        <f t="shared" si="14"/>
        <v>97.540641934139231</v>
      </c>
      <c r="I33" s="1">
        <f t="shared" si="15"/>
        <v>220.03514938488576</v>
      </c>
    </row>
    <row r="34" spans="1:9" x14ac:dyDescent="0.3">
      <c r="A34" s="1" t="s">
        <v>11</v>
      </c>
      <c r="B34" s="1">
        <v>2815</v>
      </c>
      <c r="C34" s="1">
        <v>5441</v>
      </c>
      <c r="D34" s="1">
        <v>5195</v>
      </c>
      <c r="E34" s="1">
        <v>621</v>
      </c>
      <c r="F34" s="5">
        <f t="shared" si="12"/>
        <v>1.9328596802841918</v>
      </c>
      <c r="G34" s="5">
        <f t="shared" si="13"/>
        <v>1.8454706927175843</v>
      </c>
      <c r="H34" s="6">
        <f t="shared" si="14"/>
        <v>95.478772284506519</v>
      </c>
      <c r="I34" s="1">
        <f t="shared" si="15"/>
        <v>220.60390763765542</v>
      </c>
    </row>
    <row r="35" spans="1:9" x14ac:dyDescent="0.3">
      <c r="A35" s="1" t="s">
        <v>12</v>
      </c>
      <c r="B35" s="1">
        <v>2610</v>
      </c>
      <c r="C35" s="1">
        <v>8030</v>
      </c>
      <c r="D35" s="1">
        <v>7629</v>
      </c>
      <c r="E35" s="1">
        <v>495</v>
      </c>
      <c r="F35" s="5">
        <f t="shared" si="12"/>
        <v>3.0766283524904217</v>
      </c>
      <c r="G35" s="5">
        <f t="shared" si="13"/>
        <v>2.9229885057471265</v>
      </c>
      <c r="H35" s="6">
        <f t="shared" si="14"/>
        <v>95.00622665006226</v>
      </c>
      <c r="I35" s="1">
        <f t="shared" si="15"/>
        <v>189.65517241379311</v>
      </c>
    </row>
    <row r="36" spans="1:9" x14ac:dyDescent="0.3">
      <c r="A36" s="1" t="s">
        <v>13</v>
      </c>
      <c r="B36" s="1">
        <v>2553</v>
      </c>
      <c r="C36" s="1">
        <v>10084</v>
      </c>
      <c r="D36" s="1">
        <v>9452</v>
      </c>
      <c r="E36" s="1">
        <v>328</v>
      </c>
      <c r="F36" s="5">
        <f t="shared" si="12"/>
        <v>3.9498629063846455</v>
      </c>
      <c r="G36" s="5">
        <f t="shared" si="13"/>
        <v>3.7023110066588329</v>
      </c>
      <c r="H36" s="6">
        <f t="shared" si="14"/>
        <v>93.732645775485921</v>
      </c>
      <c r="I36" s="1">
        <f t="shared" si="15"/>
        <v>128.47630238934588</v>
      </c>
    </row>
    <row r="37" spans="1:9" x14ac:dyDescent="0.3">
      <c r="A37" s="1" t="s">
        <v>14</v>
      </c>
      <c r="B37" s="1">
        <v>1804</v>
      </c>
      <c r="C37" s="1">
        <v>8033</v>
      </c>
      <c r="D37" s="1">
        <v>7440</v>
      </c>
      <c r="E37" s="1">
        <v>99</v>
      </c>
      <c r="F37" s="5">
        <f t="shared" si="12"/>
        <v>4.4528824833702885</v>
      </c>
      <c r="G37" s="5">
        <f t="shared" si="13"/>
        <v>4.1241685144124167</v>
      </c>
      <c r="H37" s="6">
        <f t="shared" si="14"/>
        <v>92.617950952321678</v>
      </c>
      <c r="I37" s="1">
        <f t="shared" si="15"/>
        <v>54.878048780487802</v>
      </c>
    </row>
    <row r="38" spans="1:9" x14ac:dyDescent="0.3">
      <c r="A38" s="1" t="s">
        <v>15</v>
      </c>
      <c r="B38" s="1">
        <v>1566</v>
      </c>
      <c r="C38" s="1">
        <v>7135</v>
      </c>
      <c r="D38" s="1">
        <v>6558</v>
      </c>
      <c r="E38" s="1">
        <v>49</v>
      </c>
      <c r="F38" s="5">
        <f t="shared" si="12"/>
        <v>4.5561941251596423</v>
      </c>
      <c r="G38" s="5">
        <f t="shared" si="13"/>
        <v>4.1877394636015328</v>
      </c>
      <c r="H38" s="6">
        <f t="shared" si="14"/>
        <v>91.913104414856349</v>
      </c>
      <c r="I38" s="1">
        <f t="shared" si="15"/>
        <v>31.289910600255428</v>
      </c>
    </row>
    <row r="39" spans="1:9" x14ac:dyDescent="0.3">
      <c r="H39" s="7" t="s">
        <v>41</v>
      </c>
      <c r="I39" s="1">
        <f>SUM(I32:I38)*5</f>
        <v>4547.0625943771965</v>
      </c>
    </row>
    <row r="40" spans="1:9" x14ac:dyDescent="0.3">
      <c r="A40" s="1" t="s">
        <v>30</v>
      </c>
      <c r="B40" s="1">
        <v>23071</v>
      </c>
      <c r="C40" s="1">
        <v>47640</v>
      </c>
      <c r="D40" s="1">
        <v>45680</v>
      </c>
      <c r="E40" s="1">
        <v>3423</v>
      </c>
      <c r="F40" s="5">
        <f>C40/B40</f>
        <v>2.0649299986996663</v>
      </c>
      <c r="G40" s="5">
        <f>D40/B40</f>
        <v>1.9799748602141216</v>
      </c>
      <c r="H40" s="6">
        <f>D40*100/C40</f>
        <v>95.88581024349287</v>
      </c>
      <c r="I40" s="1">
        <f>E40*1000/B40</f>
        <v>148.36808114082615</v>
      </c>
    </row>
    <row r="41" spans="1:9" x14ac:dyDescent="0.3">
      <c r="A41" s="1" t="s">
        <v>9</v>
      </c>
      <c r="B41" s="1">
        <v>4956</v>
      </c>
      <c r="C41" s="1">
        <v>734</v>
      </c>
      <c r="D41" s="1">
        <v>726</v>
      </c>
      <c r="E41" s="1">
        <v>339</v>
      </c>
      <c r="F41" s="5">
        <f t="shared" ref="F41:F47" si="16">C41/B41</f>
        <v>0.14810330912025826</v>
      </c>
      <c r="G41" s="5">
        <f t="shared" ref="G41:G47" si="17">D41/B41</f>
        <v>0.14648910411622276</v>
      </c>
      <c r="H41" s="6">
        <f t="shared" ref="H41:H47" si="18">D41*100/C41</f>
        <v>98.910081743869213</v>
      </c>
      <c r="I41" s="1">
        <f t="shared" ref="I41:I47" si="19">E41*1000/B41</f>
        <v>68.401937046004846</v>
      </c>
    </row>
    <row r="42" spans="1:9" x14ac:dyDescent="0.3">
      <c r="A42" s="1" t="s">
        <v>10</v>
      </c>
      <c r="B42" s="1">
        <v>3985</v>
      </c>
      <c r="C42" s="1">
        <v>3056</v>
      </c>
      <c r="D42" s="1">
        <v>2974</v>
      </c>
      <c r="E42" s="1">
        <v>808</v>
      </c>
      <c r="F42" s="5">
        <f t="shared" si="16"/>
        <v>0.76687578419071523</v>
      </c>
      <c r="G42" s="5">
        <f t="shared" si="17"/>
        <v>0.74629861982434131</v>
      </c>
      <c r="H42" s="6">
        <f t="shared" si="18"/>
        <v>97.316753926701566</v>
      </c>
      <c r="I42" s="1">
        <f t="shared" si="19"/>
        <v>202.76035131744041</v>
      </c>
    </row>
    <row r="43" spans="1:9" x14ac:dyDescent="0.3">
      <c r="A43" s="1" t="s">
        <v>11</v>
      </c>
      <c r="B43" s="1">
        <v>3581</v>
      </c>
      <c r="C43" s="1">
        <v>6032</v>
      </c>
      <c r="D43" s="1">
        <v>5882</v>
      </c>
      <c r="E43" s="1">
        <v>869</v>
      </c>
      <c r="F43" s="5">
        <f t="shared" si="16"/>
        <v>1.6844456855626919</v>
      </c>
      <c r="G43" s="5">
        <f t="shared" si="17"/>
        <v>1.6425579447081822</v>
      </c>
      <c r="H43" s="6">
        <f t="shared" si="18"/>
        <v>97.513262599469499</v>
      </c>
      <c r="I43" s="1">
        <f t="shared" si="19"/>
        <v>242.66964535046077</v>
      </c>
    </row>
    <row r="44" spans="1:9" x14ac:dyDescent="0.3">
      <c r="A44" s="1" t="s">
        <v>12</v>
      </c>
      <c r="B44" s="1">
        <v>3034</v>
      </c>
      <c r="C44" s="1">
        <v>8180</v>
      </c>
      <c r="D44" s="1">
        <v>7886</v>
      </c>
      <c r="E44" s="1">
        <v>655</v>
      </c>
      <c r="F44" s="5">
        <f t="shared" si="16"/>
        <v>2.6961107448912327</v>
      </c>
      <c r="G44" s="5">
        <f t="shared" si="17"/>
        <v>2.5992089650626236</v>
      </c>
      <c r="H44" s="6">
        <f t="shared" si="18"/>
        <v>96.405867970660154</v>
      </c>
      <c r="I44" s="1">
        <f t="shared" si="19"/>
        <v>215.88661832564273</v>
      </c>
    </row>
    <row r="45" spans="1:9" x14ac:dyDescent="0.3">
      <c r="A45" s="1" t="s">
        <v>13</v>
      </c>
      <c r="B45" s="1">
        <v>3093</v>
      </c>
      <c r="C45" s="1">
        <v>11006</v>
      </c>
      <c r="D45" s="1">
        <v>10577</v>
      </c>
      <c r="E45" s="1">
        <v>461</v>
      </c>
      <c r="F45" s="5">
        <f t="shared" si="16"/>
        <v>3.5583575816359523</v>
      </c>
      <c r="G45" s="5">
        <f t="shared" si="17"/>
        <v>3.4196572906563207</v>
      </c>
      <c r="H45" s="6">
        <f t="shared" si="18"/>
        <v>96.102126113029257</v>
      </c>
      <c r="I45" s="1">
        <f t="shared" si="19"/>
        <v>149.04623343032654</v>
      </c>
    </row>
    <row r="46" spans="1:9" x14ac:dyDescent="0.3">
      <c r="A46" s="1" t="s">
        <v>14</v>
      </c>
      <c r="B46" s="1">
        <v>2314</v>
      </c>
      <c r="C46" s="1">
        <v>9137</v>
      </c>
      <c r="D46" s="1">
        <v>8722</v>
      </c>
      <c r="E46" s="1">
        <v>152</v>
      </c>
      <c r="F46" s="5">
        <f t="shared" si="16"/>
        <v>3.9485738980121003</v>
      </c>
      <c r="G46" s="5">
        <f t="shared" si="17"/>
        <v>3.7692307692307692</v>
      </c>
      <c r="H46" s="6">
        <f t="shared" si="18"/>
        <v>95.458027799058769</v>
      </c>
      <c r="I46" s="1">
        <f t="shared" si="19"/>
        <v>65.687121866897144</v>
      </c>
    </row>
    <row r="47" spans="1:9" x14ac:dyDescent="0.3">
      <c r="A47" s="1" t="s">
        <v>15</v>
      </c>
      <c r="B47" s="1">
        <v>2108</v>
      </c>
      <c r="C47" s="1">
        <v>9495</v>
      </c>
      <c r="D47" s="1">
        <v>8913</v>
      </c>
      <c r="E47" s="1">
        <v>139</v>
      </c>
      <c r="F47" s="5">
        <f t="shared" si="16"/>
        <v>4.5042694497153697</v>
      </c>
      <c r="G47" s="5">
        <f t="shared" si="17"/>
        <v>4.2281783681214424</v>
      </c>
      <c r="H47" s="6">
        <f t="shared" si="18"/>
        <v>93.870458135860986</v>
      </c>
      <c r="I47" s="1">
        <f t="shared" si="19"/>
        <v>65.939278937381403</v>
      </c>
    </row>
    <row r="48" spans="1:9" x14ac:dyDescent="0.3">
      <c r="H48" s="7" t="s">
        <v>41</v>
      </c>
      <c r="I48" s="1">
        <f>SUM(I41:I47)*5</f>
        <v>5051.9559313707687</v>
      </c>
    </row>
    <row r="49" spans="1:9" x14ac:dyDescent="0.3">
      <c r="A49" s="1" t="s">
        <v>31</v>
      </c>
      <c r="B49" s="1">
        <v>15255</v>
      </c>
      <c r="C49" s="1">
        <v>40994</v>
      </c>
      <c r="D49" s="1">
        <v>38509</v>
      </c>
      <c r="E49" s="1">
        <v>2369</v>
      </c>
      <c r="F49" s="5">
        <f>C49/B49</f>
        <v>2.6872500819403475</v>
      </c>
      <c r="G49" s="5">
        <f>D49/B49</f>
        <v>2.5243526712553259</v>
      </c>
      <c r="H49" s="6">
        <f>D49*100/C49</f>
        <v>93.938137288383672</v>
      </c>
      <c r="I49" s="1">
        <f>E49*1000/B49</f>
        <v>155.29334644378892</v>
      </c>
    </row>
    <row r="50" spans="1:9" x14ac:dyDescent="0.3">
      <c r="A50" s="1" t="s">
        <v>9</v>
      </c>
      <c r="B50" s="1">
        <v>3281</v>
      </c>
      <c r="C50" s="1">
        <v>1137</v>
      </c>
      <c r="D50" s="1">
        <v>1123</v>
      </c>
      <c r="E50" s="1">
        <v>244</v>
      </c>
      <c r="F50" s="5">
        <f t="shared" ref="F50:F56" si="20">C50/B50</f>
        <v>0.34654068881438588</v>
      </c>
      <c r="G50" s="5">
        <f t="shared" ref="G50:G56" si="21">D50/B50</f>
        <v>0.34227369704358429</v>
      </c>
      <c r="H50" s="6">
        <f t="shared" ref="H50:H56" si="22">D50*100/C50</f>
        <v>98.768689533861036</v>
      </c>
      <c r="I50" s="1">
        <f t="shared" ref="I50:I56" si="23">E50*1000/B50</f>
        <v>74.367570862541911</v>
      </c>
    </row>
    <row r="51" spans="1:9" x14ac:dyDescent="0.3">
      <c r="A51" s="1" t="s">
        <v>10</v>
      </c>
      <c r="B51" s="1">
        <v>2486</v>
      </c>
      <c r="C51" s="1">
        <v>2545</v>
      </c>
      <c r="D51" s="1">
        <v>2486</v>
      </c>
      <c r="E51" s="1">
        <v>570</v>
      </c>
      <c r="F51" s="5">
        <f t="shared" si="20"/>
        <v>1.0237329042638776</v>
      </c>
      <c r="G51" s="5">
        <f t="shared" si="21"/>
        <v>1</v>
      </c>
      <c r="H51" s="6">
        <f t="shared" si="22"/>
        <v>97.681728880157166</v>
      </c>
      <c r="I51" s="1">
        <f t="shared" si="23"/>
        <v>229.28399034593724</v>
      </c>
    </row>
    <row r="52" spans="1:9" x14ac:dyDescent="0.3">
      <c r="A52" s="1" t="s">
        <v>11</v>
      </c>
      <c r="B52" s="1">
        <v>2337</v>
      </c>
      <c r="C52" s="1">
        <v>5113</v>
      </c>
      <c r="D52" s="1">
        <v>4887</v>
      </c>
      <c r="E52" s="1">
        <v>579</v>
      </c>
      <c r="F52" s="5">
        <f t="shared" si="20"/>
        <v>2.1878476679503636</v>
      </c>
      <c r="G52" s="5">
        <f t="shared" si="21"/>
        <v>2.0911424903722722</v>
      </c>
      <c r="H52" s="6">
        <f t="shared" si="22"/>
        <v>95.579894386857035</v>
      </c>
      <c r="I52" s="1">
        <f t="shared" si="23"/>
        <v>247.75353016688061</v>
      </c>
    </row>
    <row r="53" spans="1:9" x14ac:dyDescent="0.3">
      <c r="A53" s="1" t="s">
        <v>12</v>
      </c>
      <c r="B53" s="1">
        <v>2020</v>
      </c>
      <c r="C53" s="1">
        <v>7348</v>
      </c>
      <c r="D53" s="1">
        <v>6921</v>
      </c>
      <c r="E53" s="1">
        <v>473</v>
      </c>
      <c r="F53" s="5">
        <f t="shared" si="20"/>
        <v>3.6376237623762377</v>
      </c>
      <c r="G53" s="5">
        <f t="shared" si="21"/>
        <v>3.4262376237623764</v>
      </c>
      <c r="H53" s="6">
        <f t="shared" si="22"/>
        <v>94.188894937397933</v>
      </c>
      <c r="I53" s="1">
        <f t="shared" si="23"/>
        <v>234.15841584158414</v>
      </c>
    </row>
    <row r="54" spans="1:9" x14ac:dyDescent="0.3">
      <c r="A54" s="1" t="s">
        <v>13</v>
      </c>
      <c r="B54" s="1">
        <v>2179</v>
      </c>
      <c r="C54" s="1">
        <v>9711</v>
      </c>
      <c r="D54" s="1">
        <v>9130</v>
      </c>
      <c r="E54" s="1">
        <v>330</v>
      </c>
      <c r="F54" s="5">
        <f t="shared" si="20"/>
        <v>4.4566314823313444</v>
      </c>
      <c r="G54" s="5">
        <f t="shared" si="21"/>
        <v>4.1899954107388711</v>
      </c>
      <c r="H54" s="6">
        <f t="shared" si="22"/>
        <v>94.017094017094024</v>
      </c>
      <c r="I54" s="1">
        <f t="shared" si="23"/>
        <v>151.44561725562184</v>
      </c>
    </row>
    <row r="55" spans="1:9" x14ac:dyDescent="0.3">
      <c r="A55" s="1" t="s">
        <v>14</v>
      </c>
      <c r="B55" s="1">
        <v>1543</v>
      </c>
      <c r="C55" s="1">
        <v>7747</v>
      </c>
      <c r="D55" s="1">
        <v>7220</v>
      </c>
      <c r="E55" s="1">
        <v>107</v>
      </c>
      <c r="F55" s="5">
        <f t="shared" si="20"/>
        <v>5.0207388204795853</v>
      </c>
      <c r="G55" s="5">
        <f t="shared" si="21"/>
        <v>4.6791963707064159</v>
      </c>
      <c r="H55" s="6">
        <f t="shared" si="22"/>
        <v>93.197366722602297</v>
      </c>
      <c r="I55" s="1">
        <f t="shared" si="23"/>
        <v>69.345430978613095</v>
      </c>
    </row>
    <row r="56" spans="1:9" x14ac:dyDescent="0.3">
      <c r="A56" s="1" t="s">
        <v>15</v>
      </c>
      <c r="B56" s="1">
        <v>1409</v>
      </c>
      <c r="C56" s="1">
        <v>7393</v>
      </c>
      <c r="D56" s="1">
        <v>6742</v>
      </c>
      <c r="E56" s="1">
        <v>66</v>
      </c>
      <c r="F56" s="5">
        <f t="shared" si="20"/>
        <v>5.2469836763662174</v>
      </c>
      <c r="G56" s="5">
        <f t="shared" si="21"/>
        <v>4.7849538679914829</v>
      </c>
      <c r="H56" s="6">
        <f t="shared" si="22"/>
        <v>91.194373055593132</v>
      </c>
      <c r="I56" s="1">
        <f t="shared" si="23"/>
        <v>46.841731724627394</v>
      </c>
    </row>
    <row r="57" spans="1:9" x14ac:dyDescent="0.3">
      <c r="H57" s="7" t="s">
        <v>41</v>
      </c>
      <c r="I57" s="1">
        <f>SUM(I50:I56)*5</f>
        <v>5265.9814358790309</v>
      </c>
    </row>
    <row r="58" spans="1:9" x14ac:dyDescent="0.3">
      <c r="A58" s="1" t="s">
        <v>32</v>
      </c>
      <c r="B58" s="1">
        <v>14505</v>
      </c>
      <c r="C58" s="1">
        <v>35555</v>
      </c>
      <c r="D58" s="1">
        <v>34077</v>
      </c>
      <c r="E58" s="1">
        <v>2267</v>
      </c>
      <c r="F58" s="5">
        <f>C58/B58</f>
        <v>2.4512237159600136</v>
      </c>
      <c r="G58" s="5">
        <f>D58/B58</f>
        <v>2.3493278179937951</v>
      </c>
      <c r="H58" s="6">
        <f>D58*100/C58</f>
        <v>95.843060047813253</v>
      </c>
      <c r="I58" s="1">
        <f>E58*1000/B58</f>
        <v>156.29093416063427</v>
      </c>
    </row>
    <row r="59" spans="1:9" x14ac:dyDescent="0.3">
      <c r="A59" s="1" t="s">
        <v>9</v>
      </c>
      <c r="B59" s="1">
        <v>3208</v>
      </c>
      <c r="C59" s="1">
        <v>718</v>
      </c>
      <c r="D59" s="1">
        <v>710</v>
      </c>
      <c r="E59" s="1">
        <v>213</v>
      </c>
      <c r="F59" s="5">
        <f t="shared" ref="F59:F65" si="24">C59/B59</f>
        <v>0.22381546134663341</v>
      </c>
      <c r="G59" s="5">
        <f t="shared" ref="G59:G65" si="25">D59/B59</f>
        <v>0.22132169576059851</v>
      </c>
      <c r="H59" s="6">
        <f t="shared" ref="H59:H65" si="26">D59*100/C59</f>
        <v>98.885793871866298</v>
      </c>
      <c r="I59" s="1">
        <f t="shared" ref="I59:I65" si="27">E59*1000/B59</f>
        <v>66.396508728179555</v>
      </c>
    </row>
    <row r="60" spans="1:9" x14ac:dyDescent="0.3">
      <c r="A60" s="1" t="s">
        <v>10</v>
      </c>
      <c r="B60" s="1">
        <v>2177</v>
      </c>
      <c r="C60" s="1">
        <v>2082</v>
      </c>
      <c r="D60" s="1">
        <v>2021</v>
      </c>
      <c r="E60" s="1">
        <v>558</v>
      </c>
      <c r="F60" s="5">
        <f t="shared" si="24"/>
        <v>0.95636196600826828</v>
      </c>
      <c r="G60" s="5">
        <f t="shared" si="25"/>
        <v>0.92834175470831415</v>
      </c>
      <c r="H60" s="6">
        <f t="shared" si="26"/>
        <v>97.070124879923156</v>
      </c>
      <c r="I60" s="1">
        <f t="shared" si="27"/>
        <v>256.31603123564537</v>
      </c>
    </row>
    <row r="61" spans="1:9" x14ac:dyDescent="0.3">
      <c r="A61" s="1" t="s">
        <v>11</v>
      </c>
      <c r="B61" s="1">
        <v>2342</v>
      </c>
      <c r="C61" s="1">
        <v>4697</v>
      </c>
      <c r="D61" s="1">
        <v>4576</v>
      </c>
      <c r="E61" s="1">
        <v>586</v>
      </c>
      <c r="F61" s="5">
        <f t="shared" si="24"/>
        <v>2.0055508112724167</v>
      </c>
      <c r="G61" s="5">
        <f t="shared" si="25"/>
        <v>1.9538855678906917</v>
      </c>
      <c r="H61" s="6">
        <f t="shared" si="26"/>
        <v>97.423887587822009</v>
      </c>
      <c r="I61" s="1">
        <f t="shared" si="27"/>
        <v>250.2134927412468</v>
      </c>
    </row>
    <row r="62" spans="1:9" x14ac:dyDescent="0.3">
      <c r="A62" s="1" t="s">
        <v>12</v>
      </c>
      <c r="B62" s="1">
        <v>1907</v>
      </c>
      <c r="C62" s="1">
        <v>6248</v>
      </c>
      <c r="D62" s="1">
        <v>6045</v>
      </c>
      <c r="E62" s="1">
        <v>435</v>
      </c>
      <c r="F62" s="5">
        <f t="shared" si="24"/>
        <v>3.2763502884111171</v>
      </c>
      <c r="G62" s="5">
        <f t="shared" si="25"/>
        <v>3.1699003670686943</v>
      </c>
      <c r="H62" s="6">
        <f t="shared" si="26"/>
        <v>96.750960307298342</v>
      </c>
      <c r="I62" s="1">
        <f t="shared" si="27"/>
        <v>228.10697430519139</v>
      </c>
    </row>
    <row r="63" spans="1:9" x14ac:dyDescent="0.3">
      <c r="A63" s="1" t="s">
        <v>13</v>
      </c>
      <c r="B63" s="1">
        <v>2039</v>
      </c>
      <c r="C63" s="1">
        <v>8364</v>
      </c>
      <c r="D63" s="1">
        <v>8032</v>
      </c>
      <c r="E63" s="1">
        <v>287</v>
      </c>
      <c r="F63" s="5">
        <f t="shared" si="24"/>
        <v>4.1020107896027467</v>
      </c>
      <c r="G63" s="5">
        <f t="shared" si="25"/>
        <v>3.939185875429132</v>
      </c>
      <c r="H63" s="6">
        <f t="shared" si="26"/>
        <v>96.030607364897179</v>
      </c>
      <c r="I63" s="1">
        <f t="shared" si="27"/>
        <v>140.75527219225111</v>
      </c>
    </row>
    <row r="64" spans="1:9" x14ac:dyDescent="0.3">
      <c r="A64" s="1" t="s">
        <v>14</v>
      </c>
      <c r="B64" s="1">
        <v>1508</v>
      </c>
      <c r="C64" s="1">
        <v>7113</v>
      </c>
      <c r="D64" s="1">
        <v>6700</v>
      </c>
      <c r="E64" s="1">
        <v>114</v>
      </c>
      <c r="F64" s="5">
        <f t="shared" si="24"/>
        <v>4.7168435013262595</v>
      </c>
      <c r="G64" s="5">
        <f t="shared" si="25"/>
        <v>4.4429708222811675</v>
      </c>
      <c r="H64" s="6">
        <f t="shared" si="26"/>
        <v>94.193729790524387</v>
      </c>
      <c r="I64" s="1">
        <f t="shared" si="27"/>
        <v>75.596816976127315</v>
      </c>
    </row>
    <row r="65" spans="1:9" x14ac:dyDescent="0.3">
      <c r="A65" s="1" t="s">
        <v>15</v>
      </c>
      <c r="B65" s="1">
        <v>1324</v>
      </c>
      <c r="C65" s="1">
        <v>6333</v>
      </c>
      <c r="D65" s="1">
        <v>5993</v>
      </c>
      <c r="E65" s="1">
        <v>74</v>
      </c>
      <c r="F65" s="5">
        <f t="shared" si="24"/>
        <v>4.7832326283987916</v>
      </c>
      <c r="G65" s="5">
        <f t="shared" si="25"/>
        <v>4.5264350453172204</v>
      </c>
      <c r="H65" s="6">
        <f t="shared" si="26"/>
        <v>94.631296384020217</v>
      </c>
      <c r="I65" s="1">
        <f t="shared" si="27"/>
        <v>55.891238670694861</v>
      </c>
    </row>
    <row r="66" spans="1:9" x14ac:dyDescent="0.3">
      <c r="H66" s="7" t="s">
        <v>41</v>
      </c>
      <c r="I66" s="1">
        <f>SUM(I59:I65)*5</f>
        <v>5366.3816742466825</v>
      </c>
    </row>
    <row r="67" spans="1:9" x14ac:dyDescent="0.3">
      <c r="A67" s="8" t="s">
        <v>44</v>
      </c>
      <c r="B67" s="8"/>
      <c r="C67" s="8"/>
      <c r="D67" s="8"/>
      <c r="E67" s="8"/>
      <c r="F67" s="8"/>
      <c r="G67" s="8"/>
      <c r="H67" s="8"/>
      <c r="I67" s="8"/>
    </row>
  </sheetData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Tables</vt:lpstr>
      <vt:lpstr>East Sepik 2011</vt:lpstr>
      <vt:lpstr>Age and Sex</vt:lpstr>
      <vt:lpstr>Single year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East Sepik</dc:title>
  <dc:subject>2011 PNG East Sepik</dc:subject>
  <dc:creator>Michael Levin</dc:creator>
  <cp:keywords>2011 PNG;Papua New Guinea Statistics;2011 PNG East Sepik</cp:keywords>
  <cp:lastModifiedBy>Brad</cp:lastModifiedBy>
  <dcterms:created xsi:type="dcterms:W3CDTF">2020-08-07T19:14:02Z</dcterms:created>
  <dcterms:modified xsi:type="dcterms:W3CDTF">2020-08-12T01:13:48Z</dcterms:modified>
</cp:coreProperties>
</file>