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2371ADF6-3E97-4526-BAC1-6E9BA27BA844}" xr6:coauthVersionLast="45" xr6:coauthVersionMax="45" xr10:uidLastSave="{00000000-0000-0000-0000-000000000000}"/>
  <bookViews>
    <workbookView xWindow="43080" yWindow="-120" windowWidth="29040" windowHeight="15840" xr2:uid="{F636DA12-FA4E-4541-A361-7567DF4F0990}"/>
  </bookViews>
  <sheets>
    <sheet name="List of Tables" sheetId="6" r:id="rId1"/>
    <sheet name="Gulf 2011" sheetId="1" r:id="rId2"/>
    <sheet name="Age and Sex" sheetId="2" r:id="rId3"/>
    <sheet name="Single Age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34" i="4" l="1"/>
  <c r="I34" i="4"/>
  <c r="H34" i="4"/>
  <c r="K29" i="4" s="1"/>
  <c r="J33" i="4"/>
  <c r="I33" i="4"/>
  <c r="H33" i="4"/>
  <c r="J32" i="4"/>
  <c r="I32" i="4"/>
  <c r="H32" i="4"/>
  <c r="J31" i="4"/>
  <c r="I31" i="4"/>
  <c r="H31" i="4"/>
  <c r="J30" i="4"/>
  <c r="I30" i="4"/>
  <c r="H30" i="4"/>
  <c r="M29" i="4"/>
  <c r="M34" i="4" s="1"/>
  <c r="L29" i="4"/>
  <c r="L34" i="4" s="1"/>
  <c r="J29" i="4"/>
  <c r="I29" i="4"/>
  <c r="H29" i="4"/>
  <c r="J28" i="4"/>
  <c r="I28" i="4"/>
  <c r="H28" i="4"/>
  <c r="J27" i="4"/>
  <c r="I27" i="4"/>
  <c r="H27" i="4"/>
  <c r="J23" i="4"/>
  <c r="M18" i="4" s="1"/>
  <c r="M23" i="4" s="1"/>
  <c r="I23" i="4"/>
  <c r="L18" i="4" s="1"/>
  <c r="L23" i="4" s="1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2" i="4"/>
  <c r="I12" i="4"/>
  <c r="H12" i="4"/>
  <c r="K7" i="4" s="1"/>
  <c r="J11" i="4"/>
  <c r="M7" i="4" s="1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I13" i="4" s="1"/>
  <c r="L5" i="4" s="1"/>
  <c r="H5" i="4"/>
  <c r="H13" i="4" s="1"/>
  <c r="K5" i="4" s="1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I21" i="5" s="1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K18" i="4" l="1"/>
  <c r="H24" i="4"/>
  <c r="K16" i="4" s="1"/>
  <c r="K22" i="4" s="1"/>
  <c r="K24" i="4" s="1"/>
  <c r="I24" i="4"/>
  <c r="L16" i="4" s="1"/>
  <c r="J13" i="4"/>
  <c r="M5" i="4" s="1"/>
  <c r="H35" i="4"/>
  <c r="K27" i="4" s="1"/>
  <c r="K33" i="4" s="1"/>
  <c r="J35" i="4"/>
  <c r="M27" i="4" s="1"/>
  <c r="J24" i="4"/>
  <c r="M16" i="4" s="1"/>
  <c r="I35" i="4"/>
  <c r="L27" i="4" s="1"/>
  <c r="L33" i="4" s="1"/>
  <c r="L35" i="4" s="1"/>
  <c r="L7" i="4"/>
  <c r="L9" i="4" s="1"/>
  <c r="L11" i="4" s="1"/>
  <c r="K34" i="4"/>
  <c r="K31" i="4"/>
  <c r="L31" i="4"/>
  <c r="M31" i="4"/>
  <c r="M33" i="4" s="1"/>
  <c r="M35" i="4" s="1"/>
  <c r="M22" i="4"/>
  <c r="M24" i="4" s="1"/>
  <c r="K23" i="4"/>
  <c r="K20" i="4"/>
  <c r="L20" i="4"/>
  <c r="L22" i="4" s="1"/>
  <c r="L24" i="4" s="1"/>
  <c r="M20" i="4"/>
  <c r="M12" i="4"/>
  <c r="M9" i="4"/>
  <c r="K9" i="4"/>
  <c r="K11" i="4" s="1"/>
  <c r="K12" i="4"/>
  <c r="M11" i="4"/>
  <c r="M13" i="4" s="1"/>
  <c r="I31" i="5"/>
  <c r="I11" i="5"/>
  <c r="L12" i="4" l="1"/>
  <c r="L13" i="4" s="1"/>
  <c r="K35" i="4"/>
  <c r="K13" i="4"/>
</calcChain>
</file>

<file path=xl/sharedStrings.xml><?xml version="1.0" encoding="utf-8"?>
<sst xmlns="http://schemas.openxmlformats.org/spreadsheetml/2006/main" count="195" uniqueCount="48">
  <si>
    <t>Total</t>
  </si>
  <si>
    <t>Kerema</t>
  </si>
  <si>
    <t>Kikori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</si>
  <si>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</si>
  <si>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</si>
  <si>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</si>
  <si>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</si>
  <si>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</si>
  <si>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</si>
  <si>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</si>
  <si>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</si>
  <si>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</si>
  <si>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</si>
  <si>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</si>
  <si>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</si>
  <si>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</si>
  <si>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</si>
  <si>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</si>
  <si>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</si>
  <si>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</si>
  <si>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</si>
  <si>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</si>
  <si>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Kerema</t>
  </si>
  <si>
    <t xml:space="preserve">   Kikori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</si>
  <si>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</si>
  <si>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</si>
  <si>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</si>
  <si>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</si>
  <si>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</si>
  <si>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</si>
  <si>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</si>
  <si>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</si>
  <si>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TFR ==&gt;</t>
  </si>
  <si>
    <t>Source: 2011 Papua New Guinea Census</t>
  </si>
  <si>
    <t>Average Age 1st Marriage</t>
  </si>
  <si>
    <t>Table 4. Average Age at First Marriage by District, Gulf Province, PNG: 2011</t>
  </si>
  <si>
    <t>Table 5. Fertility by District, Gulf Province, PNG: 2011</t>
  </si>
  <si>
    <t>Table 3. Single Year of Age and Sex by District, Gulf Province, PNG: 2011</t>
  </si>
  <si>
    <t>Table 2. Age and Sex by District, Gulf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</si>
  <si>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</si>
  <si>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</si>
  <si>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</si>
  <si>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</si>
  <si>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</si>
  <si>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Gulf Province, PNG: 2011</t>
  </si>
  <si>
    <t>Papua New Guinea</t>
  </si>
  <si>
    <t>2011 PNG Gulf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</si>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</sst>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4" xfId="0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CA1E-3161-4A59-949C-7DCBEA020AAA}">
  <dimension ref="A1:L20"/>
  <sheetViews>
    <sheetView tabSelected="1" workbookViewId="0">
      <selection activeCell="A14" sqref="A14:H14"/>
    </sheetView>
  </sheetViews>
  <sheetFormatPr defaultRowHeight="14.25" x14ac:dyDescent="0.45"/>
  <sheetData>
    <row r="1" spans="1:12" x14ac:dyDescent="0.45">
      <c r="A1" s="29" t="s">
        <v>46</v>
      </c>
      <c r="B1" s="29"/>
      <c r="C1" s="29"/>
      <c r="D1" s="29"/>
      <c r="E1" s="29"/>
      <c r="F1" s="29"/>
      <c r="G1" s="29"/>
      <c r="H1" s="29"/>
      <c r="I1" s="30" t="s">
        <v>45</v>
      </c>
      <c r="J1" s="30"/>
      <c r="K1" s="30"/>
      <c r="L1" s="30"/>
    </row>
    <row r="2" spans="1:12" x14ac:dyDescent="0.45">
      <c r="A2" s="29"/>
      <c r="B2" s="29"/>
      <c r="C2" s="29"/>
      <c r="D2" s="29"/>
      <c r="E2" s="29"/>
      <c r="F2" s="29"/>
      <c r="G2" s="29"/>
      <c r="H2" s="29"/>
      <c r="I2" s="30"/>
      <c r="J2" s="30"/>
      <c r="K2" s="30"/>
      <c r="L2" s="30"/>
    </row>
    <row r="3" spans="1:12" x14ac:dyDescent="0.45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</row>
    <row r="4" spans="1:12" x14ac:dyDescent="0.45">
      <c r="A4" s="29"/>
      <c r="B4" s="29"/>
      <c r="C4" s="29"/>
      <c r="D4" s="29"/>
      <c r="E4" s="29"/>
      <c r="F4" s="29"/>
      <c r="G4" s="29"/>
      <c r="H4" s="29"/>
      <c r="I4" s="30"/>
      <c r="J4" s="30"/>
      <c r="K4" s="30"/>
      <c r="L4" s="30"/>
    </row>
    <row r="5" spans="1:12" x14ac:dyDescent="0.45">
      <c r="A5" s="29" t="s">
        <v>47</v>
      </c>
      <c r="B5" s="29"/>
      <c r="C5" s="29"/>
      <c r="D5" s="29"/>
      <c r="E5" s="29"/>
      <c r="F5" s="29"/>
      <c r="G5" s="29"/>
      <c r="H5" s="29"/>
      <c r="I5" s="30"/>
      <c r="J5" s="30"/>
      <c r="K5" s="30"/>
      <c r="L5" s="30"/>
    </row>
    <row r="6" spans="1:12" x14ac:dyDescent="0.45">
      <c r="A6" s="29"/>
      <c r="B6" s="29"/>
      <c r="C6" s="29"/>
      <c r="D6" s="29"/>
      <c r="E6" s="29"/>
      <c r="F6" s="29"/>
      <c r="G6" s="29"/>
      <c r="H6" s="29"/>
      <c r="I6" s="30"/>
      <c r="J6" s="30"/>
      <c r="K6" s="30"/>
      <c r="L6" s="30"/>
    </row>
    <row r="7" spans="1:12" x14ac:dyDescent="0.45">
      <c r="A7" s="29"/>
      <c r="B7" s="29"/>
      <c r="C7" s="29"/>
      <c r="D7" s="29"/>
      <c r="E7" s="29"/>
      <c r="F7" s="29"/>
      <c r="G7" s="29"/>
      <c r="H7" s="29"/>
      <c r="I7" s="30"/>
      <c r="J7" s="30"/>
      <c r="K7" s="30"/>
      <c r="L7" s="30"/>
    </row>
    <row r="8" spans="1:12" x14ac:dyDescent="0.45">
      <c r="A8" s="29"/>
      <c r="B8" s="29"/>
      <c r="C8" s="29"/>
      <c r="D8" s="29"/>
      <c r="E8" s="29"/>
      <c r="F8" s="29"/>
      <c r="G8" s="29"/>
      <c r="H8" s="29"/>
      <c r="I8" s="30"/>
      <c r="J8" s="30"/>
      <c r="K8" s="30"/>
      <c r="L8" s="30"/>
    </row>
    <row r="9" spans="1:12" x14ac:dyDescent="0.45">
      <c r="A9" s="32" t="str">
        <f>'Gulf 2011'!A1</f>
        <v>Table 1. Sex and Age by Districts, Gulf Province, PNG: 2011</v>
      </c>
      <c r="B9" s="31"/>
      <c r="C9" s="31"/>
      <c r="D9" s="31"/>
      <c r="E9" s="31"/>
      <c r="F9" s="31"/>
      <c r="G9" s="31"/>
      <c r="H9" s="31"/>
      <c r="I9" s="30"/>
      <c r="J9" s="30"/>
      <c r="K9" s="30"/>
      <c r="L9" s="30"/>
    </row>
    <row r="10" spans="1:12" x14ac:dyDescent="0.45">
      <c r="A10" s="33" t="str">
        <f>'Age and Sex'!A1</f>
        <v>Table 2. Age and Sex by District, Gulf Province, PNG: 2011</v>
      </c>
      <c r="B10" s="31"/>
      <c r="C10" s="31"/>
      <c r="D10" s="31"/>
      <c r="E10" s="31"/>
      <c r="F10" s="31"/>
      <c r="G10" s="31"/>
      <c r="H10" s="31"/>
      <c r="I10" s="30"/>
      <c r="J10" s="30"/>
      <c r="K10" s="30"/>
      <c r="L10" s="30"/>
    </row>
    <row r="11" spans="1:12" x14ac:dyDescent="0.45">
      <c r="A11" s="33" t="str">
        <f>'Single Age'!A1</f>
        <v>Table 3. Single Year of Age and Sex by District, Gulf Province, PNG: 2011</v>
      </c>
      <c r="B11" s="31"/>
      <c r="C11" s="31"/>
      <c r="D11" s="31"/>
      <c r="E11" s="31"/>
      <c r="F11" s="31"/>
      <c r="G11" s="31"/>
      <c r="H11" s="31"/>
      <c r="I11" s="30"/>
      <c r="J11" s="30"/>
      <c r="K11" s="30"/>
      <c r="L11" s="30"/>
    </row>
    <row r="12" spans="1:12" x14ac:dyDescent="0.45">
      <c r="A12" s="34" t="str">
        <f>SMAM!A1</f>
        <v>Table 4. Average Age at First Marriage by District, Gulf Province, PNG: 2011</v>
      </c>
      <c r="B12" s="31"/>
      <c r="C12" s="31"/>
      <c r="D12" s="31"/>
      <c r="E12" s="31"/>
      <c r="F12" s="31"/>
      <c r="G12" s="31"/>
      <c r="H12" s="31"/>
      <c r="I12" s="30"/>
      <c r="J12" s="30"/>
      <c r="K12" s="30"/>
      <c r="L12" s="30"/>
    </row>
    <row r="13" spans="1:12" x14ac:dyDescent="0.45">
      <c r="A13" s="34" t="str">
        <f>Fertility!A1</f>
        <v>Table 5. Fertility by District, Gulf Province, PNG: 2011</v>
      </c>
      <c r="B13" s="31"/>
      <c r="C13" s="31"/>
      <c r="D13" s="31"/>
      <c r="E13" s="31"/>
      <c r="F13" s="31"/>
      <c r="G13" s="31"/>
      <c r="H13" s="31"/>
      <c r="I13" s="30"/>
      <c r="J13" s="30"/>
      <c r="K13" s="30"/>
      <c r="L13" s="30"/>
    </row>
    <row r="14" spans="1:12" x14ac:dyDescent="0.45">
      <c r="A14" s="28"/>
      <c r="B14" s="28"/>
      <c r="C14" s="28"/>
      <c r="D14" s="28"/>
      <c r="E14" s="28"/>
      <c r="F14" s="28"/>
      <c r="G14" s="28"/>
      <c r="H14" s="28"/>
    </row>
    <row r="15" spans="1:12" x14ac:dyDescent="0.45">
      <c r="A15" s="28"/>
      <c r="B15" s="28"/>
      <c r="C15" s="28"/>
      <c r="D15" s="28"/>
      <c r="E15" s="28"/>
      <c r="F15" s="28"/>
      <c r="G15" s="28"/>
      <c r="H15" s="28"/>
    </row>
    <row r="16" spans="1:12" x14ac:dyDescent="0.45">
      <c r="A16" s="28"/>
      <c r="B16" s="28"/>
      <c r="C16" s="28"/>
      <c r="D16" s="28"/>
      <c r="E16" s="28"/>
      <c r="F16" s="28"/>
      <c r="G16" s="28"/>
      <c r="H16" s="28"/>
    </row>
    <row r="17" spans="1:8" x14ac:dyDescent="0.45">
      <c r="A17" s="28"/>
      <c r="B17" s="28"/>
      <c r="C17" s="28"/>
      <c r="D17" s="28"/>
      <c r="E17" s="28"/>
      <c r="F17" s="28"/>
      <c r="G17" s="28"/>
      <c r="H17" s="28"/>
    </row>
    <row r="18" spans="1:8" x14ac:dyDescent="0.45">
      <c r="A18" s="28"/>
      <c r="B18" s="28"/>
      <c r="C18" s="28"/>
      <c r="D18" s="28"/>
      <c r="E18" s="28"/>
      <c r="F18" s="28"/>
      <c r="G18" s="28"/>
      <c r="H18" s="28"/>
    </row>
    <row r="19" spans="1:8" x14ac:dyDescent="0.45">
      <c r="A19" s="28"/>
      <c r="B19" s="28"/>
      <c r="C19" s="28"/>
      <c r="D19" s="28"/>
      <c r="E19" s="28"/>
      <c r="F19" s="28"/>
      <c r="G19" s="28"/>
      <c r="H19" s="28"/>
    </row>
    <row r="20" spans="1:8" x14ac:dyDescent="0.45">
      <c r="A20" s="28"/>
      <c r="B20" s="28"/>
      <c r="C20" s="28"/>
      <c r="D20" s="28"/>
      <c r="E20" s="28"/>
      <c r="F20" s="28"/>
      <c r="G20" s="28"/>
      <c r="H20" s="28"/>
    </row>
  </sheetData>
  <mergeCells count="15">
    <mergeCell ref="A19:H19"/>
    <mergeCell ref="A20:H20"/>
    <mergeCell ref="I1:L13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Gulf 2011'!A1" display="'Gulf 2011'!A1" xr:uid="{7C4E215E-B771-409E-81BD-2A9846DC4695}"/>
    <hyperlink ref="A10:H10" location="'Age and Sex'!A1" display="'Age and Sex'!A1" xr:uid="{8103EBED-82B0-4BFF-AE7E-336FCFC9DE17}"/>
    <hyperlink ref="A11:H11" location="'Single Age'!A1" display="'Single Age'!A1" xr:uid="{1BB31251-E538-473C-8B69-681F867B15BF}"/>
    <hyperlink ref="A12:H12" location="SMAM!A1" display="SMAM!A1" xr:uid="{EF25AAEF-CF2E-4444-8E6C-F7FAA1276C38}"/>
    <hyperlink ref="A13:H13" location="Fertility!A1" display="Fertility!A1" xr:uid="{73ACD089-9B25-4D62-A3F9-96001DCF1DE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293E-FDDE-4A9A-B084-0FF836D62331}">
  <dimension ref="A1:D59"/>
  <sheetViews>
    <sheetView view="pageBreakPreview" zoomScale="150" zoomScaleNormal="100" zoomScaleSheetLayoutView="150" workbookViewId="0">
      <selection activeCell="A28" sqref="A28"/>
    </sheetView>
  </sheetViews>
  <sheetFormatPr defaultColWidth="8.86328125" defaultRowHeight="10.15" x14ac:dyDescent="0.3"/>
  <cols>
    <col min="1" max="4" width="18.53125" style="1" customWidth="1"/>
    <col min="5" max="16384" width="8.86328125" style="1"/>
  </cols>
  <sheetData>
    <row r="1" spans="1:4" x14ac:dyDescent="0.3">
      <c r="A1" s="23" t="s">
        <v>44</v>
      </c>
    </row>
    <row r="2" spans="1:4" s="25" customFormat="1" x14ac:dyDescent="0.3">
      <c r="A2" s="18"/>
      <c r="B2" s="3" t="s">
        <v>0</v>
      </c>
      <c r="C2" s="3" t="s">
        <v>1</v>
      </c>
      <c r="D2" s="4" t="s">
        <v>2</v>
      </c>
    </row>
    <row r="3" spans="1:4" x14ac:dyDescent="0.3">
      <c r="A3" s="23" t="s">
        <v>39</v>
      </c>
      <c r="B3" s="1">
        <v>157038</v>
      </c>
      <c r="C3" s="1">
        <v>107068</v>
      </c>
      <c r="D3" s="1">
        <v>49970</v>
      </c>
    </row>
    <row r="4" spans="1:4" x14ac:dyDescent="0.3">
      <c r="A4" s="23" t="s">
        <v>3</v>
      </c>
      <c r="B4" s="1">
        <v>22982</v>
      </c>
      <c r="C4" s="1">
        <v>15775</v>
      </c>
      <c r="D4" s="1">
        <v>7207</v>
      </c>
    </row>
    <row r="5" spans="1:4" x14ac:dyDescent="0.3">
      <c r="A5" s="23" t="s">
        <v>40</v>
      </c>
      <c r="B5" s="1">
        <v>23607</v>
      </c>
      <c r="C5" s="1">
        <v>16259</v>
      </c>
      <c r="D5" s="1">
        <v>7348</v>
      </c>
    </row>
    <row r="6" spans="1:4" x14ac:dyDescent="0.3">
      <c r="A6" s="23" t="s">
        <v>41</v>
      </c>
      <c r="B6" s="1">
        <v>20713</v>
      </c>
      <c r="C6" s="1">
        <v>14268</v>
      </c>
      <c r="D6" s="1">
        <v>6445</v>
      </c>
    </row>
    <row r="7" spans="1:4" x14ac:dyDescent="0.3">
      <c r="A7" s="23" t="s">
        <v>4</v>
      </c>
      <c r="B7" s="1">
        <v>18450</v>
      </c>
      <c r="C7" s="1">
        <v>12555</v>
      </c>
      <c r="D7" s="1">
        <v>5895</v>
      </c>
    </row>
    <row r="8" spans="1:4" x14ac:dyDescent="0.3">
      <c r="A8" s="23" t="s">
        <v>5</v>
      </c>
      <c r="B8" s="1">
        <v>13963</v>
      </c>
      <c r="C8" s="1">
        <v>9195</v>
      </c>
      <c r="D8" s="1">
        <v>4768</v>
      </c>
    </row>
    <row r="9" spans="1:4" x14ac:dyDescent="0.3">
      <c r="A9" s="23" t="s">
        <v>6</v>
      </c>
      <c r="B9" s="1">
        <v>12254</v>
      </c>
      <c r="C9" s="1">
        <v>8284</v>
      </c>
      <c r="D9" s="1">
        <v>3970</v>
      </c>
    </row>
    <row r="10" spans="1:4" x14ac:dyDescent="0.3">
      <c r="A10" s="23" t="s">
        <v>7</v>
      </c>
      <c r="B10" s="1">
        <v>9764</v>
      </c>
      <c r="C10" s="1">
        <v>6627</v>
      </c>
      <c r="D10" s="1">
        <v>3137</v>
      </c>
    </row>
    <row r="11" spans="1:4" x14ac:dyDescent="0.3">
      <c r="A11" s="23" t="s">
        <v>8</v>
      </c>
      <c r="B11" s="1">
        <v>9844</v>
      </c>
      <c r="C11" s="1">
        <v>6916</v>
      </c>
      <c r="D11" s="1">
        <v>2928</v>
      </c>
    </row>
    <row r="12" spans="1:4" x14ac:dyDescent="0.3">
      <c r="A12" s="23" t="s">
        <v>9</v>
      </c>
      <c r="B12" s="1">
        <v>6950</v>
      </c>
      <c r="C12" s="1">
        <v>4824</v>
      </c>
      <c r="D12" s="1">
        <v>2126</v>
      </c>
    </row>
    <row r="13" spans="1:4" x14ac:dyDescent="0.3">
      <c r="A13" s="23" t="s">
        <v>10</v>
      </c>
      <c r="B13" s="1">
        <v>6259</v>
      </c>
      <c r="C13" s="1">
        <v>4200</v>
      </c>
      <c r="D13" s="1">
        <v>2059</v>
      </c>
    </row>
    <row r="14" spans="1:4" x14ac:dyDescent="0.3">
      <c r="A14" s="23" t="s">
        <v>11</v>
      </c>
      <c r="B14" s="1">
        <v>4076</v>
      </c>
      <c r="C14" s="1">
        <v>2718</v>
      </c>
      <c r="D14" s="1">
        <v>1358</v>
      </c>
    </row>
    <row r="15" spans="1:4" x14ac:dyDescent="0.3">
      <c r="A15" s="23" t="s">
        <v>12</v>
      </c>
      <c r="B15" s="1">
        <v>3090</v>
      </c>
      <c r="C15" s="1">
        <v>2063</v>
      </c>
      <c r="D15" s="1">
        <v>1027</v>
      </c>
    </row>
    <row r="16" spans="1:4" x14ac:dyDescent="0.3">
      <c r="A16" s="23" t="s">
        <v>13</v>
      </c>
      <c r="B16" s="1">
        <v>1993</v>
      </c>
      <c r="C16" s="1">
        <v>1319</v>
      </c>
      <c r="D16" s="1">
        <v>674</v>
      </c>
    </row>
    <row r="17" spans="1:4" x14ac:dyDescent="0.3">
      <c r="A17" s="23" t="s">
        <v>14</v>
      </c>
      <c r="B17" s="1">
        <v>1443</v>
      </c>
      <c r="C17" s="1">
        <v>944</v>
      </c>
      <c r="D17" s="1">
        <v>499</v>
      </c>
    </row>
    <row r="18" spans="1:4" x14ac:dyDescent="0.3">
      <c r="A18" s="23" t="s">
        <v>15</v>
      </c>
      <c r="B18" s="1">
        <v>872</v>
      </c>
      <c r="C18" s="1">
        <v>565</v>
      </c>
      <c r="D18" s="1">
        <v>307</v>
      </c>
    </row>
    <row r="19" spans="1:4" x14ac:dyDescent="0.3">
      <c r="A19" s="23" t="s">
        <v>16</v>
      </c>
      <c r="B19" s="1">
        <v>778</v>
      </c>
      <c r="C19" s="1">
        <v>556</v>
      </c>
      <c r="D19" s="1">
        <v>222</v>
      </c>
    </row>
    <row r="20" spans="1:4" x14ac:dyDescent="0.3">
      <c r="A20" s="23" t="s">
        <v>17</v>
      </c>
      <c r="B20" s="6">
        <v>18</v>
      </c>
      <c r="C20" s="6">
        <v>17.899999999999999</v>
      </c>
      <c r="D20" s="6">
        <v>18.399999999999999</v>
      </c>
    </row>
    <row r="21" spans="1:4" x14ac:dyDescent="0.3">
      <c r="A21" s="23"/>
    </row>
    <row r="22" spans="1:4" x14ac:dyDescent="0.3">
      <c r="A22" s="23" t="s">
        <v>42</v>
      </c>
      <c r="B22" s="1">
        <v>80866</v>
      </c>
      <c r="C22" s="1">
        <v>55898</v>
      </c>
      <c r="D22" s="1">
        <v>24968</v>
      </c>
    </row>
    <row r="23" spans="1:4" x14ac:dyDescent="0.3">
      <c r="A23" s="23" t="s">
        <v>3</v>
      </c>
      <c r="B23" s="1">
        <v>11922</v>
      </c>
      <c r="C23" s="1">
        <v>8255</v>
      </c>
      <c r="D23" s="1">
        <v>3667</v>
      </c>
    </row>
    <row r="24" spans="1:4" x14ac:dyDescent="0.3">
      <c r="A24" s="23" t="s">
        <v>40</v>
      </c>
      <c r="B24" s="1">
        <v>12251</v>
      </c>
      <c r="C24" s="1">
        <v>8574</v>
      </c>
      <c r="D24" s="1">
        <v>3677</v>
      </c>
    </row>
    <row r="25" spans="1:4" x14ac:dyDescent="0.3">
      <c r="A25" s="23" t="s">
        <v>41</v>
      </c>
      <c r="B25" s="1">
        <v>10948</v>
      </c>
      <c r="C25" s="1">
        <v>7638</v>
      </c>
      <c r="D25" s="1">
        <v>3310</v>
      </c>
    </row>
    <row r="26" spans="1:4" x14ac:dyDescent="0.3">
      <c r="A26" s="23" t="s">
        <v>4</v>
      </c>
      <c r="B26" s="1">
        <v>9495</v>
      </c>
      <c r="C26" s="1">
        <v>6545</v>
      </c>
      <c r="D26" s="1">
        <v>2950</v>
      </c>
    </row>
    <row r="27" spans="1:4" x14ac:dyDescent="0.3">
      <c r="A27" s="23" t="s">
        <v>5</v>
      </c>
      <c r="B27" s="1">
        <v>7055</v>
      </c>
      <c r="C27" s="1">
        <v>4701</v>
      </c>
      <c r="D27" s="1">
        <v>2354</v>
      </c>
    </row>
    <row r="28" spans="1:4" x14ac:dyDescent="0.3">
      <c r="A28" s="23" t="s">
        <v>6</v>
      </c>
      <c r="B28" s="1">
        <v>5881</v>
      </c>
      <c r="C28" s="1">
        <v>4037</v>
      </c>
      <c r="D28" s="1">
        <v>1844</v>
      </c>
    </row>
    <row r="29" spans="1:4" x14ac:dyDescent="0.3">
      <c r="A29" s="23" t="s">
        <v>7</v>
      </c>
      <c r="B29" s="1">
        <v>4869</v>
      </c>
      <c r="C29" s="1">
        <v>3331</v>
      </c>
      <c r="D29" s="1">
        <v>1538</v>
      </c>
    </row>
    <row r="30" spans="1:4" x14ac:dyDescent="0.3">
      <c r="A30" s="23" t="s">
        <v>8</v>
      </c>
      <c r="B30" s="1">
        <v>4868</v>
      </c>
      <c r="C30" s="1">
        <v>3434</v>
      </c>
      <c r="D30" s="1">
        <v>1434</v>
      </c>
    </row>
    <row r="31" spans="1:4" x14ac:dyDescent="0.3">
      <c r="A31" s="23" t="s">
        <v>9</v>
      </c>
      <c r="B31" s="1">
        <v>3726</v>
      </c>
      <c r="C31" s="1">
        <v>2651</v>
      </c>
      <c r="D31" s="1">
        <v>1075</v>
      </c>
    </row>
    <row r="32" spans="1:4" x14ac:dyDescent="0.3">
      <c r="A32" s="23" t="s">
        <v>10</v>
      </c>
      <c r="B32" s="1">
        <v>3427</v>
      </c>
      <c r="C32" s="1">
        <v>2333</v>
      </c>
      <c r="D32" s="1">
        <v>1094</v>
      </c>
    </row>
    <row r="33" spans="1:4" x14ac:dyDescent="0.3">
      <c r="A33" s="23" t="s">
        <v>11</v>
      </c>
      <c r="B33" s="1">
        <v>2162</v>
      </c>
      <c r="C33" s="1">
        <v>1487</v>
      </c>
      <c r="D33" s="1">
        <v>675</v>
      </c>
    </row>
    <row r="34" spans="1:4" x14ac:dyDescent="0.3">
      <c r="A34" s="23" t="s">
        <v>12</v>
      </c>
      <c r="B34" s="1">
        <v>1605</v>
      </c>
      <c r="C34" s="1">
        <v>1113</v>
      </c>
      <c r="D34" s="1">
        <v>492</v>
      </c>
    </row>
    <row r="35" spans="1:4" x14ac:dyDescent="0.3">
      <c r="A35" s="23" t="s">
        <v>13</v>
      </c>
      <c r="B35" s="1">
        <v>1093</v>
      </c>
      <c r="C35" s="1">
        <v>752</v>
      </c>
      <c r="D35" s="1">
        <v>341</v>
      </c>
    </row>
    <row r="36" spans="1:4" x14ac:dyDescent="0.3">
      <c r="A36" s="23" t="s">
        <v>14</v>
      </c>
      <c r="B36" s="1">
        <v>734</v>
      </c>
      <c r="C36" s="1">
        <v>475</v>
      </c>
      <c r="D36" s="1">
        <v>259</v>
      </c>
    </row>
    <row r="37" spans="1:4" x14ac:dyDescent="0.3">
      <c r="A37" s="23" t="s">
        <v>15</v>
      </c>
      <c r="B37" s="1">
        <v>434</v>
      </c>
      <c r="C37" s="1">
        <v>284</v>
      </c>
      <c r="D37" s="1">
        <v>150</v>
      </c>
    </row>
    <row r="38" spans="1:4" x14ac:dyDescent="0.3">
      <c r="A38" s="23" t="s">
        <v>16</v>
      </c>
      <c r="B38" s="1">
        <v>396</v>
      </c>
      <c r="C38" s="1">
        <v>288</v>
      </c>
      <c r="D38" s="1">
        <v>108</v>
      </c>
    </row>
    <row r="39" spans="1:4" x14ac:dyDescent="0.3">
      <c r="A39" s="23" t="s">
        <v>17</v>
      </c>
      <c r="B39" s="6">
        <v>17.8</v>
      </c>
      <c r="C39" s="6">
        <v>17.7</v>
      </c>
      <c r="D39" s="6">
        <v>18.100000000000001</v>
      </c>
    </row>
    <row r="40" spans="1:4" x14ac:dyDescent="0.3">
      <c r="A40" s="23"/>
    </row>
    <row r="41" spans="1:4" x14ac:dyDescent="0.3">
      <c r="A41" s="23" t="s">
        <v>43</v>
      </c>
      <c r="B41" s="1">
        <v>76172</v>
      </c>
      <c r="C41" s="1">
        <v>51170</v>
      </c>
      <c r="D41" s="1">
        <v>25002</v>
      </c>
    </row>
    <row r="42" spans="1:4" x14ac:dyDescent="0.3">
      <c r="A42" s="23" t="s">
        <v>3</v>
      </c>
      <c r="B42" s="1">
        <v>11060</v>
      </c>
      <c r="C42" s="1">
        <v>7520</v>
      </c>
      <c r="D42" s="1">
        <v>3540</v>
      </c>
    </row>
    <row r="43" spans="1:4" x14ac:dyDescent="0.3">
      <c r="A43" s="23" t="s">
        <v>40</v>
      </c>
      <c r="B43" s="1">
        <v>11356</v>
      </c>
      <c r="C43" s="1">
        <v>7685</v>
      </c>
      <c r="D43" s="1">
        <v>3671</v>
      </c>
    </row>
    <row r="44" spans="1:4" x14ac:dyDescent="0.3">
      <c r="A44" s="23" t="s">
        <v>41</v>
      </c>
      <c r="B44" s="1">
        <v>9765</v>
      </c>
      <c r="C44" s="1">
        <v>6630</v>
      </c>
      <c r="D44" s="1">
        <v>3135</v>
      </c>
    </row>
    <row r="45" spans="1:4" x14ac:dyDescent="0.3">
      <c r="A45" s="23" t="s">
        <v>4</v>
      </c>
      <c r="B45" s="1">
        <v>8955</v>
      </c>
      <c r="C45" s="1">
        <v>6010</v>
      </c>
      <c r="D45" s="1">
        <v>2945</v>
      </c>
    </row>
    <row r="46" spans="1:4" x14ac:dyDescent="0.3">
      <c r="A46" s="23" t="s">
        <v>5</v>
      </c>
      <c r="B46" s="1">
        <v>6908</v>
      </c>
      <c r="C46" s="1">
        <v>4494</v>
      </c>
      <c r="D46" s="1">
        <v>2414</v>
      </c>
    </row>
    <row r="47" spans="1:4" x14ac:dyDescent="0.3">
      <c r="A47" s="23" t="s">
        <v>6</v>
      </c>
      <c r="B47" s="1">
        <v>6373</v>
      </c>
      <c r="C47" s="1">
        <v>4247</v>
      </c>
      <c r="D47" s="1">
        <v>2126</v>
      </c>
    </row>
    <row r="48" spans="1:4" x14ac:dyDescent="0.3">
      <c r="A48" s="23" t="s">
        <v>7</v>
      </c>
      <c r="B48" s="1">
        <v>4895</v>
      </c>
      <c r="C48" s="1">
        <v>3296</v>
      </c>
      <c r="D48" s="1">
        <v>1599</v>
      </c>
    </row>
    <row r="49" spans="1:4" x14ac:dyDescent="0.3">
      <c r="A49" s="23" t="s">
        <v>8</v>
      </c>
      <c r="B49" s="1">
        <v>4976</v>
      </c>
      <c r="C49" s="1">
        <v>3482</v>
      </c>
      <c r="D49" s="1">
        <v>1494</v>
      </c>
    </row>
    <row r="50" spans="1:4" x14ac:dyDescent="0.3">
      <c r="A50" s="23" t="s">
        <v>9</v>
      </c>
      <c r="B50" s="1">
        <v>3224</v>
      </c>
      <c r="C50" s="1">
        <v>2173</v>
      </c>
      <c r="D50" s="1">
        <v>1051</v>
      </c>
    </row>
    <row r="51" spans="1:4" x14ac:dyDescent="0.3">
      <c r="A51" s="23" t="s">
        <v>10</v>
      </c>
      <c r="B51" s="1">
        <v>2832</v>
      </c>
      <c r="C51" s="1">
        <v>1867</v>
      </c>
      <c r="D51" s="1">
        <v>965</v>
      </c>
    </row>
    <row r="52" spans="1:4" x14ac:dyDescent="0.3">
      <c r="A52" s="23" t="s">
        <v>11</v>
      </c>
      <c r="B52" s="1">
        <v>1914</v>
      </c>
      <c r="C52" s="1">
        <v>1231</v>
      </c>
      <c r="D52" s="1">
        <v>683</v>
      </c>
    </row>
    <row r="53" spans="1:4" x14ac:dyDescent="0.3">
      <c r="A53" s="23" t="s">
        <v>12</v>
      </c>
      <c r="B53" s="1">
        <v>1485</v>
      </c>
      <c r="C53" s="1">
        <v>950</v>
      </c>
      <c r="D53" s="1">
        <v>535</v>
      </c>
    </row>
    <row r="54" spans="1:4" x14ac:dyDescent="0.3">
      <c r="A54" s="23" t="s">
        <v>13</v>
      </c>
      <c r="B54" s="1">
        <v>900</v>
      </c>
      <c r="C54" s="1">
        <v>567</v>
      </c>
      <c r="D54" s="1">
        <v>333</v>
      </c>
    </row>
    <row r="55" spans="1:4" x14ac:dyDescent="0.3">
      <c r="A55" s="23" t="s">
        <v>14</v>
      </c>
      <c r="B55" s="1">
        <v>709</v>
      </c>
      <c r="C55" s="1">
        <v>469</v>
      </c>
      <c r="D55" s="1">
        <v>240</v>
      </c>
    </row>
    <row r="56" spans="1:4" x14ac:dyDescent="0.3">
      <c r="A56" s="23" t="s">
        <v>15</v>
      </c>
      <c r="B56" s="1">
        <v>438</v>
      </c>
      <c r="C56" s="1">
        <v>281</v>
      </c>
      <c r="D56" s="1">
        <v>157</v>
      </c>
    </row>
    <row r="57" spans="1:4" x14ac:dyDescent="0.3">
      <c r="A57" s="23" t="s">
        <v>16</v>
      </c>
      <c r="B57" s="1">
        <v>382</v>
      </c>
      <c r="C57" s="1">
        <v>268</v>
      </c>
      <c r="D57" s="1">
        <v>114</v>
      </c>
    </row>
    <row r="58" spans="1:4" x14ac:dyDescent="0.3">
      <c r="A58" s="23" t="s">
        <v>17</v>
      </c>
      <c r="B58" s="6">
        <v>18.3</v>
      </c>
      <c r="C58" s="6">
        <v>18.100000000000001</v>
      </c>
      <c r="D58" s="6">
        <v>18.7</v>
      </c>
    </row>
    <row r="59" spans="1:4" x14ac:dyDescent="0.3">
      <c r="A59" s="24" t="s">
        <v>33</v>
      </c>
      <c r="B59" s="8"/>
      <c r="C59" s="8"/>
      <c r="D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5620-4383-4E3D-9B21-C5FF774935B9}">
  <dimension ref="A1:J22"/>
  <sheetViews>
    <sheetView view="pageBreakPreview" zoomScaleNormal="100" zoomScaleSheetLayoutView="100" workbookViewId="0">
      <selection activeCell="A4" sqref="A4"/>
    </sheetView>
  </sheetViews>
  <sheetFormatPr defaultColWidth="8.86328125" defaultRowHeight="10.15" x14ac:dyDescent="0.3"/>
  <cols>
    <col min="1" max="16384" width="8.86328125" style="1"/>
  </cols>
  <sheetData>
    <row r="1" spans="1:10" x14ac:dyDescent="0.3">
      <c r="A1" s="19" t="s">
        <v>38</v>
      </c>
    </row>
    <row r="2" spans="1:10" x14ac:dyDescent="0.3">
      <c r="A2" s="20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7"/>
    </row>
    <row r="3" spans="1:10" s="7" customFormat="1" x14ac:dyDescent="0.3">
      <c r="A3" s="2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3">
      <c r="A4" s="23" t="s">
        <v>39</v>
      </c>
      <c r="B4" s="1">
        <v>157038</v>
      </c>
      <c r="C4" s="1">
        <v>80866</v>
      </c>
      <c r="D4" s="1">
        <v>76172</v>
      </c>
      <c r="E4" s="1">
        <v>107068</v>
      </c>
      <c r="F4" s="1">
        <v>55898</v>
      </c>
      <c r="G4" s="1">
        <v>51170</v>
      </c>
      <c r="H4" s="1">
        <v>49970</v>
      </c>
      <c r="I4" s="1">
        <v>24968</v>
      </c>
      <c r="J4" s="1">
        <v>25002</v>
      </c>
    </row>
    <row r="5" spans="1:10" x14ac:dyDescent="0.3">
      <c r="A5" s="23" t="s">
        <v>3</v>
      </c>
      <c r="B5" s="1">
        <v>22982</v>
      </c>
      <c r="C5" s="1">
        <v>11922</v>
      </c>
      <c r="D5" s="1">
        <v>11060</v>
      </c>
      <c r="E5" s="1">
        <v>15775</v>
      </c>
      <c r="F5" s="1">
        <v>8255</v>
      </c>
      <c r="G5" s="1">
        <v>7520</v>
      </c>
      <c r="H5" s="1">
        <v>7207</v>
      </c>
      <c r="I5" s="1">
        <v>3667</v>
      </c>
      <c r="J5" s="1">
        <v>3540</v>
      </c>
    </row>
    <row r="6" spans="1:10" x14ac:dyDescent="0.3">
      <c r="A6" s="23" t="s">
        <v>40</v>
      </c>
      <c r="B6" s="1">
        <v>23607</v>
      </c>
      <c r="C6" s="1">
        <v>12251</v>
      </c>
      <c r="D6" s="1">
        <v>11356</v>
      </c>
      <c r="E6" s="1">
        <v>16259</v>
      </c>
      <c r="F6" s="1">
        <v>8574</v>
      </c>
      <c r="G6" s="1">
        <v>7685</v>
      </c>
      <c r="H6" s="1">
        <v>7348</v>
      </c>
      <c r="I6" s="1">
        <v>3677</v>
      </c>
      <c r="J6" s="1">
        <v>3671</v>
      </c>
    </row>
    <row r="7" spans="1:10" x14ac:dyDescent="0.3">
      <c r="A7" s="23" t="s">
        <v>41</v>
      </c>
      <c r="B7" s="1">
        <v>20713</v>
      </c>
      <c r="C7" s="1">
        <v>10948</v>
      </c>
      <c r="D7" s="1">
        <v>9765</v>
      </c>
      <c r="E7" s="1">
        <v>14268</v>
      </c>
      <c r="F7" s="1">
        <v>7638</v>
      </c>
      <c r="G7" s="1">
        <v>6630</v>
      </c>
      <c r="H7" s="1">
        <v>6445</v>
      </c>
      <c r="I7" s="1">
        <v>3310</v>
      </c>
      <c r="J7" s="1">
        <v>3135</v>
      </c>
    </row>
    <row r="8" spans="1:10" x14ac:dyDescent="0.3">
      <c r="A8" s="23" t="s">
        <v>4</v>
      </c>
      <c r="B8" s="1">
        <v>18450</v>
      </c>
      <c r="C8" s="1">
        <v>9495</v>
      </c>
      <c r="D8" s="1">
        <v>8955</v>
      </c>
      <c r="E8" s="1">
        <v>12555</v>
      </c>
      <c r="F8" s="1">
        <v>6545</v>
      </c>
      <c r="G8" s="1">
        <v>6010</v>
      </c>
      <c r="H8" s="1">
        <v>5895</v>
      </c>
      <c r="I8" s="1">
        <v>2950</v>
      </c>
      <c r="J8" s="1">
        <v>2945</v>
      </c>
    </row>
    <row r="9" spans="1:10" x14ac:dyDescent="0.3">
      <c r="A9" s="23" t="s">
        <v>5</v>
      </c>
      <c r="B9" s="1">
        <v>13963</v>
      </c>
      <c r="C9" s="1">
        <v>7055</v>
      </c>
      <c r="D9" s="1">
        <v>6908</v>
      </c>
      <c r="E9" s="1">
        <v>9195</v>
      </c>
      <c r="F9" s="1">
        <v>4701</v>
      </c>
      <c r="G9" s="1">
        <v>4494</v>
      </c>
      <c r="H9" s="1">
        <v>4768</v>
      </c>
      <c r="I9" s="1">
        <v>2354</v>
      </c>
      <c r="J9" s="1">
        <v>2414</v>
      </c>
    </row>
    <row r="10" spans="1:10" x14ac:dyDescent="0.3">
      <c r="A10" s="23" t="s">
        <v>6</v>
      </c>
      <c r="B10" s="1">
        <v>12254</v>
      </c>
      <c r="C10" s="1">
        <v>5881</v>
      </c>
      <c r="D10" s="1">
        <v>6373</v>
      </c>
      <c r="E10" s="1">
        <v>8284</v>
      </c>
      <c r="F10" s="1">
        <v>4037</v>
      </c>
      <c r="G10" s="1">
        <v>4247</v>
      </c>
      <c r="H10" s="1">
        <v>3970</v>
      </c>
      <c r="I10" s="1">
        <v>1844</v>
      </c>
      <c r="J10" s="1">
        <v>2126</v>
      </c>
    </row>
    <row r="11" spans="1:10" x14ac:dyDescent="0.3">
      <c r="A11" s="23" t="s">
        <v>7</v>
      </c>
      <c r="B11" s="1">
        <v>9764</v>
      </c>
      <c r="C11" s="1">
        <v>4869</v>
      </c>
      <c r="D11" s="1">
        <v>4895</v>
      </c>
      <c r="E11" s="1">
        <v>6627</v>
      </c>
      <c r="F11" s="1">
        <v>3331</v>
      </c>
      <c r="G11" s="1">
        <v>3296</v>
      </c>
      <c r="H11" s="1">
        <v>3137</v>
      </c>
      <c r="I11" s="1">
        <v>1538</v>
      </c>
      <c r="J11" s="1">
        <v>1599</v>
      </c>
    </row>
    <row r="12" spans="1:10" x14ac:dyDescent="0.3">
      <c r="A12" s="23" t="s">
        <v>8</v>
      </c>
      <c r="B12" s="1">
        <v>9844</v>
      </c>
      <c r="C12" s="1">
        <v>4868</v>
      </c>
      <c r="D12" s="1">
        <v>4976</v>
      </c>
      <c r="E12" s="1">
        <v>6916</v>
      </c>
      <c r="F12" s="1">
        <v>3434</v>
      </c>
      <c r="G12" s="1">
        <v>3482</v>
      </c>
      <c r="H12" s="1">
        <v>2928</v>
      </c>
      <c r="I12" s="1">
        <v>1434</v>
      </c>
      <c r="J12" s="1">
        <v>1494</v>
      </c>
    </row>
    <row r="13" spans="1:10" x14ac:dyDescent="0.3">
      <c r="A13" s="23" t="s">
        <v>9</v>
      </c>
      <c r="B13" s="1">
        <v>6950</v>
      </c>
      <c r="C13" s="1">
        <v>3726</v>
      </c>
      <c r="D13" s="1">
        <v>3224</v>
      </c>
      <c r="E13" s="1">
        <v>4824</v>
      </c>
      <c r="F13" s="1">
        <v>2651</v>
      </c>
      <c r="G13" s="1">
        <v>2173</v>
      </c>
      <c r="H13" s="1">
        <v>2126</v>
      </c>
      <c r="I13" s="1">
        <v>1075</v>
      </c>
      <c r="J13" s="1">
        <v>1051</v>
      </c>
    </row>
    <row r="14" spans="1:10" x14ac:dyDescent="0.3">
      <c r="A14" s="23" t="s">
        <v>10</v>
      </c>
      <c r="B14" s="1">
        <v>6259</v>
      </c>
      <c r="C14" s="1">
        <v>3427</v>
      </c>
      <c r="D14" s="1">
        <v>2832</v>
      </c>
      <c r="E14" s="1">
        <v>4200</v>
      </c>
      <c r="F14" s="1">
        <v>2333</v>
      </c>
      <c r="G14" s="1">
        <v>1867</v>
      </c>
      <c r="H14" s="1">
        <v>2059</v>
      </c>
      <c r="I14" s="1">
        <v>1094</v>
      </c>
      <c r="J14" s="1">
        <v>965</v>
      </c>
    </row>
    <row r="15" spans="1:10" x14ac:dyDescent="0.3">
      <c r="A15" s="23" t="s">
        <v>11</v>
      </c>
      <c r="B15" s="1">
        <v>4076</v>
      </c>
      <c r="C15" s="1">
        <v>2162</v>
      </c>
      <c r="D15" s="1">
        <v>1914</v>
      </c>
      <c r="E15" s="1">
        <v>2718</v>
      </c>
      <c r="F15" s="1">
        <v>1487</v>
      </c>
      <c r="G15" s="1">
        <v>1231</v>
      </c>
      <c r="H15" s="1">
        <v>1358</v>
      </c>
      <c r="I15" s="1">
        <v>675</v>
      </c>
      <c r="J15" s="1">
        <v>683</v>
      </c>
    </row>
    <row r="16" spans="1:10" x14ac:dyDescent="0.3">
      <c r="A16" s="23" t="s">
        <v>12</v>
      </c>
      <c r="B16" s="1">
        <v>3090</v>
      </c>
      <c r="C16" s="1">
        <v>1605</v>
      </c>
      <c r="D16" s="1">
        <v>1485</v>
      </c>
      <c r="E16" s="1">
        <v>2063</v>
      </c>
      <c r="F16" s="1">
        <v>1113</v>
      </c>
      <c r="G16" s="1">
        <v>950</v>
      </c>
      <c r="H16" s="1">
        <v>1027</v>
      </c>
      <c r="I16" s="1">
        <v>492</v>
      </c>
      <c r="J16" s="1">
        <v>535</v>
      </c>
    </row>
    <row r="17" spans="1:10" x14ac:dyDescent="0.3">
      <c r="A17" s="23" t="s">
        <v>13</v>
      </c>
      <c r="B17" s="1">
        <v>1993</v>
      </c>
      <c r="C17" s="1">
        <v>1093</v>
      </c>
      <c r="D17" s="1">
        <v>900</v>
      </c>
      <c r="E17" s="1">
        <v>1319</v>
      </c>
      <c r="F17" s="1">
        <v>752</v>
      </c>
      <c r="G17" s="1">
        <v>567</v>
      </c>
      <c r="H17" s="1">
        <v>674</v>
      </c>
      <c r="I17" s="1">
        <v>341</v>
      </c>
      <c r="J17" s="1">
        <v>333</v>
      </c>
    </row>
    <row r="18" spans="1:10" x14ac:dyDescent="0.3">
      <c r="A18" s="23" t="s">
        <v>14</v>
      </c>
      <c r="B18" s="1">
        <v>1443</v>
      </c>
      <c r="C18" s="1">
        <v>734</v>
      </c>
      <c r="D18" s="1">
        <v>709</v>
      </c>
      <c r="E18" s="1">
        <v>944</v>
      </c>
      <c r="F18" s="1">
        <v>475</v>
      </c>
      <c r="G18" s="1">
        <v>469</v>
      </c>
      <c r="H18" s="1">
        <v>499</v>
      </c>
      <c r="I18" s="1">
        <v>259</v>
      </c>
      <c r="J18" s="1">
        <v>240</v>
      </c>
    </row>
    <row r="19" spans="1:10" x14ac:dyDescent="0.3">
      <c r="A19" s="23" t="s">
        <v>15</v>
      </c>
      <c r="B19" s="1">
        <v>872</v>
      </c>
      <c r="C19" s="1">
        <v>434</v>
      </c>
      <c r="D19" s="1">
        <v>438</v>
      </c>
      <c r="E19" s="1">
        <v>565</v>
      </c>
      <c r="F19" s="1">
        <v>284</v>
      </c>
      <c r="G19" s="1">
        <v>281</v>
      </c>
      <c r="H19" s="1">
        <v>307</v>
      </c>
      <c r="I19" s="1">
        <v>150</v>
      </c>
      <c r="J19" s="1">
        <v>157</v>
      </c>
    </row>
    <row r="20" spans="1:10" x14ac:dyDescent="0.3">
      <c r="A20" s="23" t="s">
        <v>16</v>
      </c>
      <c r="B20" s="1">
        <v>778</v>
      </c>
      <c r="C20" s="1">
        <v>396</v>
      </c>
      <c r="D20" s="1">
        <v>382</v>
      </c>
      <c r="E20" s="1">
        <v>556</v>
      </c>
      <c r="F20" s="1">
        <v>288</v>
      </c>
      <c r="G20" s="1">
        <v>268</v>
      </c>
      <c r="H20" s="1">
        <v>222</v>
      </c>
      <c r="I20" s="1">
        <v>108</v>
      </c>
      <c r="J20" s="1">
        <v>114</v>
      </c>
    </row>
    <row r="21" spans="1:10" s="6" customFormat="1" x14ac:dyDescent="0.3">
      <c r="A21" s="23" t="s">
        <v>17</v>
      </c>
      <c r="B21" s="6">
        <v>18</v>
      </c>
      <c r="C21" s="6">
        <v>17.8</v>
      </c>
      <c r="D21" s="6">
        <v>18.3</v>
      </c>
      <c r="E21" s="6">
        <v>17.899999999999999</v>
      </c>
      <c r="F21" s="6">
        <v>17.7</v>
      </c>
      <c r="G21" s="6">
        <v>18.100000000000001</v>
      </c>
      <c r="H21" s="6">
        <v>18.399999999999999</v>
      </c>
      <c r="I21" s="6">
        <v>18.100000000000001</v>
      </c>
      <c r="J21" s="6">
        <v>18.7</v>
      </c>
    </row>
    <row r="22" spans="1:10" x14ac:dyDescent="0.3">
      <c r="A22" s="22" t="s">
        <v>33</v>
      </c>
      <c r="B22" s="8"/>
      <c r="C22" s="8"/>
      <c r="D22" s="8"/>
      <c r="E22" s="8"/>
      <c r="F22" s="8"/>
      <c r="G22" s="8"/>
      <c r="H22" s="8"/>
      <c r="I22" s="8"/>
      <c r="J22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26A9-E587-495C-A500-05FE680C0C90}">
  <dimension ref="A1:J104"/>
  <sheetViews>
    <sheetView view="pageBreakPreview" zoomScale="150" zoomScaleNormal="100" zoomScaleSheetLayoutView="150" workbookViewId="0">
      <selection sqref="A1:XFD3"/>
    </sheetView>
  </sheetViews>
  <sheetFormatPr defaultColWidth="8.86328125" defaultRowHeight="10.15" x14ac:dyDescent="0.3"/>
  <cols>
    <col min="1" max="1" width="8.86328125" style="19"/>
    <col min="2" max="16384" width="8.86328125" style="1"/>
  </cols>
  <sheetData>
    <row r="1" spans="1:10" x14ac:dyDescent="0.3">
      <c r="A1" s="19" t="s">
        <v>37</v>
      </c>
    </row>
    <row r="2" spans="1:10" x14ac:dyDescent="0.3">
      <c r="A2" s="20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7"/>
    </row>
    <row r="3" spans="1:10" s="7" customFormat="1" x14ac:dyDescent="0.3">
      <c r="A3" s="2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3">
      <c r="A4" s="19" t="s">
        <v>0</v>
      </c>
      <c r="B4" s="1">
        <v>157038</v>
      </c>
      <c r="C4" s="1">
        <v>80866</v>
      </c>
      <c r="D4" s="1">
        <v>76172</v>
      </c>
      <c r="E4" s="1">
        <v>107068</v>
      </c>
      <c r="F4" s="1">
        <v>55898</v>
      </c>
      <c r="G4" s="1">
        <v>51170</v>
      </c>
      <c r="H4" s="1">
        <v>49970</v>
      </c>
      <c r="I4" s="1">
        <v>24968</v>
      </c>
      <c r="J4" s="1">
        <v>25002</v>
      </c>
    </row>
    <row r="5" spans="1:10" x14ac:dyDescent="0.3">
      <c r="A5" s="19">
        <v>0</v>
      </c>
      <c r="B5" s="1">
        <v>3620</v>
      </c>
      <c r="C5" s="1">
        <v>1901</v>
      </c>
      <c r="D5" s="1">
        <v>1719</v>
      </c>
      <c r="E5" s="1">
        <v>2349</v>
      </c>
      <c r="F5" s="1">
        <v>1247</v>
      </c>
      <c r="G5" s="1">
        <v>1102</v>
      </c>
      <c r="H5" s="1">
        <v>1271</v>
      </c>
      <c r="I5" s="1">
        <v>654</v>
      </c>
      <c r="J5" s="1">
        <v>617</v>
      </c>
    </row>
    <row r="6" spans="1:10" x14ac:dyDescent="0.3">
      <c r="A6" s="19">
        <v>1</v>
      </c>
      <c r="B6" s="1">
        <v>4535</v>
      </c>
      <c r="C6" s="1">
        <v>2325</v>
      </c>
      <c r="D6" s="1">
        <v>2210</v>
      </c>
      <c r="E6" s="1">
        <v>2989</v>
      </c>
      <c r="F6" s="1">
        <v>1535</v>
      </c>
      <c r="G6" s="1">
        <v>1454</v>
      </c>
      <c r="H6" s="1">
        <v>1546</v>
      </c>
      <c r="I6" s="1">
        <v>790</v>
      </c>
      <c r="J6" s="1">
        <v>756</v>
      </c>
    </row>
    <row r="7" spans="1:10" x14ac:dyDescent="0.3">
      <c r="A7" s="19">
        <v>2</v>
      </c>
      <c r="B7" s="1">
        <v>4940</v>
      </c>
      <c r="C7" s="1">
        <v>2539</v>
      </c>
      <c r="D7" s="1">
        <v>2401</v>
      </c>
      <c r="E7" s="1">
        <v>3444</v>
      </c>
      <c r="F7" s="1">
        <v>1806</v>
      </c>
      <c r="G7" s="1">
        <v>1638</v>
      </c>
      <c r="H7" s="1">
        <v>1496</v>
      </c>
      <c r="I7" s="1">
        <v>733</v>
      </c>
      <c r="J7" s="1">
        <v>763</v>
      </c>
    </row>
    <row r="8" spans="1:10" x14ac:dyDescent="0.3">
      <c r="A8" s="19">
        <v>3</v>
      </c>
      <c r="B8" s="1">
        <v>4911</v>
      </c>
      <c r="C8" s="1">
        <v>2626</v>
      </c>
      <c r="D8" s="1">
        <v>2285</v>
      </c>
      <c r="E8" s="1">
        <v>3451</v>
      </c>
      <c r="F8" s="1">
        <v>1855</v>
      </c>
      <c r="G8" s="1">
        <v>1596</v>
      </c>
      <c r="H8" s="1">
        <v>1460</v>
      </c>
      <c r="I8" s="1">
        <v>771</v>
      </c>
      <c r="J8" s="1">
        <v>689</v>
      </c>
    </row>
    <row r="9" spans="1:10" x14ac:dyDescent="0.3">
      <c r="A9" s="19">
        <v>4</v>
      </c>
      <c r="B9" s="1">
        <v>4976</v>
      </c>
      <c r="C9" s="1">
        <v>2531</v>
      </c>
      <c r="D9" s="1">
        <v>2445</v>
      </c>
      <c r="E9" s="1">
        <v>3542</v>
      </c>
      <c r="F9" s="1">
        <v>1812</v>
      </c>
      <c r="G9" s="1">
        <v>1730</v>
      </c>
      <c r="H9" s="1">
        <v>1434</v>
      </c>
      <c r="I9" s="1">
        <v>719</v>
      </c>
      <c r="J9" s="1">
        <v>715</v>
      </c>
    </row>
    <row r="10" spans="1:10" x14ac:dyDescent="0.3">
      <c r="A10" s="19">
        <v>5</v>
      </c>
      <c r="B10" s="1">
        <v>4808</v>
      </c>
      <c r="C10" s="1">
        <v>2451</v>
      </c>
      <c r="D10" s="1">
        <v>2357</v>
      </c>
      <c r="E10" s="1">
        <v>3328</v>
      </c>
      <c r="F10" s="1">
        <v>1718</v>
      </c>
      <c r="G10" s="1">
        <v>1610</v>
      </c>
      <c r="H10" s="1">
        <v>1480</v>
      </c>
      <c r="I10" s="1">
        <v>733</v>
      </c>
      <c r="J10" s="1">
        <v>747</v>
      </c>
    </row>
    <row r="11" spans="1:10" x14ac:dyDescent="0.3">
      <c r="A11" s="19">
        <v>6</v>
      </c>
      <c r="B11" s="1">
        <v>5010</v>
      </c>
      <c r="C11" s="1">
        <v>2666</v>
      </c>
      <c r="D11" s="1">
        <v>2344</v>
      </c>
      <c r="E11" s="1">
        <v>3474</v>
      </c>
      <c r="F11" s="1">
        <v>1870</v>
      </c>
      <c r="G11" s="1">
        <v>1604</v>
      </c>
      <c r="H11" s="1">
        <v>1536</v>
      </c>
      <c r="I11" s="1">
        <v>796</v>
      </c>
      <c r="J11" s="1">
        <v>740</v>
      </c>
    </row>
    <row r="12" spans="1:10" x14ac:dyDescent="0.3">
      <c r="A12" s="19">
        <v>7</v>
      </c>
      <c r="B12" s="1">
        <v>4390</v>
      </c>
      <c r="C12" s="1">
        <v>2246</v>
      </c>
      <c r="D12" s="1">
        <v>2144</v>
      </c>
      <c r="E12" s="1">
        <v>2985</v>
      </c>
      <c r="F12" s="1">
        <v>1559</v>
      </c>
      <c r="G12" s="1">
        <v>1426</v>
      </c>
      <c r="H12" s="1">
        <v>1405</v>
      </c>
      <c r="I12" s="1">
        <v>687</v>
      </c>
      <c r="J12" s="1">
        <v>718</v>
      </c>
    </row>
    <row r="13" spans="1:10" x14ac:dyDescent="0.3">
      <c r="A13" s="19">
        <v>8</v>
      </c>
      <c r="B13" s="1">
        <v>4692</v>
      </c>
      <c r="C13" s="1">
        <v>2416</v>
      </c>
      <c r="D13" s="1">
        <v>2276</v>
      </c>
      <c r="E13" s="1">
        <v>3248</v>
      </c>
      <c r="F13" s="1">
        <v>1717</v>
      </c>
      <c r="G13" s="1">
        <v>1531</v>
      </c>
      <c r="H13" s="1">
        <v>1444</v>
      </c>
      <c r="I13" s="1">
        <v>699</v>
      </c>
      <c r="J13" s="1">
        <v>745</v>
      </c>
    </row>
    <row r="14" spans="1:10" x14ac:dyDescent="0.3">
      <c r="A14" s="19">
        <v>9</v>
      </c>
      <c r="B14" s="1">
        <v>4707</v>
      </c>
      <c r="C14" s="1">
        <v>2472</v>
      </c>
      <c r="D14" s="1">
        <v>2235</v>
      </c>
      <c r="E14" s="1">
        <v>3224</v>
      </c>
      <c r="F14" s="1">
        <v>1710</v>
      </c>
      <c r="G14" s="1">
        <v>1514</v>
      </c>
      <c r="H14" s="1">
        <v>1483</v>
      </c>
      <c r="I14" s="1">
        <v>762</v>
      </c>
      <c r="J14" s="1">
        <v>721</v>
      </c>
    </row>
    <row r="15" spans="1:10" x14ac:dyDescent="0.3">
      <c r="A15" s="19">
        <v>10</v>
      </c>
      <c r="B15" s="1">
        <v>4542</v>
      </c>
      <c r="C15" s="1">
        <v>2417</v>
      </c>
      <c r="D15" s="1">
        <v>2125</v>
      </c>
      <c r="E15" s="1">
        <v>3215</v>
      </c>
      <c r="F15" s="1">
        <v>1735</v>
      </c>
      <c r="G15" s="1">
        <v>1480</v>
      </c>
      <c r="H15" s="1">
        <v>1327</v>
      </c>
      <c r="I15" s="1">
        <v>682</v>
      </c>
      <c r="J15" s="1">
        <v>645</v>
      </c>
    </row>
    <row r="16" spans="1:10" x14ac:dyDescent="0.3">
      <c r="A16" s="19">
        <v>11</v>
      </c>
      <c r="B16" s="1">
        <v>4174</v>
      </c>
      <c r="C16" s="1">
        <v>2196</v>
      </c>
      <c r="D16" s="1">
        <v>1978</v>
      </c>
      <c r="E16" s="1">
        <v>2870</v>
      </c>
      <c r="F16" s="1">
        <v>1524</v>
      </c>
      <c r="G16" s="1">
        <v>1346</v>
      </c>
      <c r="H16" s="1">
        <v>1304</v>
      </c>
      <c r="I16" s="1">
        <v>672</v>
      </c>
      <c r="J16" s="1">
        <v>632</v>
      </c>
    </row>
    <row r="17" spans="1:10" x14ac:dyDescent="0.3">
      <c r="A17" s="19">
        <v>12</v>
      </c>
      <c r="B17" s="1">
        <v>4392</v>
      </c>
      <c r="C17" s="1">
        <v>2374</v>
      </c>
      <c r="D17" s="1">
        <v>2018</v>
      </c>
      <c r="E17" s="1">
        <v>3093</v>
      </c>
      <c r="F17" s="1">
        <v>1678</v>
      </c>
      <c r="G17" s="1">
        <v>1415</v>
      </c>
      <c r="H17" s="1">
        <v>1299</v>
      </c>
      <c r="I17" s="1">
        <v>696</v>
      </c>
      <c r="J17" s="1">
        <v>603</v>
      </c>
    </row>
    <row r="18" spans="1:10" x14ac:dyDescent="0.3">
      <c r="A18" s="19">
        <v>13</v>
      </c>
      <c r="B18" s="1">
        <v>3720</v>
      </c>
      <c r="C18" s="1">
        <v>1939</v>
      </c>
      <c r="D18" s="1">
        <v>1781</v>
      </c>
      <c r="E18" s="1">
        <v>2472</v>
      </c>
      <c r="F18" s="1">
        <v>1311</v>
      </c>
      <c r="G18" s="1">
        <v>1161</v>
      </c>
      <c r="H18" s="1">
        <v>1248</v>
      </c>
      <c r="I18" s="1">
        <v>628</v>
      </c>
      <c r="J18" s="1">
        <v>620</v>
      </c>
    </row>
    <row r="19" spans="1:10" x14ac:dyDescent="0.3">
      <c r="A19" s="19">
        <v>14</v>
      </c>
      <c r="B19" s="1">
        <v>3885</v>
      </c>
      <c r="C19" s="1">
        <v>2022</v>
      </c>
      <c r="D19" s="1">
        <v>1863</v>
      </c>
      <c r="E19" s="1">
        <v>2618</v>
      </c>
      <c r="F19" s="1">
        <v>1390</v>
      </c>
      <c r="G19" s="1">
        <v>1228</v>
      </c>
      <c r="H19" s="1">
        <v>1267</v>
      </c>
      <c r="I19" s="1">
        <v>632</v>
      </c>
      <c r="J19" s="1">
        <v>635</v>
      </c>
    </row>
    <row r="20" spans="1:10" x14ac:dyDescent="0.3">
      <c r="A20" s="19">
        <v>15</v>
      </c>
      <c r="B20" s="1">
        <v>3979</v>
      </c>
      <c r="C20" s="1">
        <v>2060</v>
      </c>
      <c r="D20" s="1">
        <v>1919</v>
      </c>
      <c r="E20" s="1">
        <v>2759</v>
      </c>
      <c r="F20" s="1">
        <v>1457</v>
      </c>
      <c r="G20" s="1">
        <v>1302</v>
      </c>
      <c r="H20" s="1">
        <v>1220</v>
      </c>
      <c r="I20" s="1">
        <v>603</v>
      </c>
      <c r="J20" s="1">
        <v>617</v>
      </c>
    </row>
    <row r="21" spans="1:10" x14ac:dyDescent="0.3">
      <c r="A21" s="19">
        <v>16</v>
      </c>
      <c r="B21" s="1">
        <v>3833</v>
      </c>
      <c r="C21" s="1">
        <v>2018</v>
      </c>
      <c r="D21" s="1">
        <v>1815</v>
      </c>
      <c r="E21" s="1">
        <v>2595</v>
      </c>
      <c r="F21" s="1">
        <v>1384</v>
      </c>
      <c r="G21" s="1">
        <v>1211</v>
      </c>
      <c r="H21" s="1">
        <v>1238</v>
      </c>
      <c r="I21" s="1">
        <v>634</v>
      </c>
      <c r="J21" s="1">
        <v>604</v>
      </c>
    </row>
    <row r="22" spans="1:10" x14ac:dyDescent="0.3">
      <c r="A22" s="19">
        <v>17</v>
      </c>
      <c r="B22" s="1">
        <v>3373</v>
      </c>
      <c r="C22" s="1">
        <v>1774</v>
      </c>
      <c r="D22" s="1">
        <v>1599</v>
      </c>
      <c r="E22" s="1">
        <v>2217</v>
      </c>
      <c r="F22" s="1">
        <v>1195</v>
      </c>
      <c r="G22" s="1">
        <v>1022</v>
      </c>
      <c r="H22" s="1">
        <v>1156</v>
      </c>
      <c r="I22" s="1">
        <v>579</v>
      </c>
      <c r="J22" s="1">
        <v>577</v>
      </c>
    </row>
    <row r="23" spans="1:10" x14ac:dyDescent="0.3">
      <c r="A23" s="19">
        <v>18</v>
      </c>
      <c r="B23" s="1">
        <v>3911</v>
      </c>
      <c r="C23" s="1">
        <v>1987</v>
      </c>
      <c r="D23" s="1">
        <v>1924</v>
      </c>
      <c r="E23" s="1">
        <v>2762</v>
      </c>
      <c r="F23" s="1">
        <v>1410</v>
      </c>
      <c r="G23" s="1">
        <v>1352</v>
      </c>
      <c r="H23" s="1">
        <v>1149</v>
      </c>
      <c r="I23" s="1">
        <v>577</v>
      </c>
      <c r="J23" s="1">
        <v>572</v>
      </c>
    </row>
    <row r="24" spans="1:10" x14ac:dyDescent="0.3">
      <c r="A24" s="19">
        <v>19</v>
      </c>
      <c r="B24" s="1">
        <v>3354</v>
      </c>
      <c r="C24" s="1">
        <v>1656</v>
      </c>
      <c r="D24" s="1">
        <v>1698</v>
      </c>
      <c r="E24" s="1">
        <v>2222</v>
      </c>
      <c r="F24" s="1">
        <v>1099</v>
      </c>
      <c r="G24" s="1">
        <v>1123</v>
      </c>
      <c r="H24" s="1">
        <v>1132</v>
      </c>
      <c r="I24" s="1">
        <v>557</v>
      </c>
      <c r="J24" s="1">
        <v>575</v>
      </c>
    </row>
    <row r="25" spans="1:10" x14ac:dyDescent="0.3">
      <c r="A25" s="19">
        <v>20</v>
      </c>
      <c r="B25" s="1">
        <v>3401</v>
      </c>
      <c r="C25" s="1">
        <v>1695</v>
      </c>
      <c r="D25" s="1">
        <v>1706</v>
      </c>
      <c r="E25" s="1">
        <v>2313</v>
      </c>
      <c r="F25" s="1">
        <v>1156</v>
      </c>
      <c r="G25" s="1">
        <v>1157</v>
      </c>
      <c r="H25" s="1">
        <v>1088</v>
      </c>
      <c r="I25" s="1">
        <v>539</v>
      </c>
      <c r="J25" s="1">
        <v>549</v>
      </c>
    </row>
    <row r="26" spans="1:10" x14ac:dyDescent="0.3">
      <c r="A26" s="19">
        <v>21</v>
      </c>
      <c r="B26" s="1">
        <v>2863</v>
      </c>
      <c r="C26" s="1">
        <v>1451</v>
      </c>
      <c r="D26" s="1">
        <v>1412</v>
      </c>
      <c r="E26" s="1">
        <v>1840</v>
      </c>
      <c r="F26" s="1">
        <v>946</v>
      </c>
      <c r="G26" s="1">
        <v>894</v>
      </c>
      <c r="H26" s="1">
        <v>1023</v>
      </c>
      <c r="I26" s="1">
        <v>505</v>
      </c>
      <c r="J26" s="1">
        <v>518</v>
      </c>
    </row>
    <row r="27" spans="1:10" x14ac:dyDescent="0.3">
      <c r="A27" s="19">
        <v>22</v>
      </c>
      <c r="B27" s="1">
        <v>2705</v>
      </c>
      <c r="C27" s="1">
        <v>1374</v>
      </c>
      <c r="D27" s="1">
        <v>1331</v>
      </c>
      <c r="E27" s="1">
        <v>1776</v>
      </c>
      <c r="F27" s="1">
        <v>930</v>
      </c>
      <c r="G27" s="1">
        <v>846</v>
      </c>
      <c r="H27" s="1">
        <v>929</v>
      </c>
      <c r="I27" s="1">
        <v>444</v>
      </c>
      <c r="J27" s="1">
        <v>485</v>
      </c>
    </row>
    <row r="28" spans="1:10" x14ac:dyDescent="0.3">
      <c r="A28" s="19">
        <v>23</v>
      </c>
      <c r="B28" s="1">
        <v>2401</v>
      </c>
      <c r="C28" s="1">
        <v>1242</v>
      </c>
      <c r="D28" s="1">
        <v>1159</v>
      </c>
      <c r="E28" s="1">
        <v>1563</v>
      </c>
      <c r="F28" s="1">
        <v>786</v>
      </c>
      <c r="G28" s="1">
        <v>777</v>
      </c>
      <c r="H28" s="1">
        <v>838</v>
      </c>
      <c r="I28" s="1">
        <v>456</v>
      </c>
      <c r="J28" s="1">
        <v>382</v>
      </c>
    </row>
    <row r="29" spans="1:10" x14ac:dyDescent="0.3">
      <c r="A29" s="19">
        <v>24</v>
      </c>
      <c r="B29" s="1">
        <v>2593</v>
      </c>
      <c r="C29" s="1">
        <v>1293</v>
      </c>
      <c r="D29" s="1">
        <v>1300</v>
      </c>
      <c r="E29" s="1">
        <v>1703</v>
      </c>
      <c r="F29" s="1">
        <v>883</v>
      </c>
      <c r="G29" s="1">
        <v>820</v>
      </c>
      <c r="H29" s="1">
        <v>890</v>
      </c>
      <c r="I29" s="1">
        <v>410</v>
      </c>
      <c r="J29" s="1">
        <v>480</v>
      </c>
    </row>
    <row r="30" spans="1:10" x14ac:dyDescent="0.3">
      <c r="A30" s="19">
        <v>25</v>
      </c>
      <c r="B30" s="1">
        <v>2722</v>
      </c>
      <c r="C30" s="1">
        <v>1312</v>
      </c>
      <c r="D30" s="1">
        <v>1410</v>
      </c>
      <c r="E30" s="1">
        <v>1836</v>
      </c>
      <c r="F30" s="1">
        <v>913</v>
      </c>
      <c r="G30" s="1">
        <v>923</v>
      </c>
      <c r="H30" s="1">
        <v>886</v>
      </c>
      <c r="I30" s="1">
        <v>399</v>
      </c>
      <c r="J30" s="1">
        <v>487</v>
      </c>
    </row>
    <row r="31" spans="1:10" x14ac:dyDescent="0.3">
      <c r="A31" s="19">
        <v>26</v>
      </c>
      <c r="B31" s="1">
        <v>2428</v>
      </c>
      <c r="C31" s="1">
        <v>1182</v>
      </c>
      <c r="D31" s="1">
        <v>1246</v>
      </c>
      <c r="E31" s="1">
        <v>1600</v>
      </c>
      <c r="F31" s="1">
        <v>775</v>
      </c>
      <c r="G31" s="1">
        <v>825</v>
      </c>
      <c r="H31" s="1">
        <v>828</v>
      </c>
      <c r="I31" s="1">
        <v>407</v>
      </c>
      <c r="J31" s="1">
        <v>421</v>
      </c>
    </row>
    <row r="32" spans="1:10" x14ac:dyDescent="0.3">
      <c r="A32" s="19">
        <v>27</v>
      </c>
      <c r="B32" s="1">
        <v>2244</v>
      </c>
      <c r="C32" s="1">
        <v>1087</v>
      </c>
      <c r="D32" s="1">
        <v>1157</v>
      </c>
      <c r="E32" s="1">
        <v>1474</v>
      </c>
      <c r="F32" s="1">
        <v>729</v>
      </c>
      <c r="G32" s="1">
        <v>745</v>
      </c>
      <c r="H32" s="1">
        <v>770</v>
      </c>
      <c r="I32" s="1">
        <v>358</v>
      </c>
      <c r="J32" s="1">
        <v>412</v>
      </c>
    </row>
    <row r="33" spans="1:10" x14ac:dyDescent="0.3">
      <c r="A33" s="19">
        <v>28</v>
      </c>
      <c r="B33" s="1">
        <v>2453</v>
      </c>
      <c r="C33" s="1">
        <v>1176</v>
      </c>
      <c r="D33" s="1">
        <v>1277</v>
      </c>
      <c r="E33" s="1">
        <v>1691</v>
      </c>
      <c r="F33" s="1">
        <v>839</v>
      </c>
      <c r="G33" s="1">
        <v>852</v>
      </c>
      <c r="H33" s="1">
        <v>762</v>
      </c>
      <c r="I33" s="1">
        <v>337</v>
      </c>
      <c r="J33" s="1">
        <v>425</v>
      </c>
    </row>
    <row r="34" spans="1:10" x14ac:dyDescent="0.3">
      <c r="A34" s="19">
        <v>29</v>
      </c>
      <c r="B34" s="1">
        <v>2407</v>
      </c>
      <c r="C34" s="1">
        <v>1124</v>
      </c>
      <c r="D34" s="1">
        <v>1283</v>
      </c>
      <c r="E34" s="1">
        <v>1683</v>
      </c>
      <c r="F34" s="1">
        <v>781</v>
      </c>
      <c r="G34" s="1">
        <v>902</v>
      </c>
      <c r="H34" s="1">
        <v>724</v>
      </c>
      <c r="I34" s="1">
        <v>343</v>
      </c>
      <c r="J34" s="1">
        <v>381</v>
      </c>
    </row>
    <row r="35" spans="1:10" x14ac:dyDescent="0.3">
      <c r="A35" s="19">
        <v>30</v>
      </c>
      <c r="B35" s="1">
        <v>2576</v>
      </c>
      <c r="C35" s="1">
        <v>1274</v>
      </c>
      <c r="D35" s="1">
        <v>1302</v>
      </c>
      <c r="E35" s="1">
        <v>1786</v>
      </c>
      <c r="F35" s="1">
        <v>878</v>
      </c>
      <c r="G35" s="1">
        <v>908</v>
      </c>
      <c r="H35" s="1">
        <v>790</v>
      </c>
      <c r="I35" s="1">
        <v>396</v>
      </c>
      <c r="J35" s="1">
        <v>394</v>
      </c>
    </row>
    <row r="36" spans="1:10" x14ac:dyDescent="0.3">
      <c r="A36" s="19">
        <v>31</v>
      </c>
      <c r="B36" s="1">
        <v>1987</v>
      </c>
      <c r="C36" s="1">
        <v>1053</v>
      </c>
      <c r="D36" s="1">
        <v>934</v>
      </c>
      <c r="E36" s="1">
        <v>1327</v>
      </c>
      <c r="F36" s="1">
        <v>711</v>
      </c>
      <c r="G36" s="1">
        <v>616</v>
      </c>
      <c r="H36" s="1">
        <v>660</v>
      </c>
      <c r="I36" s="1">
        <v>342</v>
      </c>
      <c r="J36" s="1">
        <v>318</v>
      </c>
    </row>
    <row r="37" spans="1:10" x14ac:dyDescent="0.3">
      <c r="A37" s="19">
        <v>32</v>
      </c>
      <c r="B37" s="1">
        <v>2042</v>
      </c>
      <c r="C37" s="1">
        <v>1001</v>
      </c>
      <c r="D37" s="1">
        <v>1041</v>
      </c>
      <c r="E37" s="1">
        <v>1390</v>
      </c>
      <c r="F37" s="1">
        <v>689</v>
      </c>
      <c r="G37" s="1">
        <v>701</v>
      </c>
      <c r="H37" s="1">
        <v>652</v>
      </c>
      <c r="I37" s="1">
        <v>312</v>
      </c>
      <c r="J37" s="1">
        <v>340</v>
      </c>
    </row>
    <row r="38" spans="1:10" x14ac:dyDescent="0.3">
      <c r="A38" s="19">
        <v>33</v>
      </c>
      <c r="B38" s="1">
        <v>1473</v>
      </c>
      <c r="C38" s="1">
        <v>691</v>
      </c>
      <c r="D38" s="1">
        <v>782</v>
      </c>
      <c r="E38" s="1">
        <v>989</v>
      </c>
      <c r="F38" s="1">
        <v>467</v>
      </c>
      <c r="G38" s="1">
        <v>522</v>
      </c>
      <c r="H38" s="1">
        <v>484</v>
      </c>
      <c r="I38" s="1">
        <v>224</v>
      </c>
      <c r="J38" s="1">
        <v>260</v>
      </c>
    </row>
    <row r="39" spans="1:10" x14ac:dyDescent="0.3">
      <c r="A39" s="19">
        <v>34</v>
      </c>
      <c r="B39" s="1">
        <v>1686</v>
      </c>
      <c r="C39" s="1">
        <v>850</v>
      </c>
      <c r="D39" s="1">
        <v>836</v>
      </c>
      <c r="E39" s="1">
        <v>1135</v>
      </c>
      <c r="F39" s="1">
        <v>586</v>
      </c>
      <c r="G39" s="1">
        <v>549</v>
      </c>
      <c r="H39" s="1">
        <v>551</v>
      </c>
      <c r="I39" s="1">
        <v>264</v>
      </c>
      <c r="J39" s="1">
        <v>287</v>
      </c>
    </row>
    <row r="40" spans="1:10" x14ac:dyDescent="0.3">
      <c r="A40" s="19">
        <v>35</v>
      </c>
      <c r="B40" s="1">
        <v>2151</v>
      </c>
      <c r="C40" s="1">
        <v>1072</v>
      </c>
      <c r="D40" s="1">
        <v>1079</v>
      </c>
      <c r="E40" s="1">
        <v>1499</v>
      </c>
      <c r="F40" s="1">
        <v>753</v>
      </c>
      <c r="G40" s="1">
        <v>746</v>
      </c>
      <c r="H40" s="1">
        <v>652</v>
      </c>
      <c r="I40" s="1">
        <v>319</v>
      </c>
      <c r="J40" s="1">
        <v>333</v>
      </c>
    </row>
    <row r="41" spans="1:10" x14ac:dyDescent="0.3">
      <c r="A41" s="19">
        <v>36</v>
      </c>
      <c r="B41" s="1">
        <v>2015</v>
      </c>
      <c r="C41" s="1">
        <v>1000</v>
      </c>
      <c r="D41" s="1">
        <v>1015</v>
      </c>
      <c r="E41" s="1">
        <v>1394</v>
      </c>
      <c r="F41" s="1">
        <v>688</v>
      </c>
      <c r="G41" s="1">
        <v>706</v>
      </c>
      <c r="H41" s="1">
        <v>621</v>
      </c>
      <c r="I41" s="1">
        <v>312</v>
      </c>
      <c r="J41" s="1">
        <v>309</v>
      </c>
    </row>
    <row r="42" spans="1:10" x14ac:dyDescent="0.3">
      <c r="A42" s="19">
        <v>37</v>
      </c>
      <c r="B42" s="1">
        <v>1669</v>
      </c>
      <c r="C42" s="1">
        <v>832</v>
      </c>
      <c r="D42" s="1">
        <v>837</v>
      </c>
      <c r="E42" s="1">
        <v>1167</v>
      </c>
      <c r="F42" s="1">
        <v>573</v>
      </c>
      <c r="G42" s="1">
        <v>594</v>
      </c>
      <c r="H42" s="1">
        <v>502</v>
      </c>
      <c r="I42" s="1">
        <v>259</v>
      </c>
      <c r="J42" s="1">
        <v>243</v>
      </c>
    </row>
    <row r="43" spans="1:10" x14ac:dyDescent="0.3">
      <c r="A43" s="19">
        <v>38</v>
      </c>
      <c r="B43" s="1">
        <v>2013</v>
      </c>
      <c r="C43" s="1">
        <v>969</v>
      </c>
      <c r="D43" s="1">
        <v>1044</v>
      </c>
      <c r="E43" s="1">
        <v>1438</v>
      </c>
      <c r="F43" s="1">
        <v>706</v>
      </c>
      <c r="G43" s="1">
        <v>732</v>
      </c>
      <c r="H43" s="1">
        <v>575</v>
      </c>
      <c r="I43" s="1">
        <v>263</v>
      </c>
      <c r="J43" s="1">
        <v>312</v>
      </c>
    </row>
    <row r="44" spans="1:10" x14ac:dyDescent="0.3">
      <c r="A44" s="19">
        <v>39</v>
      </c>
      <c r="B44" s="1">
        <v>1996</v>
      </c>
      <c r="C44" s="1">
        <v>995</v>
      </c>
      <c r="D44" s="1">
        <v>1001</v>
      </c>
      <c r="E44" s="1">
        <v>1418</v>
      </c>
      <c r="F44" s="1">
        <v>714</v>
      </c>
      <c r="G44" s="1">
        <v>704</v>
      </c>
      <c r="H44" s="1">
        <v>578</v>
      </c>
      <c r="I44" s="1">
        <v>281</v>
      </c>
      <c r="J44" s="1">
        <v>297</v>
      </c>
    </row>
    <row r="45" spans="1:10" x14ac:dyDescent="0.3">
      <c r="A45" s="19">
        <v>40</v>
      </c>
      <c r="B45" s="1">
        <v>1877</v>
      </c>
      <c r="C45" s="1">
        <v>999</v>
      </c>
      <c r="D45" s="1">
        <v>878</v>
      </c>
      <c r="E45" s="1">
        <v>1336</v>
      </c>
      <c r="F45" s="1">
        <v>721</v>
      </c>
      <c r="G45" s="1">
        <v>615</v>
      </c>
      <c r="H45" s="1">
        <v>541</v>
      </c>
      <c r="I45" s="1">
        <v>278</v>
      </c>
      <c r="J45" s="1">
        <v>263</v>
      </c>
    </row>
    <row r="46" spans="1:10" x14ac:dyDescent="0.3">
      <c r="A46" s="19">
        <v>41</v>
      </c>
      <c r="B46" s="1">
        <v>1389</v>
      </c>
      <c r="C46" s="1">
        <v>761</v>
      </c>
      <c r="D46" s="1">
        <v>628</v>
      </c>
      <c r="E46" s="1">
        <v>963</v>
      </c>
      <c r="F46" s="1">
        <v>543</v>
      </c>
      <c r="G46" s="1">
        <v>420</v>
      </c>
      <c r="H46" s="1">
        <v>426</v>
      </c>
      <c r="I46" s="1">
        <v>218</v>
      </c>
      <c r="J46" s="1">
        <v>208</v>
      </c>
    </row>
    <row r="47" spans="1:10" x14ac:dyDescent="0.3">
      <c r="A47" s="19">
        <v>42</v>
      </c>
      <c r="B47" s="1">
        <v>1572</v>
      </c>
      <c r="C47" s="1">
        <v>880</v>
      </c>
      <c r="D47" s="1">
        <v>692</v>
      </c>
      <c r="E47" s="1">
        <v>1082</v>
      </c>
      <c r="F47" s="1">
        <v>623</v>
      </c>
      <c r="G47" s="1">
        <v>459</v>
      </c>
      <c r="H47" s="1">
        <v>490</v>
      </c>
      <c r="I47" s="1">
        <v>257</v>
      </c>
      <c r="J47" s="1">
        <v>233</v>
      </c>
    </row>
    <row r="48" spans="1:10" x14ac:dyDescent="0.3">
      <c r="A48" s="19">
        <v>43</v>
      </c>
      <c r="B48" s="1">
        <v>1130</v>
      </c>
      <c r="C48" s="1">
        <v>589</v>
      </c>
      <c r="D48" s="1">
        <v>541</v>
      </c>
      <c r="E48" s="1">
        <v>793</v>
      </c>
      <c r="F48" s="1">
        <v>429</v>
      </c>
      <c r="G48" s="1">
        <v>364</v>
      </c>
      <c r="H48" s="1">
        <v>337</v>
      </c>
      <c r="I48" s="1">
        <v>160</v>
      </c>
      <c r="J48" s="1">
        <v>177</v>
      </c>
    </row>
    <row r="49" spans="1:10" x14ac:dyDescent="0.3">
      <c r="A49" s="19">
        <v>44</v>
      </c>
      <c r="B49" s="1">
        <v>982</v>
      </c>
      <c r="C49" s="1">
        <v>497</v>
      </c>
      <c r="D49" s="1">
        <v>485</v>
      </c>
      <c r="E49" s="1">
        <v>650</v>
      </c>
      <c r="F49" s="1">
        <v>335</v>
      </c>
      <c r="G49" s="1">
        <v>315</v>
      </c>
      <c r="H49" s="1">
        <v>332</v>
      </c>
      <c r="I49" s="1">
        <v>162</v>
      </c>
      <c r="J49" s="1">
        <v>170</v>
      </c>
    </row>
    <row r="50" spans="1:10" x14ac:dyDescent="0.3">
      <c r="A50" s="19">
        <v>45</v>
      </c>
      <c r="B50" s="1">
        <v>1406</v>
      </c>
      <c r="C50" s="1">
        <v>733</v>
      </c>
      <c r="D50" s="1">
        <v>673</v>
      </c>
      <c r="E50" s="1">
        <v>969</v>
      </c>
      <c r="F50" s="1">
        <v>503</v>
      </c>
      <c r="G50" s="1">
        <v>466</v>
      </c>
      <c r="H50" s="1">
        <v>437</v>
      </c>
      <c r="I50" s="1">
        <v>230</v>
      </c>
      <c r="J50" s="1">
        <v>207</v>
      </c>
    </row>
    <row r="51" spans="1:10" x14ac:dyDescent="0.3">
      <c r="A51" s="19">
        <v>46</v>
      </c>
      <c r="B51" s="1">
        <v>1214</v>
      </c>
      <c r="C51" s="1">
        <v>674</v>
      </c>
      <c r="D51" s="1">
        <v>540</v>
      </c>
      <c r="E51" s="1">
        <v>808</v>
      </c>
      <c r="F51" s="1">
        <v>460</v>
      </c>
      <c r="G51" s="1">
        <v>348</v>
      </c>
      <c r="H51" s="1">
        <v>406</v>
      </c>
      <c r="I51" s="1">
        <v>214</v>
      </c>
      <c r="J51" s="1">
        <v>192</v>
      </c>
    </row>
    <row r="52" spans="1:10" x14ac:dyDescent="0.3">
      <c r="A52" s="19">
        <v>47</v>
      </c>
      <c r="B52" s="1">
        <v>1082</v>
      </c>
      <c r="C52" s="1">
        <v>622</v>
      </c>
      <c r="D52" s="1">
        <v>460</v>
      </c>
      <c r="E52" s="1">
        <v>696</v>
      </c>
      <c r="F52" s="1">
        <v>410</v>
      </c>
      <c r="G52" s="1">
        <v>286</v>
      </c>
      <c r="H52" s="1">
        <v>386</v>
      </c>
      <c r="I52" s="1">
        <v>212</v>
      </c>
      <c r="J52" s="1">
        <v>174</v>
      </c>
    </row>
    <row r="53" spans="1:10" x14ac:dyDescent="0.3">
      <c r="A53" s="19">
        <v>48</v>
      </c>
      <c r="B53" s="1">
        <v>1349</v>
      </c>
      <c r="C53" s="1">
        <v>711</v>
      </c>
      <c r="D53" s="1">
        <v>638</v>
      </c>
      <c r="E53" s="1">
        <v>922</v>
      </c>
      <c r="F53" s="1">
        <v>493</v>
      </c>
      <c r="G53" s="1">
        <v>429</v>
      </c>
      <c r="H53" s="1">
        <v>427</v>
      </c>
      <c r="I53" s="1">
        <v>218</v>
      </c>
      <c r="J53" s="1">
        <v>209</v>
      </c>
    </row>
    <row r="54" spans="1:10" x14ac:dyDescent="0.3">
      <c r="A54" s="19">
        <v>49</v>
      </c>
      <c r="B54" s="1">
        <v>1208</v>
      </c>
      <c r="C54" s="1">
        <v>687</v>
      </c>
      <c r="D54" s="1">
        <v>521</v>
      </c>
      <c r="E54" s="1">
        <v>805</v>
      </c>
      <c r="F54" s="1">
        <v>467</v>
      </c>
      <c r="G54" s="1">
        <v>338</v>
      </c>
      <c r="H54" s="1">
        <v>403</v>
      </c>
      <c r="I54" s="1">
        <v>220</v>
      </c>
      <c r="J54" s="1">
        <v>183</v>
      </c>
    </row>
    <row r="55" spans="1:10" x14ac:dyDescent="0.3">
      <c r="A55" s="19">
        <v>50</v>
      </c>
      <c r="B55" s="1">
        <v>1002</v>
      </c>
      <c r="C55" s="1">
        <v>528</v>
      </c>
      <c r="D55" s="1">
        <v>474</v>
      </c>
      <c r="E55" s="1">
        <v>717</v>
      </c>
      <c r="F55" s="1">
        <v>391</v>
      </c>
      <c r="G55" s="1">
        <v>326</v>
      </c>
      <c r="H55" s="1">
        <v>285</v>
      </c>
      <c r="I55" s="1">
        <v>137</v>
      </c>
      <c r="J55" s="1">
        <v>148</v>
      </c>
    </row>
    <row r="56" spans="1:10" x14ac:dyDescent="0.3">
      <c r="A56" s="19">
        <v>51</v>
      </c>
      <c r="B56" s="1">
        <v>909</v>
      </c>
      <c r="C56" s="1">
        <v>469</v>
      </c>
      <c r="D56" s="1">
        <v>440</v>
      </c>
      <c r="E56" s="1">
        <v>590</v>
      </c>
      <c r="F56" s="1">
        <v>319</v>
      </c>
      <c r="G56" s="1">
        <v>271</v>
      </c>
      <c r="H56" s="1">
        <v>319</v>
      </c>
      <c r="I56" s="1">
        <v>150</v>
      </c>
      <c r="J56" s="1">
        <v>169</v>
      </c>
    </row>
    <row r="57" spans="1:10" x14ac:dyDescent="0.3">
      <c r="A57" s="19">
        <v>52</v>
      </c>
      <c r="B57" s="1">
        <v>812</v>
      </c>
      <c r="C57" s="1">
        <v>463</v>
      </c>
      <c r="D57" s="1">
        <v>349</v>
      </c>
      <c r="E57" s="1">
        <v>544</v>
      </c>
      <c r="F57" s="1">
        <v>309</v>
      </c>
      <c r="G57" s="1">
        <v>235</v>
      </c>
      <c r="H57" s="1">
        <v>268</v>
      </c>
      <c r="I57" s="1">
        <v>154</v>
      </c>
      <c r="J57" s="1">
        <v>114</v>
      </c>
    </row>
    <row r="58" spans="1:10" x14ac:dyDescent="0.3">
      <c r="A58" s="19">
        <v>53</v>
      </c>
      <c r="B58" s="1">
        <v>727</v>
      </c>
      <c r="C58" s="1">
        <v>394</v>
      </c>
      <c r="D58" s="1">
        <v>333</v>
      </c>
      <c r="E58" s="1">
        <v>469</v>
      </c>
      <c r="F58" s="1">
        <v>266</v>
      </c>
      <c r="G58" s="1">
        <v>203</v>
      </c>
      <c r="H58" s="1">
        <v>258</v>
      </c>
      <c r="I58" s="1">
        <v>128</v>
      </c>
      <c r="J58" s="1">
        <v>130</v>
      </c>
    </row>
    <row r="59" spans="1:10" x14ac:dyDescent="0.3">
      <c r="A59" s="19">
        <v>54</v>
      </c>
      <c r="B59" s="1">
        <v>626</v>
      </c>
      <c r="C59" s="1">
        <v>308</v>
      </c>
      <c r="D59" s="1">
        <v>318</v>
      </c>
      <c r="E59" s="1">
        <v>398</v>
      </c>
      <c r="F59" s="1">
        <v>202</v>
      </c>
      <c r="G59" s="1">
        <v>196</v>
      </c>
      <c r="H59" s="1">
        <v>228</v>
      </c>
      <c r="I59" s="1">
        <v>106</v>
      </c>
      <c r="J59" s="1">
        <v>122</v>
      </c>
    </row>
    <row r="60" spans="1:10" x14ac:dyDescent="0.3">
      <c r="A60" s="19">
        <v>55</v>
      </c>
      <c r="B60" s="1">
        <v>620</v>
      </c>
      <c r="C60" s="1">
        <v>293</v>
      </c>
      <c r="D60" s="1">
        <v>327</v>
      </c>
      <c r="E60" s="1">
        <v>424</v>
      </c>
      <c r="F60" s="1">
        <v>208</v>
      </c>
      <c r="G60" s="1">
        <v>216</v>
      </c>
      <c r="H60" s="1">
        <v>196</v>
      </c>
      <c r="I60" s="1">
        <v>85</v>
      </c>
      <c r="J60" s="1">
        <v>111</v>
      </c>
    </row>
    <row r="61" spans="1:10" x14ac:dyDescent="0.3">
      <c r="A61" s="19">
        <v>56</v>
      </c>
      <c r="B61" s="1">
        <v>595</v>
      </c>
      <c r="C61" s="1">
        <v>311</v>
      </c>
      <c r="D61" s="1">
        <v>284</v>
      </c>
      <c r="E61" s="1">
        <v>374</v>
      </c>
      <c r="F61" s="1">
        <v>206</v>
      </c>
      <c r="G61" s="1">
        <v>168</v>
      </c>
      <c r="H61" s="1">
        <v>221</v>
      </c>
      <c r="I61" s="1">
        <v>105</v>
      </c>
      <c r="J61" s="1">
        <v>116</v>
      </c>
    </row>
    <row r="62" spans="1:10" x14ac:dyDescent="0.3">
      <c r="A62" s="19">
        <v>57</v>
      </c>
      <c r="B62" s="1">
        <v>567</v>
      </c>
      <c r="C62" s="1">
        <v>323</v>
      </c>
      <c r="D62" s="1">
        <v>244</v>
      </c>
      <c r="E62" s="1">
        <v>364</v>
      </c>
      <c r="F62" s="1">
        <v>214</v>
      </c>
      <c r="G62" s="1">
        <v>150</v>
      </c>
      <c r="H62" s="1">
        <v>203</v>
      </c>
      <c r="I62" s="1">
        <v>109</v>
      </c>
      <c r="J62" s="1">
        <v>94</v>
      </c>
    </row>
    <row r="63" spans="1:10" x14ac:dyDescent="0.3">
      <c r="A63" s="19">
        <v>58</v>
      </c>
      <c r="B63" s="1">
        <v>640</v>
      </c>
      <c r="C63" s="1">
        <v>341</v>
      </c>
      <c r="D63" s="1">
        <v>299</v>
      </c>
      <c r="E63" s="1">
        <v>429</v>
      </c>
      <c r="F63" s="1">
        <v>233</v>
      </c>
      <c r="G63" s="1">
        <v>196</v>
      </c>
      <c r="H63" s="1">
        <v>211</v>
      </c>
      <c r="I63" s="1">
        <v>108</v>
      </c>
      <c r="J63" s="1">
        <v>103</v>
      </c>
    </row>
    <row r="64" spans="1:10" x14ac:dyDescent="0.3">
      <c r="A64" s="19">
        <v>59</v>
      </c>
      <c r="B64" s="1">
        <v>668</v>
      </c>
      <c r="C64" s="1">
        <v>337</v>
      </c>
      <c r="D64" s="1">
        <v>331</v>
      </c>
      <c r="E64" s="1">
        <v>472</v>
      </c>
      <c r="F64" s="1">
        <v>252</v>
      </c>
      <c r="G64" s="1">
        <v>220</v>
      </c>
      <c r="H64" s="1">
        <v>196</v>
      </c>
      <c r="I64" s="1">
        <v>85</v>
      </c>
      <c r="J64" s="1">
        <v>111</v>
      </c>
    </row>
    <row r="65" spans="1:10" x14ac:dyDescent="0.3">
      <c r="A65" s="19">
        <v>60</v>
      </c>
      <c r="B65" s="1">
        <v>596</v>
      </c>
      <c r="C65" s="1">
        <v>330</v>
      </c>
      <c r="D65" s="1">
        <v>266</v>
      </c>
      <c r="E65" s="1">
        <v>383</v>
      </c>
      <c r="F65" s="1">
        <v>227</v>
      </c>
      <c r="G65" s="1">
        <v>156</v>
      </c>
      <c r="H65" s="1">
        <v>213</v>
      </c>
      <c r="I65" s="1">
        <v>103</v>
      </c>
      <c r="J65" s="1">
        <v>110</v>
      </c>
    </row>
    <row r="66" spans="1:10" x14ac:dyDescent="0.3">
      <c r="A66" s="19">
        <v>61</v>
      </c>
      <c r="B66" s="1">
        <v>402</v>
      </c>
      <c r="C66" s="1">
        <v>227</v>
      </c>
      <c r="D66" s="1">
        <v>175</v>
      </c>
      <c r="E66" s="1">
        <v>276</v>
      </c>
      <c r="F66" s="1">
        <v>157</v>
      </c>
      <c r="G66" s="1">
        <v>119</v>
      </c>
      <c r="H66" s="1">
        <v>126</v>
      </c>
      <c r="I66" s="1">
        <v>70</v>
      </c>
      <c r="J66" s="1">
        <v>56</v>
      </c>
    </row>
    <row r="67" spans="1:10" x14ac:dyDescent="0.3">
      <c r="A67" s="19">
        <v>62</v>
      </c>
      <c r="B67" s="1">
        <v>359</v>
      </c>
      <c r="C67" s="1">
        <v>199</v>
      </c>
      <c r="D67" s="1">
        <v>160</v>
      </c>
      <c r="E67" s="1">
        <v>249</v>
      </c>
      <c r="F67" s="1">
        <v>149</v>
      </c>
      <c r="G67" s="1">
        <v>100</v>
      </c>
      <c r="H67" s="1">
        <v>110</v>
      </c>
      <c r="I67" s="1">
        <v>50</v>
      </c>
      <c r="J67" s="1">
        <v>60</v>
      </c>
    </row>
    <row r="68" spans="1:10" x14ac:dyDescent="0.3">
      <c r="A68" s="19">
        <v>63</v>
      </c>
      <c r="B68" s="1">
        <v>335</v>
      </c>
      <c r="C68" s="1">
        <v>178</v>
      </c>
      <c r="D68" s="1">
        <v>157</v>
      </c>
      <c r="E68" s="1">
        <v>226</v>
      </c>
      <c r="F68" s="1">
        <v>120</v>
      </c>
      <c r="G68" s="1">
        <v>106</v>
      </c>
      <c r="H68" s="1">
        <v>109</v>
      </c>
      <c r="I68" s="1">
        <v>58</v>
      </c>
      <c r="J68" s="1">
        <v>51</v>
      </c>
    </row>
    <row r="69" spans="1:10" x14ac:dyDescent="0.3">
      <c r="A69" s="19">
        <v>64</v>
      </c>
      <c r="B69" s="1">
        <v>301</v>
      </c>
      <c r="C69" s="1">
        <v>159</v>
      </c>
      <c r="D69" s="1">
        <v>142</v>
      </c>
      <c r="E69" s="1">
        <v>185</v>
      </c>
      <c r="F69" s="1">
        <v>99</v>
      </c>
      <c r="G69" s="1">
        <v>86</v>
      </c>
      <c r="H69" s="1">
        <v>116</v>
      </c>
      <c r="I69" s="1">
        <v>60</v>
      </c>
      <c r="J69" s="1">
        <v>56</v>
      </c>
    </row>
    <row r="70" spans="1:10" x14ac:dyDescent="0.3">
      <c r="A70" s="19">
        <v>65</v>
      </c>
      <c r="B70" s="1">
        <v>379</v>
      </c>
      <c r="C70" s="1">
        <v>197</v>
      </c>
      <c r="D70" s="1">
        <v>182</v>
      </c>
      <c r="E70" s="1">
        <v>274</v>
      </c>
      <c r="F70" s="1">
        <v>139</v>
      </c>
      <c r="G70" s="1">
        <v>135</v>
      </c>
      <c r="H70" s="1">
        <v>105</v>
      </c>
      <c r="I70" s="1">
        <v>58</v>
      </c>
      <c r="J70" s="1">
        <v>47</v>
      </c>
    </row>
    <row r="71" spans="1:10" x14ac:dyDescent="0.3">
      <c r="A71" s="19">
        <v>66</v>
      </c>
      <c r="B71" s="1">
        <v>228</v>
      </c>
      <c r="C71" s="1">
        <v>114</v>
      </c>
      <c r="D71" s="1">
        <v>114</v>
      </c>
      <c r="E71" s="1">
        <v>144</v>
      </c>
      <c r="F71" s="1">
        <v>72</v>
      </c>
      <c r="G71" s="1">
        <v>72</v>
      </c>
      <c r="H71" s="1">
        <v>84</v>
      </c>
      <c r="I71" s="1">
        <v>42</v>
      </c>
      <c r="J71" s="1">
        <v>42</v>
      </c>
    </row>
    <row r="72" spans="1:10" x14ac:dyDescent="0.3">
      <c r="A72" s="19">
        <v>67</v>
      </c>
      <c r="B72" s="1">
        <v>188</v>
      </c>
      <c r="C72" s="1">
        <v>98</v>
      </c>
      <c r="D72" s="1">
        <v>90</v>
      </c>
      <c r="E72" s="1">
        <v>125</v>
      </c>
      <c r="F72" s="1">
        <v>63</v>
      </c>
      <c r="G72" s="1">
        <v>62</v>
      </c>
      <c r="H72" s="1">
        <v>63</v>
      </c>
      <c r="I72" s="1">
        <v>35</v>
      </c>
      <c r="J72" s="1">
        <v>28</v>
      </c>
    </row>
    <row r="73" spans="1:10" x14ac:dyDescent="0.3">
      <c r="A73" s="19">
        <v>68</v>
      </c>
      <c r="B73" s="1">
        <v>305</v>
      </c>
      <c r="C73" s="1">
        <v>138</v>
      </c>
      <c r="D73" s="1">
        <v>167</v>
      </c>
      <c r="E73" s="1">
        <v>192</v>
      </c>
      <c r="F73" s="1">
        <v>87</v>
      </c>
      <c r="G73" s="1">
        <v>105</v>
      </c>
      <c r="H73" s="1">
        <v>113</v>
      </c>
      <c r="I73" s="1">
        <v>51</v>
      </c>
      <c r="J73" s="1">
        <v>62</v>
      </c>
    </row>
    <row r="74" spans="1:10" x14ac:dyDescent="0.3">
      <c r="A74" s="19">
        <v>69</v>
      </c>
      <c r="B74" s="1">
        <v>343</v>
      </c>
      <c r="C74" s="1">
        <v>187</v>
      </c>
      <c r="D74" s="1">
        <v>156</v>
      </c>
      <c r="E74" s="1">
        <v>209</v>
      </c>
      <c r="F74" s="1">
        <v>114</v>
      </c>
      <c r="G74" s="1">
        <v>95</v>
      </c>
      <c r="H74" s="1">
        <v>134</v>
      </c>
      <c r="I74" s="1">
        <v>73</v>
      </c>
      <c r="J74" s="1">
        <v>61</v>
      </c>
    </row>
    <row r="75" spans="1:10" x14ac:dyDescent="0.3">
      <c r="A75" s="19">
        <v>70</v>
      </c>
      <c r="B75" s="1">
        <v>220</v>
      </c>
      <c r="C75" s="1">
        <v>112</v>
      </c>
      <c r="D75" s="1">
        <v>108</v>
      </c>
      <c r="E75" s="1">
        <v>140</v>
      </c>
      <c r="F75" s="1">
        <v>73</v>
      </c>
      <c r="G75" s="1">
        <v>67</v>
      </c>
      <c r="H75" s="1">
        <v>80</v>
      </c>
      <c r="I75" s="1">
        <v>39</v>
      </c>
      <c r="J75" s="1">
        <v>41</v>
      </c>
    </row>
    <row r="76" spans="1:10" x14ac:dyDescent="0.3">
      <c r="A76" s="19">
        <v>71</v>
      </c>
      <c r="B76" s="1">
        <v>207</v>
      </c>
      <c r="C76" s="1">
        <v>104</v>
      </c>
      <c r="D76" s="1">
        <v>103</v>
      </c>
      <c r="E76" s="1">
        <v>135</v>
      </c>
      <c r="F76" s="1">
        <v>68</v>
      </c>
      <c r="G76" s="1">
        <v>67</v>
      </c>
      <c r="H76" s="1">
        <v>72</v>
      </c>
      <c r="I76" s="1">
        <v>36</v>
      </c>
      <c r="J76" s="1">
        <v>36</v>
      </c>
    </row>
    <row r="77" spans="1:10" x14ac:dyDescent="0.3">
      <c r="A77" s="19">
        <v>72</v>
      </c>
      <c r="B77" s="1">
        <v>185</v>
      </c>
      <c r="C77" s="1">
        <v>79</v>
      </c>
      <c r="D77" s="1">
        <v>106</v>
      </c>
      <c r="E77" s="1">
        <v>121</v>
      </c>
      <c r="F77" s="1">
        <v>50</v>
      </c>
      <c r="G77" s="1">
        <v>71</v>
      </c>
      <c r="H77" s="1">
        <v>64</v>
      </c>
      <c r="I77" s="1">
        <v>29</v>
      </c>
      <c r="J77" s="1">
        <v>35</v>
      </c>
    </row>
    <row r="78" spans="1:10" x14ac:dyDescent="0.3">
      <c r="A78" s="19">
        <v>73</v>
      </c>
      <c r="B78" s="1">
        <v>139</v>
      </c>
      <c r="C78" s="1">
        <v>87</v>
      </c>
      <c r="D78" s="1">
        <v>52</v>
      </c>
      <c r="E78" s="1">
        <v>91</v>
      </c>
      <c r="F78" s="1">
        <v>57</v>
      </c>
      <c r="G78" s="1">
        <v>34</v>
      </c>
      <c r="H78" s="1">
        <v>48</v>
      </c>
      <c r="I78" s="1">
        <v>30</v>
      </c>
      <c r="J78" s="1">
        <v>18</v>
      </c>
    </row>
    <row r="79" spans="1:10" x14ac:dyDescent="0.3">
      <c r="A79" s="19">
        <v>74</v>
      </c>
      <c r="B79" s="1">
        <v>121</v>
      </c>
      <c r="C79" s="1">
        <v>52</v>
      </c>
      <c r="D79" s="1">
        <v>69</v>
      </c>
      <c r="E79" s="1">
        <v>78</v>
      </c>
      <c r="F79" s="1">
        <v>36</v>
      </c>
      <c r="G79" s="1">
        <v>42</v>
      </c>
      <c r="H79" s="1">
        <v>43</v>
      </c>
      <c r="I79" s="1">
        <v>16</v>
      </c>
      <c r="J79" s="1">
        <v>27</v>
      </c>
    </row>
    <row r="80" spans="1:10" x14ac:dyDescent="0.3">
      <c r="A80" s="19">
        <v>75</v>
      </c>
      <c r="B80" s="1">
        <v>149</v>
      </c>
      <c r="C80" s="1">
        <v>83</v>
      </c>
      <c r="D80" s="1">
        <v>66</v>
      </c>
      <c r="E80" s="1">
        <v>101</v>
      </c>
      <c r="F80" s="1">
        <v>63</v>
      </c>
      <c r="G80" s="1">
        <v>38</v>
      </c>
      <c r="H80" s="1">
        <v>48</v>
      </c>
      <c r="I80" s="1">
        <v>20</v>
      </c>
      <c r="J80" s="1">
        <v>28</v>
      </c>
    </row>
    <row r="81" spans="1:10" x14ac:dyDescent="0.3">
      <c r="A81" s="19">
        <v>76</v>
      </c>
      <c r="B81" s="1">
        <v>75</v>
      </c>
      <c r="C81" s="1">
        <v>34</v>
      </c>
      <c r="D81" s="1">
        <v>41</v>
      </c>
      <c r="E81" s="1">
        <v>54</v>
      </c>
      <c r="F81" s="1">
        <v>26</v>
      </c>
      <c r="G81" s="1">
        <v>28</v>
      </c>
      <c r="H81" s="1">
        <v>21</v>
      </c>
      <c r="I81" s="1">
        <v>8</v>
      </c>
      <c r="J81" s="1">
        <v>13</v>
      </c>
    </row>
    <row r="82" spans="1:10" x14ac:dyDescent="0.3">
      <c r="A82" s="19">
        <v>77</v>
      </c>
      <c r="B82" s="1">
        <v>64</v>
      </c>
      <c r="C82" s="1">
        <v>28</v>
      </c>
      <c r="D82" s="1">
        <v>36</v>
      </c>
      <c r="E82" s="1">
        <v>47</v>
      </c>
      <c r="F82" s="1">
        <v>17</v>
      </c>
      <c r="G82" s="1">
        <v>30</v>
      </c>
      <c r="H82" s="1">
        <v>17</v>
      </c>
      <c r="I82" s="1">
        <v>11</v>
      </c>
      <c r="J82" s="1">
        <v>6</v>
      </c>
    </row>
    <row r="83" spans="1:10" x14ac:dyDescent="0.3">
      <c r="A83" s="19">
        <v>78</v>
      </c>
      <c r="B83" s="1">
        <v>84</v>
      </c>
      <c r="C83" s="1">
        <v>35</v>
      </c>
      <c r="D83" s="1">
        <v>49</v>
      </c>
      <c r="E83" s="1">
        <v>62</v>
      </c>
      <c r="F83" s="1">
        <v>24</v>
      </c>
      <c r="G83" s="1">
        <v>38</v>
      </c>
      <c r="H83" s="1">
        <v>22</v>
      </c>
      <c r="I83" s="1">
        <v>11</v>
      </c>
      <c r="J83" s="1">
        <v>11</v>
      </c>
    </row>
    <row r="84" spans="1:10" x14ac:dyDescent="0.3">
      <c r="A84" s="19">
        <v>79</v>
      </c>
      <c r="B84" s="1">
        <v>79</v>
      </c>
      <c r="C84" s="1">
        <v>45</v>
      </c>
      <c r="D84" s="1">
        <v>34</v>
      </c>
      <c r="E84" s="1">
        <v>54</v>
      </c>
      <c r="F84" s="1">
        <v>28</v>
      </c>
      <c r="G84" s="1">
        <v>26</v>
      </c>
      <c r="H84" s="1">
        <v>25</v>
      </c>
      <c r="I84" s="1">
        <v>17</v>
      </c>
      <c r="J84" s="1">
        <v>8</v>
      </c>
    </row>
    <row r="85" spans="1:10" x14ac:dyDescent="0.3">
      <c r="A85" s="19">
        <v>80</v>
      </c>
      <c r="B85" s="1">
        <v>54</v>
      </c>
      <c r="C85" s="1">
        <v>27</v>
      </c>
      <c r="D85" s="1">
        <v>27</v>
      </c>
      <c r="E85" s="1">
        <v>37</v>
      </c>
      <c r="F85" s="1">
        <v>19</v>
      </c>
      <c r="G85" s="1">
        <v>18</v>
      </c>
      <c r="H85" s="1">
        <v>17</v>
      </c>
      <c r="I85" s="1">
        <v>8</v>
      </c>
      <c r="J85" s="1">
        <v>9</v>
      </c>
    </row>
    <row r="86" spans="1:10" x14ac:dyDescent="0.3">
      <c r="A86" s="19">
        <v>81</v>
      </c>
      <c r="B86" s="1">
        <v>53</v>
      </c>
      <c r="C86" s="1">
        <v>23</v>
      </c>
      <c r="D86" s="1">
        <v>30</v>
      </c>
      <c r="E86" s="1">
        <v>41</v>
      </c>
      <c r="F86" s="1">
        <v>19</v>
      </c>
      <c r="G86" s="1">
        <v>22</v>
      </c>
      <c r="H86" s="1">
        <v>12</v>
      </c>
      <c r="I86" s="1">
        <v>4</v>
      </c>
      <c r="J86" s="1">
        <v>8</v>
      </c>
    </row>
    <row r="87" spans="1:10" x14ac:dyDescent="0.3">
      <c r="A87" s="19">
        <v>82</v>
      </c>
      <c r="B87" s="1">
        <v>22</v>
      </c>
      <c r="C87" s="1">
        <v>12</v>
      </c>
      <c r="D87" s="1">
        <v>10</v>
      </c>
      <c r="E87" s="1">
        <v>14</v>
      </c>
      <c r="F87" s="1">
        <v>7</v>
      </c>
      <c r="G87" s="1">
        <v>7</v>
      </c>
      <c r="H87" s="1">
        <v>8</v>
      </c>
      <c r="I87" s="1">
        <v>5</v>
      </c>
      <c r="J87" s="1">
        <v>3</v>
      </c>
    </row>
    <row r="88" spans="1:10" x14ac:dyDescent="0.3">
      <c r="A88" s="19">
        <v>83</v>
      </c>
      <c r="B88" s="1">
        <v>18</v>
      </c>
      <c r="C88" s="1">
        <v>11</v>
      </c>
      <c r="D88" s="1">
        <v>7</v>
      </c>
      <c r="E88" s="1">
        <v>13</v>
      </c>
      <c r="F88" s="1">
        <v>9</v>
      </c>
      <c r="G88" s="1">
        <v>4</v>
      </c>
      <c r="H88" s="1">
        <v>5</v>
      </c>
      <c r="I88" s="1">
        <v>2</v>
      </c>
      <c r="J88" s="1">
        <v>3</v>
      </c>
    </row>
    <row r="89" spans="1:10" x14ac:dyDescent="0.3">
      <c r="A89" s="19">
        <v>84</v>
      </c>
      <c r="B89" s="1">
        <v>30</v>
      </c>
      <c r="C89" s="1">
        <v>16</v>
      </c>
      <c r="D89" s="1">
        <v>14</v>
      </c>
      <c r="E89" s="1">
        <v>26</v>
      </c>
      <c r="F89" s="1">
        <v>14</v>
      </c>
      <c r="G89" s="1">
        <v>12</v>
      </c>
      <c r="H89" s="1">
        <v>4</v>
      </c>
      <c r="I89" s="1">
        <v>2</v>
      </c>
      <c r="J89" s="1">
        <v>2</v>
      </c>
    </row>
    <row r="90" spans="1:10" x14ac:dyDescent="0.3">
      <c r="A90" s="19">
        <v>85</v>
      </c>
      <c r="B90" s="1">
        <v>27</v>
      </c>
      <c r="C90" s="1">
        <v>16</v>
      </c>
      <c r="D90" s="1">
        <v>11</v>
      </c>
      <c r="E90" s="1">
        <v>20</v>
      </c>
      <c r="F90" s="1">
        <v>14</v>
      </c>
      <c r="G90" s="1">
        <v>6</v>
      </c>
      <c r="H90" s="1">
        <v>7</v>
      </c>
      <c r="I90" s="1">
        <v>2</v>
      </c>
      <c r="J90" s="1">
        <v>5</v>
      </c>
    </row>
    <row r="91" spans="1:10" x14ac:dyDescent="0.3">
      <c r="A91" s="19">
        <v>86</v>
      </c>
      <c r="B91" s="1">
        <v>16</v>
      </c>
      <c r="C91" s="1">
        <v>7</v>
      </c>
      <c r="D91" s="1">
        <v>9</v>
      </c>
      <c r="E91" s="1">
        <v>10</v>
      </c>
      <c r="F91" s="1">
        <v>4</v>
      </c>
      <c r="G91" s="1">
        <v>6</v>
      </c>
      <c r="H91" s="1">
        <v>6</v>
      </c>
      <c r="I91" s="1">
        <v>3</v>
      </c>
      <c r="J91" s="1">
        <v>3</v>
      </c>
    </row>
    <row r="92" spans="1:10" x14ac:dyDescent="0.3">
      <c r="A92" s="19">
        <v>87</v>
      </c>
      <c r="B92" s="1">
        <v>12</v>
      </c>
      <c r="C92" s="1">
        <v>8</v>
      </c>
      <c r="D92" s="1">
        <v>4</v>
      </c>
      <c r="E92" s="1">
        <v>9</v>
      </c>
      <c r="F92" s="1">
        <v>5</v>
      </c>
      <c r="G92" s="1">
        <v>4</v>
      </c>
      <c r="H92" s="1">
        <v>3</v>
      </c>
      <c r="I92" s="1">
        <v>3</v>
      </c>
      <c r="J92" s="1">
        <v>0</v>
      </c>
    </row>
    <row r="93" spans="1:10" x14ac:dyDescent="0.3">
      <c r="A93" s="19">
        <v>88</v>
      </c>
      <c r="B93" s="1">
        <v>12</v>
      </c>
      <c r="C93" s="1">
        <v>8</v>
      </c>
      <c r="D93" s="1">
        <v>4</v>
      </c>
      <c r="E93" s="1">
        <v>11</v>
      </c>
      <c r="F93" s="1">
        <v>7</v>
      </c>
      <c r="G93" s="1">
        <v>4</v>
      </c>
      <c r="H93" s="1">
        <v>1</v>
      </c>
      <c r="I93" s="1">
        <v>1</v>
      </c>
      <c r="J93" s="1">
        <v>0</v>
      </c>
    </row>
    <row r="94" spans="1:10" x14ac:dyDescent="0.3">
      <c r="A94" s="19">
        <v>89</v>
      </c>
      <c r="B94" s="1">
        <v>27</v>
      </c>
      <c r="C94" s="1">
        <v>13</v>
      </c>
      <c r="D94" s="1">
        <v>14</v>
      </c>
      <c r="E94" s="1">
        <v>20</v>
      </c>
      <c r="F94" s="1">
        <v>12</v>
      </c>
      <c r="G94" s="1">
        <v>8</v>
      </c>
      <c r="H94" s="1">
        <v>7</v>
      </c>
      <c r="I94" s="1">
        <v>1</v>
      </c>
      <c r="J94" s="1">
        <v>6</v>
      </c>
    </row>
    <row r="95" spans="1:10" x14ac:dyDescent="0.3">
      <c r="A95" s="19">
        <v>90</v>
      </c>
      <c r="B95" s="1">
        <v>7</v>
      </c>
      <c r="C95" s="1">
        <v>6</v>
      </c>
      <c r="D95" s="1">
        <v>1</v>
      </c>
      <c r="E95" s="1">
        <v>5</v>
      </c>
      <c r="F95" s="1">
        <v>4</v>
      </c>
      <c r="G95" s="1">
        <v>1</v>
      </c>
      <c r="H95" s="1">
        <v>2</v>
      </c>
      <c r="I95" s="1">
        <v>2</v>
      </c>
      <c r="J95" s="1">
        <v>0</v>
      </c>
    </row>
    <row r="96" spans="1:10" x14ac:dyDescent="0.3">
      <c r="A96" s="19">
        <v>91</v>
      </c>
      <c r="B96" s="1">
        <v>12</v>
      </c>
      <c r="C96" s="1">
        <v>6</v>
      </c>
      <c r="D96" s="1">
        <v>6</v>
      </c>
      <c r="E96" s="1">
        <v>6</v>
      </c>
      <c r="F96" s="1">
        <v>3</v>
      </c>
      <c r="G96" s="1">
        <v>3</v>
      </c>
      <c r="H96" s="1">
        <v>6</v>
      </c>
      <c r="I96" s="1">
        <v>3</v>
      </c>
      <c r="J96" s="1">
        <v>3</v>
      </c>
    </row>
    <row r="97" spans="1:10" x14ac:dyDescent="0.3">
      <c r="A97" s="19">
        <v>92</v>
      </c>
      <c r="B97" s="1">
        <v>13</v>
      </c>
      <c r="C97" s="1">
        <v>9</v>
      </c>
      <c r="D97" s="1">
        <v>4</v>
      </c>
      <c r="E97" s="1">
        <v>11</v>
      </c>
      <c r="F97" s="1">
        <v>7</v>
      </c>
      <c r="G97" s="1">
        <v>4</v>
      </c>
      <c r="H97" s="1">
        <v>2</v>
      </c>
      <c r="I97" s="1">
        <v>2</v>
      </c>
      <c r="J97" s="1">
        <v>0</v>
      </c>
    </row>
    <row r="98" spans="1:10" x14ac:dyDescent="0.3">
      <c r="A98" s="19">
        <v>93</v>
      </c>
      <c r="B98" s="1">
        <v>4</v>
      </c>
      <c r="C98" s="1">
        <v>3</v>
      </c>
      <c r="D98" s="1">
        <v>1</v>
      </c>
      <c r="E98" s="1">
        <v>3</v>
      </c>
      <c r="F98" s="1">
        <v>3</v>
      </c>
      <c r="G98" s="1">
        <v>0</v>
      </c>
      <c r="H98" s="1">
        <v>1</v>
      </c>
      <c r="I98" s="1">
        <v>0</v>
      </c>
      <c r="J98" s="1">
        <v>1</v>
      </c>
    </row>
    <row r="99" spans="1:10" x14ac:dyDescent="0.3">
      <c r="A99" s="19">
        <v>94</v>
      </c>
      <c r="B99" s="1">
        <v>2</v>
      </c>
      <c r="C99" s="1">
        <v>0</v>
      </c>
      <c r="D99" s="1">
        <v>2</v>
      </c>
      <c r="E99" s="1">
        <v>2</v>
      </c>
      <c r="F99" s="1">
        <v>0</v>
      </c>
      <c r="G99" s="1">
        <v>2</v>
      </c>
      <c r="H99" s="1">
        <v>0</v>
      </c>
      <c r="I99" s="1">
        <v>0</v>
      </c>
      <c r="J99" s="1">
        <v>0</v>
      </c>
    </row>
    <row r="100" spans="1:10" x14ac:dyDescent="0.3">
      <c r="A100" s="19">
        <v>95</v>
      </c>
      <c r="B100" s="1">
        <v>5</v>
      </c>
      <c r="C100" s="1">
        <v>2</v>
      </c>
      <c r="D100" s="1">
        <v>3</v>
      </c>
      <c r="E100" s="1">
        <v>3</v>
      </c>
      <c r="F100" s="1">
        <v>0</v>
      </c>
      <c r="G100" s="1">
        <v>3</v>
      </c>
      <c r="H100" s="1">
        <v>2</v>
      </c>
      <c r="I100" s="1">
        <v>2</v>
      </c>
      <c r="J100" s="1">
        <v>0</v>
      </c>
    </row>
    <row r="101" spans="1:10" x14ac:dyDescent="0.3">
      <c r="A101" s="19">
        <v>96</v>
      </c>
      <c r="B101" s="1">
        <v>5</v>
      </c>
      <c r="C101" s="1">
        <v>1</v>
      </c>
      <c r="D101" s="1">
        <v>4</v>
      </c>
      <c r="E101" s="1">
        <v>2</v>
      </c>
      <c r="F101" s="1">
        <v>1</v>
      </c>
      <c r="G101" s="1">
        <v>1</v>
      </c>
      <c r="H101" s="1">
        <v>3</v>
      </c>
      <c r="I101" s="1">
        <v>0</v>
      </c>
      <c r="J101" s="1">
        <v>3</v>
      </c>
    </row>
    <row r="102" spans="1:10" x14ac:dyDescent="0.3">
      <c r="A102" s="19">
        <v>97</v>
      </c>
      <c r="B102" s="1">
        <v>3</v>
      </c>
      <c r="C102" s="1">
        <v>2</v>
      </c>
      <c r="D102" s="1">
        <v>1</v>
      </c>
      <c r="E102" s="1">
        <v>1</v>
      </c>
      <c r="F102" s="1">
        <v>1</v>
      </c>
      <c r="G102" s="1">
        <v>0</v>
      </c>
      <c r="H102" s="1">
        <v>2</v>
      </c>
      <c r="I102" s="1">
        <v>1</v>
      </c>
      <c r="J102" s="1">
        <v>1</v>
      </c>
    </row>
    <row r="103" spans="1:10" x14ac:dyDescent="0.3">
      <c r="A103" s="19">
        <v>98</v>
      </c>
      <c r="B103" s="1">
        <v>5</v>
      </c>
      <c r="C103" s="1">
        <v>1</v>
      </c>
      <c r="D103" s="1">
        <v>4</v>
      </c>
      <c r="E103" s="1">
        <v>4</v>
      </c>
      <c r="F103" s="1">
        <v>1</v>
      </c>
      <c r="G103" s="1">
        <v>3</v>
      </c>
      <c r="H103" s="1">
        <v>1</v>
      </c>
      <c r="I103" s="1">
        <v>0</v>
      </c>
      <c r="J103" s="1">
        <v>1</v>
      </c>
    </row>
    <row r="104" spans="1:10" x14ac:dyDescent="0.3">
      <c r="A104" s="22" t="s">
        <v>33</v>
      </c>
      <c r="B104" s="8"/>
      <c r="C104" s="8"/>
      <c r="D104" s="8"/>
      <c r="E104" s="8"/>
      <c r="F104" s="8"/>
      <c r="G104" s="8"/>
      <c r="H104" s="8"/>
      <c r="I104" s="8"/>
      <c r="J104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0C4B-2040-4B17-8270-269DFDE0A2E0}">
  <dimension ref="A1:M36"/>
  <sheetViews>
    <sheetView view="pageBreakPreview" zoomScale="150" zoomScaleNormal="100" zoomScaleSheetLayoutView="150" workbookViewId="0">
      <selection activeCell="A36" sqref="A36:M36"/>
    </sheetView>
  </sheetViews>
  <sheetFormatPr defaultColWidth="8.86328125" defaultRowHeight="10.15" x14ac:dyDescent="0.3"/>
  <cols>
    <col min="1" max="1" width="8.86328125" style="1"/>
    <col min="2" max="13" width="5.796875" style="1" customWidth="1"/>
    <col min="14" max="16384" width="8.86328125" style="1"/>
  </cols>
  <sheetData>
    <row r="1" spans="1:13" x14ac:dyDescent="0.3">
      <c r="A1" s="1" t="s">
        <v>35</v>
      </c>
    </row>
    <row r="2" spans="1:13" x14ac:dyDescent="0.3">
      <c r="A2" s="9"/>
      <c r="B2" s="26" t="s">
        <v>0</v>
      </c>
      <c r="C2" s="26"/>
      <c r="D2" s="26"/>
      <c r="E2" s="26" t="s">
        <v>20</v>
      </c>
      <c r="F2" s="26"/>
      <c r="G2" s="26"/>
      <c r="H2" s="10"/>
      <c r="I2" s="8"/>
      <c r="J2" s="9"/>
      <c r="K2" s="26" t="s">
        <v>34</v>
      </c>
      <c r="L2" s="26"/>
      <c r="M2" s="26"/>
    </row>
    <row r="3" spans="1:13" x14ac:dyDescent="0.3">
      <c r="A3" s="1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12"/>
      <c r="I3" s="13"/>
      <c r="J3" s="11"/>
      <c r="K3" s="3" t="s">
        <v>0</v>
      </c>
      <c r="L3" s="3" t="s">
        <v>18</v>
      </c>
      <c r="M3" s="3" t="s">
        <v>19</v>
      </c>
    </row>
    <row r="4" spans="1:13" x14ac:dyDescent="0.3">
      <c r="A4" s="1" t="s">
        <v>0</v>
      </c>
      <c r="B4" s="1">
        <v>81560</v>
      </c>
      <c r="C4" s="1">
        <v>41483</v>
      </c>
      <c r="D4" s="1">
        <v>40077</v>
      </c>
      <c r="E4" s="1">
        <v>29609</v>
      </c>
      <c r="F4" s="1">
        <v>18777</v>
      </c>
      <c r="G4" s="1">
        <v>10832</v>
      </c>
    </row>
    <row r="5" spans="1:13" x14ac:dyDescent="0.3">
      <c r="A5" s="1" t="s">
        <v>4</v>
      </c>
      <c r="B5" s="1">
        <v>18450</v>
      </c>
      <c r="C5" s="1">
        <v>9495</v>
      </c>
      <c r="D5" s="1">
        <v>8955</v>
      </c>
      <c r="E5" s="1">
        <v>15976</v>
      </c>
      <c r="F5" s="1">
        <v>8866</v>
      </c>
      <c r="G5" s="1">
        <v>7110</v>
      </c>
      <c r="H5" s="14">
        <f t="shared" ref="H5:J12" si="0">E5/B5*100</f>
        <v>86.590785907859086</v>
      </c>
      <c r="I5" s="14">
        <f t="shared" si="0"/>
        <v>93.375460768825704</v>
      </c>
      <c r="J5" s="14">
        <f t="shared" si="0"/>
        <v>79.396984924623112</v>
      </c>
      <c r="K5" s="15">
        <f>H13+1500</f>
        <v>2491.0271031857264</v>
      </c>
      <c r="L5" s="15">
        <f t="shared" ref="L5:M5" si="1">I13+1500</f>
        <v>2786.8845549290645</v>
      </c>
      <c r="M5" s="15">
        <f t="shared" si="1"/>
        <v>2193.9760311537998</v>
      </c>
    </row>
    <row r="6" spans="1:13" x14ac:dyDescent="0.3">
      <c r="A6" s="1" t="s">
        <v>5</v>
      </c>
      <c r="B6" s="1">
        <v>13963</v>
      </c>
      <c r="C6" s="1">
        <v>7055</v>
      </c>
      <c r="D6" s="1">
        <v>6908</v>
      </c>
      <c r="E6" s="1">
        <v>7480</v>
      </c>
      <c r="F6" s="1">
        <v>5086</v>
      </c>
      <c r="G6" s="1">
        <v>2394</v>
      </c>
      <c r="H6" s="14">
        <f t="shared" si="0"/>
        <v>53.570149681300585</v>
      </c>
      <c r="I6" s="14">
        <f t="shared" si="0"/>
        <v>72.090715804394051</v>
      </c>
      <c r="J6" s="14">
        <f t="shared" si="0"/>
        <v>34.65547191661841</v>
      </c>
      <c r="K6" s="16"/>
      <c r="L6" s="16"/>
      <c r="M6" s="16"/>
    </row>
    <row r="7" spans="1:13" x14ac:dyDescent="0.3">
      <c r="A7" s="1" t="s">
        <v>6</v>
      </c>
      <c r="B7" s="1">
        <v>12254</v>
      </c>
      <c r="C7" s="1">
        <v>5881</v>
      </c>
      <c r="D7" s="1">
        <v>6373</v>
      </c>
      <c r="E7" s="1">
        <v>3171</v>
      </c>
      <c r="F7" s="1">
        <v>2442</v>
      </c>
      <c r="G7" s="1">
        <v>729</v>
      </c>
      <c r="H7" s="14">
        <f t="shared" si="0"/>
        <v>25.87726456667211</v>
      </c>
      <c r="I7" s="14">
        <f t="shared" si="0"/>
        <v>41.523550416595818</v>
      </c>
      <c r="J7" s="14">
        <f t="shared" si="0"/>
        <v>11.438882786756629</v>
      </c>
      <c r="K7" s="15">
        <f>(H11+H12)/2</f>
        <v>4.1087722786155556</v>
      </c>
      <c r="L7" s="15">
        <f t="shared" ref="L7:M7" si="2">(I11+I12)/2</f>
        <v>5.8633256554644282</v>
      </c>
      <c r="M7" s="15">
        <f t="shared" si="2"/>
        <v>2.053446504790748</v>
      </c>
    </row>
    <row r="8" spans="1:13" x14ac:dyDescent="0.3">
      <c r="A8" s="1" t="s">
        <v>7</v>
      </c>
      <c r="B8" s="1">
        <v>9764</v>
      </c>
      <c r="C8" s="1">
        <v>4869</v>
      </c>
      <c r="D8" s="1">
        <v>4895</v>
      </c>
      <c r="E8" s="1">
        <v>1309</v>
      </c>
      <c r="F8" s="1">
        <v>1061</v>
      </c>
      <c r="G8" s="1">
        <v>248</v>
      </c>
      <c r="H8" s="14">
        <f t="shared" si="0"/>
        <v>13.40639082343302</v>
      </c>
      <c r="I8" s="14">
        <f t="shared" si="0"/>
        <v>21.790922160607927</v>
      </c>
      <c r="J8" s="14">
        <f t="shared" si="0"/>
        <v>5.066394279877426</v>
      </c>
      <c r="K8" s="15"/>
      <c r="L8" s="15"/>
      <c r="M8" s="15"/>
    </row>
    <row r="9" spans="1:13" x14ac:dyDescent="0.3">
      <c r="A9" s="1" t="s">
        <v>8</v>
      </c>
      <c r="B9" s="1">
        <v>9844</v>
      </c>
      <c r="C9" s="1">
        <v>4868</v>
      </c>
      <c r="D9" s="1">
        <v>4976</v>
      </c>
      <c r="E9" s="1">
        <v>852</v>
      </c>
      <c r="F9" s="1">
        <v>680</v>
      </c>
      <c r="G9" s="1">
        <v>172</v>
      </c>
      <c r="H9" s="14">
        <f t="shared" si="0"/>
        <v>8.6550182852498985</v>
      </c>
      <c r="I9" s="14">
        <f t="shared" si="0"/>
        <v>13.968775677896467</v>
      </c>
      <c r="J9" s="14">
        <f t="shared" si="0"/>
        <v>3.456591639871383</v>
      </c>
      <c r="K9" s="15">
        <f>K7*50</f>
        <v>205.43861393077779</v>
      </c>
      <c r="L9" s="15">
        <f t="shared" ref="L9:M9" si="3">L7*50</f>
        <v>293.16628277322138</v>
      </c>
      <c r="M9" s="15">
        <f t="shared" si="3"/>
        <v>102.6723252395374</v>
      </c>
    </row>
    <row r="10" spans="1:13" x14ac:dyDescent="0.3">
      <c r="A10" s="1" t="s">
        <v>9</v>
      </c>
      <c r="B10" s="1">
        <v>6950</v>
      </c>
      <c r="C10" s="1">
        <v>3726</v>
      </c>
      <c r="D10" s="1">
        <v>3224</v>
      </c>
      <c r="E10" s="1">
        <v>387</v>
      </c>
      <c r="F10" s="1">
        <v>308</v>
      </c>
      <c r="G10" s="1">
        <v>79</v>
      </c>
      <c r="H10" s="14">
        <f t="shared" si="0"/>
        <v>5.5683453237410072</v>
      </c>
      <c r="I10" s="14">
        <f t="shared" si="0"/>
        <v>8.2662372517444993</v>
      </c>
      <c r="J10" s="14">
        <f t="shared" si="0"/>
        <v>2.4503722084367245</v>
      </c>
      <c r="K10" s="15"/>
      <c r="L10" s="15"/>
      <c r="M10" s="15"/>
    </row>
    <row r="11" spans="1:13" x14ac:dyDescent="0.3">
      <c r="A11" s="1" t="s">
        <v>10</v>
      </c>
      <c r="B11" s="1">
        <v>6259</v>
      </c>
      <c r="C11" s="1">
        <v>3427</v>
      </c>
      <c r="D11" s="1">
        <v>2832</v>
      </c>
      <c r="E11" s="1">
        <v>284</v>
      </c>
      <c r="F11" s="1">
        <v>218</v>
      </c>
      <c r="G11" s="1">
        <v>66</v>
      </c>
      <c r="H11" s="14">
        <f t="shared" si="0"/>
        <v>4.5374660488895993</v>
      </c>
      <c r="I11" s="14">
        <f t="shared" si="0"/>
        <v>6.361248905748468</v>
      </c>
      <c r="J11" s="14">
        <f t="shared" si="0"/>
        <v>2.3305084745762712</v>
      </c>
      <c r="K11" s="15">
        <f>K5-K9</f>
        <v>2285.5884892549489</v>
      </c>
      <c r="L11" s="15">
        <f t="shared" ref="L11:M11" si="4">L5-L9</f>
        <v>2493.7182721558429</v>
      </c>
      <c r="M11" s="15">
        <f t="shared" si="4"/>
        <v>2091.3037059142625</v>
      </c>
    </row>
    <row r="12" spans="1:13" x14ac:dyDescent="0.3">
      <c r="A12" s="1" t="s">
        <v>11</v>
      </c>
      <c r="B12" s="1">
        <v>4076</v>
      </c>
      <c r="C12" s="1">
        <v>2162</v>
      </c>
      <c r="D12" s="1">
        <v>1914</v>
      </c>
      <c r="E12" s="1">
        <v>150</v>
      </c>
      <c r="F12" s="1">
        <v>116</v>
      </c>
      <c r="G12" s="1">
        <v>34</v>
      </c>
      <c r="H12" s="14">
        <f t="shared" si="0"/>
        <v>3.6800785083415111</v>
      </c>
      <c r="I12" s="14">
        <f t="shared" si="0"/>
        <v>5.3654024051803884</v>
      </c>
      <c r="J12" s="14">
        <f t="shared" si="0"/>
        <v>1.7763845350052248</v>
      </c>
      <c r="K12" s="15">
        <f>100-K7</f>
        <v>95.891227721384439</v>
      </c>
      <c r="L12" s="15">
        <f t="shared" ref="L12:M12" si="5">100-L7</f>
        <v>94.136674344535578</v>
      </c>
      <c r="M12" s="15">
        <f t="shared" si="5"/>
        <v>97.946553495209258</v>
      </c>
    </row>
    <row r="13" spans="1:13" x14ac:dyDescent="0.3">
      <c r="A13" s="1" t="s">
        <v>22</v>
      </c>
      <c r="H13" s="14">
        <f>SUM(H5:H11)*5</f>
        <v>991.02710318572633</v>
      </c>
      <c r="I13" s="14">
        <f>SUM(I5:I11)*5</f>
        <v>1286.8845549290645</v>
      </c>
      <c r="J13" s="14">
        <f>SUM(J5:J11)*5</f>
        <v>693.97603115379979</v>
      </c>
      <c r="K13" s="17">
        <f>K11/K12</f>
        <v>23.835219796077823</v>
      </c>
      <c r="L13" s="17">
        <f t="shared" ref="L13:M13" si="6">L11/L12</f>
        <v>26.49040121206064</v>
      </c>
      <c r="M13" s="17">
        <f t="shared" si="6"/>
        <v>21.351478242841409</v>
      </c>
    </row>
    <row r="14" spans="1:13" x14ac:dyDescent="0.3">
      <c r="A14" s="1" t="s">
        <v>21</v>
      </c>
    </row>
    <row r="15" spans="1:13" x14ac:dyDescent="0.3">
      <c r="A15" s="1" t="s">
        <v>0</v>
      </c>
      <c r="B15" s="1">
        <v>55319</v>
      </c>
      <c r="C15" s="1">
        <v>28519</v>
      </c>
      <c r="D15" s="1">
        <v>26800</v>
      </c>
      <c r="E15" s="1">
        <v>19743</v>
      </c>
      <c r="F15" s="1">
        <v>12808</v>
      </c>
      <c r="G15" s="1">
        <v>6935</v>
      </c>
    </row>
    <row r="16" spans="1:13" x14ac:dyDescent="0.3">
      <c r="A16" s="1" t="s">
        <v>4</v>
      </c>
      <c r="B16" s="1">
        <v>12555</v>
      </c>
      <c r="C16" s="1">
        <v>6545</v>
      </c>
      <c r="D16" s="1">
        <v>6010</v>
      </c>
      <c r="E16" s="1">
        <v>10781</v>
      </c>
      <c r="F16" s="1">
        <v>6103</v>
      </c>
      <c r="G16" s="1">
        <v>4678</v>
      </c>
      <c r="H16" s="14">
        <f t="shared" ref="H16:J23" si="7">E16/B16*100</f>
        <v>85.870171246515341</v>
      </c>
      <c r="I16" s="14">
        <f t="shared" si="7"/>
        <v>93.246753246753244</v>
      </c>
      <c r="J16" s="14">
        <f t="shared" si="7"/>
        <v>77.836938435940098</v>
      </c>
      <c r="K16" s="15">
        <f>H24+1500</f>
        <v>2476.6382116080122</v>
      </c>
      <c r="L16" s="15">
        <f t="shared" ref="L16:M16" si="8">I24+1500</f>
        <v>2783.6832652719449</v>
      </c>
      <c r="M16" s="15">
        <f t="shared" si="8"/>
        <v>2160.3530712861061</v>
      </c>
    </row>
    <row r="17" spans="1:13" x14ac:dyDescent="0.3">
      <c r="A17" s="1" t="s">
        <v>5</v>
      </c>
      <c r="B17" s="1">
        <v>9195</v>
      </c>
      <c r="C17" s="1">
        <v>4701</v>
      </c>
      <c r="D17" s="1">
        <v>4494</v>
      </c>
      <c r="E17" s="1">
        <v>4845</v>
      </c>
      <c r="F17" s="1">
        <v>3380</v>
      </c>
      <c r="G17" s="1">
        <v>1465</v>
      </c>
      <c r="H17" s="14">
        <f t="shared" si="7"/>
        <v>52.69168026101142</v>
      </c>
      <c r="I17" s="14">
        <f t="shared" si="7"/>
        <v>71.899595830674329</v>
      </c>
      <c r="J17" s="14">
        <f t="shared" si="7"/>
        <v>32.599020916777924</v>
      </c>
      <c r="K17" s="16"/>
      <c r="L17" s="16"/>
      <c r="M17" s="16"/>
    </row>
    <row r="18" spans="1:13" x14ac:dyDescent="0.3">
      <c r="A18" s="1" t="s">
        <v>6</v>
      </c>
      <c r="B18" s="1">
        <v>8284</v>
      </c>
      <c r="C18" s="1">
        <v>4037</v>
      </c>
      <c r="D18" s="1">
        <v>4247</v>
      </c>
      <c r="E18" s="1">
        <v>2129</v>
      </c>
      <c r="F18" s="1">
        <v>1688</v>
      </c>
      <c r="G18" s="1">
        <v>441</v>
      </c>
      <c r="H18" s="14">
        <f t="shared" si="7"/>
        <v>25.700144857556733</v>
      </c>
      <c r="I18" s="14">
        <f t="shared" si="7"/>
        <v>41.813227644290315</v>
      </c>
      <c r="J18" s="14">
        <f t="shared" si="7"/>
        <v>10.383800329644455</v>
      </c>
      <c r="K18" s="15">
        <f>(H22+H23)/2</f>
        <v>4.07657941763902</v>
      </c>
      <c r="L18" s="15">
        <f t="shared" ref="L18:M18" si="9">(I22+I23)/2</f>
        <v>5.8341459674371769</v>
      </c>
      <c r="M18" s="15">
        <f t="shared" si="9"/>
        <v>1.9130418134976765</v>
      </c>
    </row>
    <row r="19" spans="1:13" x14ac:dyDescent="0.3">
      <c r="A19" s="1" t="s">
        <v>7</v>
      </c>
      <c r="B19" s="1">
        <v>6627</v>
      </c>
      <c r="C19" s="1">
        <v>3331</v>
      </c>
      <c r="D19" s="1">
        <v>3296</v>
      </c>
      <c r="E19" s="1">
        <v>865</v>
      </c>
      <c r="F19" s="1">
        <v>717</v>
      </c>
      <c r="G19" s="1">
        <v>148</v>
      </c>
      <c r="H19" s="14">
        <f t="shared" si="7"/>
        <v>13.052663346914139</v>
      </c>
      <c r="I19" s="14">
        <f t="shared" si="7"/>
        <v>21.525067547283097</v>
      </c>
      <c r="J19" s="14">
        <f t="shared" si="7"/>
        <v>4.4902912621359228</v>
      </c>
      <c r="K19" s="15"/>
      <c r="L19" s="15"/>
      <c r="M19" s="15"/>
    </row>
    <row r="20" spans="1:13" x14ac:dyDescent="0.3">
      <c r="A20" s="1" t="s">
        <v>8</v>
      </c>
      <c r="B20" s="1">
        <v>6916</v>
      </c>
      <c r="C20" s="1">
        <v>3434</v>
      </c>
      <c r="D20" s="1">
        <v>3482</v>
      </c>
      <c r="E20" s="1">
        <v>565</v>
      </c>
      <c r="F20" s="1">
        <v>471</v>
      </c>
      <c r="G20" s="1">
        <v>94</v>
      </c>
      <c r="H20" s="14">
        <f t="shared" si="7"/>
        <v>8.1694621168305375</v>
      </c>
      <c r="I20" s="14">
        <f t="shared" si="7"/>
        <v>13.715783343040187</v>
      </c>
      <c r="J20" s="14">
        <f t="shared" si="7"/>
        <v>2.6995979322228605</v>
      </c>
      <c r="K20" s="15">
        <f>K18*50</f>
        <v>203.82897088195099</v>
      </c>
      <c r="L20" s="15">
        <f t="shared" ref="L20:M20" si="10">L18*50</f>
        <v>291.70729837185883</v>
      </c>
      <c r="M20" s="15">
        <f t="shared" si="10"/>
        <v>95.652090674883823</v>
      </c>
    </row>
    <row r="21" spans="1:13" x14ac:dyDescent="0.3">
      <c r="A21" s="1" t="s">
        <v>9</v>
      </c>
      <c r="B21" s="1">
        <v>4824</v>
      </c>
      <c r="C21" s="1">
        <v>2651</v>
      </c>
      <c r="D21" s="1">
        <v>2173</v>
      </c>
      <c r="E21" s="1">
        <v>275</v>
      </c>
      <c r="F21" s="1">
        <v>224</v>
      </c>
      <c r="G21" s="1">
        <v>51</v>
      </c>
      <c r="H21" s="14">
        <f t="shared" si="7"/>
        <v>5.7006633499170807</v>
      </c>
      <c r="I21" s="14">
        <f t="shared" si="7"/>
        <v>8.4496416446623908</v>
      </c>
      <c r="J21" s="14">
        <f t="shared" si="7"/>
        <v>2.3469857340082836</v>
      </c>
      <c r="K21" s="15"/>
      <c r="L21" s="15"/>
      <c r="M21" s="15"/>
    </row>
    <row r="22" spans="1:13" x14ac:dyDescent="0.3">
      <c r="A22" s="1" t="s">
        <v>10</v>
      </c>
      <c r="B22" s="1">
        <v>4200</v>
      </c>
      <c r="C22" s="1">
        <v>2333</v>
      </c>
      <c r="D22" s="1">
        <v>1867</v>
      </c>
      <c r="E22" s="1">
        <v>174</v>
      </c>
      <c r="F22" s="1">
        <v>142</v>
      </c>
      <c r="G22" s="1">
        <v>32</v>
      </c>
      <c r="H22" s="14">
        <f t="shared" si="7"/>
        <v>4.1428571428571423</v>
      </c>
      <c r="I22" s="14">
        <f t="shared" si="7"/>
        <v>6.0865837976853836</v>
      </c>
      <c r="J22" s="14">
        <f t="shared" si="7"/>
        <v>1.7139796464916979</v>
      </c>
      <c r="K22" s="15">
        <f>K16-K20</f>
        <v>2272.809240726061</v>
      </c>
      <c r="L22" s="15">
        <f t="shared" ref="L22:M22" si="11">L16-L20</f>
        <v>2491.975966900086</v>
      </c>
      <c r="M22" s="15">
        <f t="shared" si="11"/>
        <v>2064.7009806112223</v>
      </c>
    </row>
    <row r="23" spans="1:13" x14ac:dyDescent="0.3">
      <c r="A23" s="1" t="s">
        <v>11</v>
      </c>
      <c r="B23" s="1">
        <v>2718</v>
      </c>
      <c r="C23" s="1">
        <v>1487</v>
      </c>
      <c r="D23" s="1">
        <v>1231</v>
      </c>
      <c r="E23" s="1">
        <v>109</v>
      </c>
      <c r="F23" s="1">
        <v>83</v>
      </c>
      <c r="G23" s="1">
        <v>26</v>
      </c>
      <c r="H23" s="14">
        <f t="shared" si="7"/>
        <v>4.0103016924208976</v>
      </c>
      <c r="I23" s="14">
        <f t="shared" si="7"/>
        <v>5.5817081371889712</v>
      </c>
      <c r="J23" s="14">
        <f t="shared" si="7"/>
        <v>2.1121039805036554</v>
      </c>
      <c r="K23" s="15">
        <f>100-K18</f>
        <v>95.923420582360976</v>
      </c>
      <c r="L23" s="15">
        <f t="shared" ref="L23:M23" si="12">100-L18</f>
        <v>94.165854032562819</v>
      </c>
      <c r="M23" s="15">
        <f t="shared" si="12"/>
        <v>98.086958186502329</v>
      </c>
    </row>
    <row r="24" spans="1:13" x14ac:dyDescent="0.3">
      <c r="A24" s="1" t="s">
        <v>23</v>
      </c>
      <c r="H24" s="14">
        <f>SUM(H16:H22)*5</f>
        <v>976.63821160801194</v>
      </c>
      <c r="I24" s="14">
        <f>SUM(I16:I22)*5</f>
        <v>1283.6832652719449</v>
      </c>
      <c r="J24" s="14">
        <f>SUM(J16:J22)*5</f>
        <v>660.35307128610623</v>
      </c>
      <c r="K24" s="17">
        <f>K22/K23</f>
        <v>23.693997012696187</v>
      </c>
      <c r="L24" s="17">
        <f t="shared" ref="L24:M24" si="13">L22/L23</f>
        <v>26.463689970234366</v>
      </c>
      <c r="M24" s="17">
        <f t="shared" si="13"/>
        <v>21.049699356416014</v>
      </c>
    </row>
    <row r="25" spans="1:13" x14ac:dyDescent="0.3">
      <c r="A25" s="1" t="s">
        <v>21</v>
      </c>
    </row>
    <row r="26" spans="1:13" x14ac:dyDescent="0.3">
      <c r="A26" s="1" t="s">
        <v>0</v>
      </c>
      <c r="B26" s="1">
        <v>26241</v>
      </c>
      <c r="C26" s="1">
        <v>12964</v>
      </c>
      <c r="D26" s="1">
        <v>13277</v>
      </c>
      <c r="E26" s="1">
        <v>9866</v>
      </c>
      <c r="F26" s="1">
        <v>5969</v>
      </c>
      <c r="G26" s="1">
        <v>3897</v>
      </c>
    </row>
    <row r="27" spans="1:13" x14ac:dyDescent="0.3">
      <c r="A27" s="1" t="s">
        <v>4</v>
      </c>
      <c r="B27" s="1">
        <v>5895</v>
      </c>
      <c r="C27" s="1">
        <v>2950</v>
      </c>
      <c r="D27" s="1">
        <v>2945</v>
      </c>
      <c r="E27" s="1">
        <v>5195</v>
      </c>
      <c r="F27" s="1">
        <v>2763</v>
      </c>
      <c r="G27" s="1">
        <v>2432</v>
      </c>
      <c r="H27" s="14">
        <f t="shared" ref="H27:J34" si="14">E27/B27*100</f>
        <v>88.125530110262943</v>
      </c>
      <c r="I27" s="14">
        <f t="shared" si="14"/>
        <v>93.66101694915254</v>
      </c>
      <c r="J27" s="14">
        <f t="shared" si="14"/>
        <v>82.58064516129032</v>
      </c>
      <c r="K27" s="15">
        <f>H35+1500</f>
        <v>2521.0135707051422</v>
      </c>
      <c r="L27" s="15">
        <f t="shared" ref="L27:M27" si="15">I35+1500</f>
        <v>2793.6251940651073</v>
      </c>
      <c r="M27" s="15">
        <f t="shared" si="15"/>
        <v>2261.3664670738003</v>
      </c>
    </row>
    <row r="28" spans="1:13" x14ac:dyDescent="0.3">
      <c r="A28" s="1" t="s">
        <v>5</v>
      </c>
      <c r="B28" s="1">
        <v>4768</v>
      </c>
      <c r="C28" s="1">
        <v>2354</v>
      </c>
      <c r="D28" s="1">
        <v>2414</v>
      </c>
      <c r="E28" s="1">
        <v>2635</v>
      </c>
      <c r="F28" s="1">
        <v>1706</v>
      </c>
      <c r="G28" s="1">
        <v>929</v>
      </c>
      <c r="H28" s="14">
        <f t="shared" si="14"/>
        <v>55.264261744966447</v>
      </c>
      <c r="I28" s="14">
        <f t="shared" si="14"/>
        <v>72.472387425658454</v>
      </c>
      <c r="J28" s="14">
        <f t="shared" si="14"/>
        <v>38.483844241922121</v>
      </c>
      <c r="K28" s="16"/>
      <c r="L28" s="16"/>
      <c r="M28" s="16"/>
    </row>
    <row r="29" spans="1:13" x14ac:dyDescent="0.3">
      <c r="A29" s="1" t="s">
        <v>6</v>
      </c>
      <c r="B29" s="1">
        <v>3970</v>
      </c>
      <c r="C29" s="1">
        <v>1844</v>
      </c>
      <c r="D29" s="1">
        <v>2126</v>
      </c>
      <c r="E29" s="1">
        <v>1042</v>
      </c>
      <c r="F29" s="1">
        <v>754</v>
      </c>
      <c r="G29" s="1">
        <v>288</v>
      </c>
      <c r="H29" s="14">
        <f t="shared" si="14"/>
        <v>26.246851385390428</v>
      </c>
      <c r="I29" s="14">
        <f t="shared" si="14"/>
        <v>40.889370932754879</v>
      </c>
      <c r="J29" s="14">
        <f t="shared" si="14"/>
        <v>13.54656632173095</v>
      </c>
      <c r="K29" s="15">
        <f>(H33+H34)/2</f>
        <v>4.1807725127873532</v>
      </c>
      <c r="L29" s="15">
        <f t="shared" ref="L29:M29" si="16">(I33+I34)/2</f>
        <v>5.9179362177534021</v>
      </c>
      <c r="M29" s="15">
        <f t="shared" si="16"/>
        <v>2.347309568423368</v>
      </c>
    </row>
    <row r="30" spans="1:13" x14ac:dyDescent="0.3">
      <c r="A30" s="1" t="s">
        <v>7</v>
      </c>
      <c r="B30" s="1">
        <v>3137</v>
      </c>
      <c r="C30" s="1">
        <v>1538</v>
      </c>
      <c r="D30" s="1">
        <v>1599</v>
      </c>
      <c r="E30" s="1">
        <v>444</v>
      </c>
      <c r="F30" s="1">
        <v>344</v>
      </c>
      <c r="G30" s="1">
        <v>100</v>
      </c>
      <c r="H30" s="14">
        <f t="shared" si="14"/>
        <v>14.153649984061206</v>
      </c>
      <c r="I30" s="14">
        <f t="shared" si="14"/>
        <v>22.366710013003903</v>
      </c>
      <c r="J30" s="14">
        <f t="shared" si="14"/>
        <v>6.2539086929330825</v>
      </c>
      <c r="K30" s="15"/>
      <c r="L30" s="15"/>
      <c r="M30" s="15"/>
    </row>
    <row r="31" spans="1:13" x14ac:dyDescent="0.3">
      <c r="A31" s="1" t="s">
        <v>8</v>
      </c>
      <c r="B31" s="1">
        <v>2928</v>
      </c>
      <c r="C31" s="1">
        <v>1434</v>
      </c>
      <c r="D31" s="1">
        <v>1494</v>
      </c>
      <c r="E31" s="1">
        <v>287</v>
      </c>
      <c r="F31" s="1">
        <v>209</v>
      </c>
      <c r="G31" s="1">
        <v>78</v>
      </c>
      <c r="H31" s="14">
        <f t="shared" si="14"/>
        <v>9.80191256830601</v>
      </c>
      <c r="I31" s="14">
        <f t="shared" si="14"/>
        <v>14.574616457461644</v>
      </c>
      <c r="J31" s="14">
        <f t="shared" si="14"/>
        <v>5.2208835341365463</v>
      </c>
      <c r="K31" s="15">
        <f>K29*50</f>
        <v>209.03862563936767</v>
      </c>
      <c r="L31" s="15">
        <f t="shared" ref="L31:M31" si="17">L29*50</f>
        <v>295.89681088767009</v>
      </c>
      <c r="M31" s="15">
        <f t="shared" si="17"/>
        <v>117.3654784211684</v>
      </c>
    </row>
    <row r="32" spans="1:13" x14ac:dyDescent="0.3">
      <c r="A32" s="1" t="s">
        <v>9</v>
      </c>
      <c r="B32" s="1">
        <v>2126</v>
      </c>
      <c r="C32" s="1">
        <v>1075</v>
      </c>
      <c r="D32" s="1">
        <v>1051</v>
      </c>
      <c r="E32" s="1">
        <v>112</v>
      </c>
      <c r="F32" s="1">
        <v>84</v>
      </c>
      <c r="G32" s="1">
        <v>28</v>
      </c>
      <c r="H32" s="14">
        <f t="shared" si="14"/>
        <v>5.2681091251175918</v>
      </c>
      <c r="I32" s="14">
        <f t="shared" si="14"/>
        <v>7.8139534883720927</v>
      </c>
      <c r="J32" s="14">
        <f t="shared" si="14"/>
        <v>2.6641294005708849</v>
      </c>
      <c r="K32" s="15"/>
      <c r="L32" s="15"/>
      <c r="M32" s="15"/>
    </row>
    <row r="33" spans="1:13" x14ac:dyDescent="0.3">
      <c r="A33" s="1" t="s">
        <v>10</v>
      </c>
      <c r="B33" s="1">
        <v>2059</v>
      </c>
      <c r="C33" s="1">
        <v>1094</v>
      </c>
      <c r="D33" s="1">
        <v>965</v>
      </c>
      <c r="E33" s="1">
        <v>110</v>
      </c>
      <c r="F33" s="1">
        <v>76</v>
      </c>
      <c r="G33" s="1">
        <v>34</v>
      </c>
      <c r="H33" s="14">
        <f t="shared" si="14"/>
        <v>5.3423992229237491</v>
      </c>
      <c r="I33" s="14">
        <f t="shared" si="14"/>
        <v>6.9469835466179157</v>
      </c>
      <c r="J33" s="14">
        <f t="shared" si="14"/>
        <v>3.5233160621761654</v>
      </c>
      <c r="K33" s="15">
        <f>K27-K31</f>
        <v>2311.9749450657746</v>
      </c>
      <c r="L33" s="15">
        <f t="shared" ref="L33:M33" si="18">L27-L31</f>
        <v>2497.7283831774371</v>
      </c>
      <c r="M33" s="15">
        <f t="shared" si="18"/>
        <v>2144.0009886526318</v>
      </c>
    </row>
    <row r="34" spans="1:13" x14ac:dyDescent="0.3">
      <c r="A34" s="1" t="s">
        <v>11</v>
      </c>
      <c r="B34" s="1">
        <v>1358</v>
      </c>
      <c r="C34" s="1">
        <v>675</v>
      </c>
      <c r="D34" s="1">
        <v>683</v>
      </c>
      <c r="E34" s="1">
        <v>41</v>
      </c>
      <c r="F34" s="1">
        <v>33</v>
      </c>
      <c r="G34" s="1">
        <v>8</v>
      </c>
      <c r="H34" s="14">
        <f t="shared" si="14"/>
        <v>3.0191458026509572</v>
      </c>
      <c r="I34" s="14">
        <f t="shared" si="14"/>
        <v>4.8888888888888893</v>
      </c>
      <c r="J34" s="14">
        <f t="shared" si="14"/>
        <v>1.171303074670571</v>
      </c>
      <c r="K34" s="15">
        <f>100-K29</f>
        <v>95.819227487212643</v>
      </c>
      <c r="L34" s="15">
        <f t="shared" ref="L34:M34" si="19">100-L29</f>
        <v>94.082063782246593</v>
      </c>
      <c r="M34" s="15">
        <f t="shared" si="19"/>
        <v>97.65269043157663</v>
      </c>
    </row>
    <row r="35" spans="1:13" x14ac:dyDescent="0.3">
      <c r="H35" s="14">
        <f>SUM(H27:H33)*5</f>
        <v>1021.0135707051421</v>
      </c>
      <c r="I35" s="14">
        <f>SUM(I27:I33)*5</f>
        <v>1293.6251940651071</v>
      </c>
      <c r="J35" s="14">
        <f>SUM(J27:J33)*5</f>
        <v>761.36646707380032</v>
      </c>
      <c r="K35" s="17">
        <f>K33/K34</f>
        <v>24.128507458216717</v>
      </c>
      <c r="L35" s="17">
        <f t="shared" ref="L35:M35" si="20">L33/L34</f>
        <v>26.54840128675793</v>
      </c>
      <c r="M35" s="17">
        <f t="shared" si="20"/>
        <v>21.955370396629188</v>
      </c>
    </row>
    <row r="36" spans="1:13" x14ac:dyDescent="0.3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6DC5-2475-418C-97B0-226EE5E17799}">
  <dimension ref="A1:I32"/>
  <sheetViews>
    <sheetView view="pageBreakPreview" zoomScale="150" zoomScaleNormal="100" zoomScaleSheetLayoutView="150" workbookViewId="0">
      <selection activeCell="A2" sqref="A2"/>
    </sheetView>
  </sheetViews>
  <sheetFormatPr defaultColWidth="8.86328125" defaultRowHeight="10.15" x14ac:dyDescent="0.3"/>
  <cols>
    <col min="1" max="16384" width="8.86328125" style="1"/>
  </cols>
  <sheetData>
    <row r="1" spans="1:9" x14ac:dyDescent="0.3">
      <c r="A1" s="1" t="s">
        <v>36</v>
      </c>
    </row>
    <row r="2" spans="1:9" x14ac:dyDescent="0.3">
      <c r="A2" s="2"/>
      <c r="B2" s="3" t="s">
        <v>19</v>
      </c>
      <c r="C2" s="3" t="s">
        <v>24</v>
      </c>
      <c r="D2" s="3" t="s">
        <v>25</v>
      </c>
      <c r="E2" s="3" t="s">
        <v>26</v>
      </c>
      <c r="F2" s="3" t="s">
        <v>28</v>
      </c>
      <c r="G2" s="3" t="s">
        <v>29</v>
      </c>
      <c r="H2" s="3" t="s">
        <v>30</v>
      </c>
      <c r="I2" s="4" t="s">
        <v>31</v>
      </c>
    </row>
    <row r="3" spans="1:9" x14ac:dyDescent="0.3">
      <c r="A3" s="1" t="s">
        <v>0</v>
      </c>
      <c r="B3" s="1">
        <v>38163</v>
      </c>
      <c r="C3" s="1">
        <v>92442</v>
      </c>
      <c r="D3" s="1">
        <v>86720</v>
      </c>
      <c r="E3" s="1">
        <v>6528</v>
      </c>
      <c r="F3" s="5">
        <f>C3/B3</f>
        <v>2.4222938448235203</v>
      </c>
      <c r="G3" s="5">
        <f>D3/B3</f>
        <v>2.2723580431307813</v>
      </c>
      <c r="H3" s="6">
        <f>D3*100/C3</f>
        <v>93.810172865147877</v>
      </c>
      <c r="I3" s="1">
        <f>E3*1000/B3</f>
        <v>171.05573461205881</v>
      </c>
    </row>
    <row r="4" spans="1:9" x14ac:dyDescent="0.3">
      <c r="A4" s="1" t="s">
        <v>4</v>
      </c>
      <c r="B4" s="1">
        <v>8955</v>
      </c>
      <c r="C4" s="1">
        <v>2969</v>
      </c>
      <c r="D4" s="1">
        <v>2856</v>
      </c>
      <c r="E4" s="1">
        <v>790</v>
      </c>
      <c r="F4" s="5">
        <f t="shared" ref="F4:F10" si="0">C4/B4</f>
        <v>0.3315466219988833</v>
      </c>
      <c r="G4" s="5">
        <f t="shared" ref="G4:G10" si="1">D4/B4</f>
        <v>0.31892797319932997</v>
      </c>
      <c r="H4" s="6">
        <f t="shared" ref="H4:H10" si="2">D4*100/C4</f>
        <v>96.194004715392381</v>
      </c>
      <c r="I4" s="1">
        <f t="shared" ref="I4:I10" si="3">E4*1000/B4</f>
        <v>88.218872138470132</v>
      </c>
    </row>
    <row r="5" spans="1:9" x14ac:dyDescent="0.3">
      <c r="A5" s="1" t="s">
        <v>5</v>
      </c>
      <c r="B5" s="1">
        <v>6908</v>
      </c>
      <c r="C5" s="1">
        <v>8769</v>
      </c>
      <c r="D5" s="1">
        <v>8322</v>
      </c>
      <c r="E5" s="1">
        <v>1700</v>
      </c>
      <c r="F5" s="5">
        <f t="shared" si="0"/>
        <v>1.2693977996525767</v>
      </c>
      <c r="G5" s="5">
        <f t="shared" si="1"/>
        <v>1.2046902142443543</v>
      </c>
      <c r="H5" s="6">
        <f t="shared" si="2"/>
        <v>94.902497434143001</v>
      </c>
      <c r="I5" s="1">
        <f t="shared" si="3"/>
        <v>246.09148812970469</v>
      </c>
    </row>
    <row r="6" spans="1:9" x14ac:dyDescent="0.3">
      <c r="A6" s="1" t="s">
        <v>6</v>
      </c>
      <c r="B6" s="1">
        <v>6373</v>
      </c>
      <c r="C6" s="1">
        <v>14918</v>
      </c>
      <c r="D6" s="1">
        <v>14066</v>
      </c>
      <c r="E6" s="1">
        <v>1627</v>
      </c>
      <c r="F6" s="5">
        <f t="shared" si="0"/>
        <v>2.3408128040169465</v>
      </c>
      <c r="G6" s="5">
        <f t="shared" si="1"/>
        <v>2.2071238035462106</v>
      </c>
      <c r="H6" s="6">
        <f t="shared" si="2"/>
        <v>94.28877865665639</v>
      </c>
      <c r="I6" s="1">
        <f t="shared" si="3"/>
        <v>255.29577906794287</v>
      </c>
    </row>
    <row r="7" spans="1:9" x14ac:dyDescent="0.3">
      <c r="A7" s="1" t="s">
        <v>7</v>
      </c>
      <c r="B7" s="1">
        <v>4895</v>
      </c>
      <c r="C7" s="1">
        <v>16865</v>
      </c>
      <c r="D7" s="1">
        <v>15851</v>
      </c>
      <c r="E7" s="1">
        <v>1113</v>
      </c>
      <c r="F7" s="5">
        <f t="shared" si="0"/>
        <v>3.4453524004085803</v>
      </c>
      <c r="G7" s="5">
        <f t="shared" si="1"/>
        <v>3.238202247191011</v>
      </c>
      <c r="H7" s="6">
        <f t="shared" si="2"/>
        <v>93.987548176697302</v>
      </c>
      <c r="I7" s="1">
        <f t="shared" si="3"/>
        <v>227.37487231869255</v>
      </c>
    </row>
    <row r="8" spans="1:9" x14ac:dyDescent="0.3">
      <c r="A8" s="1" t="s">
        <v>8</v>
      </c>
      <c r="B8" s="1">
        <v>4976</v>
      </c>
      <c r="C8" s="1">
        <v>20500</v>
      </c>
      <c r="D8" s="1">
        <v>19335</v>
      </c>
      <c r="E8" s="1">
        <v>764</v>
      </c>
      <c r="F8" s="5">
        <f t="shared" si="0"/>
        <v>4.119774919614148</v>
      </c>
      <c r="G8" s="5">
        <f t="shared" si="1"/>
        <v>3.8856511254019295</v>
      </c>
      <c r="H8" s="6">
        <f t="shared" si="2"/>
        <v>94.317073170731703</v>
      </c>
      <c r="I8" s="1">
        <f t="shared" si="3"/>
        <v>153.53697749196141</v>
      </c>
    </row>
    <row r="9" spans="1:9" x14ac:dyDescent="0.3">
      <c r="A9" s="1" t="s">
        <v>9</v>
      </c>
      <c r="B9" s="1">
        <v>3224</v>
      </c>
      <c r="C9" s="1">
        <v>14831</v>
      </c>
      <c r="D9" s="1">
        <v>13846</v>
      </c>
      <c r="E9" s="1">
        <v>296</v>
      </c>
      <c r="F9" s="5">
        <f t="shared" si="0"/>
        <v>4.6001861042183627</v>
      </c>
      <c r="G9" s="5">
        <f t="shared" si="1"/>
        <v>4.2946650124069476</v>
      </c>
      <c r="H9" s="6">
        <f t="shared" si="2"/>
        <v>93.358505832378128</v>
      </c>
      <c r="I9" s="1">
        <f t="shared" si="3"/>
        <v>91.811414392059547</v>
      </c>
    </row>
    <row r="10" spans="1:9" x14ac:dyDescent="0.3">
      <c r="A10" s="1" t="s">
        <v>10</v>
      </c>
      <c r="B10" s="1">
        <v>2832</v>
      </c>
      <c r="C10" s="1">
        <v>13590</v>
      </c>
      <c r="D10" s="1">
        <v>12444</v>
      </c>
      <c r="E10" s="1">
        <v>238</v>
      </c>
      <c r="F10" s="5">
        <f t="shared" si="0"/>
        <v>4.7987288135593218</v>
      </c>
      <c r="G10" s="5">
        <f t="shared" si="1"/>
        <v>4.3940677966101696</v>
      </c>
      <c r="H10" s="6">
        <f t="shared" si="2"/>
        <v>91.567328918322289</v>
      </c>
      <c r="I10" s="1">
        <f t="shared" si="3"/>
        <v>84.039548022598865</v>
      </c>
    </row>
    <row r="11" spans="1:9" x14ac:dyDescent="0.3">
      <c r="A11" s="1" t="s">
        <v>22</v>
      </c>
      <c r="H11" s="7" t="s">
        <v>32</v>
      </c>
      <c r="I11" s="1">
        <f>SUM(I4:I10)*5</f>
        <v>5731.8447578071491</v>
      </c>
    </row>
    <row r="12" spans="1:9" x14ac:dyDescent="0.3">
      <c r="A12" s="1" t="s">
        <v>27</v>
      </c>
    </row>
    <row r="13" spans="1:9" x14ac:dyDescent="0.3">
      <c r="A13" s="1" t="s">
        <v>0</v>
      </c>
      <c r="B13" s="1">
        <v>25569</v>
      </c>
      <c r="C13" s="1">
        <v>64703</v>
      </c>
      <c r="D13" s="1">
        <v>60281</v>
      </c>
      <c r="E13" s="1">
        <v>4328</v>
      </c>
      <c r="F13" s="5">
        <f>C13/B13</f>
        <v>2.5305252454143692</v>
      </c>
      <c r="G13" s="5">
        <f>D13/B13</f>
        <v>2.3575814462826079</v>
      </c>
      <c r="H13" s="6">
        <f>D13*100/C13</f>
        <v>93.165695562802341</v>
      </c>
      <c r="I13" s="1">
        <f>E13*1000/B13</f>
        <v>169.26747232977434</v>
      </c>
    </row>
    <row r="14" spans="1:9" x14ac:dyDescent="0.3">
      <c r="A14" s="1" t="s">
        <v>4</v>
      </c>
      <c r="B14" s="1">
        <v>6010</v>
      </c>
      <c r="C14" s="1">
        <v>2180</v>
      </c>
      <c r="D14" s="1">
        <v>2087</v>
      </c>
      <c r="E14" s="1">
        <v>555</v>
      </c>
      <c r="F14" s="5">
        <f t="shared" ref="F14:F20" si="4">C14/B14</f>
        <v>0.36272878535773712</v>
      </c>
      <c r="G14" s="5">
        <f t="shared" ref="G14:G20" si="5">D14/B14</f>
        <v>0.34725457570715473</v>
      </c>
      <c r="H14" s="6">
        <f t="shared" ref="H14:H20" si="6">D14*100/C14</f>
        <v>95.733944954128447</v>
      </c>
      <c r="I14" s="1">
        <f t="shared" ref="I14:I20" si="7">E14*1000/B14</f>
        <v>92.346089850249584</v>
      </c>
    </row>
    <row r="15" spans="1:9" x14ac:dyDescent="0.3">
      <c r="A15" s="1" t="s">
        <v>5</v>
      </c>
      <c r="B15" s="1">
        <v>4494</v>
      </c>
      <c r="C15" s="1">
        <v>6045</v>
      </c>
      <c r="D15" s="1">
        <v>5679</v>
      </c>
      <c r="E15" s="1">
        <v>1087</v>
      </c>
      <c r="F15" s="5">
        <f t="shared" si="4"/>
        <v>1.3451268357810413</v>
      </c>
      <c r="G15" s="5">
        <f t="shared" si="5"/>
        <v>1.2636849132176236</v>
      </c>
      <c r="H15" s="6">
        <f t="shared" si="6"/>
        <v>93.945409429280403</v>
      </c>
      <c r="I15" s="1">
        <f t="shared" si="7"/>
        <v>241.87805963506898</v>
      </c>
    </row>
    <row r="16" spans="1:9" x14ac:dyDescent="0.3">
      <c r="A16" s="1" t="s">
        <v>6</v>
      </c>
      <c r="B16" s="1">
        <v>4247</v>
      </c>
      <c r="C16" s="1">
        <v>10425</v>
      </c>
      <c r="D16" s="1">
        <v>9730</v>
      </c>
      <c r="E16" s="1">
        <v>1106</v>
      </c>
      <c r="F16" s="5">
        <f t="shared" si="4"/>
        <v>2.4546738874499647</v>
      </c>
      <c r="G16" s="5">
        <f t="shared" si="5"/>
        <v>2.2910289616199671</v>
      </c>
      <c r="H16" s="6">
        <f t="shared" si="6"/>
        <v>93.333333333333329</v>
      </c>
      <c r="I16" s="1">
        <f t="shared" si="7"/>
        <v>260.41911937838472</v>
      </c>
    </row>
    <row r="17" spans="1:9" x14ac:dyDescent="0.3">
      <c r="A17" s="1" t="s">
        <v>7</v>
      </c>
      <c r="B17" s="1">
        <v>3296</v>
      </c>
      <c r="C17" s="1">
        <v>11993</v>
      </c>
      <c r="D17" s="1">
        <v>11186</v>
      </c>
      <c r="E17" s="1">
        <v>760</v>
      </c>
      <c r="F17" s="5">
        <f t="shared" si="4"/>
        <v>3.6386529126213594</v>
      </c>
      <c r="G17" s="5">
        <f t="shared" si="5"/>
        <v>3.3938106796116503</v>
      </c>
      <c r="H17" s="6">
        <f t="shared" si="6"/>
        <v>93.271074793629623</v>
      </c>
      <c r="I17" s="1">
        <f t="shared" si="7"/>
        <v>230.58252427184465</v>
      </c>
    </row>
    <row r="18" spans="1:9" x14ac:dyDescent="0.3">
      <c r="A18" s="1" t="s">
        <v>8</v>
      </c>
      <c r="B18" s="1">
        <v>3482</v>
      </c>
      <c r="C18" s="1">
        <v>14862</v>
      </c>
      <c r="D18" s="1">
        <v>13895</v>
      </c>
      <c r="E18" s="1">
        <v>514</v>
      </c>
      <c r="F18" s="5">
        <f t="shared" si="4"/>
        <v>4.2682366456059739</v>
      </c>
      <c r="G18" s="5">
        <f t="shared" si="5"/>
        <v>3.9905226881102815</v>
      </c>
      <c r="H18" s="6">
        <f t="shared" si="6"/>
        <v>93.493473287579064</v>
      </c>
      <c r="I18" s="1">
        <f t="shared" si="7"/>
        <v>147.6163124641011</v>
      </c>
    </row>
    <row r="19" spans="1:9" x14ac:dyDescent="0.3">
      <c r="A19" s="1" t="s">
        <v>9</v>
      </c>
      <c r="B19" s="1">
        <v>2173</v>
      </c>
      <c r="C19" s="1">
        <v>10157</v>
      </c>
      <c r="D19" s="1">
        <v>9435</v>
      </c>
      <c r="E19" s="1">
        <v>173</v>
      </c>
      <c r="F19" s="5">
        <f t="shared" si="4"/>
        <v>4.6741831569259089</v>
      </c>
      <c r="G19" s="5">
        <f t="shared" si="5"/>
        <v>4.3419236079153247</v>
      </c>
      <c r="H19" s="6">
        <f t="shared" si="6"/>
        <v>92.891601850940233</v>
      </c>
      <c r="I19" s="1">
        <f t="shared" si="7"/>
        <v>79.6134376438104</v>
      </c>
    </row>
    <row r="20" spans="1:9" x14ac:dyDescent="0.3">
      <c r="A20" s="1" t="s">
        <v>10</v>
      </c>
      <c r="B20" s="1">
        <v>1867</v>
      </c>
      <c r="C20" s="1">
        <v>9041</v>
      </c>
      <c r="D20" s="1">
        <v>8269</v>
      </c>
      <c r="E20" s="1">
        <v>133</v>
      </c>
      <c r="F20" s="5">
        <f t="shared" si="4"/>
        <v>4.8425281199785752</v>
      </c>
      <c r="G20" s="5">
        <f t="shared" si="5"/>
        <v>4.4290305302624535</v>
      </c>
      <c r="H20" s="6">
        <f t="shared" si="6"/>
        <v>91.461121557349855</v>
      </c>
      <c r="I20" s="1">
        <f t="shared" si="7"/>
        <v>71.237279057311198</v>
      </c>
    </row>
    <row r="21" spans="1:9" x14ac:dyDescent="0.3">
      <c r="A21" s="1" t="s">
        <v>23</v>
      </c>
      <c r="H21" s="7" t="s">
        <v>32</v>
      </c>
      <c r="I21" s="1">
        <f>SUM(I14:I20)*5</f>
        <v>5618.4641115038539</v>
      </c>
    </row>
    <row r="22" spans="1:9" x14ac:dyDescent="0.3">
      <c r="A22" s="1" t="s">
        <v>27</v>
      </c>
    </row>
    <row r="23" spans="1:9" x14ac:dyDescent="0.3">
      <c r="A23" s="1" t="s">
        <v>0</v>
      </c>
      <c r="B23" s="1">
        <v>12594</v>
      </c>
      <c r="C23" s="1">
        <v>27739</v>
      </c>
      <c r="D23" s="1">
        <v>26439</v>
      </c>
      <c r="E23" s="1">
        <v>2200</v>
      </c>
      <c r="F23" s="5">
        <f>C23/B23</f>
        <v>2.2025567730665396</v>
      </c>
      <c r="G23" s="5">
        <f>D23/B23</f>
        <v>2.0993330157217724</v>
      </c>
      <c r="H23" s="6">
        <f>D23*100/C23</f>
        <v>95.313457586791159</v>
      </c>
      <c r="I23" s="1">
        <f>E23*1000/B23</f>
        <v>174.68635858345243</v>
      </c>
    </row>
    <row r="24" spans="1:9" x14ac:dyDescent="0.3">
      <c r="A24" s="1" t="s">
        <v>4</v>
      </c>
      <c r="B24" s="1">
        <v>2945</v>
      </c>
      <c r="C24" s="1">
        <v>789</v>
      </c>
      <c r="D24" s="1">
        <v>769</v>
      </c>
      <c r="E24" s="1">
        <v>235</v>
      </c>
      <c r="F24" s="5">
        <f t="shared" ref="F24:F30" si="8">C24/B24</f>
        <v>0.26791171477079795</v>
      </c>
      <c r="G24" s="5">
        <f t="shared" ref="G24:G30" si="9">D24/B24</f>
        <v>0.26112054329371814</v>
      </c>
      <c r="H24" s="6">
        <f t="shared" ref="H24:H30" si="10">D24*100/C24</f>
        <v>97.465145754119135</v>
      </c>
      <c r="I24" s="1">
        <f t="shared" ref="I24:I30" si="11">E24*1000/B24</f>
        <v>79.79626485568761</v>
      </c>
    </row>
    <row r="25" spans="1:9" x14ac:dyDescent="0.3">
      <c r="A25" s="1" t="s">
        <v>5</v>
      </c>
      <c r="B25" s="1">
        <v>2414</v>
      </c>
      <c r="C25" s="1">
        <v>2724</v>
      </c>
      <c r="D25" s="1">
        <v>2643</v>
      </c>
      <c r="E25" s="1">
        <v>613</v>
      </c>
      <c r="F25" s="5">
        <f t="shared" si="8"/>
        <v>1.1284175642087821</v>
      </c>
      <c r="G25" s="5">
        <f t="shared" si="9"/>
        <v>1.0948632974316488</v>
      </c>
      <c r="H25" s="6">
        <f t="shared" si="10"/>
        <v>97.026431718061673</v>
      </c>
      <c r="I25" s="1">
        <f t="shared" si="11"/>
        <v>253.93537696768848</v>
      </c>
    </row>
    <row r="26" spans="1:9" x14ac:dyDescent="0.3">
      <c r="A26" s="1" t="s">
        <v>6</v>
      </c>
      <c r="B26" s="1">
        <v>2126</v>
      </c>
      <c r="C26" s="1">
        <v>4493</v>
      </c>
      <c r="D26" s="1">
        <v>4336</v>
      </c>
      <c r="E26" s="1">
        <v>521</v>
      </c>
      <c r="F26" s="5">
        <f t="shared" si="8"/>
        <v>2.1133584195672626</v>
      </c>
      <c r="G26" s="5">
        <f t="shared" si="9"/>
        <v>2.0395108184383819</v>
      </c>
      <c r="H26" s="6">
        <f t="shared" si="10"/>
        <v>96.505675495214774</v>
      </c>
      <c r="I26" s="1">
        <f t="shared" si="11"/>
        <v>245.06114769520227</v>
      </c>
    </row>
    <row r="27" spans="1:9" x14ac:dyDescent="0.3">
      <c r="A27" s="1" t="s">
        <v>7</v>
      </c>
      <c r="B27" s="1">
        <v>1599</v>
      </c>
      <c r="C27" s="1">
        <v>4872</v>
      </c>
      <c r="D27" s="1">
        <v>4665</v>
      </c>
      <c r="E27" s="1">
        <v>353</v>
      </c>
      <c r="F27" s="5">
        <f t="shared" si="8"/>
        <v>3.0469043151969983</v>
      </c>
      <c r="G27" s="5">
        <f t="shared" si="9"/>
        <v>2.9174484052532832</v>
      </c>
      <c r="H27" s="6">
        <f t="shared" si="10"/>
        <v>95.751231527093594</v>
      </c>
      <c r="I27" s="1">
        <f t="shared" si="11"/>
        <v>220.76297686053783</v>
      </c>
    </row>
    <row r="28" spans="1:9" x14ac:dyDescent="0.3">
      <c r="A28" s="1" t="s">
        <v>8</v>
      </c>
      <c r="B28" s="1">
        <v>1494</v>
      </c>
      <c r="C28" s="1">
        <v>5638</v>
      </c>
      <c r="D28" s="1">
        <v>5440</v>
      </c>
      <c r="E28" s="1">
        <v>250</v>
      </c>
      <c r="F28" s="5">
        <f t="shared" si="8"/>
        <v>3.7737617135207495</v>
      </c>
      <c r="G28" s="5">
        <f t="shared" si="9"/>
        <v>3.6412315930388219</v>
      </c>
      <c r="H28" s="6">
        <f t="shared" si="10"/>
        <v>96.488116353316784</v>
      </c>
      <c r="I28" s="1">
        <f t="shared" si="11"/>
        <v>167.33601070950468</v>
      </c>
    </row>
    <row r="29" spans="1:9" x14ac:dyDescent="0.3">
      <c r="A29" s="1" t="s">
        <v>9</v>
      </c>
      <c r="B29" s="1">
        <v>1051</v>
      </c>
      <c r="C29" s="1">
        <v>4674</v>
      </c>
      <c r="D29" s="1">
        <v>4411</v>
      </c>
      <c r="E29" s="1">
        <v>123</v>
      </c>
      <c r="F29" s="5">
        <f t="shared" si="8"/>
        <v>4.4471931493815413</v>
      </c>
      <c r="G29" s="5">
        <f t="shared" si="9"/>
        <v>4.1969552806850619</v>
      </c>
      <c r="H29" s="6">
        <f t="shared" si="10"/>
        <v>94.373127941805734</v>
      </c>
      <c r="I29" s="1">
        <f t="shared" si="11"/>
        <v>117.03139866793531</v>
      </c>
    </row>
    <row r="30" spans="1:9" x14ac:dyDescent="0.3">
      <c r="A30" s="1" t="s">
        <v>10</v>
      </c>
      <c r="B30" s="1">
        <v>965</v>
      </c>
      <c r="C30" s="1">
        <v>4549</v>
      </c>
      <c r="D30" s="1">
        <v>4175</v>
      </c>
      <c r="E30" s="1">
        <v>105</v>
      </c>
      <c r="F30" s="5">
        <f t="shared" si="8"/>
        <v>4.7139896373056995</v>
      </c>
      <c r="G30" s="5">
        <f t="shared" si="9"/>
        <v>4.3264248704663215</v>
      </c>
      <c r="H30" s="6">
        <f t="shared" si="10"/>
        <v>91.778412837986366</v>
      </c>
      <c r="I30" s="1">
        <f t="shared" si="11"/>
        <v>108.80829015544042</v>
      </c>
    </row>
    <row r="31" spans="1:9" x14ac:dyDescent="0.3">
      <c r="H31" s="7" t="s">
        <v>32</v>
      </c>
      <c r="I31" s="1">
        <f>SUM(I24:I30)*5</f>
        <v>5963.6573295599828</v>
      </c>
    </row>
    <row r="32" spans="1:9" x14ac:dyDescent="0.3">
      <c r="A32" s="8" t="s">
        <v>33</v>
      </c>
      <c r="B32" s="8"/>
      <c r="C32" s="8"/>
      <c r="D32" s="8"/>
      <c r="E32" s="8"/>
      <c r="F32" s="8"/>
      <c r="G32" s="8"/>
      <c r="H32" s="8"/>
      <c r="I3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Gulf 2011</vt:lpstr>
      <vt:lpstr>Age and Sex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Gulf</dc:title>
  <dc:subject>2011 PNG Gulf</dc:subject>
  <dc:creator>Michael Levin</dc:creator>
  <cp:keywords>2011 PNG;2011 PNG Gulf;Papua New Guinea Statistics</cp:keywords>
  <cp:lastModifiedBy>Brad</cp:lastModifiedBy>
  <dcterms:created xsi:type="dcterms:W3CDTF">2020-08-07T19:20:50Z</dcterms:created>
  <dcterms:modified xsi:type="dcterms:W3CDTF">2020-08-12T01:09:34Z</dcterms:modified>
</cp:coreProperties>
</file>