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PNG\2011\html\"/>
    </mc:Choice>
  </mc:AlternateContent>
  <xr:revisionPtr revIDLastSave="0" documentId="8_{71545FF4-B1D2-4DBE-A7A3-0FAFFA555D6B}" xr6:coauthVersionLast="45" xr6:coauthVersionMax="45" xr10:uidLastSave="{00000000-0000-0000-0000-000000000000}"/>
  <bookViews>
    <workbookView xWindow="43080" yWindow="-120" windowWidth="29040" windowHeight="15840" xr2:uid="{1F9D2A5F-1BCF-4A77-BCBC-86CF60758E44}"/>
  </bookViews>
  <sheets>
    <sheet name="List of Tables" sheetId="6" r:id="rId1"/>
    <sheet name="Jiwaka 2011" sheetId="1" r:id="rId2"/>
    <sheet name="Age and Sex" sheetId="2" r:id="rId3"/>
    <sheet name="Single Year" sheetId="3" r:id="rId4"/>
    <sheet name="SMAM" sheetId="4" r:id="rId5"/>
    <sheet name="Fertility" sheetId="5" r:id="rId6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" i="6" l="1"/>
  <c r="A12" i="6"/>
  <c r="A11" i="6"/>
  <c r="A10" i="6"/>
  <c r="A9" i="6"/>
  <c r="J48" i="4" l="1"/>
  <c r="M43" i="4" s="1"/>
  <c r="I48" i="4"/>
  <c r="L43" i="4" s="1"/>
  <c r="L48" i="4" s="1"/>
  <c r="H48" i="4"/>
  <c r="J47" i="4"/>
  <c r="I47" i="4"/>
  <c r="H47" i="4"/>
  <c r="J46" i="4"/>
  <c r="I46" i="4"/>
  <c r="H46" i="4"/>
  <c r="J45" i="4"/>
  <c r="I45" i="4"/>
  <c r="H45" i="4"/>
  <c r="J44" i="4"/>
  <c r="I44" i="4"/>
  <c r="H44" i="4"/>
  <c r="J43" i="4"/>
  <c r="I43" i="4"/>
  <c r="H43" i="4"/>
  <c r="J42" i="4"/>
  <c r="I42" i="4"/>
  <c r="H42" i="4"/>
  <c r="J41" i="4"/>
  <c r="I41" i="4"/>
  <c r="H41" i="4"/>
  <c r="H49" i="4" s="1"/>
  <c r="K41" i="4" s="1"/>
  <c r="J37" i="4"/>
  <c r="I37" i="4"/>
  <c r="H37" i="4"/>
  <c r="J36" i="4"/>
  <c r="I36" i="4"/>
  <c r="H36" i="4"/>
  <c r="J35" i="4"/>
  <c r="I35" i="4"/>
  <c r="H35" i="4"/>
  <c r="J34" i="4"/>
  <c r="I34" i="4"/>
  <c r="H34" i="4"/>
  <c r="J33" i="4"/>
  <c r="I33" i="4"/>
  <c r="H33" i="4"/>
  <c r="J32" i="4"/>
  <c r="I32" i="4"/>
  <c r="H32" i="4"/>
  <c r="J31" i="4"/>
  <c r="I31" i="4"/>
  <c r="H31" i="4"/>
  <c r="J30" i="4"/>
  <c r="I30" i="4"/>
  <c r="H30" i="4"/>
  <c r="J26" i="4"/>
  <c r="M21" i="4" s="1"/>
  <c r="M26" i="4" s="1"/>
  <c r="I26" i="4"/>
  <c r="H26" i="4"/>
  <c r="J25" i="4"/>
  <c r="I25" i="4"/>
  <c r="H25" i="4"/>
  <c r="J24" i="4"/>
  <c r="I24" i="4"/>
  <c r="H24" i="4"/>
  <c r="J23" i="4"/>
  <c r="I23" i="4"/>
  <c r="H23" i="4"/>
  <c r="J22" i="4"/>
  <c r="I22" i="4"/>
  <c r="H22" i="4"/>
  <c r="L21" i="4"/>
  <c r="L26" i="4" s="1"/>
  <c r="J21" i="4"/>
  <c r="I21" i="4"/>
  <c r="H21" i="4"/>
  <c r="J20" i="4"/>
  <c r="I20" i="4"/>
  <c r="H20" i="4"/>
  <c r="J19" i="4"/>
  <c r="J27" i="4" s="1"/>
  <c r="M19" i="4" s="1"/>
  <c r="I19" i="4"/>
  <c r="I27" i="4" s="1"/>
  <c r="L19" i="4" s="1"/>
  <c r="H19" i="4"/>
  <c r="J15" i="4"/>
  <c r="I15" i="4"/>
  <c r="H15" i="4"/>
  <c r="J14" i="4"/>
  <c r="I14" i="4"/>
  <c r="H14" i="4"/>
  <c r="J13" i="4"/>
  <c r="I13" i="4"/>
  <c r="H13" i="4"/>
  <c r="J12" i="4"/>
  <c r="I12" i="4"/>
  <c r="H12" i="4"/>
  <c r="J11" i="4"/>
  <c r="I11" i="4"/>
  <c r="H11" i="4"/>
  <c r="M10" i="4"/>
  <c r="M15" i="4" s="1"/>
  <c r="L10" i="4"/>
  <c r="L15" i="4" s="1"/>
  <c r="J10" i="4"/>
  <c r="I10" i="4"/>
  <c r="H10" i="4"/>
  <c r="J9" i="4"/>
  <c r="I9" i="4"/>
  <c r="H9" i="4"/>
  <c r="J8" i="4"/>
  <c r="I8" i="4"/>
  <c r="H8" i="4"/>
  <c r="I40" i="5"/>
  <c r="H40" i="5"/>
  <c r="G40" i="5"/>
  <c r="F40" i="5"/>
  <c r="I39" i="5"/>
  <c r="H39" i="5"/>
  <c r="G39" i="5"/>
  <c r="F39" i="5"/>
  <c r="I38" i="5"/>
  <c r="H38" i="5"/>
  <c r="G38" i="5"/>
  <c r="F38" i="5"/>
  <c r="I37" i="5"/>
  <c r="H37" i="5"/>
  <c r="G37" i="5"/>
  <c r="F37" i="5"/>
  <c r="I36" i="5"/>
  <c r="H36" i="5"/>
  <c r="G36" i="5"/>
  <c r="F36" i="5"/>
  <c r="I35" i="5"/>
  <c r="H35" i="5"/>
  <c r="G35" i="5"/>
  <c r="F35" i="5"/>
  <c r="I34" i="5"/>
  <c r="I41" i="5" s="1"/>
  <c r="H34" i="5"/>
  <c r="G34" i="5"/>
  <c r="F34" i="5"/>
  <c r="I33" i="5"/>
  <c r="H33" i="5"/>
  <c r="G33" i="5"/>
  <c r="F33" i="5"/>
  <c r="I30" i="5"/>
  <c r="H30" i="5"/>
  <c r="G30" i="5"/>
  <c r="F30" i="5"/>
  <c r="I29" i="5"/>
  <c r="H29" i="5"/>
  <c r="G29" i="5"/>
  <c r="F29" i="5"/>
  <c r="I28" i="5"/>
  <c r="H28" i="5"/>
  <c r="G28" i="5"/>
  <c r="F28" i="5"/>
  <c r="I27" i="5"/>
  <c r="H27" i="5"/>
  <c r="G27" i="5"/>
  <c r="F27" i="5"/>
  <c r="I26" i="5"/>
  <c r="H26" i="5"/>
  <c r="G26" i="5"/>
  <c r="F26" i="5"/>
  <c r="I25" i="5"/>
  <c r="H25" i="5"/>
  <c r="G25" i="5"/>
  <c r="F25" i="5"/>
  <c r="I24" i="5"/>
  <c r="H24" i="5"/>
  <c r="G24" i="5"/>
  <c r="F24" i="5"/>
  <c r="I23" i="5"/>
  <c r="H23" i="5"/>
  <c r="G23" i="5"/>
  <c r="F23" i="5"/>
  <c r="I20" i="5"/>
  <c r="H20" i="5"/>
  <c r="G20" i="5"/>
  <c r="F20" i="5"/>
  <c r="I19" i="5"/>
  <c r="H19" i="5"/>
  <c r="G19" i="5"/>
  <c r="F19" i="5"/>
  <c r="I18" i="5"/>
  <c r="H18" i="5"/>
  <c r="G18" i="5"/>
  <c r="F18" i="5"/>
  <c r="I17" i="5"/>
  <c r="H17" i="5"/>
  <c r="G17" i="5"/>
  <c r="F17" i="5"/>
  <c r="I16" i="5"/>
  <c r="H16" i="5"/>
  <c r="G16" i="5"/>
  <c r="F16" i="5"/>
  <c r="I15" i="5"/>
  <c r="H15" i="5"/>
  <c r="G15" i="5"/>
  <c r="F15" i="5"/>
  <c r="I14" i="5"/>
  <c r="H14" i="5"/>
  <c r="G14" i="5"/>
  <c r="F14" i="5"/>
  <c r="I13" i="5"/>
  <c r="H13" i="5"/>
  <c r="G13" i="5"/>
  <c r="F13" i="5"/>
  <c r="I10" i="5"/>
  <c r="H10" i="5"/>
  <c r="G10" i="5"/>
  <c r="F10" i="5"/>
  <c r="I9" i="5"/>
  <c r="H9" i="5"/>
  <c r="G9" i="5"/>
  <c r="F9" i="5"/>
  <c r="I8" i="5"/>
  <c r="H8" i="5"/>
  <c r="G8" i="5"/>
  <c r="F8" i="5"/>
  <c r="I7" i="5"/>
  <c r="H7" i="5"/>
  <c r="G7" i="5"/>
  <c r="F7" i="5"/>
  <c r="I6" i="5"/>
  <c r="H6" i="5"/>
  <c r="G6" i="5"/>
  <c r="F6" i="5"/>
  <c r="I5" i="5"/>
  <c r="H5" i="5"/>
  <c r="G5" i="5"/>
  <c r="F5" i="5"/>
  <c r="I4" i="5"/>
  <c r="I11" i="5" s="1"/>
  <c r="H4" i="5"/>
  <c r="G4" i="5"/>
  <c r="F4" i="5"/>
  <c r="I3" i="5"/>
  <c r="H3" i="5"/>
  <c r="G3" i="5"/>
  <c r="F3" i="5"/>
  <c r="I49" i="4" l="1"/>
  <c r="L41" i="4" s="1"/>
  <c r="J49" i="4"/>
  <c r="M41" i="4" s="1"/>
  <c r="I38" i="4"/>
  <c r="L30" i="4" s="1"/>
  <c r="J38" i="4"/>
  <c r="M30" i="4" s="1"/>
  <c r="K21" i="4"/>
  <c r="K10" i="4"/>
  <c r="L32" i="4"/>
  <c r="L37" i="4" s="1"/>
  <c r="H38" i="4"/>
  <c r="K30" i="4" s="1"/>
  <c r="K36" i="4" s="1"/>
  <c r="K32" i="4"/>
  <c r="H16" i="4"/>
  <c r="K8" i="4" s="1"/>
  <c r="M32" i="4"/>
  <c r="M34" i="4" s="1"/>
  <c r="M36" i="4" s="1"/>
  <c r="I16" i="4"/>
  <c r="L8" i="4" s="1"/>
  <c r="L14" i="4" s="1"/>
  <c r="L16" i="4" s="1"/>
  <c r="J16" i="4"/>
  <c r="M8" i="4" s="1"/>
  <c r="H27" i="4"/>
  <c r="K19" i="4" s="1"/>
  <c r="K25" i="4" s="1"/>
  <c r="K43" i="4"/>
  <c r="K45" i="4" s="1"/>
  <c r="K47" i="4" s="1"/>
  <c r="M45" i="4"/>
  <c r="M48" i="4"/>
  <c r="L45" i="4"/>
  <c r="K37" i="4"/>
  <c r="K34" i="4"/>
  <c r="M37" i="4"/>
  <c r="K26" i="4"/>
  <c r="K23" i="4"/>
  <c r="L23" i="4"/>
  <c r="L25" i="4" s="1"/>
  <c r="L27" i="4" s="1"/>
  <c r="M23" i="4"/>
  <c r="M25" i="4" s="1"/>
  <c r="M27" i="4" s="1"/>
  <c r="K15" i="4"/>
  <c r="K12" i="4"/>
  <c r="K14" i="4" s="1"/>
  <c r="K16" i="4" s="1"/>
  <c r="L12" i="4"/>
  <c r="M12" i="4"/>
  <c r="I21" i="5"/>
  <c r="I31" i="5"/>
  <c r="K49" i="4" l="1"/>
  <c r="L47" i="4"/>
  <c r="L49" i="4" s="1"/>
  <c r="M47" i="4"/>
  <c r="M49" i="4" s="1"/>
  <c r="L34" i="4"/>
  <c r="L36" i="4" s="1"/>
  <c r="L38" i="4" s="1"/>
  <c r="K48" i="4"/>
  <c r="M14" i="4"/>
  <c r="M16" i="4" s="1"/>
  <c r="M38" i="4"/>
  <c r="K38" i="4"/>
  <c r="K27" i="4"/>
</calcChain>
</file>

<file path=xl/sharedStrings.xml><?xml version="1.0" encoding="utf-8"?>
<sst xmlns="http://schemas.openxmlformats.org/spreadsheetml/2006/main" count="227" uniqueCount="52">
  <si>
    <t>Total</t>
  </si>
  <si>
    <t>Anglimp/South Waghi</t>
  </si>
  <si>
    <t>Jimi</t>
  </si>
  <si>
    <t>North Waghi</t>
  </si>
  <si>
    <t xml:space="preserve">   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</si>
  <si>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</si>
  <si>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</si>
  <si>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</si>
  <si>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</si>
  <si>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</si>
  <si>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</si>
  <si>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</si>
  <si>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</si>
  <si>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</si>
  <si>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</si>
  <si>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</si>
  <si>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</si>
  <si>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</si>
  <si>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</si>
  <si>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</si>
  <si>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Males</t>
  </si>
  <si>
    <t>Females</t>
  </si>
  <si>
    <t>Never married</t>
  </si>
  <si>
    <t xml:space="preserve">   Jiwaka</t>
  </si>
  <si>
    <t xml:space="preserve">   SMAM Ages</t>
  </si>
  <si>
    <t xml:space="preserve">   Anglimp/South Waghi</t>
  </si>
  <si>
    <t xml:space="preserve">   Jimi</t>
  </si>
  <si>
    <t xml:space="preserve">   North Waghi</t>
  </si>
  <si>
    <t>CEB</t>
  </si>
  <si>
    <t>CS</t>
  </si>
  <si>
    <t>LB</t>
  </si>
  <si>
    <t xml:space="preserve">   Fertility ages</t>
  </si>
  <si>
    <t>CEB/W</t>
  </si>
  <si>
    <t>CS/W</t>
  </si>
  <si>
    <t>CS/CEB</t>
  </si>
  <si>
    <t>ASFR</t>
  </si>
  <si>
    <t>Table 5. Fertility by District, Jiwaka Province, PNG: 2011</t>
  </si>
  <si>
    <t>TFR ==&gt;</t>
  </si>
  <si>
    <t>Average Age 1st Marriage</t>
  </si>
  <si>
    <t>Table 4. Average Age at First Marriage by District, Jiwaka Province, PNG: 2011</t>
  </si>
  <si>
    <t xml:space="preserve">     Total</t>
  </si>
  <si>
    <t>5 - 9</t>
  </si>
  <si>
    <t>10 - 14</t>
  </si>
  <si>
    <t xml:space="preserve">    Males</t>
  </si>
  <si>
    <t xml:space="preserve">    Females</t>
  </si>
  <si>
    <t>Source: 2011 Papua New Guinea Census</t>
  </si>
  <si>
    <t>Table 1. Age and Sex by District, Jiwaka, PNG: 2011</t>
  </si>
  <si>
    <t>Table 2. Age by Districts and Sex, Jiwara Province, PNG: 2011</t>
  </si>
  <si>
    <t>Table 3. Single Year of Age by Districts and Sex, Jiwara Province, PNG: 2011</t>
  </si>
  <si>
    <t>Papua New Guinea</t>
  </si>
  <si>
    <t>2011 PNG Jiwaka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</si>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</sst>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sz val="28"/>
      <color theme="1"/>
      <name val="Calibri"/>
      <family val="2"/>
      <scheme val="minor"/>
    </font>
    <font>
      <sz val="26"/>
      <color theme="0" tint="-0.1499984740745262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gradientFill degree="135">
        <stop position="0">
          <color rgb="FFC00000"/>
        </stop>
        <stop position="1">
          <color theme="1"/>
        </stop>
      </gradient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3" fontId="2" fillId="0" borderId="0" xfId="0" applyNumberFormat="1" applyFont="1"/>
    <xf numFmtId="3" fontId="2" fillId="0" borderId="1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4" fontId="2" fillId="0" borderId="0" xfId="0" applyNumberFormat="1" applyFont="1"/>
    <xf numFmtId="164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165" fontId="3" fillId="0" borderId="0" xfId="1" applyNumberFormat="1" applyFont="1"/>
    <xf numFmtId="165" fontId="3" fillId="0" borderId="0" xfId="0" applyNumberFormat="1" applyFont="1"/>
    <xf numFmtId="0" fontId="3" fillId="0" borderId="0" xfId="0" applyFont="1"/>
    <xf numFmtId="165" fontId="3" fillId="2" borderId="0" xfId="0" applyNumberFormat="1" applyFont="1" applyFill="1"/>
    <xf numFmtId="49" fontId="2" fillId="0" borderId="0" xfId="0" applyNumberFormat="1" applyFont="1"/>
    <xf numFmtId="49" fontId="2" fillId="0" borderId="6" xfId="0" applyNumberFormat="1" applyFont="1" applyBorder="1"/>
    <xf numFmtId="3" fontId="2" fillId="0" borderId="1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left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3" borderId="0" xfId="0" applyFont="1" applyFill="1" applyAlignment="1">
      <alignment horizontal="center" textRotation="45"/>
    </xf>
    <xf numFmtId="0" fontId="6" fillId="0" borderId="0" xfId="2" applyAlignment="1">
      <alignment horizontal="left"/>
    </xf>
    <xf numFmtId="3" fontId="6" fillId="0" borderId="0" xfId="2" quotePrefix="1" applyNumberFormat="1" applyAlignment="1">
      <alignment horizontal="left"/>
    </xf>
    <xf numFmtId="49" fontId="6" fillId="0" borderId="0" xfId="2" quotePrefix="1" applyNumberFormat="1" applyAlignment="1">
      <alignment horizontal="left"/>
    </xf>
    <xf numFmtId="3" fontId="6" fillId="0" borderId="0" xfId="2" applyNumberFormat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5D66C-164B-41F0-A981-4871A440E73C}">
  <dimension ref="A1:M16"/>
  <sheetViews>
    <sheetView tabSelected="1" workbookViewId="0">
      <selection activeCell="A14" sqref="A14:I14"/>
    </sheetView>
  </sheetViews>
  <sheetFormatPr defaultRowHeight="14.25" x14ac:dyDescent="0.45"/>
  <sheetData>
    <row r="1" spans="1:13" x14ac:dyDescent="0.45">
      <c r="A1" s="25" t="s">
        <v>50</v>
      </c>
      <c r="B1" s="25"/>
      <c r="C1" s="25"/>
      <c r="D1" s="25"/>
      <c r="E1" s="25"/>
      <c r="F1" s="25"/>
      <c r="G1" s="25"/>
      <c r="H1" s="25"/>
      <c r="I1" s="25"/>
      <c r="J1" s="27" t="s">
        <v>49</v>
      </c>
      <c r="K1" s="27"/>
      <c r="L1" s="27"/>
      <c r="M1" s="27"/>
    </row>
    <row r="2" spans="1:13" x14ac:dyDescent="0.45">
      <c r="A2" s="25"/>
      <c r="B2" s="25"/>
      <c r="C2" s="25"/>
      <c r="D2" s="25"/>
      <c r="E2" s="25"/>
      <c r="F2" s="25"/>
      <c r="G2" s="25"/>
      <c r="H2" s="25"/>
      <c r="I2" s="25"/>
      <c r="J2" s="27"/>
      <c r="K2" s="27"/>
      <c r="L2" s="27"/>
      <c r="M2" s="27"/>
    </row>
    <row r="3" spans="1:13" x14ac:dyDescent="0.45">
      <c r="A3" s="25"/>
      <c r="B3" s="25"/>
      <c r="C3" s="25"/>
      <c r="D3" s="25"/>
      <c r="E3" s="25"/>
      <c r="F3" s="25"/>
      <c r="G3" s="25"/>
      <c r="H3" s="25"/>
      <c r="I3" s="25"/>
      <c r="J3" s="27"/>
      <c r="K3" s="27"/>
      <c r="L3" s="27"/>
      <c r="M3" s="27"/>
    </row>
    <row r="4" spans="1:13" x14ac:dyDescent="0.45">
      <c r="A4" s="25"/>
      <c r="B4" s="25"/>
      <c r="C4" s="25"/>
      <c r="D4" s="25"/>
      <c r="E4" s="25"/>
      <c r="F4" s="25"/>
      <c r="G4" s="25"/>
      <c r="H4" s="25"/>
      <c r="I4" s="25"/>
      <c r="J4" s="27"/>
      <c r="K4" s="27"/>
      <c r="L4" s="27"/>
      <c r="M4" s="27"/>
    </row>
    <row r="5" spans="1:13" x14ac:dyDescent="0.45">
      <c r="A5" s="25" t="s">
        <v>51</v>
      </c>
      <c r="B5" s="25"/>
      <c r="C5" s="25"/>
      <c r="D5" s="25"/>
      <c r="E5" s="25"/>
      <c r="F5" s="25"/>
      <c r="G5" s="25"/>
      <c r="H5" s="25"/>
      <c r="I5" s="25"/>
      <c r="J5" s="27"/>
      <c r="K5" s="27"/>
      <c r="L5" s="27"/>
      <c r="M5" s="27"/>
    </row>
    <row r="6" spans="1:13" x14ac:dyDescent="0.45">
      <c r="A6" s="25"/>
      <c r="B6" s="25"/>
      <c r="C6" s="25"/>
      <c r="D6" s="25"/>
      <c r="E6" s="25"/>
      <c r="F6" s="25"/>
      <c r="G6" s="25"/>
      <c r="H6" s="25"/>
      <c r="I6" s="25"/>
      <c r="J6" s="27"/>
      <c r="K6" s="27"/>
      <c r="L6" s="27"/>
      <c r="M6" s="27"/>
    </row>
    <row r="7" spans="1:13" x14ac:dyDescent="0.45">
      <c r="A7" s="25"/>
      <c r="B7" s="25"/>
      <c r="C7" s="25"/>
      <c r="D7" s="25"/>
      <c r="E7" s="25"/>
      <c r="F7" s="25"/>
      <c r="G7" s="25"/>
      <c r="H7" s="25"/>
      <c r="I7" s="25"/>
      <c r="J7" s="27"/>
      <c r="K7" s="27"/>
      <c r="L7" s="27"/>
      <c r="M7" s="27"/>
    </row>
    <row r="8" spans="1:13" x14ac:dyDescent="0.45">
      <c r="A8" s="25"/>
      <c r="B8" s="25"/>
      <c r="C8" s="25"/>
      <c r="D8" s="25"/>
      <c r="E8" s="25"/>
      <c r="F8" s="25"/>
      <c r="G8" s="25"/>
      <c r="H8" s="25"/>
      <c r="I8" s="25"/>
      <c r="J8" s="27"/>
      <c r="K8" s="27"/>
      <c r="L8" s="27"/>
      <c r="M8" s="27"/>
    </row>
    <row r="9" spans="1:13" x14ac:dyDescent="0.45">
      <c r="A9" s="29" t="str">
        <f>'Jiwaka 2011'!A1</f>
        <v>Table 1. Age and Sex by District, Jiwaka, PNG: 2011</v>
      </c>
      <c r="B9" s="28"/>
      <c r="C9" s="28"/>
      <c r="D9" s="28"/>
      <c r="E9" s="28"/>
      <c r="F9" s="28"/>
      <c r="G9" s="28"/>
      <c r="H9" s="28"/>
      <c r="I9" s="28"/>
      <c r="J9" s="27"/>
      <c r="K9" s="27"/>
      <c r="L9" s="27"/>
      <c r="M9" s="27"/>
    </row>
    <row r="10" spans="1:13" x14ac:dyDescent="0.45">
      <c r="A10" s="30" t="str">
        <f>'Age and Sex'!A1</f>
        <v>Table 2. Age by Districts and Sex, Jiwara Province, PNG: 2011</v>
      </c>
      <c r="B10" s="28"/>
      <c r="C10" s="28"/>
      <c r="D10" s="28"/>
      <c r="E10" s="28"/>
      <c r="F10" s="28"/>
      <c r="G10" s="28"/>
      <c r="H10" s="28"/>
      <c r="I10" s="28"/>
      <c r="J10" s="27"/>
      <c r="K10" s="27"/>
      <c r="L10" s="27"/>
      <c r="M10" s="27"/>
    </row>
    <row r="11" spans="1:13" x14ac:dyDescent="0.45">
      <c r="A11" s="30" t="str">
        <f>'Single Year'!A1</f>
        <v>Table 3. Single Year of Age by Districts and Sex, Jiwara Province, PNG: 2011</v>
      </c>
      <c r="B11" s="28"/>
      <c r="C11" s="28"/>
      <c r="D11" s="28"/>
      <c r="E11" s="28"/>
      <c r="F11" s="28"/>
      <c r="G11" s="28"/>
      <c r="H11" s="28"/>
      <c r="I11" s="28"/>
      <c r="J11" s="27"/>
      <c r="K11" s="27"/>
      <c r="L11" s="27"/>
      <c r="M11" s="27"/>
    </row>
    <row r="12" spans="1:13" x14ac:dyDescent="0.45">
      <c r="A12" s="31" t="str">
        <f>SMAM!A1</f>
        <v>Table 4. Average Age at First Marriage by District, Jiwaka Province, PNG: 2011</v>
      </c>
      <c r="B12" s="28"/>
      <c r="C12" s="28"/>
      <c r="D12" s="28"/>
      <c r="E12" s="28"/>
      <c r="F12" s="28"/>
      <c r="G12" s="28"/>
      <c r="H12" s="28"/>
      <c r="I12" s="28"/>
    </row>
    <row r="13" spans="1:13" x14ac:dyDescent="0.45">
      <c r="A13" s="31" t="str">
        <f>Fertility!A1</f>
        <v>Table 5. Fertility by District, Jiwaka Province, PNG: 2011</v>
      </c>
      <c r="B13" s="28"/>
      <c r="C13" s="28"/>
      <c r="D13" s="28"/>
      <c r="E13" s="28"/>
      <c r="F13" s="28"/>
      <c r="G13" s="28"/>
      <c r="H13" s="28"/>
      <c r="I13" s="28"/>
    </row>
    <row r="14" spans="1:13" x14ac:dyDescent="0.45">
      <c r="A14" s="26"/>
      <c r="B14" s="26"/>
      <c r="C14" s="26"/>
      <c r="D14" s="26"/>
      <c r="E14" s="26"/>
      <c r="F14" s="26"/>
      <c r="G14" s="26"/>
      <c r="H14" s="26"/>
      <c r="I14" s="26"/>
    </row>
    <row r="15" spans="1:13" x14ac:dyDescent="0.45">
      <c r="A15" s="26"/>
      <c r="B15" s="26"/>
      <c r="C15" s="26"/>
      <c r="D15" s="26"/>
      <c r="E15" s="26"/>
      <c r="F15" s="26"/>
      <c r="G15" s="26"/>
      <c r="H15" s="26"/>
      <c r="I15" s="26"/>
    </row>
    <row r="16" spans="1:13" x14ac:dyDescent="0.45">
      <c r="A16" s="26"/>
      <c r="B16" s="26"/>
      <c r="C16" s="26"/>
      <c r="D16" s="26"/>
      <c r="E16" s="26"/>
      <c r="F16" s="26"/>
      <c r="G16" s="26"/>
      <c r="H16" s="26"/>
      <c r="I16" s="26"/>
    </row>
  </sheetData>
  <mergeCells count="11">
    <mergeCell ref="A13:I13"/>
    <mergeCell ref="A14:I14"/>
    <mergeCell ref="A15:I15"/>
    <mergeCell ref="A16:I16"/>
    <mergeCell ref="J1:M11"/>
    <mergeCell ref="A1:I4"/>
    <mergeCell ref="A5:I8"/>
    <mergeCell ref="A9:I9"/>
    <mergeCell ref="A10:I10"/>
    <mergeCell ref="A11:I11"/>
    <mergeCell ref="A12:I12"/>
  </mergeCells>
  <hyperlinks>
    <hyperlink ref="A9:I9" location="'Jiwaka 2011'!A1" display="'Jiwaka 2011'!A1" xr:uid="{75CB8899-C490-43BA-8376-E6C08A95807C}"/>
    <hyperlink ref="A10:I10" location="'Age and Sex'!A1" display="'Age and Sex'!A1" xr:uid="{CE7AB16E-2E5C-4D6E-8C0F-6BD54D104B02}"/>
    <hyperlink ref="A11:I11" location="'Single Year'!A1" display="'Single Year'!A1" xr:uid="{950C640E-666E-4702-827D-B0E4E24F31EE}"/>
    <hyperlink ref="A12:I12" location="SMAM!A1" display="SMAM!A1" xr:uid="{93098E59-0F81-4D8C-9437-9BD8059D8B74}"/>
    <hyperlink ref="A13:I13" location="Fertility!A1" display="Fertility!A1" xr:uid="{6F70FE31-6026-4AF3-9367-07D0458E1272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CC65C-EF09-4820-891C-2CD00DA6B9E5}">
  <dimension ref="A1:E59"/>
  <sheetViews>
    <sheetView view="pageBreakPreview" zoomScale="150" zoomScaleNormal="100" zoomScaleSheetLayoutView="150" workbookViewId="0">
      <selection activeCell="A7" sqref="A7"/>
    </sheetView>
  </sheetViews>
  <sheetFormatPr defaultColWidth="8.86328125" defaultRowHeight="10.15" x14ac:dyDescent="0.3"/>
  <cols>
    <col min="1" max="5" width="15.46484375" style="1" customWidth="1"/>
    <col min="6" max="16384" width="8.86328125" style="1"/>
  </cols>
  <sheetData>
    <row r="1" spans="1:5" x14ac:dyDescent="0.3">
      <c r="A1" s="1" t="s">
        <v>46</v>
      </c>
    </row>
    <row r="2" spans="1:5" x14ac:dyDescent="0.3">
      <c r="A2" s="20"/>
      <c r="B2" s="3" t="s">
        <v>0</v>
      </c>
      <c r="C2" s="3" t="s">
        <v>1</v>
      </c>
      <c r="D2" s="3" t="s">
        <v>2</v>
      </c>
      <c r="E2" s="4" t="s">
        <v>3</v>
      </c>
    </row>
    <row r="3" spans="1:5" x14ac:dyDescent="0.3">
      <c r="A3" s="18" t="s">
        <v>40</v>
      </c>
      <c r="B3" s="1">
        <v>343829</v>
      </c>
      <c r="C3" s="1">
        <v>194024</v>
      </c>
      <c r="D3" s="1">
        <v>71379</v>
      </c>
      <c r="E3" s="1">
        <v>78426</v>
      </c>
    </row>
    <row r="4" spans="1:5" x14ac:dyDescent="0.3">
      <c r="A4" s="18" t="s">
        <v>5</v>
      </c>
      <c r="B4" s="1">
        <v>28123</v>
      </c>
      <c r="C4" s="1">
        <v>13447</v>
      </c>
      <c r="D4" s="1">
        <v>6613</v>
      </c>
      <c r="E4" s="1">
        <v>8063</v>
      </c>
    </row>
    <row r="5" spans="1:5" x14ac:dyDescent="0.3">
      <c r="A5" s="18" t="s">
        <v>41</v>
      </c>
      <c r="B5" s="1">
        <v>33168</v>
      </c>
      <c r="C5" s="1">
        <v>16515</v>
      </c>
      <c r="D5" s="1">
        <v>7659</v>
      </c>
      <c r="E5" s="1">
        <v>8994</v>
      </c>
    </row>
    <row r="6" spans="1:5" x14ac:dyDescent="0.3">
      <c r="A6" s="18" t="s">
        <v>42</v>
      </c>
      <c r="B6" s="1">
        <v>31663</v>
      </c>
      <c r="C6" s="1">
        <v>17358</v>
      </c>
      <c r="D6" s="1">
        <v>6687</v>
      </c>
      <c r="E6" s="1">
        <v>7618</v>
      </c>
    </row>
    <row r="7" spans="1:5" x14ac:dyDescent="0.3">
      <c r="A7" s="18" t="s">
        <v>6</v>
      </c>
      <c r="B7" s="1">
        <v>49460</v>
      </c>
      <c r="C7" s="1">
        <v>30010</v>
      </c>
      <c r="D7" s="1">
        <v>9967</v>
      </c>
      <c r="E7" s="1">
        <v>9483</v>
      </c>
    </row>
    <row r="8" spans="1:5" x14ac:dyDescent="0.3">
      <c r="A8" s="18" t="s">
        <v>7</v>
      </c>
      <c r="B8" s="1">
        <v>42018</v>
      </c>
      <c r="C8" s="1">
        <v>26517</v>
      </c>
      <c r="D8" s="1">
        <v>7759</v>
      </c>
      <c r="E8" s="1">
        <v>7742</v>
      </c>
    </row>
    <row r="9" spans="1:5" x14ac:dyDescent="0.3">
      <c r="A9" s="18" t="s">
        <v>8</v>
      </c>
      <c r="B9" s="1">
        <v>33085</v>
      </c>
      <c r="C9" s="1">
        <v>19063</v>
      </c>
      <c r="D9" s="1">
        <v>6961</v>
      </c>
      <c r="E9" s="1">
        <v>7061</v>
      </c>
    </row>
    <row r="10" spans="1:5" x14ac:dyDescent="0.3">
      <c r="A10" s="18" t="s">
        <v>9</v>
      </c>
      <c r="B10" s="1">
        <v>25819</v>
      </c>
      <c r="C10" s="1">
        <v>14497</v>
      </c>
      <c r="D10" s="1">
        <v>5884</v>
      </c>
      <c r="E10" s="1">
        <v>5438</v>
      </c>
    </row>
    <row r="11" spans="1:5" x14ac:dyDescent="0.3">
      <c r="A11" s="18" t="s">
        <v>10</v>
      </c>
      <c r="B11" s="1">
        <v>24644</v>
      </c>
      <c r="C11" s="1">
        <v>13205</v>
      </c>
      <c r="D11" s="1">
        <v>5816</v>
      </c>
      <c r="E11" s="1">
        <v>5623</v>
      </c>
    </row>
    <row r="12" spans="1:5" x14ac:dyDescent="0.3">
      <c r="A12" s="18" t="s">
        <v>11</v>
      </c>
      <c r="B12" s="1">
        <v>19301</v>
      </c>
      <c r="C12" s="1">
        <v>11058</v>
      </c>
      <c r="D12" s="1">
        <v>4098</v>
      </c>
      <c r="E12" s="1">
        <v>4145</v>
      </c>
    </row>
    <row r="13" spans="1:5" x14ac:dyDescent="0.3">
      <c r="A13" s="18" t="s">
        <v>12</v>
      </c>
      <c r="B13" s="1">
        <v>17811</v>
      </c>
      <c r="C13" s="1">
        <v>10013</v>
      </c>
      <c r="D13" s="1">
        <v>3549</v>
      </c>
      <c r="E13" s="1">
        <v>4249</v>
      </c>
    </row>
    <row r="14" spans="1:5" x14ac:dyDescent="0.3">
      <c r="A14" s="18" t="s">
        <v>13</v>
      </c>
      <c r="B14" s="1">
        <v>12859</v>
      </c>
      <c r="C14" s="1">
        <v>7371</v>
      </c>
      <c r="D14" s="1">
        <v>2364</v>
      </c>
      <c r="E14" s="1">
        <v>3124</v>
      </c>
    </row>
    <row r="15" spans="1:5" x14ac:dyDescent="0.3">
      <c r="A15" s="18" t="s">
        <v>14</v>
      </c>
      <c r="B15" s="1">
        <v>8998</v>
      </c>
      <c r="C15" s="1">
        <v>5191</v>
      </c>
      <c r="D15" s="1">
        <v>1561</v>
      </c>
      <c r="E15" s="1">
        <v>2246</v>
      </c>
    </row>
    <row r="16" spans="1:5" x14ac:dyDescent="0.3">
      <c r="A16" s="18" t="s">
        <v>15</v>
      </c>
      <c r="B16" s="1">
        <v>7478</v>
      </c>
      <c r="C16" s="1">
        <v>4501</v>
      </c>
      <c r="D16" s="1">
        <v>1181</v>
      </c>
      <c r="E16" s="1">
        <v>1796</v>
      </c>
    </row>
    <row r="17" spans="1:5" x14ac:dyDescent="0.3">
      <c r="A17" s="18" t="s">
        <v>16</v>
      </c>
      <c r="B17" s="1">
        <v>4687</v>
      </c>
      <c r="C17" s="1">
        <v>2699</v>
      </c>
      <c r="D17" s="1">
        <v>737</v>
      </c>
      <c r="E17" s="1">
        <v>1251</v>
      </c>
    </row>
    <row r="18" spans="1:5" x14ac:dyDescent="0.3">
      <c r="A18" s="18" t="s">
        <v>17</v>
      </c>
      <c r="B18" s="1">
        <v>2534</v>
      </c>
      <c r="C18" s="1">
        <v>1446</v>
      </c>
      <c r="D18" s="1">
        <v>286</v>
      </c>
      <c r="E18" s="1">
        <v>802</v>
      </c>
    </row>
    <row r="19" spans="1:5" x14ac:dyDescent="0.3">
      <c r="A19" s="18" t="s">
        <v>18</v>
      </c>
      <c r="B19" s="1">
        <v>2181</v>
      </c>
      <c r="C19" s="1">
        <v>1133</v>
      </c>
      <c r="D19" s="1">
        <v>257</v>
      </c>
      <c r="E19" s="1">
        <v>791</v>
      </c>
    </row>
    <row r="20" spans="1:5" x14ac:dyDescent="0.3">
      <c r="A20" s="18" t="s">
        <v>19</v>
      </c>
      <c r="B20" s="6">
        <v>23.5</v>
      </c>
      <c r="C20" s="6">
        <v>23.7</v>
      </c>
      <c r="D20" s="6">
        <v>23.1</v>
      </c>
      <c r="E20" s="6">
        <v>23.3</v>
      </c>
    </row>
    <row r="21" spans="1:5" x14ac:dyDescent="0.3">
      <c r="A21" s="18"/>
    </row>
    <row r="22" spans="1:5" x14ac:dyDescent="0.3">
      <c r="A22" s="18" t="s">
        <v>43</v>
      </c>
      <c r="B22" s="1">
        <v>178303</v>
      </c>
      <c r="C22" s="1">
        <v>100948</v>
      </c>
      <c r="D22" s="1">
        <v>37381</v>
      </c>
      <c r="E22" s="1">
        <v>39974</v>
      </c>
    </row>
    <row r="23" spans="1:5" x14ac:dyDescent="0.3">
      <c r="A23" s="18" t="s">
        <v>5</v>
      </c>
      <c r="B23" s="1">
        <v>14653</v>
      </c>
      <c r="C23" s="1">
        <v>6998</v>
      </c>
      <c r="D23" s="1">
        <v>3497</v>
      </c>
      <c r="E23" s="1">
        <v>4158</v>
      </c>
    </row>
    <row r="24" spans="1:5" x14ac:dyDescent="0.3">
      <c r="A24" s="18" t="s">
        <v>41</v>
      </c>
      <c r="B24" s="1">
        <v>17320</v>
      </c>
      <c r="C24" s="1">
        <v>8572</v>
      </c>
      <c r="D24" s="1">
        <v>4067</v>
      </c>
      <c r="E24" s="1">
        <v>4681</v>
      </c>
    </row>
    <row r="25" spans="1:5" x14ac:dyDescent="0.3">
      <c r="A25" s="18" t="s">
        <v>42</v>
      </c>
      <c r="B25" s="1">
        <v>16828</v>
      </c>
      <c r="C25" s="1">
        <v>9153</v>
      </c>
      <c r="D25" s="1">
        <v>3591</v>
      </c>
      <c r="E25" s="1">
        <v>4084</v>
      </c>
    </row>
    <row r="26" spans="1:5" x14ac:dyDescent="0.3">
      <c r="A26" s="18" t="s">
        <v>6</v>
      </c>
      <c r="B26" s="1">
        <v>25610</v>
      </c>
      <c r="C26" s="1">
        <v>15423</v>
      </c>
      <c r="D26" s="1">
        <v>5213</v>
      </c>
      <c r="E26" s="1">
        <v>4974</v>
      </c>
    </row>
    <row r="27" spans="1:5" x14ac:dyDescent="0.3">
      <c r="A27" s="18" t="s">
        <v>7</v>
      </c>
      <c r="B27" s="1">
        <v>22329</v>
      </c>
      <c r="C27" s="1">
        <v>14412</v>
      </c>
      <c r="D27" s="1">
        <v>3983</v>
      </c>
      <c r="E27" s="1">
        <v>3934</v>
      </c>
    </row>
    <row r="28" spans="1:5" x14ac:dyDescent="0.3">
      <c r="A28" s="18" t="s">
        <v>8</v>
      </c>
      <c r="B28" s="1">
        <v>16505</v>
      </c>
      <c r="C28" s="1">
        <v>9942</v>
      </c>
      <c r="D28" s="1">
        <v>3287</v>
      </c>
      <c r="E28" s="1">
        <v>3276</v>
      </c>
    </row>
    <row r="29" spans="1:5" x14ac:dyDescent="0.3">
      <c r="A29" s="18" t="s">
        <v>9</v>
      </c>
      <c r="B29" s="1">
        <v>12580</v>
      </c>
      <c r="C29" s="1">
        <v>7172</v>
      </c>
      <c r="D29" s="1">
        <v>2889</v>
      </c>
      <c r="E29" s="1">
        <v>2519</v>
      </c>
    </row>
    <row r="30" spans="1:5" x14ac:dyDescent="0.3">
      <c r="A30" s="18" t="s">
        <v>10</v>
      </c>
      <c r="B30" s="1">
        <v>11862</v>
      </c>
      <c r="C30" s="1">
        <v>6336</v>
      </c>
      <c r="D30" s="1">
        <v>2937</v>
      </c>
      <c r="E30" s="1">
        <v>2589</v>
      </c>
    </row>
    <row r="31" spans="1:5" x14ac:dyDescent="0.3">
      <c r="A31" s="18" t="s">
        <v>11</v>
      </c>
      <c r="B31" s="1">
        <v>9597</v>
      </c>
      <c r="C31" s="1">
        <v>5419</v>
      </c>
      <c r="D31" s="1">
        <v>2141</v>
      </c>
      <c r="E31" s="1">
        <v>2037</v>
      </c>
    </row>
    <row r="32" spans="1:5" x14ac:dyDescent="0.3">
      <c r="A32" s="18" t="s">
        <v>12</v>
      </c>
      <c r="B32" s="1">
        <v>9222</v>
      </c>
      <c r="C32" s="1">
        <v>5158</v>
      </c>
      <c r="D32" s="1">
        <v>1934</v>
      </c>
      <c r="E32" s="1">
        <v>2130</v>
      </c>
    </row>
    <row r="33" spans="1:5" x14ac:dyDescent="0.3">
      <c r="A33" s="18" t="s">
        <v>13</v>
      </c>
      <c r="B33" s="1">
        <v>7023</v>
      </c>
      <c r="C33" s="1">
        <v>3967</v>
      </c>
      <c r="D33" s="1">
        <v>1360</v>
      </c>
      <c r="E33" s="1">
        <v>1696</v>
      </c>
    </row>
    <row r="34" spans="1:5" x14ac:dyDescent="0.3">
      <c r="A34" s="18" t="s">
        <v>14</v>
      </c>
      <c r="B34" s="1">
        <v>4971</v>
      </c>
      <c r="C34" s="1">
        <v>2781</v>
      </c>
      <c r="D34" s="1">
        <v>938</v>
      </c>
      <c r="E34" s="1">
        <v>1252</v>
      </c>
    </row>
    <row r="35" spans="1:5" x14ac:dyDescent="0.3">
      <c r="A35" s="18" t="s">
        <v>15</v>
      </c>
      <c r="B35" s="1">
        <v>4150</v>
      </c>
      <c r="C35" s="1">
        <v>2459</v>
      </c>
      <c r="D35" s="1">
        <v>705</v>
      </c>
      <c r="E35" s="1">
        <v>986</v>
      </c>
    </row>
    <row r="36" spans="1:5" x14ac:dyDescent="0.3">
      <c r="A36" s="18" t="s">
        <v>16</v>
      </c>
      <c r="B36" s="1">
        <v>2759</v>
      </c>
      <c r="C36" s="1">
        <v>1550</v>
      </c>
      <c r="D36" s="1">
        <v>496</v>
      </c>
      <c r="E36" s="1">
        <v>713</v>
      </c>
    </row>
    <row r="37" spans="1:5" x14ac:dyDescent="0.3">
      <c r="A37" s="18" t="s">
        <v>17</v>
      </c>
      <c r="B37" s="1">
        <v>1565</v>
      </c>
      <c r="C37" s="1">
        <v>904</v>
      </c>
      <c r="D37" s="1">
        <v>192</v>
      </c>
      <c r="E37" s="1">
        <v>469</v>
      </c>
    </row>
    <row r="38" spans="1:5" x14ac:dyDescent="0.3">
      <c r="A38" s="18" t="s">
        <v>18</v>
      </c>
      <c r="B38" s="1">
        <v>1329</v>
      </c>
      <c r="C38" s="1">
        <v>702</v>
      </c>
      <c r="D38" s="1">
        <v>151</v>
      </c>
      <c r="E38" s="1">
        <v>476</v>
      </c>
    </row>
    <row r="39" spans="1:5" x14ac:dyDescent="0.3">
      <c r="A39" s="18" t="s">
        <v>19</v>
      </c>
      <c r="B39" s="6">
        <v>23.3</v>
      </c>
      <c r="C39" s="6">
        <v>23.6</v>
      </c>
      <c r="D39" s="6">
        <v>22.9</v>
      </c>
      <c r="E39" s="6">
        <v>22.7</v>
      </c>
    </row>
    <row r="40" spans="1:5" x14ac:dyDescent="0.3">
      <c r="A40" s="18"/>
    </row>
    <row r="41" spans="1:5" x14ac:dyDescent="0.3">
      <c r="A41" s="18" t="s">
        <v>44</v>
      </c>
      <c r="B41" s="1">
        <v>165526</v>
      </c>
      <c r="C41" s="1">
        <v>93076</v>
      </c>
      <c r="D41" s="1">
        <v>33998</v>
      </c>
      <c r="E41" s="1">
        <v>38452</v>
      </c>
    </row>
    <row r="42" spans="1:5" x14ac:dyDescent="0.3">
      <c r="A42" s="18" t="s">
        <v>5</v>
      </c>
      <c r="B42" s="1">
        <v>13470</v>
      </c>
      <c r="C42" s="1">
        <v>6449</v>
      </c>
      <c r="D42" s="1">
        <v>3116</v>
      </c>
      <c r="E42" s="1">
        <v>3905</v>
      </c>
    </row>
    <row r="43" spans="1:5" x14ac:dyDescent="0.3">
      <c r="A43" s="18" t="s">
        <v>41</v>
      </c>
      <c r="B43" s="1">
        <v>15848</v>
      </c>
      <c r="C43" s="1">
        <v>7943</v>
      </c>
      <c r="D43" s="1">
        <v>3592</v>
      </c>
      <c r="E43" s="1">
        <v>4313</v>
      </c>
    </row>
    <row r="44" spans="1:5" x14ac:dyDescent="0.3">
      <c r="A44" s="18" t="s">
        <v>42</v>
      </c>
      <c r="B44" s="1">
        <v>14835</v>
      </c>
      <c r="C44" s="1">
        <v>8205</v>
      </c>
      <c r="D44" s="1">
        <v>3096</v>
      </c>
      <c r="E44" s="1">
        <v>3534</v>
      </c>
    </row>
    <row r="45" spans="1:5" x14ac:dyDescent="0.3">
      <c r="A45" s="18" t="s">
        <v>6</v>
      </c>
      <c r="B45" s="1">
        <v>23850</v>
      </c>
      <c r="C45" s="1">
        <v>14587</v>
      </c>
      <c r="D45" s="1">
        <v>4754</v>
      </c>
      <c r="E45" s="1">
        <v>4509</v>
      </c>
    </row>
    <row r="46" spans="1:5" x14ac:dyDescent="0.3">
      <c r="A46" s="18" t="s">
        <v>7</v>
      </c>
      <c r="B46" s="1">
        <v>19689</v>
      </c>
      <c r="C46" s="1">
        <v>12105</v>
      </c>
      <c r="D46" s="1">
        <v>3776</v>
      </c>
      <c r="E46" s="1">
        <v>3808</v>
      </c>
    </row>
    <row r="47" spans="1:5" x14ac:dyDescent="0.3">
      <c r="A47" s="18" t="s">
        <v>8</v>
      </c>
      <c r="B47" s="1">
        <v>16580</v>
      </c>
      <c r="C47" s="1">
        <v>9121</v>
      </c>
      <c r="D47" s="1">
        <v>3674</v>
      </c>
      <c r="E47" s="1">
        <v>3785</v>
      </c>
    </row>
    <row r="48" spans="1:5" x14ac:dyDescent="0.3">
      <c r="A48" s="18" t="s">
        <v>9</v>
      </c>
      <c r="B48" s="1">
        <v>13239</v>
      </c>
      <c r="C48" s="1">
        <v>7325</v>
      </c>
      <c r="D48" s="1">
        <v>2995</v>
      </c>
      <c r="E48" s="1">
        <v>2919</v>
      </c>
    </row>
    <row r="49" spans="1:5" x14ac:dyDescent="0.3">
      <c r="A49" s="18" t="s">
        <v>10</v>
      </c>
      <c r="B49" s="1">
        <v>12782</v>
      </c>
      <c r="C49" s="1">
        <v>6869</v>
      </c>
      <c r="D49" s="1">
        <v>2879</v>
      </c>
      <c r="E49" s="1">
        <v>3034</v>
      </c>
    </row>
    <row r="50" spans="1:5" x14ac:dyDescent="0.3">
      <c r="A50" s="18" t="s">
        <v>11</v>
      </c>
      <c r="B50" s="1">
        <v>9704</v>
      </c>
      <c r="C50" s="1">
        <v>5639</v>
      </c>
      <c r="D50" s="1">
        <v>1957</v>
      </c>
      <c r="E50" s="1">
        <v>2108</v>
      </c>
    </row>
    <row r="51" spans="1:5" x14ac:dyDescent="0.3">
      <c r="A51" s="18" t="s">
        <v>12</v>
      </c>
      <c r="B51" s="1">
        <v>8589</v>
      </c>
      <c r="C51" s="1">
        <v>4855</v>
      </c>
      <c r="D51" s="1">
        <v>1615</v>
      </c>
      <c r="E51" s="1">
        <v>2119</v>
      </c>
    </row>
    <row r="52" spans="1:5" x14ac:dyDescent="0.3">
      <c r="A52" s="18" t="s">
        <v>13</v>
      </c>
      <c r="B52" s="1">
        <v>5836</v>
      </c>
      <c r="C52" s="1">
        <v>3404</v>
      </c>
      <c r="D52" s="1">
        <v>1004</v>
      </c>
      <c r="E52" s="1">
        <v>1428</v>
      </c>
    </row>
    <row r="53" spans="1:5" x14ac:dyDescent="0.3">
      <c r="A53" s="18" t="s">
        <v>14</v>
      </c>
      <c r="B53" s="1">
        <v>4027</v>
      </c>
      <c r="C53" s="1">
        <v>2410</v>
      </c>
      <c r="D53" s="1">
        <v>623</v>
      </c>
      <c r="E53" s="1">
        <v>994</v>
      </c>
    </row>
    <row r="54" spans="1:5" x14ac:dyDescent="0.3">
      <c r="A54" s="18" t="s">
        <v>15</v>
      </c>
      <c r="B54" s="1">
        <v>3328</v>
      </c>
      <c r="C54" s="1">
        <v>2042</v>
      </c>
      <c r="D54" s="1">
        <v>476</v>
      </c>
      <c r="E54" s="1">
        <v>810</v>
      </c>
    </row>
    <row r="55" spans="1:5" x14ac:dyDescent="0.3">
      <c r="A55" s="18" t="s">
        <v>16</v>
      </c>
      <c r="B55" s="1">
        <v>1928</v>
      </c>
      <c r="C55" s="1">
        <v>1149</v>
      </c>
      <c r="D55" s="1">
        <v>241</v>
      </c>
      <c r="E55" s="1">
        <v>538</v>
      </c>
    </row>
    <row r="56" spans="1:5" x14ac:dyDescent="0.3">
      <c r="A56" s="18" t="s">
        <v>17</v>
      </c>
      <c r="B56" s="1">
        <v>969</v>
      </c>
      <c r="C56" s="1">
        <v>542</v>
      </c>
      <c r="D56" s="1">
        <v>94</v>
      </c>
      <c r="E56" s="1">
        <v>333</v>
      </c>
    </row>
    <row r="57" spans="1:5" x14ac:dyDescent="0.3">
      <c r="A57" s="18" t="s">
        <v>18</v>
      </c>
      <c r="B57" s="1">
        <v>852</v>
      </c>
      <c r="C57" s="1">
        <v>431</v>
      </c>
      <c r="D57" s="1">
        <v>106</v>
      </c>
      <c r="E57" s="1">
        <v>315</v>
      </c>
    </row>
    <row r="58" spans="1:5" x14ac:dyDescent="0.3">
      <c r="A58" s="18" t="s">
        <v>19</v>
      </c>
      <c r="B58" s="6">
        <v>23.7</v>
      </c>
      <c r="C58" s="6">
        <v>23.9</v>
      </c>
      <c r="D58" s="6">
        <v>23.2</v>
      </c>
      <c r="E58" s="6">
        <v>23.9</v>
      </c>
    </row>
    <row r="59" spans="1:5" x14ac:dyDescent="0.3">
      <c r="A59" s="19" t="s">
        <v>45</v>
      </c>
      <c r="B59" s="10"/>
      <c r="C59" s="10"/>
      <c r="D59" s="10"/>
      <c r="E59" s="1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BB7BB-4464-4BC4-978A-C6822C260B3F}">
  <dimension ref="A1:M22"/>
  <sheetViews>
    <sheetView view="pageBreakPreview" zoomScale="150" zoomScaleNormal="100" zoomScaleSheetLayoutView="150" workbookViewId="0">
      <selection activeCell="A22" sqref="A22:XFD22"/>
    </sheetView>
  </sheetViews>
  <sheetFormatPr defaultColWidth="8.86328125" defaultRowHeight="10.15" x14ac:dyDescent="0.3"/>
  <cols>
    <col min="1" max="13" width="6.53125" style="1" customWidth="1"/>
    <col min="14" max="16384" width="8.86328125" style="1"/>
  </cols>
  <sheetData>
    <row r="1" spans="1:13" x14ac:dyDescent="0.3">
      <c r="A1" s="18" t="s">
        <v>47</v>
      </c>
    </row>
    <row r="2" spans="1:13" x14ac:dyDescent="0.3">
      <c r="A2" s="8"/>
      <c r="B2" s="23" t="s">
        <v>0</v>
      </c>
      <c r="C2" s="23"/>
      <c r="D2" s="23"/>
      <c r="E2" s="23" t="s">
        <v>1</v>
      </c>
      <c r="F2" s="23"/>
      <c r="G2" s="23"/>
      <c r="H2" s="23" t="s">
        <v>2</v>
      </c>
      <c r="I2" s="23"/>
      <c r="J2" s="23"/>
      <c r="K2" s="23" t="s">
        <v>3</v>
      </c>
      <c r="L2" s="23"/>
      <c r="M2" s="24"/>
    </row>
    <row r="3" spans="1:13" s="7" customFormat="1" x14ac:dyDescent="0.3">
      <c r="A3" s="21"/>
      <c r="B3" s="3" t="s">
        <v>0</v>
      </c>
      <c r="C3" s="3" t="s">
        <v>20</v>
      </c>
      <c r="D3" s="3" t="s">
        <v>21</v>
      </c>
      <c r="E3" s="3" t="s">
        <v>0</v>
      </c>
      <c r="F3" s="3" t="s">
        <v>20</v>
      </c>
      <c r="G3" s="3" t="s">
        <v>21</v>
      </c>
      <c r="H3" s="3" t="s">
        <v>0</v>
      </c>
      <c r="I3" s="3" t="s">
        <v>20</v>
      </c>
      <c r="J3" s="3" t="s">
        <v>21</v>
      </c>
      <c r="K3" s="3" t="s">
        <v>0</v>
      </c>
      <c r="L3" s="3" t="s">
        <v>20</v>
      </c>
      <c r="M3" s="4" t="s">
        <v>21</v>
      </c>
    </row>
    <row r="4" spans="1:13" x14ac:dyDescent="0.3">
      <c r="A4" s="18" t="s">
        <v>40</v>
      </c>
      <c r="B4" s="1">
        <v>343829</v>
      </c>
      <c r="C4" s="1">
        <v>178303</v>
      </c>
      <c r="D4" s="1">
        <v>165526</v>
      </c>
      <c r="E4" s="1">
        <v>194024</v>
      </c>
      <c r="F4" s="1">
        <v>100948</v>
      </c>
      <c r="G4" s="1">
        <v>93076</v>
      </c>
      <c r="H4" s="1">
        <v>71379</v>
      </c>
      <c r="I4" s="1">
        <v>37381</v>
      </c>
      <c r="J4" s="1">
        <v>33998</v>
      </c>
      <c r="K4" s="1">
        <v>78426</v>
      </c>
      <c r="L4" s="1">
        <v>39974</v>
      </c>
      <c r="M4" s="1">
        <v>38452</v>
      </c>
    </row>
    <row r="5" spans="1:13" x14ac:dyDescent="0.3">
      <c r="A5" s="18" t="s">
        <v>5</v>
      </c>
      <c r="B5" s="1">
        <v>28123</v>
      </c>
      <c r="C5" s="1">
        <v>14653</v>
      </c>
      <c r="D5" s="1">
        <v>13470</v>
      </c>
      <c r="E5" s="1">
        <v>13447</v>
      </c>
      <c r="F5" s="1">
        <v>6998</v>
      </c>
      <c r="G5" s="1">
        <v>6449</v>
      </c>
      <c r="H5" s="1">
        <v>6613</v>
      </c>
      <c r="I5" s="1">
        <v>3497</v>
      </c>
      <c r="J5" s="1">
        <v>3116</v>
      </c>
      <c r="K5" s="1">
        <v>8063</v>
      </c>
      <c r="L5" s="1">
        <v>4158</v>
      </c>
      <c r="M5" s="1">
        <v>3905</v>
      </c>
    </row>
    <row r="6" spans="1:13" x14ac:dyDescent="0.3">
      <c r="A6" s="18" t="s">
        <v>41</v>
      </c>
      <c r="B6" s="1">
        <v>33168</v>
      </c>
      <c r="C6" s="1">
        <v>17320</v>
      </c>
      <c r="D6" s="1">
        <v>15848</v>
      </c>
      <c r="E6" s="1">
        <v>16515</v>
      </c>
      <c r="F6" s="1">
        <v>8572</v>
      </c>
      <c r="G6" s="1">
        <v>7943</v>
      </c>
      <c r="H6" s="1">
        <v>7659</v>
      </c>
      <c r="I6" s="1">
        <v>4067</v>
      </c>
      <c r="J6" s="1">
        <v>3592</v>
      </c>
      <c r="K6" s="1">
        <v>8994</v>
      </c>
      <c r="L6" s="1">
        <v>4681</v>
      </c>
      <c r="M6" s="1">
        <v>4313</v>
      </c>
    </row>
    <row r="7" spans="1:13" x14ac:dyDescent="0.3">
      <c r="A7" s="18" t="s">
        <v>42</v>
      </c>
      <c r="B7" s="1">
        <v>31663</v>
      </c>
      <c r="C7" s="1">
        <v>16828</v>
      </c>
      <c r="D7" s="1">
        <v>14835</v>
      </c>
      <c r="E7" s="1">
        <v>17358</v>
      </c>
      <c r="F7" s="1">
        <v>9153</v>
      </c>
      <c r="G7" s="1">
        <v>8205</v>
      </c>
      <c r="H7" s="1">
        <v>6687</v>
      </c>
      <c r="I7" s="1">
        <v>3591</v>
      </c>
      <c r="J7" s="1">
        <v>3096</v>
      </c>
      <c r="K7" s="1">
        <v>7618</v>
      </c>
      <c r="L7" s="1">
        <v>4084</v>
      </c>
      <c r="M7" s="1">
        <v>3534</v>
      </c>
    </row>
    <row r="8" spans="1:13" x14ac:dyDescent="0.3">
      <c r="A8" s="18" t="s">
        <v>6</v>
      </c>
      <c r="B8" s="1">
        <v>49460</v>
      </c>
      <c r="C8" s="1">
        <v>25610</v>
      </c>
      <c r="D8" s="1">
        <v>23850</v>
      </c>
      <c r="E8" s="1">
        <v>30010</v>
      </c>
      <c r="F8" s="1">
        <v>15423</v>
      </c>
      <c r="G8" s="1">
        <v>14587</v>
      </c>
      <c r="H8" s="1">
        <v>9967</v>
      </c>
      <c r="I8" s="1">
        <v>5213</v>
      </c>
      <c r="J8" s="1">
        <v>4754</v>
      </c>
      <c r="K8" s="1">
        <v>9483</v>
      </c>
      <c r="L8" s="1">
        <v>4974</v>
      </c>
      <c r="M8" s="1">
        <v>4509</v>
      </c>
    </row>
    <row r="9" spans="1:13" x14ac:dyDescent="0.3">
      <c r="A9" s="18" t="s">
        <v>7</v>
      </c>
      <c r="B9" s="1">
        <v>42018</v>
      </c>
      <c r="C9" s="1">
        <v>22329</v>
      </c>
      <c r="D9" s="1">
        <v>19689</v>
      </c>
      <c r="E9" s="1">
        <v>26517</v>
      </c>
      <c r="F9" s="1">
        <v>14412</v>
      </c>
      <c r="G9" s="1">
        <v>12105</v>
      </c>
      <c r="H9" s="1">
        <v>7759</v>
      </c>
      <c r="I9" s="1">
        <v>3983</v>
      </c>
      <c r="J9" s="1">
        <v>3776</v>
      </c>
      <c r="K9" s="1">
        <v>7742</v>
      </c>
      <c r="L9" s="1">
        <v>3934</v>
      </c>
      <c r="M9" s="1">
        <v>3808</v>
      </c>
    </row>
    <row r="10" spans="1:13" x14ac:dyDescent="0.3">
      <c r="A10" s="18" t="s">
        <v>8</v>
      </c>
      <c r="B10" s="1">
        <v>33085</v>
      </c>
      <c r="C10" s="1">
        <v>16505</v>
      </c>
      <c r="D10" s="1">
        <v>16580</v>
      </c>
      <c r="E10" s="1">
        <v>19063</v>
      </c>
      <c r="F10" s="1">
        <v>9942</v>
      </c>
      <c r="G10" s="1">
        <v>9121</v>
      </c>
      <c r="H10" s="1">
        <v>6961</v>
      </c>
      <c r="I10" s="1">
        <v>3287</v>
      </c>
      <c r="J10" s="1">
        <v>3674</v>
      </c>
      <c r="K10" s="1">
        <v>7061</v>
      </c>
      <c r="L10" s="1">
        <v>3276</v>
      </c>
      <c r="M10" s="1">
        <v>3785</v>
      </c>
    </row>
    <row r="11" spans="1:13" x14ac:dyDescent="0.3">
      <c r="A11" s="18" t="s">
        <v>9</v>
      </c>
      <c r="B11" s="1">
        <v>25819</v>
      </c>
      <c r="C11" s="1">
        <v>12580</v>
      </c>
      <c r="D11" s="1">
        <v>13239</v>
      </c>
      <c r="E11" s="1">
        <v>14497</v>
      </c>
      <c r="F11" s="1">
        <v>7172</v>
      </c>
      <c r="G11" s="1">
        <v>7325</v>
      </c>
      <c r="H11" s="1">
        <v>5884</v>
      </c>
      <c r="I11" s="1">
        <v>2889</v>
      </c>
      <c r="J11" s="1">
        <v>2995</v>
      </c>
      <c r="K11" s="1">
        <v>5438</v>
      </c>
      <c r="L11" s="1">
        <v>2519</v>
      </c>
      <c r="M11" s="1">
        <v>2919</v>
      </c>
    </row>
    <row r="12" spans="1:13" x14ac:dyDescent="0.3">
      <c r="A12" s="18" t="s">
        <v>10</v>
      </c>
      <c r="B12" s="1">
        <v>24644</v>
      </c>
      <c r="C12" s="1">
        <v>11862</v>
      </c>
      <c r="D12" s="1">
        <v>12782</v>
      </c>
      <c r="E12" s="1">
        <v>13205</v>
      </c>
      <c r="F12" s="1">
        <v>6336</v>
      </c>
      <c r="G12" s="1">
        <v>6869</v>
      </c>
      <c r="H12" s="1">
        <v>5816</v>
      </c>
      <c r="I12" s="1">
        <v>2937</v>
      </c>
      <c r="J12" s="1">
        <v>2879</v>
      </c>
      <c r="K12" s="1">
        <v>5623</v>
      </c>
      <c r="L12" s="1">
        <v>2589</v>
      </c>
      <c r="M12" s="1">
        <v>3034</v>
      </c>
    </row>
    <row r="13" spans="1:13" x14ac:dyDescent="0.3">
      <c r="A13" s="18" t="s">
        <v>11</v>
      </c>
      <c r="B13" s="1">
        <v>19301</v>
      </c>
      <c r="C13" s="1">
        <v>9597</v>
      </c>
      <c r="D13" s="1">
        <v>9704</v>
      </c>
      <c r="E13" s="1">
        <v>11058</v>
      </c>
      <c r="F13" s="1">
        <v>5419</v>
      </c>
      <c r="G13" s="1">
        <v>5639</v>
      </c>
      <c r="H13" s="1">
        <v>4098</v>
      </c>
      <c r="I13" s="1">
        <v>2141</v>
      </c>
      <c r="J13" s="1">
        <v>1957</v>
      </c>
      <c r="K13" s="1">
        <v>4145</v>
      </c>
      <c r="L13" s="1">
        <v>2037</v>
      </c>
      <c r="M13" s="1">
        <v>2108</v>
      </c>
    </row>
    <row r="14" spans="1:13" x14ac:dyDescent="0.3">
      <c r="A14" s="18" t="s">
        <v>12</v>
      </c>
      <c r="B14" s="1">
        <v>17811</v>
      </c>
      <c r="C14" s="1">
        <v>9222</v>
      </c>
      <c r="D14" s="1">
        <v>8589</v>
      </c>
      <c r="E14" s="1">
        <v>10013</v>
      </c>
      <c r="F14" s="1">
        <v>5158</v>
      </c>
      <c r="G14" s="1">
        <v>4855</v>
      </c>
      <c r="H14" s="1">
        <v>3549</v>
      </c>
      <c r="I14" s="1">
        <v>1934</v>
      </c>
      <c r="J14" s="1">
        <v>1615</v>
      </c>
      <c r="K14" s="1">
        <v>4249</v>
      </c>
      <c r="L14" s="1">
        <v>2130</v>
      </c>
      <c r="M14" s="1">
        <v>2119</v>
      </c>
    </row>
    <row r="15" spans="1:13" x14ac:dyDescent="0.3">
      <c r="A15" s="18" t="s">
        <v>13</v>
      </c>
      <c r="B15" s="1">
        <v>12859</v>
      </c>
      <c r="C15" s="1">
        <v>7023</v>
      </c>
      <c r="D15" s="1">
        <v>5836</v>
      </c>
      <c r="E15" s="1">
        <v>7371</v>
      </c>
      <c r="F15" s="1">
        <v>3967</v>
      </c>
      <c r="G15" s="1">
        <v>3404</v>
      </c>
      <c r="H15" s="1">
        <v>2364</v>
      </c>
      <c r="I15" s="1">
        <v>1360</v>
      </c>
      <c r="J15" s="1">
        <v>1004</v>
      </c>
      <c r="K15" s="1">
        <v>3124</v>
      </c>
      <c r="L15" s="1">
        <v>1696</v>
      </c>
      <c r="M15" s="1">
        <v>1428</v>
      </c>
    </row>
    <row r="16" spans="1:13" x14ac:dyDescent="0.3">
      <c r="A16" s="18" t="s">
        <v>14</v>
      </c>
      <c r="B16" s="1">
        <v>8998</v>
      </c>
      <c r="C16" s="1">
        <v>4971</v>
      </c>
      <c r="D16" s="1">
        <v>4027</v>
      </c>
      <c r="E16" s="1">
        <v>5191</v>
      </c>
      <c r="F16" s="1">
        <v>2781</v>
      </c>
      <c r="G16" s="1">
        <v>2410</v>
      </c>
      <c r="H16" s="1">
        <v>1561</v>
      </c>
      <c r="I16" s="1">
        <v>938</v>
      </c>
      <c r="J16" s="1">
        <v>623</v>
      </c>
      <c r="K16" s="1">
        <v>2246</v>
      </c>
      <c r="L16" s="1">
        <v>1252</v>
      </c>
      <c r="M16" s="1">
        <v>994</v>
      </c>
    </row>
    <row r="17" spans="1:13" x14ac:dyDescent="0.3">
      <c r="A17" s="18" t="s">
        <v>15</v>
      </c>
      <c r="B17" s="1">
        <v>7478</v>
      </c>
      <c r="C17" s="1">
        <v>4150</v>
      </c>
      <c r="D17" s="1">
        <v>3328</v>
      </c>
      <c r="E17" s="1">
        <v>4501</v>
      </c>
      <c r="F17" s="1">
        <v>2459</v>
      </c>
      <c r="G17" s="1">
        <v>2042</v>
      </c>
      <c r="H17" s="1">
        <v>1181</v>
      </c>
      <c r="I17" s="1">
        <v>705</v>
      </c>
      <c r="J17" s="1">
        <v>476</v>
      </c>
      <c r="K17" s="1">
        <v>1796</v>
      </c>
      <c r="L17" s="1">
        <v>986</v>
      </c>
      <c r="M17" s="1">
        <v>810</v>
      </c>
    </row>
    <row r="18" spans="1:13" x14ac:dyDescent="0.3">
      <c r="A18" s="18" t="s">
        <v>16</v>
      </c>
      <c r="B18" s="1">
        <v>4687</v>
      </c>
      <c r="C18" s="1">
        <v>2759</v>
      </c>
      <c r="D18" s="1">
        <v>1928</v>
      </c>
      <c r="E18" s="1">
        <v>2699</v>
      </c>
      <c r="F18" s="1">
        <v>1550</v>
      </c>
      <c r="G18" s="1">
        <v>1149</v>
      </c>
      <c r="H18" s="1">
        <v>737</v>
      </c>
      <c r="I18" s="1">
        <v>496</v>
      </c>
      <c r="J18" s="1">
        <v>241</v>
      </c>
      <c r="K18" s="1">
        <v>1251</v>
      </c>
      <c r="L18" s="1">
        <v>713</v>
      </c>
      <c r="M18" s="1">
        <v>538</v>
      </c>
    </row>
    <row r="19" spans="1:13" x14ac:dyDescent="0.3">
      <c r="A19" s="18" t="s">
        <v>17</v>
      </c>
      <c r="B19" s="1">
        <v>2534</v>
      </c>
      <c r="C19" s="1">
        <v>1565</v>
      </c>
      <c r="D19" s="1">
        <v>969</v>
      </c>
      <c r="E19" s="1">
        <v>1446</v>
      </c>
      <c r="F19" s="1">
        <v>904</v>
      </c>
      <c r="G19" s="1">
        <v>542</v>
      </c>
      <c r="H19" s="1">
        <v>286</v>
      </c>
      <c r="I19" s="1">
        <v>192</v>
      </c>
      <c r="J19" s="1">
        <v>94</v>
      </c>
      <c r="K19" s="1">
        <v>802</v>
      </c>
      <c r="L19" s="1">
        <v>469</v>
      </c>
      <c r="M19" s="1">
        <v>333</v>
      </c>
    </row>
    <row r="20" spans="1:13" x14ac:dyDescent="0.3">
      <c r="A20" s="18" t="s">
        <v>18</v>
      </c>
      <c r="B20" s="1">
        <v>2181</v>
      </c>
      <c r="C20" s="1">
        <v>1329</v>
      </c>
      <c r="D20" s="1">
        <v>852</v>
      </c>
      <c r="E20" s="1">
        <v>1133</v>
      </c>
      <c r="F20" s="1">
        <v>702</v>
      </c>
      <c r="G20" s="1">
        <v>431</v>
      </c>
      <c r="H20" s="1">
        <v>257</v>
      </c>
      <c r="I20" s="1">
        <v>151</v>
      </c>
      <c r="J20" s="1">
        <v>106</v>
      </c>
      <c r="K20" s="1">
        <v>791</v>
      </c>
      <c r="L20" s="1">
        <v>476</v>
      </c>
      <c r="M20" s="1">
        <v>315</v>
      </c>
    </row>
    <row r="21" spans="1:13" x14ac:dyDescent="0.3">
      <c r="A21" s="18" t="s">
        <v>19</v>
      </c>
      <c r="B21" s="6">
        <v>23.5</v>
      </c>
      <c r="C21" s="6">
        <v>23.3</v>
      </c>
      <c r="D21" s="6">
        <v>23.7</v>
      </c>
      <c r="E21" s="6">
        <v>23.7</v>
      </c>
      <c r="F21" s="6">
        <v>23.6</v>
      </c>
      <c r="G21" s="6">
        <v>23.9</v>
      </c>
      <c r="H21" s="6">
        <v>23.1</v>
      </c>
      <c r="I21" s="6">
        <v>22.9</v>
      </c>
      <c r="J21" s="6">
        <v>23.2</v>
      </c>
      <c r="K21" s="6">
        <v>23.3</v>
      </c>
      <c r="L21" s="6">
        <v>22.7</v>
      </c>
      <c r="M21" s="6">
        <v>23.9</v>
      </c>
    </row>
    <row r="22" spans="1:13" x14ac:dyDescent="0.3">
      <c r="A22" s="10" t="s">
        <v>45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</sheetData>
  <mergeCells count="4">
    <mergeCell ref="B2:D2"/>
    <mergeCell ref="E2:G2"/>
    <mergeCell ref="H2:J2"/>
    <mergeCell ref="K2:M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3B637-12CF-452C-90E3-B19D46021BBD}">
  <dimension ref="A1:M104"/>
  <sheetViews>
    <sheetView view="pageBreakPreview" topLeftCell="A51" zoomScaleNormal="100" zoomScaleSheetLayoutView="100" workbookViewId="0">
      <selection activeCell="A104" sqref="A104"/>
    </sheetView>
  </sheetViews>
  <sheetFormatPr defaultColWidth="8.86328125" defaultRowHeight="10.15" x14ac:dyDescent="0.3"/>
  <cols>
    <col min="1" max="1" width="6.19921875" style="22" customWidth="1"/>
    <col min="2" max="13" width="6.19921875" style="1" customWidth="1"/>
    <col min="14" max="16384" width="8.86328125" style="1"/>
  </cols>
  <sheetData>
    <row r="1" spans="1:13" x14ac:dyDescent="0.3">
      <c r="A1" s="18" t="s">
        <v>48</v>
      </c>
    </row>
    <row r="2" spans="1:13" x14ac:dyDescent="0.3">
      <c r="A2" s="8"/>
      <c r="B2" s="23" t="s">
        <v>0</v>
      </c>
      <c r="C2" s="23"/>
      <c r="D2" s="23"/>
      <c r="E2" s="23" t="s">
        <v>1</v>
      </c>
      <c r="F2" s="23"/>
      <c r="G2" s="23"/>
      <c r="H2" s="23" t="s">
        <v>2</v>
      </c>
      <c r="I2" s="23"/>
      <c r="J2" s="23"/>
      <c r="K2" s="23" t="s">
        <v>3</v>
      </c>
      <c r="L2" s="23"/>
      <c r="M2" s="24"/>
    </row>
    <row r="3" spans="1:13" s="7" customFormat="1" x14ac:dyDescent="0.3">
      <c r="A3" s="21"/>
      <c r="B3" s="3" t="s">
        <v>0</v>
      </c>
      <c r="C3" s="3" t="s">
        <v>20</v>
      </c>
      <c r="D3" s="3" t="s">
        <v>21</v>
      </c>
      <c r="E3" s="3" t="s">
        <v>0</v>
      </c>
      <c r="F3" s="3" t="s">
        <v>20</v>
      </c>
      <c r="G3" s="3" t="s">
        <v>21</v>
      </c>
      <c r="H3" s="3" t="s">
        <v>0</v>
      </c>
      <c r="I3" s="3" t="s">
        <v>20</v>
      </c>
      <c r="J3" s="3" t="s">
        <v>21</v>
      </c>
      <c r="K3" s="3" t="s">
        <v>0</v>
      </c>
      <c r="L3" s="3" t="s">
        <v>20</v>
      </c>
      <c r="M3" s="4" t="s">
        <v>21</v>
      </c>
    </row>
    <row r="4" spans="1:13" x14ac:dyDescent="0.3">
      <c r="A4" s="22" t="s">
        <v>0</v>
      </c>
      <c r="B4" s="1">
        <v>343829</v>
      </c>
      <c r="C4" s="1">
        <v>178303</v>
      </c>
      <c r="D4" s="1">
        <v>165526</v>
      </c>
      <c r="E4" s="1">
        <v>194024</v>
      </c>
      <c r="F4" s="1">
        <v>100948</v>
      </c>
      <c r="G4" s="1">
        <v>93076</v>
      </c>
      <c r="H4" s="1">
        <v>71379</v>
      </c>
      <c r="I4" s="1">
        <v>37381</v>
      </c>
      <c r="J4" s="1">
        <v>33998</v>
      </c>
      <c r="K4" s="1">
        <v>78426</v>
      </c>
      <c r="L4" s="1">
        <v>39974</v>
      </c>
      <c r="M4" s="1">
        <v>38452</v>
      </c>
    </row>
    <row r="5" spans="1:13" x14ac:dyDescent="0.3">
      <c r="A5" s="22">
        <v>0</v>
      </c>
      <c r="B5" s="1">
        <v>1780</v>
      </c>
      <c r="C5" s="1">
        <v>926</v>
      </c>
      <c r="D5" s="1">
        <v>854</v>
      </c>
      <c r="E5" s="1">
        <v>837</v>
      </c>
      <c r="F5" s="1">
        <v>430</v>
      </c>
      <c r="G5" s="1">
        <v>407</v>
      </c>
      <c r="H5" s="1">
        <v>394</v>
      </c>
      <c r="I5" s="1">
        <v>208</v>
      </c>
      <c r="J5" s="1">
        <v>186</v>
      </c>
      <c r="K5" s="1">
        <v>549</v>
      </c>
      <c r="L5" s="1">
        <v>288</v>
      </c>
      <c r="M5" s="1">
        <v>261</v>
      </c>
    </row>
    <row r="6" spans="1:13" x14ac:dyDescent="0.3">
      <c r="A6" s="22">
        <v>1</v>
      </c>
      <c r="B6" s="1">
        <v>5679</v>
      </c>
      <c r="C6" s="1">
        <v>3065</v>
      </c>
      <c r="D6" s="1">
        <v>2614</v>
      </c>
      <c r="E6" s="1">
        <v>2692</v>
      </c>
      <c r="F6" s="1">
        <v>1450</v>
      </c>
      <c r="G6" s="1">
        <v>1242</v>
      </c>
      <c r="H6" s="1">
        <v>1324</v>
      </c>
      <c r="I6" s="1">
        <v>720</v>
      </c>
      <c r="J6" s="1">
        <v>604</v>
      </c>
      <c r="K6" s="1">
        <v>1663</v>
      </c>
      <c r="L6" s="1">
        <v>895</v>
      </c>
      <c r="M6" s="1">
        <v>768</v>
      </c>
    </row>
    <row r="7" spans="1:13" x14ac:dyDescent="0.3">
      <c r="A7" s="22">
        <v>2</v>
      </c>
      <c r="B7" s="1">
        <v>6487</v>
      </c>
      <c r="C7" s="1">
        <v>3287</v>
      </c>
      <c r="D7" s="1">
        <v>3200</v>
      </c>
      <c r="E7" s="1">
        <v>3072</v>
      </c>
      <c r="F7" s="1">
        <v>1575</v>
      </c>
      <c r="G7" s="1">
        <v>1497</v>
      </c>
      <c r="H7" s="1">
        <v>1564</v>
      </c>
      <c r="I7" s="1">
        <v>789</v>
      </c>
      <c r="J7" s="1">
        <v>775</v>
      </c>
      <c r="K7" s="1">
        <v>1851</v>
      </c>
      <c r="L7" s="1">
        <v>923</v>
      </c>
      <c r="M7" s="1">
        <v>928</v>
      </c>
    </row>
    <row r="8" spans="1:13" x14ac:dyDescent="0.3">
      <c r="A8" s="22">
        <v>3</v>
      </c>
      <c r="B8" s="1">
        <v>6725</v>
      </c>
      <c r="C8" s="1">
        <v>3487</v>
      </c>
      <c r="D8" s="1">
        <v>3238</v>
      </c>
      <c r="E8" s="1">
        <v>3210</v>
      </c>
      <c r="F8" s="1">
        <v>1641</v>
      </c>
      <c r="G8" s="1">
        <v>1569</v>
      </c>
      <c r="H8" s="1">
        <v>1611</v>
      </c>
      <c r="I8" s="1">
        <v>889</v>
      </c>
      <c r="J8" s="1">
        <v>722</v>
      </c>
      <c r="K8" s="1">
        <v>1904</v>
      </c>
      <c r="L8" s="1">
        <v>957</v>
      </c>
      <c r="M8" s="1">
        <v>947</v>
      </c>
    </row>
    <row r="9" spans="1:13" x14ac:dyDescent="0.3">
      <c r="A9" s="22">
        <v>4</v>
      </c>
      <c r="B9" s="1">
        <v>7452</v>
      </c>
      <c r="C9" s="1">
        <v>3888</v>
      </c>
      <c r="D9" s="1">
        <v>3564</v>
      </c>
      <c r="E9" s="1">
        <v>3636</v>
      </c>
      <c r="F9" s="1">
        <v>1902</v>
      </c>
      <c r="G9" s="1">
        <v>1734</v>
      </c>
      <c r="H9" s="1">
        <v>1720</v>
      </c>
      <c r="I9" s="1">
        <v>891</v>
      </c>
      <c r="J9" s="1">
        <v>829</v>
      </c>
      <c r="K9" s="1">
        <v>2096</v>
      </c>
      <c r="L9" s="1">
        <v>1095</v>
      </c>
      <c r="M9" s="1">
        <v>1001</v>
      </c>
    </row>
    <row r="10" spans="1:13" x14ac:dyDescent="0.3">
      <c r="A10" s="22">
        <v>5</v>
      </c>
      <c r="B10" s="1">
        <v>7085</v>
      </c>
      <c r="C10" s="1">
        <v>3684</v>
      </c>
      <c r="D10" s="1">
        <v>3401</v>
      </c>
      <c r="E10" s="1">
        <v>3510</v>
      </c>
      <c r="F10" s="1">
        <v>1839</v>
      </c>
      <c r="G10" s="1">
        <v>1671</v>
      </c>
      <c r="H10" s="1">
        <v>1615</v>
      </c>
      <c r="I10" s="1">
        <v>849</v>
      </c>
      <c r="J10" s="1">
        <v>766</v>
      </c>
      <c r="K10" s="1">
        <v>1960</v>
      </c>
      <c r="L10" s="1">
        <v>996</v>
      </c>
      <c r="M10" s="1">
        <v>964</v>
      </c>
    </row>
    <row r="11" spans="1:13" x14ac:dyDescent="0.3">
      <c r="A11" s="22">
        <v>6</v>
      </c>
      <c r="B11" s="1">
        <v>6630</v>
      </c>
      <c r="C11" s="1">
        <v>3380</v>
      </c>
      <c r="D11" s="1">
        <v>3250</v>
      </c>
      <c r="E11" s="1">
        <v>3246</v>
      </c>
      <c r="F11" s="1">
        <v>1634</v>
      </c>
      <c r="G11" s="1">
        <v>1612</v>
      </c>
      <c r="H11" s="1">
        <v>1549</v>
      </c>
      <c r="I11" s="1">
        <v>815</v>
      </c>
      <c r="J11" s="1">
        <v>734</v>
      </c>
      <c r="K11" s="1">
        <v>1835</v>
      </c>
      <c r="L11" s="1">
        <v>931</v>
      </c>
      <c r="M11" s="1">
        <v>904</v>
      </c>
    </row>
    <row r="12" spans="1:13" x14ac:dyDescent="0.3">
      <c r="A12" s="22">
        <v>7</v>
      </c>
      <c r="B12" s="1">
        <v>6160</v>
      </c>
      <c r="C12" s="1">
        <v>3241</v>
      </c>
      <c r="D12" s="1">
        <v>2919</v>
      </c>
      <c r="E12" s="1">
        <v>3079</v>
      </c>
      <c r="F12" s="1">
        <v>1587</v>
      </c>
      <c r="G12" s="1">
        <v>1492</v>
      </c>
      <c r="H12" s="1">
        <v>1417</v>
      </c>
      <c r="I12" s="1">
        <v>739</v>
      </c>
      <c r="J12" s="1">
        <v>678</v>
      </c>
      <c r="K12" s="1">
        <v>1664</v>
      </c>
      <c r="L12" s="1">
        <v>915</v>
      </c>
      <c r="M12" s="1">
        <v>749</v>
      </c>
    </row>
    <row r="13" spans="1:13" x14ac:dyDescent="0.3">
      <c r="A13" s="22">
        <v>8</v>
      </c>
      <c r="B13" s="1">
        <v>6681</v>
      </c>
      <c r="C13" s="1">
        <v>3521</v>
      </c>
      <c r="D13" s="1">
        <v>3160</v>
      </c>
      <c r="E13" s="1">
        <v>3378</v>
      </c>
      <c r="F13" s="1">
        <v>1779</v>
      </c>
      <c r="G13" s="1">
        <v>1599</v>
      </c>
      <c r="H13" s="1">
        <v>1502</v>
      </c>
      <c r="I13" s="1">
        <v>807</v>
      </c>
      <c r="J13" s="1">
        <v>695</v>
      </c>
      <c r="K13" s="1">
        <v>1801</v>
      </c>
      <c r="L13" s="1">
        <v>935</v>
      </c>
      <c r="M13" s="1">
        <v>866</v>
      </c>
    </row>
    <row r="14" spans="1:13" x14ac:dyDescent="0.3">
      <c r="A14" s="22">
        <v>9</v>
      </c>
      <c r="B14" s="1">
        <v>6612</v>
      </c>
      <c r="C14" s="1">
        <v>3494</v>
      </c>
      <c r="D14" s="1">
        <v>3118</v>
      </c>
      <c r="E14" s="1">
        <v>3302</v>
      </c>
      <c r="F14" s="1">
        <v>1733</v>
      </c>
      <c r="G14" s="1">
        <v>1569</v>
      </c>
      <c r="H14" s="1">
        <v>1576</v>
      </c>
      <c r="I14" s="1">
        <v>857</v>
      </c>
      <c r="J14" s="1">
        <v>719</v>
      </c>
      <c r="K14" s="1">
        <v>1734</v>
      </c>
      <c r="L14" s="1">
        <v>904</v>
      </c>
      <c r="M14" s="1">
        <v>830</v>
      </c>
    </row>
    <row r="15" spans="1:13" x14ac:dyDescent="0.3">
      <c r="A15" s="22">
        <v>10</v>
      </c>
      <c r="B15" s="1">
        <v>8402</v>
      </c>
      <c r="C15" s="1">
        <v>4548</v>
      </c>
      <c r="D15" s="1">
        <v>3854</v>
      </c>
      <c r="E15" s="1">
        <v>4632</v>
      </c>
      <c r="F15" s="1">
        <v>2512</v>
      </c>
      <c r="G15" s="1">
        <v>2120</v>
      </c>
      <c r="H15" s="1">
        <v>1711</v>
      </c>
      <c r="I15" s="1">
        <v>897</v>
      </c>
      <c r="J15" s="1">
        <v>814</v>
      </c>
      <c r="K15" s="1">
        <v>2059</v>
      </c>
      <c r="L15" s="1">
        <v>1139</v>
      </c>
      <c r="M15" s="1">
        <v>920</v>
      </c>
    </row>
    <row r="16" spans="1:13" x14ac:dyDescent="0.3">
      <c r="A16" s="22">
        <v>11</v>
      </c>
      <c r="B16" s="1">
        <v>4450</v>
      </c>
      <c r="C16" s="1">
        <v>2418</v>
      </c>
      <c r="D16" s="1">
        <v>2032</v>
      </c>
      <c r="E16" s="1">
        <v>2295</v>
      </c>
      <c r="F16" s="1">
        <v>1240</v>
      </c>
      <c r="G16" s="1">
        <v>1055</v>
      </c>
      <c r="H16" s="1">
        <v>1130</v>
      </c>
      <c r="I16" s="1">
        <v>632</v>
      </c>
      <c r="J16" s="1">
        <v>498</v>
      </c>
      <c r="K16" s="1">
        <v>1025</v>
      </c>
      <c r="L16" s="1">
        <v>546</v>
      </c>
      <c r="M16" s="1">
        <v>479</v>
      </c>
    </row>
    <row r="17" spans="1:13" x14ac:dyDescent="0.3">
      <c r="A17" s="22">
        <v>12</v>
      </c>
      <c r="B17" s="1">
        <v>7267</v>
      </c>
      <c r="C17" s="1">
        <v>3761</v>
      </c>
      <c r="D17" s="1">
        <v>3506</v>
      </c>
      <c r="E17" s="1">
        <v>3889</v>
      </c>
      <c r="F17" s="1">
        <v>1986</v>
      </c>
      <c r="G17" s="1">
        <v>1903</v>
      </c>
      <c r="H17" s="1">
        <v>1534</v>
      </c>
      <c r="I17" s="1">
        <v>812</v>
      </c>
      <c r="J17" s="1">
        <v>722</v>
      </c>
      <c r="K17" s="1">
        <v>1844</v>
      </c>
      <c r="L17" s="1">
        <v>963</v>
      </c>
      <c r="M17" s="1">
        <v>881</v>
      </c>
    </row>
    <row r="18" spans="1:13" x14ac:dyDescent="0.3">
      <c r="A18" s="22">
        <v>13</v>
      </c>
      <c r="B18" s="1">
        <v>5029</v>
      </c>
      <c r="C18" s="1">
        <v>2716</v>
      </c>
      <c r="D18" s="1">
        <v>2313</v>
      </c>
      <c r="E18" s="1">
        <v>2840</v>
      </c>
      <c r="F18" s="1">
        <v>1530</v>
      </c>
      <c r="G18" s="1">
        <v>1310</v>
      </c>
      <c r="H18" s="1">
        <v>1009</v>
      </c>
      <c r="I18" s="1">
        <v>553</v>
      </c>
      <c r="J18" s="1">
        <v>456</v>
      </c>
      <c r="K18" s="1">
        <v>1180</v>
      </c>
      <c r="L18" s="1">
        <v>633</v>
      </c>
      <c r="M18" s="1">
        <v>547</v>
      </c>
    </row>
    <row r="19" spans="1:13" x14ac:dyDescent="0.3">
      <c r="A19" s="22">
        <v>14</v>
      </c>
      <c r="B19" s="1">
        <v>6515</v>
      </c>
      <c r="C19" s="1">
        <v>3385</v>
      </c>
      <c r="D19" s="1">
        <v>3130</v>
      </c>
      <c r="E19" s="1">
        <v>3702</v>
      </c>
      <c r="F19" s="1">
        <v>1885</v>
      </c>
      <c r="G19" s="1">
        <v>1817</v>
      </c>
      <c r="H19" s="1">
        <v>1303</v>
      </c>
      <c r="I19" s="1">
        <v>697</v>
      </c>
      <c r="J19" s="1">
        <v>606</v>
      </c>
      <c r="K19" s="1">
        <v>1510</v>
      </c>
      <c r="L19" s="1">
        <v>803</v>
      </c>
      <c r="M19" s="1">
        <v>707</v>
      </c>
    </row>
    <row r="20" spans="1:13" x14ac:dyDescent="0.3">
      <c r="A20" s="22">
        <v>15</v>
      </c>
      <c r="B20" s="1">
        <v>7619</v>
      </c>
      <c r="C20" s="1">
        <v>3959</v>
      </c>
      <c r="D20" s="1">
        <v>3660</v>
      </c>
      <c r="E20" s="1">
        <v>4503</v>
      </c>
      <c r="F20" s="1">
        <v>2278</v>
      </c>
      <c r="G20" s="1">
        <v>2225</v>
      </c>
      <c r="H20" s="1">
        <v>1428</v>
      </c>
      <c r="I20" s="1">
        <v>757</v>
      </c>
      <c r="J20" s="1">
        <v>671</v>
      </c>
      <c r="K20" s="1">
        <v>1688</v>
      </c>
      <c r="L20" s="1">
        <v>924</v>
      </c>
      <c r="M20" s="1">
        <v>764</v>
      </c>
    </row>
    <row r="21" spans="1:13" x14ac:dyDescent="0.3">
      <c r="A21" s="22">
        <v>16</v>
      </c>
      <c r="B21" s="1">
        <v>7509</v>
      </c>
      <c r="C21" s="1">
        <v>3710</v>
      </c>
      <c r="D21" s="1">
        <v>3799</v>
      </c>
      <c r="E21" s="1">
        <v>4402</v>
      </c>
      <c r="F21" s="1">
        <v>2169</v>
      </c>
      <c r="G21" s="1">
        <v>2233</v>
      </c>
      <c r="H21" s="1">
        <v>1469</v>
      </c>
      <c r="I21" s="1">
        <v>735</v>
      </c>
      <c r="J21" s="1">
        <v>734</v>
      </c>
      <c r="K21" s="1">
        <v>1638</v>
      </c>
      <c r="L21" s="1">
        <v>806</v>
      </c>
      <c r="M21" s="1">
        <v>832</v>
      </c>
    </row>
    <row r="22" spans="1:13" x14ac:dyDescent="0.3">
      <c r="A22" s="22">
        <v>17</v>
      </c>
      <c r="B22" s="1">
        <v>7359</v>
      </c>
      <c r="C22" s="1">
        <v>3876</v>
      </c>
      <c r="D22" s="1">
        <v>3483</v>
      </c>
      <c r="E22" s="1">
        <v>4215</v>
      </c>
      <c r="F22" s="1">
        <v>2185</v>
      </c>
      <c r="G22" s="1">
        <v>2030</v>
      </c>
      <c r="H22" s="1">
        <v>1775</v>
      </c>
      <c r="I22" s="1">
        <v>1016</v>
      </c>
      <c r="J22" s="1">
        <v>759</v>
      </c>
      <c r="K22" s="1">
        <v>1369</v>
      </c>
      <c r="L22" s="1">
        <v>675</v>
      </c>
      <c r="M22" s="1">
        <v>694</v>
      </c>
    </row>
    <row r="23" spans="1:13" x14ac:dyDescent="0.3">
      <c r="A23" s="22">
        <v>18</v>
      </c>
      <c r="B23" s="1">
        <v>15120</v>
      </c>
      <c r="C23" s="1">
        <v>7828</v>
      </c>
      <c r="D23" s="1">
        <v>7292</v>
      </c>
      <c r="E23" s="1">
        <v>9590</v>
      </c>
      <c r="F23" s="1">
        <v>4950</v>
      </c>
      <c r="G23" s="1">
        <v>4640</v>
      </c>
      <c r="H23" s="1">
        <v>2855</v>
      </c>
      <c r="I23" s="1">
        <v>1443</v>
      </c>
      <c r="J23" s="1">
        <v>1412</v>
      </c>
      <c r="K23" s="1">
        <v>2675</v>
      </c>
      <c r="L23" s="1">
        <v>1435</v>
      </c>
      <c r="M23" s="1">
        <v>1240</v>
      </c>
    </row>
    <row r="24" spans="1:13" x14ac:dyDescent="0.3">
      <c r="A24" s="22">
        <v>19</v>
      </c>
      <c r="B24" s="1">
        <v>11853</v>
      </c>
      <c r="C24" s="1">
        <v>6237</v>
      </c>
      <c r="D24" s="1">
        <v>5616</v>
      </c>
      <c r="E24" s="1">
        <v>7300</v>
      </c>
      <c r="F24" s="1">
        <v>3841</v>
      </c>
      <c r="G24" s="1">
        <v>3459</v>
      </c>
      <c r="H24" s="1">
        <v>2440</v>
      </c>
      <c r="I24" s="1">
        <v>1262</v>
      </c>
      <c r="J24" s="1">
        <v>1178</v>
      </c>
      <c r="K24" s="1">
        <v>2113</v>
      </c>
      <c r="L24" s="1">
        <v>1134</v>
      </c>
      <c r="M24" s="1">
        <v>979</v>
      </c>
    </row>
    <row r="25" spans="1:13" x14ac:dyDescent="0.3">
      <c r="A25" s="22">
        <v>20</v>
      </c>
      <c r="B25" s="1">
        <v>14115</v>
      </c>
      <c r="C25" s="1">
        <v>7392</v>
      </c>
      <c r="D25" s="1">
        <v>6723</v>
      </c>
      <c r="E25" s="1">
        <v>8949</v>
      </c>
      <c r="F25" s="1">
        <v>4761</v>
      </c>
      <c r="G25" s="1">
        <v>4188</v>
      </c>
      <c r="H25" s="1">
        <v>2600</v>
      </c>
      <c r="I25" s="1">
        <v>1353</v>
      </c>
      <c r="J25" s="1">
        <v>1247</v>
      </c>
      <c r="K25" s="1">
        <v>2566</v>
      </c>
      <c r="L25" s="1">
        <v>1278</v>
      </c>
      <c r="M25" s="1">
        <v>1288</v>
      </c>
    </row>
    <row r="26" spans="1:13" x14ac:dyDescent="0.3">
      <c r="A26" s="22">
        <v>21</v>
      </c>
      <c r="B26" s="1">
        <v>7417</v>
      </c>
      <c r="C26" s="1">
        <v>4089</v>
      </c>
      <c r="D26" s="1">
        <v>3328</v>
      </c>
      <c r="E26" s="1">
        <v>4647</v>
      </c>
      <c r="F26" s="1">
        <v>2576</v>
      </c>
      <c r="G26" s="1">
        <v>2071</v>
      </c>
      <c r="H26" s="1">
        <v>1396</v>
      </c>
      <c r="I26" s="1">
        <v>766</v>
      </c>
      <c r="J26" s="1">
        <v>630</v>
      </c>
      <c r="K26" s="1">
        <v>1374</v>
      </c>
      <c r="L26" s="1">
        <v>747</v>
      </c>
      <c r="M26" s="1">
        <v>627</v>
      </c>
    </row>
    <row r="27" spans="1:13" x14ac:dyDescent="0.3">
      <c r="A27" s="22">
        <v>22</v>
      </c>
      <c r="B27" s="1">
        <v>7687</v>
      </c>
      <c r="C27" s="1">
        <v>4124</v>
      </c>
      <c r="D27" s="1">
        <v>3563</v>
      </c>
      <c r="E27" s="1">
        <v>4845</v>
      </c>
      <c r="F27" s="1">
        <v>2673</v>
      </c>
      <c r="G27" s="1">
        <v>2172</v>
      </c>
      <c r="H27" s="1">
        <v>1378</v>
      </c>
      <c r="I27" s="1">
        <v>704</v>
      </c>
      <c r="J27" s="1">
        <v>674</v>
      </c>
      <c r="K27" s="1">
        <v>1464</v>
      </c>
      <c r="L27" s="1">
        <v>747</v>
      </c>
      <c r="M27" s="1">
        <v>717</v>
      </c>
    </row>
    <row r="28" spans="1:13" x14ac:dyDescent="0.3">
      <c r="A28" s="22">
        <v>23</v>
      </c>
      <c r="B28" s="1">
        <v>5737</v>
      </c>
      <c r="C28" s="1">
        <v>3034</v>
      </c>
      <c r="D28" s="1">
        <v>2703</v>
      </c>
      <c r="E28" s="1">
        <v>3695</v>
      </c>
      <c r="F28" s="1">
        <v>2006</v>
      </c>
      <c r="G28" s="1">
        <v>1689</v>
      </c>
      <c r="H28" s="1">
        <v>1019</v>
      </c>
      <c r="I28" s="1">
        <v>509</v>
      </c>
      <c r="J28" s="1">
        <v>510</v>
      </c>
      <c r="K28" s="1">
        <v>1023</v>
      </c>
      <c r="L28" s="1">
        <v>519</v>
      </c>
      <c r="M28" s="1">
        <v>504</v>
      </c>
    </row>
    <row r="29" spans="1:13" x14ac:dyDescent="0.3">
      <c r="A29" s="22">
        <v>24</v>
      </c>
      <c r="B29" s="1">
        <v>7062</v>
      </c>
      <c r="C29" s="1">
        <v>3690</v>
      </c>
      <c r="D29" s="1">
        <v>3372</v>
      </c>
      <c r="E29" s="1">
        <v>4381</v>
      </c>
      <c r="F29" s="1">
        <v>2396</v>
      </c>
      <c r="G29" s="1">
        <v>1985</v>
      </c>
      <c r="H29" s="1">
        <v>1366</v>
      </c>
      <c r="I29" s="1">
        <v>651</v>
      </c>
      <c r="J29" s="1">
        <v>715</v>
      </c>
      <c r="K29" s="1">
        <v>1315</v>
      </c>
      <c r="L29" s="1">
        <v>643</v>
      </c>
      <c r="M29" s="1">
        <v>672</v>
      </c>
    </row>
    <row r="30" spans="1:13" x14ac:dyDescent="0.3">
      <c r="A30" s="22">
        <v>25</v>
      </c>
      <c r="B30" s="1">
        <v>8555</v>
      </c>
      <c r="C30" s="1">
        <v>4464</v>
      </c>
      <c r="D30" s="1">
        <v>4091</v>
      </c>
      <c r="E30" s="1">
        <v>5118</v>
      </c>
      <c r="F30" s="1">
        <v>2794</v>
      </c>
      <c r="G30" s="1">
        <v>2324</v>
      </c>
      <c r="H30" s="1">
        <v>1558</v>
      </c>
      <c r="I30" s="1">
        <v>759</v>
      </c>
      <c r="J30" s="1">
        <v>799</v>
      </c>
      <c r="K30" s="1">
        <v>1879</v>
      </c>
      <c r="L30" s="1">
        <v>911</v>
      </c>
      <c r="M30" s="1">
        <v>968</v>
      </c>
    </row>
    <row r="31" spans="1:13" x14ac:dyDescent="0.3">
      <c r="A31" s="22">
        <v>26</v>
      </c>
      <c r="B31" s="1">
        <v>5943</v>
      </c>
      <c r="C31" s="1">
        <v>2912</v>
      </c>
      <c r="D31" s="1">
        <v>3031</v>
      </c>
      <c r="E31" s="1">
        <v>3440</v>
      </c>
      <c r="F31" s="1">
        <v>1757</v>
      </c>
      <c r="G31" s="1">
        <v>1683</v>
      </c>
      <c r="H31" s="1">
        <v>1251</v>
      </c>
      <c r="I31" s="1">
        <v>593</v>
      </c>
      <c r="J31" s="1">
        <v>658</v>
      </c>
      <c r="K31" s="1">
        <v>1252</v>
      </c>
      <c r="L31" s="1">
        <v>562</v>
      </c>
      <c r="M31" s="1">
        <v>690</v>
      </c>
    </row>
    <row r="32" spans="1:13" x14ac:dyDescent="0.3">
      <c r="A32" s="22">
        <v>27</v>
      </c>
      <c r="B32" s="1">
        <v>5953</v>
      </c>
      <c r="C32" s="1">
        <v>2994</v>
      </c>
      <c r="D32" s="1">
        <v>2959</v>
      </c>
      <c r="E32" s="1">
        <v>3486</v>
      </c>
      <c r="F32" s="1">
        <v>1855</v>
      </c>
      <c r="G32" s="1">
        <v>1631</v>
      </c>
      <c r="H32" s="1">
        <v>1214</v>
      </c>
      <c r="I32" s="1">
        <v>567</v>
      </c>
      <c r="J32" s="1">
        <v>647</v>
      </c>
      <c r="K32" s="1">
        <v>1253</v>
      </c>
      <c r="L32" s="1">
        <v>572</v>
      </c>
      <c r="M32" s="1">
        <v>681</v>
      </c>
    </row>
    <row r="33" spans="1:13" x14ac:dyDescent="0.3">
      <c r="A33" s="22">
        <v>28</v>
      </c>
      <c r="B33" s="1">
        <v>7021</v>
      </c>
      <c r="C33" s="1">
        <v>3392</v>
      </c>
      <c r="D33" s="1">
        <v>3629</v>
      </c>
      <c r="E33" s="1">
        <v>3939</v>
      </c>
      <c r="F33" s="1">
        <v>1973</v>
      </c>
      <c r="G33" s="1">
        <v>1966</v>
      </c>
      <c r="H33" s="1">
        <v>1558</v>
      </c>
      <c r="I33" s="1">
        <v>732</v>
      </c>
      <c r="J33" s="1">
        <v>826</v>
      </c>
      <c r="K33" s="1">
        <v>1524</v>
      </c>
      <c r="L33" s="1">
        <v>687</v>
      </c>
      <c r="M33" s="1">
        <v>837</v>
      </c>
    </row>
    <row r="34" spans="1:13" x14ac:dyDescent="0.3">
      <c r="A34" s="22">
        <v>29</v>
      </c>
      <c r="B34" s="1">
        <v>5613</v>
      </c>
      <c r="C34" s="1">
        <v>2743</v>
      </c>
      <c r="D34" s="1">
        <v>2870</v>
      </c>
      <c r="E34" s="1">
        <v>3080</v>
      </c>
      <c r="F34" s="1">
        <v>1563</v>
      </c>
      <c r="G34" s="1">
        <v>1517</v>
      </c>
      <c r="H34" s="1">
        <v>1380</v>
      </c>
      <c r="I34" s="1">
        <v>636</v>
      </c>
      <c r="J34" s="1">
        <v>744</v>
      </c>
      <c r="K34" s="1">
        <v>1153</v>
      </c>
      <c r="L34" s="1">
        <v>544</v>
      </c>
      <c r="M34" s="1">
        <v>609</v>
      </c>
    </row>
    <row r="35" spans="1:13" x14ac:dyDescent="0.3">
      <c r="A35" s="22">
        <v>30</v>
      </c>
      <c r="B35" s="1">
        <v>10158</v>
      </c>
      <c r="C35" s="1">
        <v>5016</v>
      </c>
      <c r="D35" s="1">
        <v>5142</v>
      </c>
      <c r="E35" s="1">
        <v>5876</v>
      </c>
      <c r="F35" s="1">
        <v>2970</v>
      </c>
      <c r="G35" s="1">
        <v>2906</v>
      </c>
      <c r="H35" s="1">
        <v>2135</v>
      </c>
      <c r="I35" s="1">
        <v>1059</v>
      </c>
      <c r="J35" s="1">
        <v>1076</v>
      </c>
      <c r="K35" s="1">
        <v>2147</v>
      </c>
      <c r="L35" s="1">
        <v>987</v>
      </c>
      <c r="M35" s="1">
        <v>1160</v>
      </c>
    </row>
    <row r="36" spans="1:13" x14ac:dyDescent="0.3">
      <c r="A36" s="22">
        <v>31</v>
      </c>
      <c r="B36" s="1">
        <v>3697</v>
      </c>
      <c r="C36" s="1">
        <v>1868</v>
      </c>
      <c r="D36" s="1">
        <v>1829</v>
      </c>
      <c r="E36" s="1">
        <v>2064</v>
      </c>
      <c r="F36" s="1">
        <v>1064</v>
      </c>
      <c r="G36" s="1">
        <v>1000</v>
      </c>
      <c r="H36" s="1">
        <v>915</v>
      </c>
      <c r="I36" s="1">
        <v>455</v>
      </c>
      <c r="J36" s="1">
        <v>460</v>
      </c>
      <c r="K36" s="1">
        <v>718</v>
      </c>
      <c r="L36" s="1">
        <v>349</v>
      </c>
      <c r="M36" s="1">
        <v>369</v>
      </c>
    </row>
    <row r="37" spans="1:13" x14ac:dyDescent="0.3">
      <c r="A37" s="22">
        <v>32</v>
      </c>
      <c r="B37" s="1">
        <v>5407</v>
      </c>
      <c r="C37" s="1">
        <v>2585</v>
      </c>
      <c r="D37" s="1">
        <v>2822</v>
      </c>
      <c r="E37" s="1">
        <v>2872</v>
      </c>
      <c r="F37" s="1">
        <v>1367</v>
      </c>
      <c r="G37" s="1">
        <v>1505</v>
      </c>
      <c r="H37" s="1">
        <v>1321</v>
      </c>
      <c r="I37" s="1">
        <v>650</v>
      </c>
      <c r="J37" s="1">
        <v>671</v>
      </c>
      <c r="K37" s="1">
        <v>1214</v>
      </c>
      <c r="L37" s="1">
        <v>568</v>
      </c>
      <c r="M37" s="1">
        <v>646</v>
      </c>
    </row>
    <row r="38" spans="1:13" x14ac:dyDescent="0.3">
      <c r="A38" s="22">
        <v>33</v>
      </c>
      <c r="B38" s="1">
        <v>2833</v>
      </c>
      <c r="C38" s="1">
        <v>1353</v>
      </c>
      <c r="D38" s="1">
        <v>1480</v>
      </c>
      <c r="E38" s="1">
        <v>1557</v>
      </c>
      <c r="F38" s="1">
        <v>758</v>
      </c>
      <c r="G38" s="1">
        <v>799</v>
      </c>
      <c r="H38" s="1">
        <v>691</v>
      </c>
      <c r="I38" s="1">
        <v>317</v>
      </c>
      <c r="J38" s="1">
        <v>374</v>
      </c>
      <c r="K38" s="1">
        <v>585</v>
      </c>
      <c r="L38" s="1">
        <v>278</v>
      </c>
      <c r="M38" s="1">
        <v>307</v>
      </c>
    </row>
    <row r="39" spans="1:13" x14ac:dyDescent="0.3">
      <c r="A39" s="22">
        <v>34</v>
      </c>
      <c r="B39" s="1">
        <v>3724</v>
      </c>
      <c r="C39" s="1">
        <v>1758</v>
      </c>
      <c r="D39" s="1">
        <v>1966</v>
      </c>
      <c r="E39" s="1">
        <v>2128</v>
      </c>
      <c r="F39" s="1">
        <v>1013</v>
      </c>
      <c r="G39" s="1">
        <v>1115</v>
      </c>
      <c r="H39" s="1">
        <v>822</v>
      </c>
      <c r="I39" s="1">
        <v>408</v>
      </c>
      <c r="J39" s="1">
        <v>414</v>
      </c>
      <c r="K39" s="1">
        <v>774</v>
      </c>
      <c r="L39" s="1">
        <v>337</v>
      </c>
      <c r="M39" s="1">
        <v>437</v>
      </c>
    </row>
    <row r="40" spans="1:13" x14ac:dyDescent="0.3">
      <c r="A40" s="22">
        <v>35</v>
      </c>
      <c r="B40" s="1">
        <v>6323</v>
      </c>
      <c r="C40" s="1">
        <v>3202</v>
      </c>
      <c r="D40" s="1">
        <v>3121</v>
      </c>
      <c r="E40" s="1">
        <v>3502</v>
      </c>
      <c r="F40" s="1">
        <v>1802</v>
      </c>
      <c r="G40" s="1">
        <v>1700</v>
      </c>
      <c r="H40" s="1">
        <v>1317</v>
      </c>
      <c r="I40" s="1">
        <v>679</v>
      </c>
      <c r="J40" s="1">
        <v>638</v>
      </c>
      <c r="K40" s="1">
        <v>1504</v>
      </c>
      <c r="L40" s="1">
        <v>721</v>
      </c>
      <c r="M40" s="1">
        <v>783</v>
      </c>
    </row>
    <row r="41" spans="1:13" x14ac:dyDescent="0.3">
      <c r="A41" s="22">
        <v>36</v>
      </c>
      <c r="B41" s="1">
        <v>4695</v>
      </c>
      <c r="C41" s="1">
        <v>2172</v>
      </c>
      <c r="D41" s="1">
        <v>2523</v>
      </c>
      <c r="E41" s="1">
        <v>2536</v>
      </c>
      <c r="F41" s="1">
        <v>1167</v>
      </c>
      <c r="G41" s="1">
        <v>1369</v>
      </c>
      <c r="H41" s="1">
        <v>1119</v>
      </c>
      <c r="I41" s="1">
        <v>538</v>
      </c>
      <c r="J41" s="1">
        <v>581</v>
      </c>
      <c r="K41" s="1">
        <v>1040</v>
      </c>
      <c r="L41" s="1">
        <v>467</v>
      </c>
      <c r="M41" s="1">
        <v>573</v>
      </c>
    </row>
    <row r="42" spans="1:13" x14ac:dyDescent="0.3">
      <c r="A42" s="22">
        <v>37</v>
      </c>
      <c r="B42" s="1">
        <v>3836</v>
      </c>
      <c r="C42" s="1">
        <v>1869</v>
      </c>
      <c r="D42" s="1">
        <v>1967</v>
      </c>
      <c r="E42" s="1">
        <v>2066</v>
      </c>
      <c r="F42" s="1">
        <v>963</v>
      </c>
      <c r="G42" s="1">
        <v>1103</v>
      </c>
      <c r="H42" s="1">
        <v>891</v>
      </c>
      <c r="I42" s="1">
        <v>471</v>
      </c>
      <c r="J42" s="1">
        <v>420</v>
      </c>
      <c r="K42" s="1">
        <v>879</v>
      </c>
      <c r="L42" s="1">
        <v>435</v>
      </c>
      <c r="M42" s="1">
        <v>444</v>
      </c>
    </row>
    <row r="43" spans="1:13" x14ac:dyDescent="0.3">
      <c r="A43" s="22">
        <v>38</v>
      </c>
      <c r="B43" s="1">
        <v>5360</v>
      </c>
      <c r="C43" s="1">
        <v>2474</v>
      </c>
      <c r="D43" s="1">
        <v>2886</v>
      </c>
      <c r="E43" s="1">
        <v>2836</v>
      </c>
      <c r="F43" s="1">
        <v>1303</v>
      </c>
      <c r="G43" s="1">
        <v>1533</v>
      </c>
      <c r="H43" s="1">
        <v>1285</v>
      </c>
      <c r="I43" s="1">
        <v>654</v>
      </c>
      <c r="J43" s="1">
        <v>631</v>
      </c>
      <c r="K43" s="1">
        <v>1239</v>
      </c>
      <c r="L43" s="1">
        <v>517</v>
      </c>
      <c r="M43" s="1">
        <v>722</v>
      </c>
    </row>
    <row r="44" spans="1:13" x14ac:dyDescent="0.3">
      <c r="A44" s="22">
        <v>39</v>
      </c>
      <c r="B44" s="1">
        <v>4430</v>
      </c>
      <c r="C44" s="1">
        <v>2145</v>
      </c>
      <c r="D44" s="1">
        <v>2285</v>
      </c>
      <c r="E44" s="1">
        <v>2265</v>
      </c>
      <c r="F44" s="1">
        <v>1101</v>
      </c>
      <c r="G44" s="1">
        <v>1164</v>
      </c>
      <c r="H44" s="1">
        <v>1204</v>
      </c>
      <c r="I44" s="1">
        <v>595</v>
      </c>
      <c r="J44" s="1">
        <v>609</v>
      </c>
      <c r="K44" s="1">
        <v>961</v>
      </c>
      <c r="L44" s="1">
        <v>449</v>
      </c>
      <c r="M44" s="1">
        <v>512</v>
      </c>
    </row>
    <row r="45" spans="1:13" x14ac:dyDescent="0.3">
      <c r="A45" s="22">
        <v>40</v>
      </c>
      <c r="B45" s="1">
        <v>8379</v>
      </c>
      <c r="C45" s="1">
        <v>4078</v>
      </c>
      <c r="D45" s="1">
        <v>4301</v>
      </c>
      <c r="E45" s="1">
        <v>4970</v>
      </c>
      <c r="F45" s="1">
        <v>2417</v>
      </c>
      <c r="G45" s="1">
        <v>2553</v>
      </c>
      <c r="H45" s="1">
        <v>1589</v>
      </c>
      <c r="I45" s="1">
        <v>836</v>
      </c>
      <c r="J45" s="1">
        <v>753</v>
      </c>
      <c r="K45" s="1">
        <v>1820</v>
      </c>
      <c r="L45" s="1">
        <v>825</v>
      </c>
      <c r="M45" s="1">
        <v>995</v>
      </c>
    </row>
    <row r="46" spans="1:13" x14ac:dyDescent="0.3">
      <c r="A46" s="22">
        <v>41</v>
      </c>
      <c r="B46" s="1">
        <v>2703</v>
      </c>
      <c r="C46" s="1">
        <v>1366</v>
      </c>
      <c r="D46" s="1">
        <v>1337</v>
      </c>
      <c r="E46" s="1">
        <v>1499</v>
      </c>
      <c r="F46" s="1">
        <v>753</v>
      </c>
      <c r="G46" s="1">
        <v>746</v>
      </c>
      <c r="H46" s="1">
        <v>639</v>
      </c>
      <c r="I46" s="1">
        <v>307</v>
      </c>
      <c r="J46" s="1">
        <v>332</v>
      </c>
      <c r="K46" s="1">
        <v>565</v>
      </c>
      <c r="L46" s="1">
        <v>306</v>
      </c>
      <c r="M46" s="1">
        <v>259</v>
      </c>
    </row>
    <row r="47" spans="1:13" x14ac:dyDescent="0.3">
      <c r="A47" s="22">
        <v>42</v>
      </c>
      <c r="B47" s="1">
        <v>3975</v>
      </c>
      <c r="C47" s="1">
        <v>2028</v>
      </c>
      <c r="D47" s="1">
        <v>1947</v>
      </c>
      <c r="E47" s="1">
        <v>2207</v>
      </c>
      <c r="F47" s="1">
        <v>1103</v>
      </c>
      <c r="G47" s="1">
        <v>1104</v>
      </c>
      <c r="H47" s="1">
        <v>892</v>
      </c>
      <c r="I47" s="1">
        <v>485</v>
      </c>
      <c r="J47" s="1">
        <v>407</v>
      </c>
      <c r="K47" s="1">
        <v>876</v>
      </c>
      <c r="L47" s="1">
        <v>440</v>
      </c>
      <c r="M47" s="1">
        <v>436</v>
      </c>
    </row>
    <row r="48" spans="1:13" x14ac:dyDescent="0.3">
      <c r="A48" s="22">
        <v>43</v>
      </c>
      <c r="B48" s="1">
        <v>2433</v>
      </c>
      <c r="C48" s="1">
        <v>1194</v>
      </c>
      <c r="D48" s="1">
        <v>1239</v>
      </c>
      <c r="E48" s="1">
        <v>1337</v>
      </c>
      <c r="F48" s="1">
        <v>625</v>
      </c>
      <c r="G48" s="1">
        <v>712</v>
      </c>
      <c r="H48" s="1">
        <v>559</v>
      </c>
      <c r="I48" s="1">
        <v>290</v>
      </c>
      <c r="J48" s="1">
        <v>269</v>
      </c>
      <c r="K48" s="1">
        <v>537</v>
      </c>
      <c r="L48" s="1">
        <v>279</v>
      </c>
      <c r="M48" s="1">
        <v>258</v>
      </c>
    </row>
    <row r="49" spans="1:13" x14ac:dyDescent="0.3">
      <c r="A49" s="22">
        <v>44</v>
      </c>
      <c r="B49" s="1">
        <v>1811</v>
      </c>
      <c r="C49" s="1">
        <v>931</v>
      </c>
      <c r="D49" s="1">
        <v>880</v>
      </c>
      <c r="E49" s="1">
        <v>1045</v>
      </c>
      <c r="F49" s="1">
        <v>521</v>
      </c>
      <c r="G49" s="1">
        <v>524</v>
      </c>
      <c r="H49" s="1">
        <v>419</v>
      </c>
      <c r="I49" s="1">
        <v>223</v>
      </c>
      <c r="J49" s="1">
        <v>196</v>
      </c>
      <c r="K49" s="1">
        <v>347</v>
      </c>
      <c r="L49" s="1">
        <v>187</v>
      </c>
      <c r="M49" s="1">
        <v>160</v>
      </c>
    </row>
    <row r="50" spans="1:13" x14ac:dyDescent="0.3">
      <c r="A50" s="22">
        <v>45</v>
      </c>
      <c r="B50" s="1">
        <v>5489</v>
      </c>
      <c r="C50" s="1">
        <v>2983</v>
      </c>
      <c r="D50" s="1">
        <v>2506</v>
      </c>
      <c r="E50" s="1">
        <v>3161</v>
      </c>
      <c r="F50" s="1">
        <v>1712</v>
      </c>
      <c r="G50" s="1">
        <v>1449</v>
      </c>
      <c r="H50" s="1">
        <v>982</v>
      </c>
      <c r="I50" s="1">
        <v>565</v>
      </c>
      <c r="J50" s="1">
        <v>417</v>
      </c>
      <c r="K50" s="1">
        <v>1346</v>
      </c>
      <c r="L50" s="1">
        <v>706</v>
      </c>
      <c r="M50" s="1">
        <v>640</v>
      </c>
    </row>
    <row r="51" spans="1:13" x14ac:dyDescent="0.3">
      <c r="A51" s="22">
        <v>46</v>
      </c>
      <c r="B51" s="1">
        <v>2973</v>
      </c>
      <c r="C51" s="1">
        <v>1513</v>
      </c>
      <c r="D51" s="1">
        <v>1460</v>
      </c>
      <c r="E51" s="1">
        <v>1646</v>
      </c>
      <c r="F51" s="1">
        <v>832</v>
      </c>
      <c r="G51" s="1">
        <v>814</v>
      </c>
      <c r="H51" s="1">
        <v>632</v>
      </c>
      <c r="I51" s="1">
        <v>328</v>
      </c>
      <c r="J51" s="1">
        <v>304</v>
      </c>
      <c r="K51" s="1">
        <v>695</v>
      </c>
      <c r="L51" s="1">
        <v>353</v>
      </c>
      <c r="M51" s="1">
        <v>342</v>
      </c>
    </row>
    <row r="52" spans="1:13" x14ac:dyDescent="0.3">
      <c r="A52" s="22">
        <v>47</v>
      </c>
      <c r="B52" s="1">
        <v>2517</v>
      </c>
      <c r="C52" s="1">
        <v>1228</v>
      </c>
      <c r="D52" s="1">
        <v>1289</v>
      </c>
      <c r="E52" s="1">
        <v>1389</v>
      </c>
      <c r="F52" s="1">
        <v>658</v>
      </c>
      <c r="G52" s="1">
        <v>731</v>
      </c>
      <c r="H52" s="1">
        <v>495</v>
      </c>
      <c r="I52" s="1">
        <v>262</v>
      </c>
      <c r="J52" s="1">
        <v>233</v>
      </c>
      <c r="K52" s="1">
        <v>633</v>
      </c>
      <c r="L52" s="1">
        <v>308</v>
      </c>
      <c r="M52" s="1">
        <v>325</v>
      </c>
    </row>
    <row r="53" spans="1:13" x14ac:dyDescent="0.3">
      <c r="A53" s="22">
        <v>48</v>
      </c>
      <c r="B53" s="1">
        <v>3781</v>
      </c>
      <c r="C53" s="1">
        <v>1879</v>
      </c>
      <c r="D53" s="1">
        <v>1902</v>
      </c>
      <c r="E53" s="1">
        <v>2148</v>
      </c>
      <c r="F53" s="1">
        <v>1060</v>
      </c>
      <c r="G53" s="1">
        <v>1088</v>
      </c>
      <c r="H53" s="1">
        <v>743</v>
      </c>
      <c r="I53" s="1">
        <v>387</v>
      </c>
      <c r="J53" s="1">
        <v>356</v>
      </c>
      <c r="K53" s="1">
        <v>890</v>
      </c>
      <c r="L53" s="1">
        <v>432</v>
      </c>
      <c r="M53" s="1">
        <v>458</v>
      </c>
    </row>
    <row r="54" spans="1:13" x14ac:dyDescent="0.3">
      <c r="A54" s="22">
        <v>49</v>
      </c>
      <c r="B54" s="1">
        <v>3051</v>
      </c>
      <c r="C54" s="1">
        <v>1619</v>
      </c>
      <c r="D54" s="1">
        <v>1432</v>
      </c>
      <c r="E54" s="1">
        <v>1669</v>
      </c>
      <c r="F54" s="1">
        <v>896</v>
      </c>
      <c r="G54" s="1">
        <v>773</v>
      </c>
      <c r="H54" s="1">
        <v>697</v>
      </c>
      <c r="I54" s="1">
        <v>392</v>
      </c>
      <c r="J54" s="1">
        <v>305</v>
      </c>
      <c r="K54" s="1">
        <v>685</v>
      </c>
      <c r="L54" s="1">
        <v>331</v>
      </c>
      <c r="M54" s="1">
        <v>354</v>
      </c>
    </row>
    <row r="55" spans="1:13" x14ac:dyDescent="0.3">
      <c r="A55" s="22">
        <v>50</v>
      </c>
      <c r="B55" s="1">
        <v>5562</v>
      </c>
      <c r="C55" s="1">
        <v>3051</v>
      </c>
      <c r="D55" s="1">
        <v>2511</v>
      </c>
      <c r="E55" s="1">
        <v>3352</v>
      </c>
      <c r="F55" s="1">
        <v>1834</v>
      </c>
      <c r="G55" s="1">
        <v>1518</v>
      </c>
      <c r="H55" s="1">
        <v>944</v>
      </c>
      <c r="I55" s="1">
        <v>540</v>
      </c>
      <c r="J55" s="1">
        <v>404</v>
      </c>
      <c r="K55" s="1">
        <v>1266</v>
      </c>
      <c r="L55" s="1">
        <v>677</v>
      </c>
      <c r="M55" s="1">
        <v>589</v>
      </c>
    </row>
    <row r="56" spans="1:13" x14ac:dyDescent="0.3">
      <c r="A56" s="22">
        <v>51</v>
      </c>
      <c r="B56" s="1">
        <v>1730</v>
      </c>
      <c r="C56" s="1">
        <v>942</v>
      </c>
      <c r="D56" s="1">
        <v>788</v>
      </c>
      <c r="E56" s="1">
        <v>953</v>
      </c>
      <c r="F56" s="1">
        <v>541</v>
      </c>
      <c r="G56" s="1">
        <v>412</v>
      </c>
      <c r="H56" s="1">
        <v>350</v>
      </c>
      <c r="I56" s="1">
        <v>195</v>
      </c>
      <c r="J56" s="1">
        <v>155</v>
      </c>
      <c r="K56" s="1">
        <v>427</v>
      </c>
      <c r="L56" s="1">
        <v>206</v>
      </c>
      <c r="M56" s="1">
        <v>221</v>
      </c>
    </row>
    <row r="57" spans="1:13" x14ac:dyDescent="0.3">
      <c r="A57" s="22">
        <v>52</v>
      </c>
      <c r="B57" s="1">
        <v>2231</v>
      </c>
      <c r="C57" s="1">
        <v>1237</v>
      </c>
      <c r="D57" s="1">
        <v>994</v>
      </c>
      <c r="E57" s="1">
        <v>1223</v>
      </c>
      <c r="F57" s="1">
        <v>653</v>
      </c>
      <c r="G57" s="1">
        <v>570</v>
      </c>
      <c r="H57" s="1">
        <v>409</v>
      </c>
      <c r="I57" s="1">
        <v>251</v>
      </c>
      <c r="J57" s="1">
        <v>158</v>
      </c>
      <c r="K57" s="1">
        <v>599</v>
      </c>
      <c r="L57" s="1">
        <v>333</v>
      </c>
      <c r="M57" s="1">
        <v>266</v>
      </c>
    </row>
    <row r="58" spans="1:13" x14ac:dyDescent="0.3">
      <c r="A58" s="22">
        <v>53</v>
      </c>
      <c r="B58" s="1">
        <v>1354</v>
      </c>
      <c r="C58" s="1">
        <v>747</v>
      </c>
      <c r="D58" s="1">
        <v>607</v>
      </c>
      <c r="E58" s="1">
        <v>778</v>
      </c>
      <c r="F58" s="1">
        <v>416</v>
      </c>
      <c r="G58" s="1">
        <v>362</v>
      </c>
      <c r="H58" s="1">
        <v>269</v>
      </c>
      <c r="I58" s="1">
        <v>154</v>
      </c>
      <c r="J58" s="1">
        <v>115</v>
      </c>
      <c r="K58" s="1">
        <v>307</v>
      </c>
      <c r="L58" s="1">
        <v>177</v>
      </c>
      <c r="M58" s="1">
        <v>130</v>
      </c>
    </row>
    <row r="59" spans="1:13" x14ac:dyDescent="0.3">
      <c r="A59" s="22">
        <v>54</v>
      </c>
      <c r="B59" s="1">
        <v>1982</v>
      </c>
      <c r="C59" s="1">
        <v>1046</v>
      </c>
      <c r="D59" s="1">
        <v>936</v>
      </c>
      <c r="E59" s="1">
        <v>1065</v>
      </c>
      <c r="F59" s="1">
        <v>523</v>
      </c>
      <c r="G59" s="1">
        <v>542</v>
      </c>
      <c r="H59" s="1">
        <v>392</v>
      </c>
      <c r="I59" s="1">
        <v>220</v>
      </c>
      <c r="J59" s="1">
        <v>172</v>
      </c>
      <c r="K59" s="1">
        <v>525</v>
      </c>
      <c r="L59" s="1">
        <v>303</v>
      </c>
      <c r="M59" s="1">
        <v>222</v>
      </c>
    </row>
    <row r="60" spans="1:13" x14ac:dyDescent="0.3">
      <c r="A60" s="22">
        <v>55</v>
      </c>
      <c r="B60" s="1">
        <v>2318</v>
      </c>
      <c r="C60" s="1">
        <v>1267</v>
      </c>
      <c r="D60" s="1">
        <v>1051</v>
      </c>
      <c r="E60" s="1">
        <v>1321</v>
      </c>
      <c r="F60" s="1">
        <v>709</v>
      </c>
      <c r="G60" s="1">
        <v>612</v>
      </c>
      <c r="H60" s="1">
        <v>379</v>
      </c>
      <c r="I60" s="1">
        <v>226</v>
      </c>
      <c r="J60" s="1">
        <v>153</v>
      </c>
      <c r="K60" s="1">
        <v>618</v>
      </c>
      <c r="L60" s="1">
        <v>332</v>
      </c>
      <c r="M60" s="1">
        <v>286</v>
      </c>
    </row>
    <row r="61" spans="1:13" x14ac:dyDescent="0.3">
      <c r="A61" s="22">
        <v>56</v>
      </c>
      <c r="B61" s="1">
        <v>1881</v>
      </c>
      <c r="C61" s="1">
        <v>1160</v>
      </c>
      <c r="D61" s="1">
        <v>721</v>
      </c>
      <c r="E61" s="1">
        <v>1042</v>
      </c>
      <c r="F61" s="1">
        <v>613</v>
      </c>
      <c r="G61" s="1">
        <v>429</v>
      </c>
      <c r="H61" s="1">
        <v>370</v>
      </c>
      <c r="I61" s="1">
        <v>248</v>
      </c>
      <c r="J61" s="1">
        <v>122</v>
      </c>
      <c r="K61" s="1">
        <v>469</v>
      </c>
      <c r="L61" s="1">
        <v>299</v>
      </c>
      <c r="M61" s="1">
        <v>170</v>
      </c>
    </row>
    <row r="62" spans="1:13" x14ac:dyDescent="0.3">
      <c r="A62" s="22">
        <v>57</v>
      </c>
      <c r="B62" s="1">
        <v>1452</v>
      </c>
      <c r="C62" s="1">
        <v>804</v>
      </c>
      <c r="D62" s="1">
        <v>648</v>
      </c>
      <c r="E62" s="1">
        <v>832</v>
      </c>
      <c r="F62" s="1">
        <v>437</v>
      </c>
      <c r="G62" s="1">
        <v>395</v>
      </c>
      <c r="H62" s="1">
        <v>227</v>
      </c>
      <c r="I62" s="1">
        <v>138</v>
      </c>
      <c r="J62" s="1">
        <v>89</v>
      </c>
      <c r="K62" s="1">
        <v>393</v>
      </c>
      <c r="L62" s="1">
        <v>229</v>
      </c>
      <c r="M62" s="1">
        <v>164</v>
      </c>
    </row>
    <row r="63" spans="1:13" x14ac:dyDescent="0.3">
      <c r="A63" s="22">
        <v>58</v>
      </c>
      <c r="B63" s="1">
        <v>1884</v>
      </c>
      <c r="C63" s="1">
        <v>960</v>
      </c>
      <c r="D63" s="1">
        <v>924</v>
      </c>
      <c r="E63" s="1">
        <v>1090</v>
      </c>
      <c r="F63" s="1">
        <v>537</v>
      </c>
      <c r="G63" s="1">
        <v>553</v>
      </c>
      <c r="H63" s="1">
        <v>322</v>
      </c>
      <c r="I63" s="1">
        <v>172</v>
      </c>
      <c r="J63" s="1">
        <v>150</v>
      </c>
      <c r="K63" s="1">
        <v>472</v>
      </c>
      <c r="L63" s="1">
        <v>251</v>
      </c>
      <c r="M63" s="1">
        <v>221</v>
      </c>
    </row>
    <row r="64" spans="1:13" x14ac:dyDescent="0.3">
      <c r="A64" s="22">
        <v>59</v>
      </c>
      <c r="B64" s="1">
        <v>1463</v>
      </c>
      <c r="C64" s="1">
        <v>780</v>
      </c>
      <c r="D64" s="1">
        <v>683</v>
      </c>
      <c r="E64" s="1">
        <v>906</v>
      </c>
      <c r="F64" s="1">
        <v>485</v>
      </c>
      <c r="G64" s="1">
        <v>421</v>
      </c>
      <c r="H64" s="1">
        <v>263</v>
      </c>
      <c r="I64" s="1">
        <v>154</v>
      </c>
      <c r="J64" s="1">
        <v>109</v>
      </c>
      <c r="K64" s="1">
        <v>294</v>
      </c>
      <c r="L64" s="1">
        <v>141</v>
      </c>
      <c r="M64" s="1">
        <v>153</v>
      </c>
    </row>
    <row r="65" spans="1:13" x14ac:dyDescent="0.3">
      <c r="A65" s="22">
        <v>60</v>
      </c>
      <c r="B65" s="1">
        <v>3369</v>
      </c>
      <c r="C65" s="1">
        <v>1867</v>
      </c>
      <c r="D65" s="1">
        <v>1502</v>
      </c>
      <c r="E65" s="1">
        <v>2113</v>
      </c>
      <c r="F65" s="1">
        <v>1160</v>
      </c>
      <c r="G65" s="1">
        <v>953</v>
      </c>
      <c r="H65" s="1">
        <v>510</v>
      </c>
      <c r="I65" s="1">
        <v>284</v>
      </c>
      <c r="J65" s="1">
        <v>226</v>
      </c>
      <c r="K65" s="1">
        <v>746</v>
      </c>
      <c r="L65" s="1">
        <v>423</v>
      </c>
      <c r="M65" s="1">
        <v>323</v>
      </c>
    </row>
    <row r="66" spans="1:13" x14ac:dyDescent="0.3">
      <c r="A66" s="22">
        <v>61</v>
      </c>
      <c r="B66" s="1">
        <v>1060</v>
      </c>
      <c r="C66" s="1">
        <v>597</v>
      </c>
      <c r="D66" s="1">
        <v>463</v>
      </c>
      <c r="E66" s="1">
        <v>621</v>
      </c>
      <c r="F66" s="1">
        <v>340</v>
      </c>
      <c r="G66" s="1">
        <v>281</v>
      </c>
      <c r="H66" s="1">
        <v>176</v>
      </c>
      <c r="I66" s="1">
        <v>114</v>
      </c>
      <c r="J66" s="1">
        <v>62</v>
      </c>
      <c r="K66" s="1">
        <v>263</v>
      </c>
      <c r="L66" s="1">
        <v>143</v>
      </c>
      <c r="M66" s="1">
        <v>120</v>
      </c>
    </row>
    <row r="67" spans="1:13" x14ac:dyDescent="0.3">
      <c r="A67" s="22">
        <v>62</v>
      </c>
      <c r="B67" s="1">
        <v>1319</v>
      </c>
      <c r="C67" s="1">
        <v>732</v>
      </c>
      <c r="D67" s="1">
        <v>587</v>
      </c>
      <c r="E67" s="1">
        <v>744</v>
      </c>
      <c r="F67" s="1">
        <v>405</v>
      </c>
      <c r="G67" s="1">
        <v>339</v>
      </c>
      <c r="H67" s="1">
        <v>211</v>
      </c>
      <c r="I67" s="1">
        <v>134</v>
      </c>
      <c r="J67" s="1">
        <v>77</v>
      </c>
      <c r="K67" s="1">
        <v>364</v>
      </c>
      <c r="L67" s="1">
        <v>193</v>
      </c>
      <c r="M67" s="1">
        <v>171</v>
      </c>
    </row>
    <row r="68" spans="1:13" x14ac:dyDescent="0.3">
      <c r="A68" s="22">
        <v>63</v>
      </c>
      <c r="B68" s="1">
        <v>872</v>
      </c>
      <c r="C68" s="1">
        <v>478</v>
      </c>
      <c r="D68" s="1">
        <v>394</v>
      </c>
      <c r="E68" s="1">
        <v>533</v>
      </c>
      <c r="F68" s="1">
        <v>286</v>
      </c>
      <c r="G68" s="1">
        <v>247</v>
      </c>
      <c r="H68" s="1">
        <v>137</v>
      </c>
      <c r="I68" s="1">
        <v>90</v>
      </c>
      <c r="J68" s="1">
        <v>47</v>
      </c>
      <c r="K68" s="1">
        <v>202</v>
      </c>
      <c r="L68" s="1">
        <v>102</v>
      </c>
      <c r="M68" s="1">
        <v>100</v>
      </c>
    </row>
    <row r="69" spans="1:13" x14ac:dyDescent="0.3">
      <c r="A69" s="22">
        <v>64</v>
      </c>
      <c r="B69" s="1">
        <v>858</v>
      </c>
      <c r="C69" s="1">
        <v>476</v>
      </c>
      <c r="D69" s="1">
        <v>382</v>
      </c>
      <c r="E69" s="1">
        <v>490</v>
      </c>
      <c r="F69" s="1">
        <v>268</v>
      </c>
      <c r="G69" s="1">
        <v>222</v>
      </c>
      <c r="H69" s="1">
        <v>147</v>
      </c>
      <c r="I69" s="1">
        <v>83</v>
      </c>
      <c r="J69" s="1">
        <v>64</v>
      </c>
      <c r="K69" s="1">
        <v>221</v>
      </c>
      <c r="L69" s="1">
        <v>125</v>
      </c>
      <c r="M69" s="1">
        <v>96</v>
      </c>
    </row>
    <row r="70" spans="1:13" x14ac:dyDescent="0.3">
      <c r="A70" s="22">
        <v>65</v>
      </c>
      <c r="B70" s="1">
        <v>1785</v>
      </c>
      <c r="C70" s="1">
        <v>1066</v>
      </c>
      <c r="D70" s="1">
        <v>719</v>
      </c>
      <c r="E70" s="1">
        <v>1050</v>
      </c>
      <c r="F70" s="1">
        <v>608</v>
      </c>
      <c r="G70" s="1">
        <v>442</v>
      </c>
      <c r="H70" s="1">
        <v>243</v>
      </c>
      <c r="I70" s="1">
        <v>150</v>
      </c>
      <c r="J70" s="1">
        <v>93</v>
      </c>
      <c r="K70" s="1">
        <v>492</v>
      </c>
      <c r="L70" s="1">
        <v>308</v>
      </c>
      <c r="M70" s="1">
        <v>184</v>
      </c>
    </row>
    <row r="71" spans="1:13" x14ac:dyDescent="0.3">
      <c r="A71" s="22">
        <v>66</v>
      </c>
      <c r="B71" s="1">
        <v>528</v>
      </c>
      <c r="C71" s="1">
        <v>311</v>
      </c>
      <c r="D71" s="1">
        <v>217</v>
      </c>
      <c r="E71" s="1">
        <v>299</v>
      </c>
      <c r="F71" s="1">
        <v>175</v>
      </c>
      <c r="G71" s="1">
        <v>124</v>
      </c>
      <c r="H71" s="1">
        <v>106</v>
      </c>
      <c r="I71" s="1">
        <v>68</v>
      </c>
      <c r="J71" s="1">
        <v>38</v>
      </c>
      <c r="K71" s="1">
        <v>123</v>
      </c>
      <c r="L71" s="1">
        <v>68</v>
      </c>
      <c r="M71" s="1">
        <v>55</v>
      </c>
    </row>
    <row r="72" spans="1:13" x14ac:dyDescent="0.3">
      <c r="A72" s="22">
        <v>67</v>
      </c>
      <c r="B72" s="1">
        <v>672</v>
      </c>
      <c r="C72" s="1">
        <v>410</v>
      </c>
      <c r="D72" s="1">
        <v>262</v>
      </c>
      <c r="E72" s="1">
        <v>386</v>
      </c>
      <c r="F72" s="1">
        <v>228</v>
      </c>
      <c r="G72" s="1">
        <v>158</v>
      </c>
      <c r="H72" s="1">
        <v>90</v>
      </c>
      <c r="I72" s="1">
        <v>72</v>
      </c>
      <c r="J72" s="1">
        <v>18</v>
      </c>
      <c r="K72" s="1">
        <v>196</v>
      </c>
      <c r="L72" s="1">
        <v>110</v>
      </c>
      <c r="M72" s="1">
        <v>86</v>
      </c>
    </row>
    <row r="73" spans="1:13" x14ac:dyDescent="0.3">
      <c r="A73" s="22">
        <v>68</v>
      </c>
      <c r="B73" s="1">
        <v>988</v>
      </c>
      <c r="C73" s="1">
        <v>575</v>
      </c>
      <c r="D73" s="1">
        <v>413</v>
      </c>
      <c r="E73" s="1">
        <v>579</v>
      </c>
      <c r="F73" s="1">
        <v>323</v>
      </c>
      <c r="G73" s="1">
        <v>256</v>
      </c>
      <c r="H73" s="1">
        <v>165</v>
      </c>
      <c r="I73" s="1">
        <v>119</v>
      </c>
      <c r="J73" s="1">
        <v>46</v>
      </c>
      <c r="K73" s="1">
        <v>244</v>
      </c>
      <c r="L73" s="1">
        <v>133</v>
      </c>
      <c r="M73" s="1">
        <v>111</v>
      </c>
    </row>
    <row r="74" spans="1:13" x14ac:dyDescent="0.3">
      <c r="A74" s="22">
        <v>69</v>
      </c>
      <c r="B74" s="1">
        <v>714</v>
      </c>
      <c r="C74" s="1">
        <v>397</v>
      </c>
      <c r="D74" s="1">
        <v>317</v>
      </c>
      <c r="E74" s="1">
        <v>385</v>
      </c>
      <c r="F74" s="1">
        <v>216</v>
      </c>
      <c r="G74" s="1">
        <v>169</v>
      </c>
      <c r="H74" s="1">
        <v>133</v>
      </c>
      <c r="I74" s="1">
        <v>87</v>
      </c>
      <c r="J74" s="1">
        <v>46</v>
      </c>
      <c r="K74" s="1">
        <v>196</v>
      </c>
      <c r="L74" s="1">
        <v>94</v>
      </c>
      <c r="M74" s="1">
        <v>102</v>
      </c>
    </row>
    <row r="75" spans="1:13" x14ac:dyDescent="0.3">
      <c r="A75" s="22">
        <v>70</v>
      </c>
      <c r="B75" s="1">
        <v>1229</v>
      </c>
      <c r="C75" s="1">
        <v>769</v>
      </c>
      <c r="D75" s="1">
        <v>460</v>
      </c>
      <c r="E75" s="1">
        <v>734</v>
      </c>
      <c r="F75" s="1">
        <v>471</v>
      </c>
      <c r="G75" s="1">
        <v>263</v>
      </c>
      <c r="H75" s="1">
        <v>130</v>
      </c>
      <c r="I75" s="1">
        <v>85</v>
      </c>
      <c r="J75" s="1">
        <v>45</v>
      </c>
      <c r="K75" s="1">
        <v>365</v>
      </c>
      <c r="L75" s="1">
        <v>213</v>
      </c>
      <c r="M75" s="1">
        <v>152</v>
      </c>
    </row>
    <row r="76" spans="1:13" x14ac:dyDescent="0.3">
      <c r="A76" s="22">
        <v>71</v>
      </c>
      <c r="B76" s="1">
        <v>379</v>
      </c>
      <c r="C76" s="1">
        <v>233</v>
      </c>
      <c r="D76" s="1">
        <v>146</v>
      </c>
      <c r="E76" s="1">
        <v>212</v>
      </c>
      <c r="F76" s="1">
        <v>128</v>
      </c>
      <c r="G76" s="1">
        <v>84</v>
      </c>
      <c r="H76" s="1">
        <v>43</v>
      </c>
      <c r="I76" s="1">
        <v>33</v>
      </c>
      <c r="J76" s="1">
        <v>10</v>
      </c>
      <c r="K76" s="1">
        <v>124</v>
      </c>
      <c r="L76" s="1">
        <v>72</v>
      </c>
      <c r="M76" s="1">
        <v>52</v>
      </c>
    </row>
    <row r="77" spans="1:13" x14ac:dyDescent="0.3">
      <c r="A77" s="22">
        <v>72</v>
      </c>
      <c r="B77" s="1">
        <v>465</v>
      </c>
      <c r="C77" s="1">
        <v>292</v>
      </c>
      <c r="D77" s="1">
        <v>173</v>
      </c>
      <c r="E77" s="1">
        <v>254</v>
      </c>
      <c r="F77" s="1">
        <v>160</v>
      </c>
      <c r="G77" s="1">
        <v>94</v>
      </c>
      <c r="H77" s="1">
        <v>55</v>
      </c>
      <c r="I77" s="1">
        <v>36</v>
      </c>
      <c r="J77" s="1">
        <v>19</v>
      </c>
      <c r="K77" s="1">
        <v>156</v>
      </c>
      <c r="L77" s="1">
        <v>96</v>
      </c>
      <c r="M77" s="1">
        <v>60</v>
      </c>
    </row>
    <row r="78" spans="1:13" x14ac:dyDescent="0.3">
      <c r="A78" s="22">
        <v>73</v>
      </c>
      <c r="B78" s="1">
        <v>249</v>
      </c>
      <c r="C78" s="1">
        <v>142</v>
      </c>
      <c r="D78" s="1">
        <v>107</v>
      </c>
      <c r="E78" s="1">
        <v>129</v>
      </c>
      <c r="F78" s="1">
        <v>77</v>
      </c>
      <c r="G78" s="1">
        <v>52</v>
      </c>
      <c r="H78" s="1">
        <v>30</v>
      </c>
      <c r="I78" s="1">
        <v>20</v>
      </c>
      <c r="J78" s="1">
        <v>10</v>
      </c>
      <c r="K78" s="1">
        <v>90</v>
      </c>
      <c r="L78" s="1">
        <v>45</v>
      </c>
      <c r="M78" s="1">
        <v>45</v>
      </c>
    </row>
    <row r="79" spans="1:13" x14ac:dyDescent="0.3">
      <c r="A79" s="22">
        <v>74</v>
      </c>
      <c r="B79" s="1">
        <v>212</v>
      </c>
      <c r="C79" s="1">
        <v>129</v>
      </c>
      <c r="D79" s="1">
        <v>83</v>
      </c>
      <c r="E79" s="1">
        <v>117</v>
      </c>
      <c r="F79" s="1">
        <v>68</v>
      </c>
      <c r="G79" s="1">
        <v>49</v>
      </c>
      <c r="H79" s="1">
        <v>28</v>
      </c>
      <c r="I79" s="1">
        <v>18</v>
      </c>
      <c r="J79" s="1">
        <v>10</v>
      </c>
      <c r="K79" s="1">
        <v>67</v>
      </c>
      <c r="L79" s="1">
        <v>43</v>
      </c>
      <c r="M79" s="1">
        <v>24</v>
      </c>
    </row>
    <row r="80" spans="1:13" x14ac:dyDescent="0.3">
      <c r="A80" s="22">
        <v>75</v>
      </c>
      <c r="B80" s="1">
        <v>493</v>
      </c>
      <c r="C80" s="1">
        <v>303</v>
      </c>
      <c r="D80" s="1">
        <v>190</v>
      </c>
      <c r="E80" s="1">
        <v>285</v>
      </c>
      <c r="F80" s="1">
        <v>179</v>
      </c>
      <c r="G80" s="1">
        <v>106</v>
      </c>
      <c r="H80" s="1">
        <v>60</v>
      </c>
      <c r="I80" s="1">
        <v>39</v>
      </c>
      <c r="J80" s="1">
        <v>21</v>
      </c>
      <c r="K80" s="1">
        <v>148</v>
      </c>
      <c r="L80" s="1">
        <v>85</v>
      </c>
      <c r="M80" s="1">
        <v>63</v>
      </c>
    </row>
    <row r="81" spans="1:13" x14ac:dyDescent="0.3">
      <c r="A81" s="22">
        <v>76</v>
      </c>
      <c r="B81" s="1">
        <v>232</v>
      </c>
      <c r="C81" s="1">
        <v>148</v>
      </c>
      <c r="D81" s="1">
        <v>84</v>
      </c>
      <c r="E81" s="1">
        <v>111</v>
      </c>
      <c r="F81" s="1">
        <v>71</v>
      </c>
      <c r="G81" s="1">
        <v>40</v>
      </c>
      <c r="H81" s="1">
        <v>33</v>
      </c>
      <c r="I81" s="1">
        <v>22</v>
      </c>
      <c r="J81" s="1">
        <v>11</v>
      </c>
      <c r="K81" s="1">
        <v>88</v>
      </c>
      <c r="L81" s="1">
        <v>55</v>
      </c>
      <c r="M81" s="1">
        <v>33</v>
      </c>
    </row>
    <row r="82" spans="1:13" x14ac:dyDescent="0.3">
      <c r="A82" s="22">
        <v>77</v>
      </c>
      <c r="B82" s="1">
        <v>113</v>
      </c>
      <c r="C82" s="1">
        <v>72</v>
      </c>
      <c r="D82" s="1">
        <v>41</v>
      </c>
      <c r="E82" s="1">
        <v>62</v>
      </c>
      <c r="F82" s="1">
        <v>39</v>
      </c>
      <c r="G82" s="1">
        <v>23</v>
      </c>
      <c r="H82" s="1">
        <v>9</v>
      </c>
      <c r="I82" s="1">
        <v>7</v>
      </c>
      <c r="J82" s="1">
        <v>2</v>
      </c>
      <c r="K82" s="1">
        <v>42</v>
      </c>
      <c r="L82" s="1">
        <v>26</v>
      </c>
      <c r="M82" s="1">
        <v>16</v>
      </c>
    </row>
    <row r="83" spans="1:13" x14ac:dyDescent="0.3">
      <c r="A83" s="22">
        <v>78</v>
      </c>
      <c r="B83" s="1">
        <v>218</v>
      </c>
      <c r="C83" s="1">
        <v>140</v>
      </c>
      <c r="D83" s="1">
        <v>78</v>
      </c>
      <c r="E83" s="1">
        <v>107</v>
      </c>
      <c r="F83" s="1">
        <v>69</v>
      </c>
      <c r="G83" s="1">
        <v>38</v>
      </c>
      <c r="H83" s="1">
        <v>20</v>
      </c>
      <c r="I83" s="1">
        <v>13</v>
      </c>
      <c r="J83" s="1">
        <v>7</v>
      </c>
      <c r="K83" s="1">
        <v>91</v>
      </c>
      <c r="L83" s="1">
        <v>58</v>
      </c>
      <c r="M83" s="1">
        <v>33</v>
      </c>
    </row>
    <row r="84" spans="1:13" x14ac:dyDescent="0.3">
      <c r="A84" s="22">
        <v>79</v>
      </c>
      <c r="B84" s="1">
        <v>164</v>
      </c>
      <c r="C84" s="1">
        <v>101</v>
      </c>
      <c r="D84" s="1">
        <v>63</v>
      </c>
      <c r="E84" s="1">
        <v>82</v>
      </c>
      <c r="F84" s="1">
        <v>53</v>
      </c>
      <c r="G84" s="1">
        <v>29</v>
      </c>
      <c r="H84" s="1">
        <v>27</v>
      </c>
      <c r="I84" s="1">
        <v>15</v>
      </c>
      <c r="J84" s="1">
        <v>12</v>
      </c>
      <c r="K84" s="1">
        <v>55</v>
      </c>
      <c r="L84" s="1">
        <v>33</v>
      </c>
      <c r="M84" s="1">
        <v>22</v>
      </c>
    </row>
    <row r="85" spans="1:13" x14ac:dyDescent="0.3">
      <c r="A85" s="22">
        <v>80</v>
      </c>
      <c r="B85" s="1">
        <v>316</v>
      </c>
      <c r="C85" s="1">
        <v>177</v>
      </c>
      <c r="D85" s="1">
        <v>139</v>
      </c>
      <c r="E85" s="1">
        <v>178</v>
      </c>
      <c r="F85" s="1">
        <v>108</v>
      </c>
      <c r="G85" s="1">
        <v>70</v>
      </c>
      <c r="H85" s="1">
        <v>30</v>
      </c>
      <c r="I85" s="1">
        <v>14</v>
      </c>
      <c r="J85" s="1">
        <v>16</v>
      </c>
      <c r="K85" s="1">
        <v>108</v>
      </c>
      <c r="L85" s="1">
        <v>55</v>
      </c>
      <c r="M85" s="1">
        <v>53</v>
      </c>
    </row>
    <row r="86" spans="1:13" x14ac:dyDescent="0.3">
      <c r="A86" s="22">
        <v>81</v>
      </c>
      <c r="B86" s="1">
        <v>102</v>
      </c>
      <c r="C86" s="1">
        <v>71</v>
      </c>
      <c r="D86" s="1">
        <v>31</v>
      </c>
      <c r="E86" s="1">
        <v>45</v>
      </c>
      <c r="F86" s="1">
        <v>30</v>
      </c>
      <c r="G86" s="1">
        <v>15</v>
      </c>
      <c r="H86" s="1">
        <v>10</v>
      </c>
      <c r="I86" s="1">
        <v>7</v>
      </c>
      <c r="J86" s="1">
        <v>3</v>
      </c>
      <c r="K86" s="1">
        <v>47</v>
      </c>
      <c r="L86" s="1">
        <v>34</v>
      </c>
      <c r="M86" s="1">
        <v>13</v>
      </c>
    </row>
    <row r="87" spans="1:13" x14ac:dyDescent="0.3">
      <c r="A87" s="22">
        <v>82</v>
      </c>
      <c r="B87" s="1">
        <v>75</v>
      </c>
      <c r="C87" s="1">
        <v>47</v>
      </c>
      <c r="D87" s="1">
        <v>28</v>
      </c>
      <c r="E87" s="1">
        <v>32</v>
      </c>
      <c r="F87" s="1">
        <v>20</v>
      </c>
      <c r="G87" s="1">
        <v>12</v>
      </c>
      <c r="H87" s="1">
        <v>9</v>
      </c>
      <c r="I87" s="1">
        <v>7</v>
      </c>
      <c r="J87" s="1">
        <v>2</v>
      </c>
      <c r="K87" s="1">
        <v>34</v>
      </c>
      <c r="L87" s="1">
        <v>20</v>
      </c>
      <c r="M87" s="1">
        <v>14</v>
      </c>
    </row>
    <row r="88" spans="1:13" x14ac:dyDescent="0.3">
      <c r="A88" s="22">
        <v>83</v>
      </c>
      <c r="B88" s="1">
        <v>39</v>
      </c>
      <c r="C88" s="1">
        <v>25</v>
      </c>
      <c r="D88" s="1">
        <v>14</v>
      </c>
      <c r="E88" s="1">
        <v>16</v>
      </c>
      <c r="F88" s="1">
        <v>10</v>
      </c>
      <c r="G88" s="1">
        <v>6</v>
      </c>
      <c r="H88" s="1">
        <v>6</v>
      </c>
      <c r="I88" s="1">
        <v>2</v>
      </c>
      <c r="J88" s="1">
        <v>4</v>
      </c>
      <c r="K88" s="1">
        <v>17</v>
      </c>
      <c r="L88" s="1">
        <v>13</v>
      </c>
      <c r="M88" s="1">
        <v>4</v>
      </c>
    </row>
    <row r="89" spans="1:13" x14ac:dyDescent="0.3">
      <c r="A89" s="22">
        <v>84</v>
      </c>
      <c r="B89" s="1">
        <v>52</v>
      </c>
      <c r="C89" s="1">
        <v>30</v>
      </c>
      <c r="D89" s="1">
        <v>22</v>
      </c>
      <c r="E89" s="1">
        <v>26</v>
      </c>
      <c r="F89" s="1">
        <v>15</v>
      </c>
      <c r="G89" s="1">
        <v>11</v>
      </c>
      <c r="H89" s="1">
        <v>4</v>
      </c>
      <c r="I89" s="1">
        <v>1</v>
      </c>
      <c r="J89" s="1">
        <v>3</v>
      </c>
      <c r="K89" s="1">
        <v>22</v>
      </c>
      <c r="L89" s="1">
        <v>14</v>
      </c>
      <c r="M89" s="1">
        <v>8</v>
      </c>
    </row>
    <row r="90" spans="1:13" x14ac:dyDescent="0.3">
      <c r="A90" s="22">
        <v>85</v>
      </c>
      <c r="B90" s="1">
        <v>83</v>
      </c>
      <c r="C90" s="1">
        <v>46</v>
      </c>
      <c r="D90" s="1">
        <v>37</v>
      </c>
      <c r="E90" s="1">
        <v>39</v>
      </c>
      <c r="F90" s="1">
        <v>20</v>
      </c>
      <c r="G90" s="1">
        <v>19</v>
      </c>
      <c r="H90" s="1">
        <v>11</v>
      </c>
      <c r="I90" s="1">
        <v>9</v>
      </c>
      <c r="J90" s="1">
        <v>2</v>
      </c>
      <c r="K90" s="1">
        <v>33</v>
      </c>
      <c r="L90" s="1">
        <v>17</v>
      </c>
      <c r="M90" s="1">
        <v>16</v>
      </c>
    </row>
    <row r="91" spans="1:13" x14ac:dyDescent="0.3">
      <c r="A91" s="22">
        <v>86</v>
      </c>
      <c r="B91" s="1">
        <v>51</v>
      </c>
      <c r="C91" s="1">
        <v>31</v>
      </c>
      <c r="D91" s="1">
        <v>20</v>
      </c>
      <c r="E91" s="1">
        <v>23</v>
      </c>
      <c r="F91" s="1">
        <v>14</v>
      </c>
      <c r="G91" s="1">
        <v>9</v>
      </c>
      <c r="H91" s="1">
        <v>8</v>
      </c>
      <c r="I91" s="1">
        <v>5</v>
      </c>
      <c r="J91" s="1">
        <v>3</v>
      </c>
      <c r="K91" s="1">
        <v>20</v>
      </c>
      <c r="L91" s="1">
        <v>12</v>
      </c>
      <c r="M91" s="1">
        <v>8</v>
      </c>
    </row>
    <row r="92" spans="1:13" x14ac:dyDescent="0.3">
      <c r="A92" s="22">
        <v>87</v>
      </c>
      <c r="B92" s="1">
        <v>46</v>
      </c>
      <c r="C92" s="1">
        <v>25</v>
      </c>
      <c r="D92" s="1">
        <v>21</v>
      </c>
      <c r="E92" s="1">
        <v>21</v>
      </c>
      <c r="F92" s="1">
        <v>10</v>
      </c>
      <c r="G92" s="1">
        <v>11</v>
      </c>
      <c r="H92" s="1">
        <v>8</v>
      </c>
      <c r="I92" s="1">
        <v>5</v>
      </c>
      <c r="J92" s="1">
        <v>3</v>
      </c>
      <c r="K92" s="1">
        <v>17</v>
      </c>
      <c r="L92" s="1">
        <v>10</v>
      </c>
      <c r="M92" s="1">
        <v>7</v>
      </c>
    </row>
    <row r="93" spans="1:13" x14ac:dyDescent="0.3">
      <c r="A93" s="22">
        <v>88</v>
      </c>
      <c r="B93" s="1">
        <v>42</v>
      </c>
      <c r="C93" s="1">
        <v>23</v>
      </c>
      <c r="D93" s="1">
        <v>19</v>
      </c>
      <c r="E93" s="1">
        <v>20</v>
      </c>
      <c r="F93" s="1">
        <v>10</v>
      </c>
      <c r="G93" s="1">
        <v>10</v>
      </c>
      <c r="H93" s="1">
        <v>7</v>
      </c>
      <c r="I93" s="1">
        <v>1</v>
      </c>
      <c r="J93" s="1">
        <v>6</v>
      </c>
      <c r="K93" s="1">
        <v>15</v>
      </c>
      <c r="L93" s="1">
        <v>12</v>
      </c>
      <c r="M93" s="1">
        <v>3</v>
      </c>
    </row>
    <row r="94" spans="1:13" x14ac:dyDescent="0.3">
      <c r="A94" s="22">
        <v>89</v>
      </c>
      <c r="B94" s="1">
        <v>38</v>
      </c>
      <c r="C94" s="1">
        <v>18</v>
      </c>
      <c r="D94" s="1">
        <v>20</v>
      </c>
      <c r="E94" s="1">
        <v>28</v>
      </c>
      <c r="F94" s="1">
        <v>17</v>
      </c>
      <c r="G94" s="1">
        <v>11</v>
      </c>
      <c r="H94" s="1">
        <v>3</v>
      </c>
      <c r="I94" s="1">
        <v>0</v>
      </c>
      <c r="J94" s="1">
        <v>3</v>
      </c>
      <c r="K94" s="1">
        <v>7</v>
      </c>
      <c r="L94" s="1">
        <v>1</v>
      </c>
      <c r="M94" s="1">
        <v>6</v>
      </c>
    </row>
    <row r="95" spans="1:13" x14ac:dyDescent="0.3">
      <c r="A95" s="22">
        <v>90</v>
      </c>
      <c r="B95" s="1">
        <v>34</v>
      </c>
      <c r="C95" s="1">
        <v>17</v>
      </c>
      <c r="D95" s="1">
        <v>17</v>
      </c>
      <c r="E95" s="1">
        <v>18</v>
      </c>
      <c r="F95" s="1">
        <v>10</v>
      </c>
      <c r="G95" s="1">
        <v>8</v>
      </c>
      <c r="H95" s="1">
        <v>2</v>
      </c>
      <c r="I95" s="1">
        <v>2</v>
      </c>
      <c r="J95" s="1">
        <v>0</v>
      </c>
      <c r="K95" s="1">
        <v>14</v>
      </c>
      <c r="L95" s="1">
        <v>5</v>
      </c>
      <c r="M95" s="1">
        <v>9</v>
      </c>
    </row>
    <row r="96" spans="1:13" x14ac:dyDescent="0.3">
      <c r="A96" s="22">
        <v>91</v>
      </c>
      <c r="B96" s="1">
        <v>16</v>
      </c>
      <c r="C96" s="1">
        <v>12</v>
      </c>
      <c r="D96" s="1">
        <v>4</v>
      </c>
      <c r="E96" s="1">
        <v>6</v>
      </c>
      <c r="F96" s="1">
        <v>4</v>
      </c>
      <c r="G96" s="1">
        <v>2</v>
      </c>
      <c r="H96" s="1">
        <v>2</v>
      </c>
      <c r="I96" s="1">
        <v>0</v>
      </c>
      <c r="J96" s="1">
        <v>2</v>
      </c>
      <c r="K96" s="1">
        <v>8</v>
      </c>
      <c r="L96" s="1">
        <v>8</v>
      </c>
      <c r="M96" s="1">
        <v>0</v>
      </c>
    </row>
    <row r="97" spans="1:13" x14ac:dyDescent="0.3">
      <c r="A97" s="22">
        <v>92</v>
      </c>
      <c r="B97" s="1">
        <v>8</v>
      </c>
      <c r="C97" s="1">
        <v>7</v>
      </c>
      <c r="D97" s="1">
        <v>1</v>
      </c>
      <c r="E97" s="1">
        <v>4</v>
      </c>
      <c r="F97" s="1">
        <v>3</v>
      </c>
      <c r="G97" s="1">
        <v>1</v>
      </c>
      <c r="H97" s="1">
        <v>0</v>
      </c>
      <c r="I97" s="1">
        <v>0</v>
      </c>
      <c r="J97" s="1">
        <v>0</v>
      </c>
      <c r="K97" s="1">
        <v>4</v>
      </c>
      <c r="L97" s="1">
        <v>4</v>
      </c>
      <c r="M97" s="1">
        <v>0</v>
      </c>
    </row>
    <row r="98" spans="1:13" x14ac:dyDescent="0.3">
      <c r="A98" s="22">
        <v>93</v>
      </c>
      <c r="B98" s="1">
        <v>15</v>
      </c>
      <c r="C98" s="1">
        <v>8</v>
      </c>
      <c r="D98" s="1">
        <v>7</v>
      </c>
      <c r="E98" s="1">
        <v>9</v>
      </c>
      <c r="F98" s="1">
        <v>6</v>
      </c>
      <c r="G98" s="1">
        <v>3</v>
      </c>
      <c r="H98" s="1">
        <v>4</v>
      </c>
      <c r="I98" s="1">
        <v>0</v>
      </c>
      <c r="J98" s="1">
        <v>4</v>
      </c>
      <c r="K98" s="1">
        <v>2</v>
      </c>
      <c r="L98" s="1">
        <v>2</v>
      </c>
      <c r="M98" s="1">
        <v>0</v>
      </c>
    </row>
    <row r="99" spans="1:13" x14ac:dyDescent="0.3">
      <c r="A99" s="22">
        <v>94</v>
      </c>
      <c r="B99" s="1">
        <v>7</v>
      </c>
      <c r="C99" s="1">
        <v>2</v>
      </c>
      <c r="D99" s="1">
        <v>5</v>
      </c>
      <c r="E99" s="1">
        <v>1</v>
      </c>
      <c r="F99" s="1">
        <v>0</v>
      </c>
      <c r="G99" s="1">
        <v>1</v>
      </c>
      <c r="H99" s="1">
        <v>1</v>
      </c>
      <c r="I99" s="1">
        <v>0</v>
      </c>
      <c r="J99" s="1">
        <v>1</v>
      </c>
      <c r="K99" s="1">
        <v>5</v>
      </c>
      <c r="L99" s="1">
        <v>2</v>
      </c>
      <c r="M99" s="1">
        <v>3</v>
      </c>
    </row>
    <row r="100" spans="1:13" x14ac:dyDescent="0.3">
      <c r="A100" s="22">
        <v>95</v>
      </c>
      <c r="B100" s="1">
        <v>4</v>
      </c>
      <c r="C100" s="1">
        <v>3</v>
      </c>
      <c r="D100" s="1">
        <v>1</v>
      </c>
      <c r="E100" s="1">
        <v>2</v>
      </c>
      <c r="F100" s="1">
        <v>2</v>
      </c>
      <c r="G100" s="1">
        <v>0</v>
      </c>
      <c r="H100" s="1">
        <v>0</v>
      </c>
      <c r="I100" s="1">
        <v>0</v>
      </c>
      <c r="J100" s="1">
        <v>0</v>
      </c>
      <c r="K100" s="1">
        <v>2</v>
      </c>
      <c r="L100" s="1">
        <v>1</v>
      </c>
      <c r="M100" s="1">
        <v>1</v>
      </c>
    </row>
    <row r="101" spans="1:13" x14ac:dyDescent="0.3">
      <c r="A101" s="22">
        <v>96</v>
      </c>
      <c r="B101" s="1">
        <v>15</v>
      </c>
      <c r="C101" s="1">
        <v>11</v>
      </c>
      <c r="D101" s="1">
        <v>4</v>
      </c>
      <c r="E101" s="1">
        <v>10</v>
      </c>
      <c r="F101" s="1">
        <v>6</v>
      </c>
      <c r="G101" s="1">
        <v>4</v>
      </c>
      <c r="H101" s="1">
        <v>1</v>
      </c>
      <c r="I101" s="1">
        <v>1</v>
      </c>
      <c r="J101" s="1">
        <v>0</v>
      </c>
      <c r="K101" s="1">
        <v>4</v>
      </c>
      <c r="L101" s="1">
        <v>4</v>
      </c>
      <c r="M101" s="1">
        <v>0</v>
      </c>
    </row>
    <row r="102" spans="1:13" x14ac:dyDescent="0.3">
      <c r="A102" s="22">
        <v>97</v>
      </c>
      <c r="B102" s="1">
        <v>8</v>
      </c>
      <c r="C102" s="1">
        <v>6</v>
      </c>
      <c r="D102" s="1">
        <v>2</v>
      </c>
      <c r="E102" s="1">
        <v>3</v>
      </c>
      <c r="F102" s="1">
        <v>3</v>
      </c>
      <c r="G102" s="1">
        <v>0</v>
      </c>
      <c r="H102" s="1">
        <v>2</v>
      </c>
      <c r="I102" s="1">
        <v>1</v>
      </c>
      <c r="J102" s="1">
        <v>1</v>
      </c>
      <c r="K102" s="1">
        <v>3</v>
      </c>
      <c r="L102" s="1">
        <v>2</v>
      </c>
      <c r="M102" s="1">
        <v>1</v>
      </c>
    </row>
    <row r="103" spans="1:13" x14ac:dyDescent="0.3">
      <c r="A103" s="22">
        <v>98</v>
      </c>
      <c r="B103" s="1">
        <v>10</v>
      </c>
      <c r="C103" s="1">
        <v>6</v>
      </c>
      <c r="D103" s="1">
        <v>4</v>
      </c>
      <c r="E103" s="1">
        <v>5</v>
      </c>
      <c r="F103" s="1">
        <v>3</v>
      </c>
      <c r="G103" s="1">
        <v>2</v>
      </c>
      <c r="H103" s="1">
        <v>0</v>
      </c>
      <c r="I103" s="1">
        <v>0</v>
      </c>
      <c r="J103" s="1">
        <v>0</v>
      </c>
      <c r="K103" s="1">
        <v>5</v>
      </c>
      <c r="L103" s="1">
        <v>3</v>
      </c>
      <c r="M103" s="1">
        <v>2</v>
      </c>
    </row>
    <row r="104" spans="1:13" x14ac:dyDescent="0.3">
      <c r="A104" s="10" t="s">
        <v>45</v>
      </c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</row>
  </sheetData>
  <mergeCells count="4">
    <mergeCell ref="B2:D2"/>
    <mergeCell ref="E2:G2"/>
    <mergeCell ref="H2:J2"/>
    <mergeCell ref="K2:M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A41E6-3551-4B03-8BD7-0864C883C291}">
  <dimension ref="A1:M49"/>
  <sheetViews>
    <sheetView view="pageBreakPreview" topLeftCell="A40" zoomScale="150" zoomScaleNormal="100" zoomScaleSheetLayoutView="150" workbookViewId="0">
      <selection activeCell="E53" sqref="E53"/>
    </sheetView>
  </sheetViews>
  <sheetFormatPr defaultColWidth="8.86328125" defaultRowHeight="10.15" x14ac:dyDescent="0.3"/>
  <cols>
    <col min="1" max="1" width="8.86328125" style="1"/>
    <col min="2" max="13" width="6.53125" style="1" customWidth="1"/>
    <col min="14" max="16384" width="8.86328125" style="1"/>
  </cols>
  <sheetData>
    <row r="1" spans="1:13" x14ac:dyDescent="0.3">
      <c r="A1" s="1" t="s">
        <v>39</v>
      </c>
    </row>
    <row r="2" spans="1:13" x14ac:dyDescent="0.3">
      <c r="A2" s="8"/>
      <c r="B2" s="23" t="s">
        <v>0</v>
      </c>
      <c r="C2" s="23"/>
      <c r="D2" s="23"/>
      <c r="E2" s="23" t="s">
        <v>22</v>
      </c>
      <c r="F2" s="23"/>
      <c r="G2" s="23"/>
      <c r="H2" s="9"/>
      <c r="I2" s="10"/>
      <c r="J2" s="8"/>
      <c r="K2" s="23" t="s">
        <v>38</v>
      </c>
      <c r="L2" s="23"/>
      <c r="M2" s="23"/>
    </row>
    <row r="3" spans="1:13" x14ac:dyDescent="0.3">
      <c r="A3" s="11"/>
      <c r="B3" s="3" t="s">
        <v>0</v>
      </c>
      <c r="C3" s="3" t="s">
        <v>20</v>
      </c>
      <c r="D3" s="3" t="s">
        <v>21</v>
      </c>
      <c r="E3" s="3" t="s">
        <v>0</v>
      </c>
      <c r="F3" s="3" t="s">
        <v>20</v>
      </c>
      <c r="G3" s="3" t="s">
        <v>21</v>
      </c>
      <c r="H3" s="12"/>
      <c r="I3" s="13"/>
      <c r="J3" s="11"/>
      <c r="K3" s="3" t="s">
        <v>0</v>
      </c>
      <c r="L3" s="3" t="s">
        <v>20</v>
      </c>
      <c r="M3" s="3" t="s">
        <v>21</v>
      </c>
    </row>
    <row r="4" spans="1:13" x14ac:dyDescent="0.3">
      <c r="A4" s="1" t="s">
        <v>23</v>
      </c>
    </row>
    <row r="5" spans="1:13" x14ac:dyDescent="0.3">
      <c r="A5" s="1" t="s">
        <v>4</v>
      </c>
    </row>
    <row r="6" spans="1:13" x14ac:dyDescent="0.3">
      <c r="A6" s="1" t="s">
        <v>24</v>
      </c>
    </row>
    <row r="7" spans="1:13" x14ac:dyDescent="0.3">
      <c r="A7" s="1" t="s">
        <v>0</v>
      </c>
      <c r="B7" s="1">
        <v>224997</v>
      </c>
      <c r="C7" s="1">
        <v>114728</v>
      </c>
      <c r="D7" s="1">
        <v>110269</v>
      </c>
      <c r="E7" s="1">
        <v>88746</v>
      </c>
      <c r="F7" s="1">
        <v>53356</v>
      </c>
      <c r="G7" s="1">
        <v>35390</v>
      </c>
    </row>
    <row r="8" spans="1:13" x14ac:dyDescent="0.3">
      <c r="A8" s="1" t="s">
        <v>6</v>
      </c>
      <c r="B8" s="1">
        <v>49460</v>
      </c>
      <c r="C8" s="1">
        <v>25610</v>
      </c>
      <c r="D8" s="1">
        <v>23850</v>
      </c>
      <c r="E8" s="1">
        <v>45834</v>
      </c>
      <c r="F8" s="1">
        <v>24681</v>
      </c>
      <c r="G8" s="1">
        <v>21153</v>
      </c>
      <c r="H8" s="14">
        <f t="shared" ref="H8:J15" si="0">E8/B8*100</f>
        <v>92.668823291548733</v>
      </c>
      <c r="I8" s="14">
        <f t="shared" si="0"/>
        <v>96.372510737992968</v>
      </c>
      <c r="J8" s="14">
        <f t="shared" si="0"/>
        <v>88.691823899371073</v>
      </c>
      <c r="K8" s="15">
        <f>H16+1500</f>
        <v>2547.5061532413852</v>
      </c>
      <c r="L8" s="15">
        <f t="shared" ref="L8:M8" si="1">I16+1500</f>
        <v>2750.530977510085</v>
      </c>
      <c r="M8" s="15">
        <f t="shared" si="1"/>
        <v>2336.7893038688453</v>
      </c>
    </row>
    <row r="9" spans="1:13" x14ac:dyDescent="0.3">
      <c r="A9" s="1" t="s">
        <v>7</v>
      </c>
      <c r="B9" s="1">
        <v>42018</v>
      </c>
      <c r="C9" s="1">
        <v>22329</v>
      </c>
      <c r="D9" s="1">
        <v>19689</v>
      </c>
      <c r="E9" s="1">
        <v>27904</v>
      </c>
      <c r="F9" s="1">
        <v>17752</v>
      </c>
      <c r="G9" s="1">
        <v>10152</v>
      </c>
      <c r="H9" s="14">
        <f t="shared" si="0"/>
        <v>66.409633966395347</v>
      </c>
      <c r="I9" s="14">
        <f t="shared" si="0"/>
        <v>79.501992924000177</v>
      </c>
      <c r="J9" s="14">
        <f t="shared" si="0"/>
        <v>51.561785768703338</v>
      </c>
      <c r="K9" s="16"/>
      <c r="L9" s="16"/>
      <c r="M9" s="16"/>
    </row>
    <row r="10" spans="1:13" x14ac:dyDescent="0.3">
      <c r="A10" s="1" t="s">
        <v>8</v>
      </c>
      <c r="B10" s="1">
        <v>33085</v>
      </c>
      <c r="C10" s="1">
        <v>16505</v>
      </c>
      <c r="D10" s="1">
        <v>16580</v>
      </c>
      <c r="E10" s="1">
        <v>9701</v>
      </c>
      <c r="F10" s="1">
        <v>7003</v>
      </c>
      <c r="G10" s="1">
        <v>2698</v>
      </c>
      <c r="H10" s="14">
        <f t="shared" si="0"/>
        <v>29.321444763487985</v>
      </c>
      <c r="I10" s="14">
        <f t="shared" si="0"/>
        <v>42.429566797940019</v>
      </c>
      <c r="J10" s="14">
        <f t="shared" si="0"/>
        <v>16.272617611580216</v>
      </c>
      <c r="K10" s="15">
        <f>(H14+H15)/2</f>
        <v>1.6539823280056809</v>
      </c>
      <c r="L10" s="15">
        <f t="shared" ref="L10:M10" si="2">(I14+I15)/2</f>
        <v>2.494621955502466</v>
      </c>
      <c r="M10" s="15">
        <f t="shared" si="2"/>
        <v>0.69780584711097782</v>
      </c>
    </row>
    <row r="11" spans="1:13" x14ac:dyDescent="0.3">
      <c r="A11" s="1" t="s">
        <v>9</v>
      </c>
      <c r="B11" s="1">
        <v>25819</v>
      </c>
      <c r="C11" s="1">
        <v>12580</v>
      </c>
      <c r="D11" s="1">
        <v>13239</v>
      </c>
      <c r="E11" s="1">
        <v>3135</v>
      </c>
      <c r="F11" s="1">
        <v>2256</v>
      </c>
      <c r="G11" s="1">
        <v>879</v>
      </c>
      <c r="H11" s="14">
        <f t="shared" si="0"/>
        <v>12.142220845114062</v>
      </c>
      <c r="I11" s="14">
        <f t="shared" si="0"/>
        <v>17.933227344992051</v>
      </c>
      <c r="J11" s="14">
        <f t="shared" si="0"/>
        <v>6.6394742805347837</v>
      </c>
      <c r="K11" s="15"/>
      <c r="L11" s="15"/>
      <c r="M11" s="15"/>
    </row>
    <row r="12" spans="1:13" x14ac:dyDescent="0.3">
      <c r="A12" s="1" t="s">
        <v>10</v>
      </c>
      <c r="B12" s="1">
        <v>24644</v>
      </c>
      <c r="C12" s="1">
        <v>11862</v>
      </c>
      <c r="D12" s="1">
        <v>12782</v>
      </c>
      <c r="E12" s="1">
        <v>1158</v>
      </c>
      <c r="F12" s="1">
        <v>871</v>
      </c>
      <c r="G12" s="1">
        <v>287</v>
      </c>
      <c r="H12" s="14">
        <f t="shared" si="0"/>
        <v>4.6989125142022399</v>
      </c>
      <c r="I12" s="14">
        <f t="shared" si="0"/>
        <v>7.3427752486933064</v>
      </c>
      <c r="J12" s="14">
        <f t="shared" si="0"/>
        <v>2.2453450164293538</v>
      </c>
      <c r="K12" s="15">
        <f>K10*50</f>
        <v>82.699116400284041</v>
      </c>
      <c r="L12" s="15">
        <f t="shared" ref="L12:M12" si="3">L10*50</f>
        <v>124.7310977751233</v>
      </c>
      <c r="M12" s="15">
        <f t="shared" si="3"/>
        <v>34.890292355548894</v>
      </c>
    </row>
    <row r="13" spans="1:13" x14ac:dyDescent="0.3">
      <c r="A13" s="1" t="s">
        <v>11</v>
      </c>
      <c r="B13" s="1">
        <v>19301</v>
      </c>
      <c r="C13" s="1">
        <v>9597</v>
      </c>
      <c r="D13" s="1">
        <v>9704</v>
      </c>
      <c r="E13" s="1">
        <v>508</v>
      </c>
      <c r="F13" s="1">
        <v>388</v>
      </c>
      <c r="G13" s="1">
        <v>120</v>
      </c>
      <c r="H13" s="14">
        <f t="shared" si="0"/>
        <v>2.6319879798974148</v>
      </c>
      <c r="I13" s="14">
        <f t="shared" si="0"/>
        <v>4.0429300823173904</v>
      </c>
      <c r="J13" s="14">
        <f t="shared" si="0"/>
        <v>1.2366034624896949</v>
      </c>
      <c r="K13" s="15"/>
      <c r="L13" s="15"/>
      <c r="M13" s="15"/>
    </row>
    <row r="14" spans="1:13" x14ac:dyDescent="0.3">
      <c r="A14" s="1" t="s">
        <v>12</v>
      </c>
      <c r="B14" s="1">
        <v>17811</v>
      </c>
      <c r="C14" s="1">
        <v>9222</v>
      </c>
      <c r="D14" s="1">
        <v>8589</v>
      </c>
      <c r="E14" s="1">
        <v>290</v>
      </c>
      <c r="F14" s="1">
        <v>229</v>
      </c>
      <c r="G14" s="1">
        <v>61</v>
      </c>
      <c r="H14" s="14">
        <f t="shared" si="0"/>
        <v>1.6282072876312392</v>
      </c>
      <c r="I14" s="14">
        <f t="shared" si="0"/>
        <v>2.4831923660811102</v>
      </c>
      <c r="J14" s="14">
        <f t="shared" si="0"/>
        <v>0.71021073466061235</v>
      </c>
      <c r="K14" s="15">
        <f>K8-K12</f>
        <v>2464.8070368411013</v>
      </c>
      <c r="L14" s="15">
        <f t="shared" ref="L14:M14" si="4">L8-L12</f>
        <v>2625.7998797349619</v>
      </c>
      <c r="M14" s="15">
        <f t="shared" si="4"/>
        <v>2301.8990115132965</v>
      </c>
    </row>
    <row r="15" spans="1:13" x14ac:dyDescent="0.3">
      <c r="A15" s="1" t="s">
        <v>13</v>
      </c>
      <c r="B15" s="1">
        <v>12859</v>
      </c>
      <c r="C15" s="1">
        <v>7023</v>
      </c>
      <c r="D15" s="1">
        <v>5836</v>
      </c>
      <c r="E15" s="1">
        <v>216</v>
      </c>
      <c r="F15" s="1">
        <v>176</v>
      </c>
      <c r="G15" s="1">
        <v>40</v>
      </c>
      <c r="H15" s="14">
        <f t="shared" si="0"/>
        <v>1.6797573683801228</v>
      </c>
      <c r="I15" s="14">
        <f t="shared" si="0"/>
        <v>2.5060515449238219</v>
      </c>
      <c r="J15" s="14">
        <f t="shared" si="0"/>
        <v>0.68540095956134339</v>
      </c>
      <c r="K15" s="15">
        <f>100-K10</f>
        <v>98.346017671994318</v>
      </c>
      <c r="L15" s="15">
        <f t="shared" ref="L15:M15" si="5">100-L10</f>
        <v>97.505378044497533</v>
      </c>
      <c r="M15" s="15">
        <f t="shared" si="5"/>
        <v>99.302194152889015</v>
      </c>
    </row>
    <row r="16" spans="1:13" x14ac:dyDescent="0.3">
      <c r="A16" s="1" t="s">
        <v>25</v>
      </c>
      <c r="H16" s="14">
        <f>SUM(H8:H14)*5</f>
        <v>1047.5061532413852</v>
      </c>
      <c r="I16" s="14">
        <f>SUM(I8:I14)*5</f>
        <v>1250.530977510085</v>
      </c>
      <c r="J16" s="14">
        <f>SUM(J8:J14)*5</f>
        <v>836.78930386884531</v>
      </c>
      <c r="K16" s="17">
        <f>K14/K15</f>
        <v>25.062601365942207</v>
      </c>
      <c r="L16" s="17">
        <f t="shared" ref="L16:M16" si="6">L14/L15</f>
        <v>26.929795385610959</v>
      </c>
      <c r="M16" s="17">
        <f t="shared" si="6"/>
        <v>23.180746721157188</v>
      </c>
    </row>
    <row r="17" spans="1:13" x14ac:dyDescent="0.3">
      <c r="A17" s="1" t="s">
        <v>24</v>
      </c>
    </row>
    <row r="18" spans="1:13" x14ac:dyDescent="0.3">
      <c r="A18" s="1" t="s">
        <v>0</v>
      </c>
      <c r="B18" s="1">
        <v>131734</v>
      </c>
      <c r="C18" s="1">
        <v>67829</v>
      </c>
      <c r="D18" s="1">
        <v>63905</v>
      </c>
      <c r="E18" s="1">
        <v>55263</v>
      </c>
      <c r="F18" s="1">
        <v>32741</v>
      </c>
      <c r="G18" s="1">
        <v>22522</v>
      </c>
    </row>
    <row r="19" spans="1:13" x14ac:dyDescent="0.3">
      <c r="A19" s="1" t="s">
        <v>6</v>
      </c>
      <c r="B19" s="1">
        <v>30010</v>
      </c>
      <c r="C19" s="1">
        <v>15423</v>
      </c>
      <c r="D19" s="1">
        <v>14587</v>
      </c>
      <c r="E19" s="1">
        <v>27842</v>
      </c>
      <c r="F19" s="1">
        <v>14804</v>
      </c>
      <c r="G19" s="1">
        <v>13038</v>
      </c>
      <c r="H19" s="14">
        <f t="shared" ref="H19:J26" si="7">E19/B19*100</f>
        <v>92.775741419526824</v>
      </c>
      <c r="I19" s="14">
        <f t="shared" si="7"/>
        <v>95.986513648447129</v>
      </c>
      <c r="J19" s="14">
        <f t="shared" si="7"/>
        <v>89.380955645437723</v>
      </c>
      <c r="K19" s="15">
        <f>H27+1500</f>
        <v>2577.1456988699001</v>
      </c>
      <c r="L19" s="15">
        <f t="shared" ref="L19:M19" si="8">I27+1500</f>
        <v>2752.2467269162944</v>
      </c>
      <c r="M19" s="15">
        <f t="shared" si="8"/>
        <v>2387.6898150009483</v>
      </c>
    </row>
    <row r="20" spans="1:13" x14ac:dyDescent="0.3">
      <c r="A20" s="1" t="s">
        <v>7</v>
      </c>
      <c r="B20" s="1">
        <v>26517</v>
      </c>
      <c r="C20" s="1">
        <v>14412</v>
      </c>
      <c r="D20" s="1">
        <v>12105</v>
      </c>
      <c r="E20" s="1">
        <v>18325</v>
      </c>
      <c r="F20" s="1">
        <v>11481</v>
      </c>
      <c r="G20" s="1">
        <v>6844</v>
      </c>
      <c r="H20" s="14">
        <f t="shared" si="7"/>
        <v>69.106610853414793</v>
      </c>
      <c r="I20" s="14">
        <f t="shared" si="7"/>
        <v>79.662781015820144</v>
      </c>
      <c r="J20" s="14">
        <f t="shared" si="7"/>
        <v>56.538620404791409</v>
      </c>
      <c r="K20" s="16"/>
      <c r="L20" s="16"/>
      <c r="M20" s="16"/>
    </row>
    <row r="21" spans="1:13" x14ac:dyDescent="0.3">
      <c r="A21" s="1" t="s">
        <v>8</v>
      </c>
      <c r="B21" s="1">
        <v>19063</v>
      </c>
      <c r="C21" s="1">
        <v>9942</v>
      </c>
      <c r="D21" s="1">
        <v>9121</v>
      </c>
      <c r="E21" s="1">
        <v>6034</v>
      </c>
      <c r="F21" s="1">
        <v>4243</v>
      </c>
      <c r="G21" s="1">
        <v>1791</v>
      </c>
      <c r="H21" s="14">
        <f t="shared" si="7"/>
        <v>31.65294025074752</v>
      </c>
      <c r="I21" s="14">
        <f t="shared" si="7"/>
        <v>42.677529672098167</v>
      </c>
      <c r="J21" s="14">
        <f t="shared" si="7"/>
        <v>19.636004824032451</v>
      </c>
      <c r="K21" s="15">
        <f>(H25+H26)/2</f>
        <v>1.431315927470926</v>
      </c>
      <c r="L21" s="15">
        <f t="shared" ref="L21:M21" si="9">(I25+I26)/2</f>
        <v>2.2820857377747963</v>
      </c>
      <c r="M21" s="15">
        <f t="shared" si="9"/>
        <v>0.48657543497018707</v>
      </c>
    </row>
    <row r="22" spans="1:13" x14ac:dyDescent="0.3">
      <c r="A22" s="1" t="s">
        <v>9</v>
      </c>
      <c r="B22" s="1">
        <v>14497</v>
      </c>
      <c r="C22" s="1">
        <v>7172</v>
      </c>
      <c r="D22" s="1">
        <v>7325</v>
      </c>
      <c r="E22" s="1">
        <v>1856</v>
      </c>
      <c r="F22" s="1">
        <v>1300</v>
      </c>
      <c r="G22" s="1">
        <v>556</v>
      </c>
      <c r="H22" s="14">
        <f t="shared" si="7"/>
        <v>12.8026488238946</v>
      </c>
      <c r="I22" s="14">
        <f t="shared" si="7"/>
        <v>18.126045733407697</v>
      </c>
      <c r="J22" s="14">
        <f t="shared" si="7"/>
        <v>7.5904436860068261</v>
      </c>
      <c r="K22" s="15"/>
      <c r="L22" s="15"/>
      <c r="M22" s="15"/>
    </row>
    <row r="23" spans="1:13" x14ac:dyDescent="0.3">
      <c r="A23" s="1" t="s">
        <v>10</v>
      </c>
      <c r="B23" s="1">
        <v>13205</v>
      </c>
      <c r="C23" s="1">
        <v>6336</v>
      </c>
      <c r="D23" s="1">
        <v>6869</v>
      </c>
      <c r="E23" s="1">
        <v>681</v>
      </c>
      <c r="F23" s="1">
        <v>502</v>
      </c>
      <c r="G23" s="1">
        <v>179</v>
      </c>
      <c r="H23" s="14">
        <f t="shared" si="7"/>
        <v>5.1571374479363881</v>
      </c>
      <c r="I23" s="14">
        <f t="shared" si="7"/>
        <v>7.9229797979797985</v>
      </c>
      <c r="J23" s="14">
        <f t="shared" si="7"/>
        <v>2.6059106128985299</v>
      </c>
      <c r="K23" s="15">
        <f>K21*50</f>
        <v>71.565796373546291</v>
      </c>
      <c r="L23" s="15">
        <f t="shared" ref="L23:M23" si="10">L21*50</f>
        <v>114.10428688873981</v>
      </c>
      <c r="M23" s="15">
        <f t="shared" si="10"/>
        <v>24.328771748509354</v>
      </c>
    </row>
    <row r="24" spans="1:13" x14ac:dyDescent="0.3">
      <c r="A24" s="1" t="s">
        <v>11</v>
      </c>
      <c r="B24" s="1">
        <v>11058</v>
      </c>
      <c r="C24" s="1">
        <v>5419</v>
      </c>
      <c r="D24" s="1">
        <v>5639</v>
      </c>
      <c r="E24" s="1">
        <v>276</v>
      </c>
      <c r="F24" s="1">
        <v>202</v>
      </c>
      <c r="G24" s="1">
        <v>74</v>
      </c>
      <c r="H24" s="14">
        <f t="shared" si="7"/>
        <v>2.4959305480195333</v>
      </c>
      <c r="I24" s="14">
        <f t="shared" si="7"/>
        <v>3.7276250230669863</v>
      </c>
      <c r="J24" s="14">
        <f t="shared" si="7"/>
        <v>1.3122894130164924</v>
      </c>
      <c r="K24" s="15"/>
      <c r="L24" s="15"/>
      <c r="M24" s="15"/>
    </row>
    <row r="25" spans="1:13" x14ac:dyDescent="0.3">
      <c r="A25" s="1" t="s">
        <v>12</v>
      </c>
      <c r="B25" s="1">
        <v>10013</v>
      </c>
      <c r="C25" s="1">
        <v>5158</v>
      </c>
      <c r="D25" s="1">
        <v>4855</v>
      </c>
      <c r="E25" s="1">
        <v>144</v>
      </c>
      <c r="F25" s="1">
        <v>121</v>
      </c>
      <c r="G25" s="1">
        <v>23</v>
      </c>
      <c r="H25" s="14">
        <f t="shared" si="7"/>
        <v>1.4381304304404274</v>
      </c>
      <c r="I25" s="14">
        <f t="shared" si="7"/>
        <v>2.3458704924389298</v>
      </c>
      <c r="J25" s="14">
        <f t="shared" si="7"/>
        <v>0.47373841400617916</v>
      </c>
      <c r="K25" s="15">
        <f>K19-K23</f>
        <v>2505.579902496354</v>
      </c>
      <c r="L25" s="15">
        <f t="shared" ref="L25:M25" si="11">L19-L23</f>
        <v>2638.1424400275546</v>
      </c>
      <c r="M25" s="15">
        <f t="shared" si="11"/>
        <v>2363.3610432524388</v>
      </c>
    </row>
    <row r="26" spans="1:13" x14ac:dyDescent="0.3">
      <c r="A26" s="1" t="s">
        <v>13</v>
      </c>
      <c r="B26" s="1">
        <v>7371</v>
      </c>
      <c r="C26" s="1">
        <v>3967</v>
      </c>
      <c r="D26" s="1">
        <v>3404</v>
      </c>
      <c r="E26" s="1">
        <v>105</v>
      </c>
      <c r="F26" s="1">
        <v>88</v>
      </c>
      <c r="G26" s="1">
        <v>17</v>
      </c>
      <c r="H26" s="14">
        <f t="shared" si="7"/>
        <v>1.4245014245014245</v>
      </c>
      <c r="I26" s="14">
        <f t="shared" si="7"/>
        <v>2.2183009831106628</v>
      </c>
      <c r="J26" s="14">
        <f t="shared" si="7"/>
        <v>0.49941245593419503</v>
      </c>
      <c r="K26" s="15">
        <f>100-K21</f>
        <v>98.568684072529081</v>
      </c>
      <c r="L26" s="15">
        <f t="shared" ref="L26:M26" si="12">100-L21</f>
        <v>97.717914262225207</v>
      </c>
      <c r="M26" s="15">
        <f t="shared" si="12"/>
        <v>99.513424565029808</v>
      </c>
    </row>
    <row r="27" spans="1:13" x14ac:dyDescent="0.3">
      <c r="A27" s="1" t="s">
        <v>26</v>
      </c>
      <c r="H27" s="14">
        <f>SUM(H19:H25)*5</f>
        <v>1077.1456988699003</v>
      </c>
      <c r="I27" s="14">
        <f>SUM(I19:I25)*5</f>
        <v>1252.2467269162942</v>
      </c>
      <c r="J27" s="14">
        <f>SUM(J19:J25)*5</f>
        <v>887.6898150009481</v>
      </c>
      <c r="K27" s="17">
        <f>K25/K26</f>
        <v>25.41963429939565</v>
      </c>
      <c r="L27" s="17">
        <f t="shared" ref="L27:M27" si="13">L25/L26</f>
        <v>26.997531209560218</v>
      </c>
      <c r="M27" s="17">
        <f t="shared" si="13"/>
        <v>23.749168050266775</v>
      </c>
    </row>
    <row r="28" spans="1:13" x14ac:dyDescent="0.3">
      <c r="A28" s="1" t="s">
        <v>24</v>
      </c>
    </row>
    <row r="29" spans="1:13" x14ac:dyDescent="0.3">
      <c r="A29" s="1" t="s">
        <v>0</v>
      </c>
      <c r="B29" s="1">
        <v>46398</v>
      </c>
      <c r="C29" s="1">
        <v>23744</v>
      </c>
      <c r="D29" s="1">
        <v>22654</v>
      </c>
      <c r="E29" s="1">
        <v>17076</v>
      </c>
      <c r="F29" s="1">
        <v>10449</v>
      </c>
      <c r="G29" s="1">
        <v>6627</v>
      </c>
    </row>
    <row r="30" spans="1:13" x14ac:dyDescent="0.3">
      <c r="A30" s="1" t="s">
        <v>6</v>
      </c>
      <c r="B30" s="1">
        <v>9967</v>
      </c>
      <c r="C30" s="1">
        <v>5213</v>
      </c>
      <c r="D30" s="1">
        <v>4754</v>
      </c>
      <c r="E30" s="1">
        <v>9186</v>
      </c>
      <c r="F30" s="1">
        <v>5029</v>
      </c>
      <c r="G30" s="1">
        <v>4157</v>
      </c>
      <c r="H30" s="14">
        <f t="shared" ref="H30:J37" si="14">E30/B30*100</f>
        <v>92.164141667502761</v>
      </c>
      <c r="I30" s="14">
        <f t="shared" si="14"/>
        <v>96.470362555150587</v>
      </c>
      <c r="J30" s="14">
        <f t="shared" si="14"/>
        <v>87.442153975599496</v>
      </c>
      <c r="K30" s="15">
        <f>H38+1500</f>
        <v>2514.9381071976127</v>
      </c>
      <c r="L30" s="15">
        <f t="shared" ref="L30:M30" si="15">I38+1500</f>
        <v>2749.5439461712676</v>
      </c>
      <c r="M30" s="15">
        <f t="shared" si="15"/>
        <v>2281.02995471848</v>
      </c>
    </row>
    <row r="31" spans="1:13" x14ac:dyDescent="0.3">
      <c r="A31" s="1" t="s">
        <v>7</v>
      </c>
      <c r="B31" s="1">
        <v>7759</v>
      </c>
      <c r="C31" s="1">
        <v>3983</v>
      </c>
      <c r="D31" s="1">
        <v>3776</v>
      </c>
      <c r="E31" s="1">
        <v>4741</v>
      </c>
      <c r="F31" s="1">
        <v>3065</v>
      </c>
      <c r="G31" s="1">
        <v>1676</v>
      </c>
      <c r="H31" s="14">
        <f t="shared" si="14"/>
        <v>61.103234952957855</v>
      </c>
      <c r="I31" s="14">
        <f t="shared" si="14"/>
        <v>76.952046196334422</v>
      </c>
      <c r="J31" s="14">
        <f t="shared" si="14"/>
        <v>44.385593220338983</v>
      </c>
      <c r="K31" s="16"/>
      <c r="L31" s="16"/>
      <c r="M31" s="16"/>
    </row>
    <row r="32" spans="1:13" x14ac:dyDescent="0.3">
      <c r="A32" s="1" t="s">
        <v>8</v>
      </c>
      <c r="B32" s="1">
        <v>6961</v>
      </c>
      <c r="C32" s="1">
        <v>3287</v>
      </c>
      <c r="D32" s="1">
        <v>3674</v>
      </c>
      <c r="E32" s="1">
        <v>1851</v>
      </c>
      <c r="F32" s="1">
        <v>1385</v>
      </c>
      <c r="G32" s="1">
        <v>466</v>
      </c>
      <c r="H32" s="14">
        <f t="shared" si="14"/>
        <v>26.5910070392185</v>
      </c>
      <c r="I32" s="14">
        <f t="shared" si="14"/>
        <v>42.135686035898992</v>
      </c>
      <c r="J32" s="14">
        <f t="shared" si="14"/>
        <v>12.683723462166578</v>
      </c>
      <c r="K32" s="15">
        <f>(H36+H37)/2</f>
        <v>2.3819893499706071</v>
      </c>
      <c r="L32" s="15">
        <f t="shared" ref="L32:M32" si="16">(I36+I37)/2</f>
        <v>3.3308367297280856</v>
      </c>
      <c r="M32" s="15">
        <f t="shared" si="16"/>
        <v>1.1670038113798675</v>
      </c>
    </row>
    <row r="33" spans="1:13" x14ac:dyDescent="0.3">
      <c r="A33" s="1" t="s">
        <v>9</v>
      </c>
      <c r="B33" s="1">
        <v>5884</v>
      </c>
      <c r="C33" s="1">
        <v>2889</v>
      </c>
      <c r="D33" s="1">
        <v>2995</v>
      </c>
      <c r="E33" s="1">
        <v>726</v>
      </c>
      <c r="F33" s="1">
        <v>526</v>
      </c>
      <c r="G33" s="1">
        <v>200</v>
      </c>
      <c r="H33" s="14">
        <f t="shared" si="14"/>
        <v>12.338545207341944</v>
      </c>
      <c r="I33" s="14">
        <f t="shared" si="14"/>
        <v>18.206992038767737</v>
      </c>
      <c r="J33" s="14">
        <f t="shared" si="14"/>
        <v>6.67779632721202</v>
      </c>
      <c r="K33" s="15"/>
      <c r="L33" s="15"/>
      <c r="M33" s="15"/>
    </row>
    <row r="34" spans="1:13" x14ac:dyDescent="0.3">
      <c r="A34" s="1" t="s">
        <v>10</v>
      </c>
      <c r="B34" s="1">
        <v>5816</v>
      </c>
      <c r="C34" s="1">
        <v>2937</v>
      </c>
      <c r="D34" s="1">
        <v>2879</v>
      </c>
      <c r="E34" s="1">
        <v>286</v>
      </c>
      <c r="F34" s="1">
        <v>214</v>
      </c>
      <c r="G34" s="1">
        <v>72</v>
      </c>
      <c r="H34" s="14">
        <f t="shared" si="14"/>
        <v>4.9174690508940859</v>
      </c>
      <c r="I34" s="14">
        <f t="shared" si="14"/>
        <v>7.286346612189309</v>
      </c>
      <c r="J34" s="14">
        <f t="shared" si="14"/>
        <v>2.5008683570684265</v>
      </c>
      <c r="K34" s="15">
        <f>K32*50</f>
        <v>119.09946749853036</v>
      </c>
      <c r="L34" s="15">
        <f t="shared" ref="L34:M34" si="17">L32*50</f>
        <v>166.54183648640429</v>
      </c>
      <c r="M34" s="15">
        <f t="shared" si="17"/>
        <v>58.350190568993376</v>
      </c>
    </row>
    <row r="35" spans="1:13" x14ac:dyDescent="0.3">
      <c r="A35" s="1" t="s">
        <v>11</v>
      </c>
      <c r="B35" s="1">
        <v>4098</v>
      </c>
      <c r="C35" s="1">
        <v>2141</v>
      </c>
      <c r="D35" s="1">
        <v>1957</v>
      </c>
      <c r="E35" s="1">
        <v>146</v>
      </c>
      <c r="F35" s="1">
        <v>121</v>
      </c>
      <c r="G35" s="1">
        <v>25</v>
      </c>
      <c r="H35" s="14">
        <f t="shared" si="14"/>
        <v>3.5627135187896535</v>
      </c>
      <c r="I35" s="14">
        <f t="shared" si="14"/>
        <v>5.6515646893974782</v>
      </c>
      <c r="J35" s="14">
        <f t="shared" si="14"/>
        <v>1.2774655084312723</v>
      </c>
      <c r="K35" s="15"/>
      <c r="L35" s="15"/>
      <c r="M35" s="15"/>
    </row>
    <row r="36" spans="1:13" x14ac:dyDescent="0.3">
      <c r="A36" s="1" t="s">
        <v>12</v>
      </c>
      <c r="B36" s="1">
        <v>3549</v>
      </c>
      <c r="C36" s="1">
        <v>1934</v>
      </c>
      <c r="D36" s="1">
        <v>1615</v>
      </c>
      <c r="E36" s="1">
        <v>82</v>
      </c>
      <c r="F36" s="1">
        <v>62</v>
      </c>
      <c r="G36" s="1">
        <v>20</v>
      </c>
      <c r="H36" s="14">
        <f t="shared" si="14"/>
        <v>2.3105100028176953</v>
      </c>
      <c r="I36" s="14">
        <f t="shared" si="14"/>
        <v>3.2057911065149951</v>
      </c>
      <c r="J36" s="14">
        <f t="shared" si="14"/>
        <v>1.2383900928792571</v>
      </c>
      <c r="K36" s="15">
        <f>K30-K34</f>
        <v>2395.8386396990823</v>
      </c>
      <c r="L36" s="15">
        <f t="shared" ref="L36:M36" si="18">L30-L34</f>
        <v>2583.0021096848632</v>
      </c>
      <c r="M36" s="15">
        <f t="shared" si="18"/>
        <v>2222.6797641494868</v>
      </c>
    </row>
    <row r="37" spans="1:13" x14ac:dyDescent="0.3">
      <c r="A37" s="1" t="s">
        <v>13</v>
      </c>
      <c r="B37" s="1">
        <v>2364</v>
      </c>
      <c r="C37" s="1">
        <v>1360</v>
      </c>
      <c r="D37" s="1">
        <v>1004</v>
      </c>
      <c r="E37" s="1">
        <v>58</v>
      </c>
      <c r="F37" s="1">
        <v>47</v>
      </c>
      <c r="G37" s="1">
        <v>11</v>
      </c>
      <c r="H37" s="14">
        <f t="shared" si="14"/>
        <v>2.4534686971235193</v>
      </c>
      <c r="I37" s="14">
        <f t="shared" si="14"/>
        <v>3.4558823529411766</v>
      </c>
      <c r="J37" s="14">
        <f t="shared" si="14"/>
        <v>1.0956175298804782</v>
      </c>
      <c r="K37" s="15">
        <f>100-K32</f>
        <v>97.61801065002939</v>
      </c>
      <c r="L37" s="15">
        <f t="shared" ref="L37:M37" si="19">100-L32</f>
        <v>96.669163270271909</v>
      </c>
      <c r="M37" s="15">
        <f t="shared" si="19"/>
        <v>98.832996188620129</v>
      </c>
    </row>
    <row r="38" spans="1:13" x14ac:dyDescent="0.3">
      <c r="A38" s="1" t="s">
        <v>27</v>
      </c>
      <c r="H38" s="14">
        <f>SUM(H30:H36)*5</f>
        <v>1014.9381071976126</v>
      </c>
      <c r="I38" s="14">
        <f>SUM(I30:I36)*5</f>
        <v>1249.5439461712676</v>
      </c>
      <c r="J38" s="14">
        <f>SUM(J30:J36)*5</f>
        <v>781.02995471847998</v>
      </c>
      <c r="K38" s="17">
        <f>K36/K37</f>
        <v>24.542997995404868</v>
      </c>
      <c r="L38" s="17">
        <f t="shared" ref="L38:M38" si="20">L36/L37</f>
        <v>26.72002138327392</v>
      </c>
      <c r="M38" s="17">
        <f t="shared" si="20"/>
        <v>22.489248023074822</v>
      </c>
    </row>
    <row r="39" spans="1:13" x14ac:dyDescent="0.3">
      <c r="A39" s="1" t="s">
        <v>24</v>
      </c>
    </row>
    <row r="40" spans="1:13" x14ac:dyDescent="0.3">
      <c r="A40" s="1" t="s">
        <v>0</v>
      </c>
      <c r="B40" s="1">
        <v>46865</v>
      </c>
      <c r="C40" s="1">
        <v>23155</v>
      </c>
      <c r="D40" s="1">
        <v>23710</v>
      </c>
      <c r="E40" s="1">
        <v>16407</v>
      </c>
      <c r="F40" s="1">
        <v>10166</v>
      </c>
      <c r="G40" s="1">
        <v>6241</v>
      </c>
    </row>
    <row r="41" spans="1:13" x14ac:dyDescent="0.3">
      <c r="A41" s="1" t="s">
        <v>6</v>
      </c>
      <c r="B41" s="1">
        <v>9483</v>
      </c>
      <c r="C41" s="1">
        <v>4974</v>
      </c>
      <c r="D41" s="1">
        <v>4509</v>
      </c>
      <c r="E41" s="1">
        <v>8806</v>
      </c>
      <c r="F41" s="1">
        <v>4848</v>
      </c>
      <c r="G41" s="1">
        <v>3958</v>
      </c>
      <c r="H41" s="14">
        <f t="shared" ref="H41:J48" si="21">E41/B41*100</f>
        <v>92.860908995043772</v>
      </c>
      <c r="I41" s="14">
        <f t="shared" si="21"/>
        <v>97.466827503015679</v>
      </c>
      <c r="J41" s="14">
        <f t="shared" si="21"/>
        <v>87.779995564426699</v>
      </c>
      <c r="K41" s="15">
        <f>H49+1500</f>
        <v>2491.0846355082294</v>
      </c>
      <c r="L41" s="15">
        <f t="shared" ref="L41:M41" si="22">I49+1500</f>
        <v>2746.7056570662889</v>
      </c>
      <c r="M41" s="15">
        <f t="shared" si="22"/>
        <v>2247.671899229158</v>
      </c>
    </row>
    <row r="42" spans="1:13" x14ac:dyDescent="0.3">
      <c r="A42" s="1" t="s">
        <v>7</v>
      </c>
      <c r="B42" s="1">
        <v>7742</v>
      </c>
      <c r="C42" s="1">
        <v>3934</v>
      </c>
      <c r="D42" s="1">
        <v>3808</v>
      </c>
      <c r="E42" s="1">
        <v>4838</v>
      </c>
      <c r="F42" s="1">
        <v>3206</v>
      </c>
      <c r="G42" s="1">
        <v>1632</v>
      </c>
      <c r="H42" s="14">
        <f t="shared" si="21"/>
        <v>62.490312580728492</v>
      </c>
      <c r="I42" s="14">
        <f t="shared" si="21"/>
        <v>81.494661921708186</v>
      </c>
      <c r="J42" s="14">
        <f t="shared" si="21"/>
        <v>42.857142857142854</v>
      </c>
      <c r="K42" s="16"/>
      <c r="L42" s="16"/>
      <c r="M42" s="16"/>
    </row>
    <row r="43" spans="1:13" x14ac:dyDescent="0.3">
      <c r="A43" s="1" t="s">
        <v>8</v>
      </c>
      <c r="B43" s="1">
        <v>7061</v>
      </c>
      <c r="C43" s="1">
        <v>3276</v>
      </c>
      <c r="D43" s="1">
        <v>3785</v>
      </c>
      <c r="E43" s="1">
        <v>1816</v>
      </c>
      <c r="F43" s="1">
        <v>1375</v>
      </c>
      <c r="G43" s="1">
        <v>441</v>
      </c>
      <c r="H43" s="14">
        <f t="shared" si="21"/>
        <v>25.718736722843786</v>
      </c>
      <c r="I43" s="14">
        <f t="shared" si="21"/>
        <v>41.971916971916976</v>
      </c>
      <c r="J43" s="14">
        <f t="shared" si="21"/>
        <v>11.651254953764861</v>
      </c>
      <c r="K43" s="15">
        <f>(H47+H48)/2</f>
        <v>1.6013898276584775</v>
      </c>
      <c r="L43" s="15">
        <f t="shared" ref="L43:M43" si="23">(I47+I48)/2</f>
        <v>2.2885386216671098</v>
      </c>
      <c r="M43" s="15">
        <f t="shared" si="23"/>
        <v>0.84489671281443202</v>
      </c>
    </row>
    <row r="44" spans="1:13" x14ac:dyDescent="0.3">
      <c r="A44" s="1" t="s">
        <v>9</v>
      </c>
      <c r="B44" s="1">
        <v>5438</v>
      </c>
      <c r="C44" s="1">
        <v>2519</v>
      </c>
      <c r="D44" s="1">
        <v>2919</v>
      </c>
      <c r="E44" s="1">
        <v>553</v>
      </c>
      <c r="F44" s="1">
        <v>430</v>
      </c>
      <c r="G44" s="1">
        <v>123</v>
      </c>
      <c r="H44" s="14">
        <f t="shared" si="21"/>
        <v>10.169179845531445</v>
      </c>
      <c r="I44" s="14">
        <f t="shared" si="21"/>
        <v>17.070265978562922</v>
      </c>
      <c r="J44" s="14">
        <f t="shared" si="21"/>
        <v>4.2137718396711206</v>
      </c>
      <c r="K44" s="15"/>
      <c r="L44" s="15"/>
      <c r="M44" s="15"/>
    </row>
    <row r="45" spans="1:13" x14ac:dyDescent="0.3">
      <c r="A45" s="1" t="s">
        <v>10</v>
      </c>
      <c r="B45" s="1">
        <v>5623</v>
      </c>
      <c r="C45" s="1">
        <v>2589</v>
      </c>
      <c r="D45" s="1">
        <v>3034</v>
      </c>
      <c r="E45" s="1">
        <v>191</v>
      </c>
      <c r="F45" s="1">
        <v>155</v>
      </c>
      <c r="G45" s="1">
        <v>36</v>
      </c>
      <c r="H45" s="14">
        <f t="shared" si="21"/>
        <v>3.3967632936155074</v>
      </c>
      <c r="I45" s="14">
        <f t="shared" si="21"/>
        <v>5.9868675164156047</v>
      </c>
      <c r="J45" s="14">
        <f t="shared" si="21"/>
        <v>1.1865524060646011</v>
      </c>
      <c r="K45" s="15">
        <f>K43*50</f>
        <v>80.069491382923871</v>
      </c>
      <c r="L45" s="15">
        <f t="shared" ref="L45:M45" si="24">L43*50</f>
        <v>114.42693108335548</v>
      </c>
      <c r="M45" s="15">
        <f t="shared" si="24"/>
        <v>42.244835640721604</v>
      </c>
    </row>
    <row r="46" spans="1:13" x14ac:dyDescent="0.3">
      <c r="A46" s="1" t="s">
        <v>11</v>
      </c>
      <c r="B46" s="1">
        <v>4145</v>
      </c>
      <c r="C46" s="1">
        <v>2037</v>
      </c>
      <c r="D46" s="1">
        <v>2108</v>
      </c>
      <c r="E46" s="1">
        <v>86</v>
      </c>
      <c r="F46" s="1">
        <v>65</v>
      </c>
      <c r="G46" s="1">
        <v>21</v>
      </c>
      <c r="H46" s="14">
        <f t="shared" si="21"/>
        <v>2.0747889022919179</v>
      </c>
      <c r="I46" s="14">
        <f t="shared" si="21"/>
        <v>3.1909671084928815</v>
      </c>
      <c r="J46" s="14">
        <f t="shared" si="21"/>
        <v>0.99620493358633777</v>
      </c>
      <c r="K46" s="15"/>
      <c r="L46" s="15"/>
      <c r="M46" s="15"/>
    </row>
    <row r="47" spans="1:13" x14ac:dyDescent="0.3">
      <c r="A47" s="1" t="s">
        <v>12</v>
      </c>
      <c r="B47" s="1">
        <v>4249</v>
      </c>
      <c r="C47" s="1">
        <v>2130</v>
      </c>
      <c r="D47" s="1">
        <v>2119</v>
      </c>
      <c r="E47" s="1">
        <v>64</v>
      </c>
      <c r="F47" s="1">
        <v>46</v>
      </c>
      <c r="G47" s="1">
        <v>18</v>
      </c>
      <c r="H47" s="14">
        <f t="shared" si="21"/>
        <v>1.5062367615909626</v>
      </c>
      <c r="I47" s="14">
        <f t="shared" si="21"/>
        <v>2.15962441314554</v>
      </c>
      <c r="J47" s="14">
        <f t="shared" si="21"/>
        <v>0.84945729117508262</v>
      </c>
      <c r="K47" s="15">
        <f>K41-K45</f>
        <v>2411.0151441253056</v>
      </c>
      <c r="L47" s="15">
        <f t="shared" ref="L47:M47" si="25">L41-L45</f>
        <v>2632.2787259829333</v>
      </c>
      <c r="M47" s="15">
        <f t="shared" si="25"/>
        <v>2205.4270635884363</v>
      </c>
    </row>
    <row r="48" spans="1:13" x14ac:dyDescent="0.3">
      <c r="A48" s="1" t="s">
        <v>13</v>
      </c>
      <c r="B48" s="1">
        <v>3124</v>
      </c>
      <c r="C48" s="1">
        <v>1696</v>
      </c>
      <c r="D48" s="1">
        <v>1428</v>
      </c>
      <c r="E48" s="1">
        <v>53</v>
      </c>
      <c r="F48" s="1">
        <v>41</v>
      </c>
      <c r="G48" s="1">
        <v>12</v>
      </c>
      <c r="H48" s="14">
        <f t="shared" si="21"/>
        <v>1.6965428937259923</v>
      </c>
      <c r="I48" s="14">
        <f t="shared" si="21"/>
        <v>2.4174528301886795</v>
      </c>
      <c r="J48" s="14">
        <f t="shared" si="21"/>
        <v>0.84033613445378152</v>
      </c>
      <c r="K48" s="15">
        <f>100-K43</f>
        <v>98.39861017234152</v>
      </c>
      <c r="L48" s="15">
        <f t="shared" ref="L48:M48" si="26">100-L43</f>
        <v>97.711461378332885</v>
      </c>
      <c r="M48" s="15">
        <f t="shared" si="26"/>
        <v>99.155103287185568</v>
      </c>
    </row>
    <row r="49" spans="8:13" x14ac:dyDescent="0.3">
      <c r="H49" s="14">
        <f>SUM(H41:H47)*5</f>
        <v>991.08463550822944</v>
      </c>
      <c r="I49" s="14">
        <f>SUM(I41:I47)*5</f>
        <v>1246.7056570662889</v>
      </c>
      <c r="J49" s="14">
        <f>SUM(J41:J47)*5</f>
        <v>747.67189922915782</v>
      </c>
      <c r="K49" s="17">
        <f>K47/K48</f>
        <v>24.502532504295559</v>
      </c>
      <c r="L49" s="17">
        <f t="shared" ref="L49:M49" si="27">L47/L48</f>
        <v>26.939303627758761</v>
      </c>
      <c r="M49" s="17">
        <f t="shared" si="27"/>
        <v>22.242194203568111</v>
      </c>
    </row>
  </sheetData>
  <mergeCells count="3">
    <mergeCell ref="B2:D2"/>
    <mergeCell ref="E2:G2"/>
    <mergeCell ref="K2:M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630F3-A56E-4AB4-B72B-729F301A95BC}">
  <dimension ref="A1:I41"/>
  <sheetViews>
    <sheetView view="pageBreakPreview" topLeftCell="A2" zoomScale="150" zoomScaleNormal="100" zoomScaleSheetLayoutView="150" workbookViewId="0">
      <selection activeCell="A3" sqref="A3:XFD6"/>
    </sheetView>
  </sheetViews>
  <sheetFormatPr defaultColWidth="8.86328125" defaultRowHeight="10.15" x14ac:dyDescent="0.3"/>
  <cols>
    <col min="1" max="16384" width="8.86328125" style="1"/>
  </cols>
  <sheetData>
    <row r="1" spans="1:9" x14ac:dyDescent="0.3">
      <c r="A1" s="1" t="s">
        <v>36</v>
      </c>
    </row>
    <row r="2" spans="1:9" x14ac:dyDescent="0.3">
      <c r="A2" s="2"/>
      <c r="B2" s="3" t="s">
        <v>21</v>
      </c>
      <c r="C2" s="3" t="s">
        <v>28</v>
      </c>
      <c r="D2" s="3" t="s">
        <v>29</v>
      </c>
      <c r="E2" s="3" t="s">
        <v>30</v>
      </c>
      <c r="F2" s="3" t="s">
        <v>32</v>
      </c>
      <c r="G2" s="3" t="s">
        <v>33</v>
      </c>
      <c r="H2" s="3" t="s">
        <v>34</v>
      </c>
      <c r="I2" s="4" t="s">
        <v>35</v>
      </c>
    </row>
    <row r="3" spans="1:9" x14ac:dyDescent="0.3">
      <c r="A3" s="1" t="s">
        <v>0</v>
      </c>
      <c r="B3" s="1">
        <v>104433</v>
      </c>
      <c r="C3" s="1">
        <v>166602</v>
      </c>
      <c r="D3" s="1">
        <v>163870</v>
      </c>
      <c r="E3" s="1">
        <v>10328</v>
      </c>
      <c r="F3" s="5">
        <f>C3/B3</f>
        <v>1.5953003361006579</v>
      </c>
      <c r="G3" s="5">
        <f>D3/B3</f>
        <v>1.5691400227897312</v>
      </c>
      <c r="H3" s="6">
        <f>D3*100/C3</f>
        <v>98.360163743532496</v>
      </c>
      <c r="I3" s="1">
        <f>E3*1000/B3</f>
        <v>98.895942853312647</v>
      </c>
    </row>
    <row r="4" spans="1:9" x14ac:dyDescent="0.3">
      <c r="A4" s="1" t="s">
        <v>6</v>
      </c>
      <c r="B4" s="1">
        <v>23850</v>
      </c>
      <c r="C4" s="1">
        <v>3329</v>
      </c>
      <c r="D4" s="1">
        <v>3286</v>
      </c>
      <c r="E4" s="1">
        <v>1320</v>
      </c>
      <c r="F4" s="5">
        <f t="shared" ref="F4:F10" si="0">C4/B4</f>
        <v>0.13958071278825995</v>
      </c>
      <c r="G4" s="5">
        <f t="shared" ref="G4:G10" si="1">D4/B4</f>
        <v>0.13777777777777778</v>
      </c>
      <c r="H4" s="6">
        <f t="shared" ref="H4:H10" si="2">D4*100/C4</f>
        <v>98.708320817062187</v>
      </c>
      <c r="I4" s="1">
        <f t="shared" ref="I4:I10" si="3">E4*1000/B4</f>
        <v>55.345911949685537</v>
      </c>
    </row>
    <row r="5" spans="1:9" x14ac:dyDescent="0.3">
      <c r="A5" s="1" t="s">
        <v>7</v>
      </c>
      <c r="B5" s="1">
        <v>19689</v>
      </c>
      <c r="C5" s="1">
        <v>12769</v>
      </c>
      <c r="D5" s="1">
        <v>12544</v>
      </c>
      <c r="E5" s="1">
        <v>3357</v>
      </c>
      <c r="F5" s="5">
        <f t="shared" si="0"/>
        <v>0.64853471481537917</v>
      </c>
      <c r="G5" s="5">
        <f t="shared" si="1"/>
        <v>0.63710701406876935</v>
      </c>
      <c r="H5" s="6">
        <f t="shared" si="2"/>
        <v>98.237919962408952</v>
      </c>
      <c r="I5" s="1">
        <f t="shared" si="3"/>
        <v>170.50129513941795</v>
      </c>
    </row>
    <row r="6" spans="1:9" x14ac:dyDescent="0.3">
      <c r="A6" s="1" t="s">
        <v>8</v>
      </c>
      <c r="B6" s="1">
        <v>16580</v>
      </c>
      <c r="C6" s="1">
        <v>24684</v>
      </c>
      <c r="D6" s="1">
        <v>24249</v>
      </c>
      <c r="E6" s="1">
        <v>2665</v>
      </c>
      <c r="F6" s="5">
        <f t="shared" si="0"/>
        <v>1.4887816646562122</v>
      </c>
      <c r="G6" s="5">
        <f t="shared" si="1"/>
        <v>1.4625452352231605</v>
      </c>
      <c r="H6" s="6">
        <f t="shared" si="2"/>
        <v>98.237724842002919</v>
      </c>
      <c r="I6" s="1">
        <f t="shared" si="3"/>
        <v>160.73582629674306</v>
      </c>
    </row>
    <row r="7" spans="1:9" x14ac:dyDescent="0.3">
      <c r="A7" s="1" t="s">
        <v>9</v>
      </c>
      <c r="B7" s="1">
        <v>13239</v>
      </c>
      <c r="C7" s="1">
        <v>28422</v>
      </c>
      <c r="D7" s="1">
        <v>27931</v>
      </c>
      <c r="E7" s="1">
        <v>1711</v>
      </c>
      <c r="F7" s="5">
        <f t="shared" si="0"/>
        <v>2.1468388851121687</v>
      </c>
      <c r="G7" s="5">
        <f t="shared" si="1"/>
        <v>2.1097514918045168</v>
      </c>
      <c r="H7" s="6">
        <f t="shared" si="2"/>
        <v>98.272464991907682</v>
      </c>
      <c r="I7" s="1">
        <f t="shared" si="3"/>
        <v>129.23936853236648</v>
      </c>
    </row>
    <row r="8" spans="1:9" x14ac:dyDescent="0.3">
      <c r="A8" s="1" t="s">
        <v>10</v>
      </c>
      <c r="B8" s="1">
        <v>12782</v>
      </c>
      <c r="C8" s="1">
        <v>36052</v>
      </c>
      <c r="D8" s="1">
        <v>35496</v>
      </c>
      <c r="E8" s="1">
        <v>972</v>
      </c>
      <c r="F8" s="5">
        <f t="shared" si="0"/>
        <v>2.8205288687216399</v>
      </c>
      <c r="G8" s="5">
        <f t="shared" si="1"/>
        <v>2.7770301987169459</v>
      </c>
      <c r="H8" s="6">
        <f t="shared" si="2"/>
        <v>98.457783202041497</v>
      </c>
      <c r="I8" s="1">
        <f t="shared" si="3"/>
        <v>76.044437490220616</v>
      </c>
    </row>
    <row r="9" spans="1:9" x14ac:dyDescent="0.3">
      <c r="A9" s="1" t="s">
        <v>11</v>
      </c>
      <c r="B9" s="1">
        <v>9704</v>
      </c>
      <c r="C9" s="1">
        <v>30960</v>
      </c>
      <c r="D9" s="1">
        <v>30481</v>
      </c>
      <c r="E9" s="1">
        <v>159</v>
      </c>
      <c r="F9" s="5">
        <f t="shared" si="0"/>
        <v>3.1904369332234128</v>
      </c>
      <c r="G9" s="5">
        <f t="shared" si="1"/>
        <v>3.1410758450123661</v>
      </c>
      <c r="H9" s="6">
        <f t="shared" si="2"/>
        <v>98.452842377260978</v>
      </c>
      <c r="I9" s="1">
        <f t="shared" si="3"/>
        <v>16.384995877988459</v>
      </c>
    </row>
    <row r="10" spans="1:9" x14ac:dyDescent="0.3">
      <c r="A10" s="1" t="s">
        <v>12</v>
      </c>
      <c r="B10" s="1">
        <v>8589</v>
      </c>
      <c r="C10" s="1">
        <v>30386</v>
      </c>
      <c r="D10" s="1">
        <v>29883</v>
      </c>
      <c r="E10" s="1">
        <v>144</v>
      </c>
      <c r="F10" s="5">
        <f t="shared" si="0"/>
        <v>3.5377808825241588</v>
      </c>
      <c r="G10" s="5">
        <f t="shared" si="1"/>
        <v>3.4792176039119806</v>
      </c>
      <c r="H10" s="6">
        <f t="shared" si="2"/>
        <v>98.344632396498383</v>
      </c>
      <c r="I10" s="1">
        <f t="shared" si="3"/>
        <v>16.765630457561997</v>
      </c>
    </row>
    <row r="11" spans="1:9" x14ac:dyDescent="0.3">
      <c r="A11" s="1" t="s">
        <v>25</v>
      </c>
      <c r="H11" s="7" t="s">
        <v>37</v>
      </c>
      <c r="I11" s="1">
        <f>SUM(I4:I10)*5</f>
        <v>3125.0873287199202</v>
      </c>
    </row>
    <row r="12" spans="1:9" x14ac:dyDescent="0.3">
      <c r="A12" s="1" t="s">
        <v>31</v>
      </c>
    </row>
    <row r="13" spans="1:9" x14ac:dyDescent="0.3">
      <c r="A13" s="1" t="s">
        <v>0</v>
      </c>
      <c r="B13" s="1">
        <v>60501</v>
      </c>
      <c r="C13" s="1">
        <v>91251</v>
      </c>
      <c r="D13" s="1">
        <v>89730</v>
      </c>
      <c r="E13" s="1">
        <v>5722</v>
      </c>
      <c r="F13" s="5">
        <f>C13/B13</f>
        <v>1.5082560618832745</v>
      </c>
      <c r="G13" s="5">
        <f>D13/B13</f>
        <v>1.4831159815540238</v>
      </c>
      <c r="H13" s="6">
        <f>D13*100/C13</f>
        <v>98.333168951573128</v>
      </c>
      <c r="I13" s="1">
        <f>E13*1000/B13</f>
        <v>94.576949141336513</v>
      </c>
    </row>
    <row r="14" spans="1:9" x14ac:dyDescent="0.3">
      <c r="A14" s="1" t="s">
        <v>6</v>
      </c>
      <c r="B14" s="1">
        <v>14587</v>
      </c>
      <c r="C14" s="1">
        <v>1981</v>
      </c>
      <c r="D14" s="1">
        <v>1951</v>
      </c>
      <c r="E14" s="1">
        <v>764</v>
      </c>
      <c r="F14" s="5">
        <f t="shared" ref="F14:F20" si="4">C14/B14</f>
        <v>0.13580585452800439</v>
      </c>
      <c r="G14" s="5">
        <f t="shared" ref="G14:G20" si="5">D14/B14</f>
        <v>0.13374922876533901</v>
      </c>
      <c r="H14" s="6">
        <f t="shared" ref="H14:H20" si="6">D14*100/C14</f>
        <v>98.485613326602731</v>
      </c>
      <c r="I14" s="1">
        <f t="shared" ref="I14:I20" si="7">E14*1000/B14</f>
        <v>52.375402755878525</v>
      </c>
    </row>
    <row r="15" spans="1:9" x14ac:dyDescent="0.3">
      <c r="A15" s="1" t="s">
        <v>7</v>
      </c>
      <c r="B15" s="1">
        <v>12105</v>
      </c>
      <c r="C15" s="1">
        <v>7019</v>
      </c>
      <c r="D15" s="1">
        <v>6878</v>
      </c>
      <c r="E15" s="1">
        <v>1999</v>
      </c>
      <c r="F15" s="5">
        <f t="shared" si="4"/>
        <v>0.57984304006608844</v>
      </c>
      <c r="G15" s="5">
        <f t="shared" si="5"/>
        <v>0.56819496076001652</v>
      </c>
      <c r="H15" s="6">
        <f t="shared" si="6"/>
        <v>97.991166832882172</v>
      </c>
      <c r="I15" s="1">
        <f t="shared" si="7"/>
        <v>165.13837257331681</v>
      </c>
    </row>
    <row r="16" spans="1:9" x14ac:dyDescent="0.3">
      <c r="A16" s="1" t="s">
        <v>8</v>
      </c>
      <c r="B16" s="1">
        <v>9121</v>
      </c>
      <c r="C16" s="1">
        <v>12214</v>
      </c>
      <c r="D16" s="1">
        <v>11979</v>
      </c>
      <c r="E16" s="1">
        <v>1384</v>
      </c>
      <c r="F16" s="5">
        <f t="shared" si="4"/>
        <v>1.3391075539962722</v>
      </c>
      <c r="G16" s="5">
        <f t="shared" si="5"/>
        <v>1.3133428352154368</v>
      </c>
      <c r="H16" s="6">
        <f t="shared" si="6"/>
        <v>98.075978385459308</v>
      </c>
      <c r="I16" s="1">
        <f t="shared" si="7"/>
        <v>151.73774805394146</v>
      </c>
    </row>
    <row r="17" spans="1:9" x14ac:dyDescent="0.3">
      <c r="A17" s="1" t="s">
        <v>9</v>
      </c>
      <c r="B17" s="1">
        <v>7325</v>
      </c>
      <c r="C17" s="1">
        <v>14892</v>
      </c>
      <c r="D17" s="1">
        <v>14606</v>
      </c>
      <c r="E17" s="1">
        <v>908</v>
      </c>
      <c r="F17" s="5">
        <f t="shared" si="4"/>
        <v>2.0330375426621159</v>
      </c>
      <c r="G17" s="5">
        <f t="shared" si="5"/>
        <v>1.9939931740614334</v>
      </c>
      <c r="H17" s="6">
        <f t="shared" si="6"/>
        <v>98.079505774912704</v>
      </c>
      <c r="I17" s="1">
        <f t="shared" si="7"/>
        <v>123.95904436860069</v>
      </c>
    </row>
    <row r="18" spans="1:9" x14ac:dyDescent="0.3">
      <c r="A18" s="1" t="s">
        <v>10</v>
      </c>
      <c r="B18" s="1">
        <v>6869</v>
      </c>
      <c r="C18" s="1">
        <v>19079</v>
      </c>
      <c r="D18" s="1">
        <v>18789</v>
      </c>
      <c r="E18" s="1">
        <v>516</v>
      </c>
      <c r="F18" s="5">
        <f t="shared" si="4"/>
        <v>2.7775513175134665</v>
      </c>
      <c r="G18" s="5">
        <f t="shared" si="5"/>
        <v>2.7353326539525402</v>
      </c>
      <c r="H18" s="6">
        <f t="shared" si="6"/>
        <v>98.480004193091887</v>
      </c>
      <c r="I18" s="1">
        <f t="shared" si="7"/>
        <v>75.120104818750903</v>
      </c>
    </row>
    <row r="19" spans="1:9" x14ac:dyDescent="0.3">
      <c r="A19" s="1" t="s">
        <v>11</v>
      </c>
      <c r="B19" s="1">
        <v>5639</v>
      </c>
      <c r="C19" s="1">
        <v>18155</v>
      </c>
      <c r="D19" s="1">
        <v>17874</v>
      </c>
      <c r="E19" s="1">
        <v>80</v>
      </c>
      <c r="F19" s="5">
        <f t="shared" si="4"/>
        <v>3.219542472069516</v>
      </c>
      <c r="G19" s="5">
        <f t="shared" si="5"/>
        <v>3.1697109416563221</v>
      </c>
      <c r="H19" s="6">
        <f t="shared" si="6"/>
        <v>98.452217020104655</v>
      </c>
      <c r="I19" s="1">
        <f t="shared" si="7"/>
        <v>14.186912573151268</v>
      </c>
    </row>
    <row r="20" spans="1:9" x14ac:dyDescent="0.3">
      <c r="A20" s="1" t="s">
        <v>12</v>
      </c>
      <c r="B20" s="1">
        <v>4855</v>
      </c>
      <c r="C20" s="1">
        <v>17911</v>
      </c>
      <c r="D20" s="1">
        <v>17653</v>
      </c>
      <c r="E20" s="1">
        <v>71</v>
      </c>
      <c r="F20" s="5">
        <f t="shared" si="4"/>
        <v>3.6891864057672503</v>
      </c>
      <c r="G20" s="5">
        <f t="shared" si="5"/>
        <v>3.636045314109166</v>
      </c>
      <c r="H20" s="6">
        <f t="shared" si="6"/>
        <v>98.559544414047238</v>
      </c>
      <c r="I20" s="1">
        <f t="shared" si="7"/>
        <v>14.624098867147271</v>
      </c>
    </row>
    <row r="21" spans="1:9" x14ac:dyDescent="0.3">
      <c r="A21" s="1" t="s">
        <v>26</v>
      </c>
      <c r="H21" s="7" t="s">
        <v>37</v>
      </c>
      <c r="I21" s="1">
        <f>SUM(I14:I20)*5</f>
        <v>2985.7084200539348</v>
      </c>
    </row>
    <row r="22" spans="1:9" x14ac:dyDescent="0.3">
      <c r="A22" s="1" t="s">
        <v>31</v>
      </c>
    </row>
    <row r="23" spans="1:9" x14ac:dyDescent="0.3">
      <c r="A23" s="1" t="s">
        <v>0</v>
      </c>
      <c r="B23" s="1">
        <v>21650</v>
      </c>
      <c r="C23" s="1">
        <v>36081</v>
      </c>
      <c r="D23" s="1">
        <v>35470</v>
      </c>
      <c r="E23" s="1">
        <v>2231</v>
      </c>
      <c r="F23" s="5">
        <f>C23/B23</f>
        <v>1.6665588914549654</v>
      </c>
      <c r="G23" s="5">
        <f>D23/B23</f>
        <v>1.6383371824480371</v>
      </c>
      <c r="H23" s="6">
        <f>D23*100/C23</f>
        <v>98.306587954879305</v>
      </c>
      <c r="I23" s="1">
        <f>E23*1000/B23</f>
        <v>103.04849884526558</v>
      </c>
    </row>
    <row r="24" spans="1:9" x14ac:dyDescent="0.3">
      <c r="A24" s="1" t="s">
        <v>6</v>
      </c>
      <c r="B24" s="1">
        <v>4754</v>
      </c>
      <c r="C24" s="1">
        <v>708</v>
      </c>
      <c r="D24" s="1">
        <v>705</v>
      </c>
      <c r="E24" s="1">
        <v>283</v>
      </c>
      <c r="F24" s="5">
        <f t="shared" ref="F24:F30" si="8">C24/B24</f>
        <v>0.14892721918384519</v>
      </c>
      <c r="G24" s="5">
        <f t="shared" ref="G24:G30" si="9">D24/B24</f>
        <v>0.14829617164493059</v>
      </c>
      <c r="H24" s="6">
        <f t="shared" ref="H24:H30" si="10">D24*100/C24</f>
        <v>99.576271186440678</v>
      </c>
      <c r="I24" s="1">
        <f t="shared" ref="I24:I30" si="11">E24*1000/B24</f>
        <v>59.528817837610433</v>
      </c>
    </row>
    <row r="25" spans="1:9" x14ac:dyDescent="0.3">
      <c r="A25" s="1" t="s">
        <v>7</v>
      </c>
      <c r="B25" s="1">
        <v>3776</v>
      </c>
      <c r="C25" s="1">
        <v>2923</v>
      </c>
      <c r="D25" s="1">
        <v>2879</v>
      </c>
      <c r="E25" s="1">
        <v>686</v>
      </c>
      <c r="F25" s="5">
        <f t="shared" si="8"/>
        <v>0.77409957627118642</v>
      </c>
      <c r="G25" s="5">
        <f t="shared" si="9"/>
        <v>0.76244703389830504</v>
      </c>
      <c r="H25" s="6">
        <f t="shared" si="10"/>
        <v>98.494697228874443</v>
      </c>
      <c r="I25" s="1">
        <f t="shared" si="11"/>
        <v>181.67372881355934</v>
      </c>
    </row>
    <row r="26" spans="1:9" x14ac:dyDescent="0.3">
      <c r="A26" s="1" t="s">
        <v>8</v>
      </c>
      <c r="B26" s="1">
        <v>3674</v>
      </c>
      <c r="C26" s="1">
        <v>6044</v>
      </c>
      <c r="D26" s="1">
        <v>5936</v>
      </c>
      <c r="E26" s="1">
        <v>620</v>
      </c>
      <c r="F26" s="5">
        <f t="shared" si="8"/>
        <v>1.6450734893848666</v>
      </c>
      <c r="G26" s="5">
        <f t="shared" si="9"/>
        <v>1.6156777354382146</v>
      </c>
      <c r="H26" s="6">
        <f t="shared" si="10"/>
        <v>98.213103904698869</v>
      </c>
      <c r="I26" s="1">
        <f t="shared" si="11"/>
        <v>168.75340228633641</v>
      </c>
    </row>
    <row r="27" spans="1:9" x14ac:dyDescent="0.3">
      <c r="A27" s="1" t="s">
        <v>9</v>
      </c>
      <c r="B27" s="1">
        <v>2995</v>
      </c>
      <c r="C27" s="1">
        <v>6776</v>
      </c>
      <c r="D27" s="1">
        <v>6663</v>
      </c>
      <c r="E27" s="1">
        <v>387</v>
      </c>
      <c r="F27" s="5">
        <f t="shared" si="8"/>
        <v>2.2624373956594326</v>
      </c>
      <c r="G27" s="5">
        <f t="shared" si="9"/>
        <v>2.2247078464106846</v>
      </c>
      <c r="H27" s="6">
        <f t="shared" si="10"/>
        <v>98.332349468713105</v>
      </c>
      <c r="I27" s="1">
        <f t="shared" si="11"/>
        <v>129.2153589315526</v>
      </c>
    </row>
    <row r="28" spans="1:9" x14ac:dyDescent="0.3">
      <c r="A28" s="1" t="s">
        <v>10</v>
      </c>
      <c r="B28" s="1">
        <v>2879</v>
      </c>
      <c r="C28" s="1">
        <v>8104</v>
      </c>
      <c r="D28" s="1">
        <v>7981</v>
      </c>
      <c r="E28" s="1">
        <v>197</v>
      </c>
      <c r="F28" s="5">
        <f t="shared" si="8"/>
        <v>2.8148662730114622</v>
      </c>
      <c r="G28" s="5">
        <f t="shared" si="9"/>
        <v>2.7721431052448766</v>
      </c>
      <c r="H28" s="6">
        <f t="shared" si="10"/>
        <v>98.482230997038499</v>
      </c>
      <c r="I28" s="1">
        <f t="shared" si="11"/>
        <v>68.426536992011108</v>
      </c>
    </row>
    <row r="29" spans="1:9" x14ac:dyDescent="0.3">
      <c r="A29" s="1" t="s">
        <v>11</v>
      </c>
      <c r="B29" s="1">
        <v>1957</v>
      </c>
      <c r="C29" s="1">
        <v>6120</v>
      </c>
      <c r="D29" s="1">
        <v>6023</v>
      </c>
      <c r="E29" s="1">
        <v>35</v>
      </c>
      <c r="F29" s="5">
        <f t="shared" si="8"/>
        <v>3.1272355646397547</v>
      </c>
      <c r="G29" s="5">
        <f t="shared" si="9"/>
        <v>3.0776699029126213</v>
      </c>
      <c r="H29" s="6">
        <f t="shared" si="10"/>
        <v>98.415032679738559</v>
      </c>
      <c r="I29" s="1">
        <f t="shared" si="11"/>
        <v>17.884517118037813</v>
      </c>
    </row>
    <row r="30" spans="1:9" x14ac:dyDescent="0.3">
      <c r="A30" s="1" t="s">
        <v>12</v>
      </c>
      <c r="B30" s="1">
        <v>1615</v>
      </c>
      <c r="C30" s="1">
        <v>5406</v>
      </c>
      <c r="D30" s="1">
        <v>5283</v>
      </c>
      <c r="E30" s="1">
        <v>23</v>
      </c>
      <c r="F30" s="5">
        <f t="shared" si="8"/>
        <v>3.3473684210526318</v>
      </c>
      <c r="G30" s="5">
        <f t="shared" si="9"/>
        <v>3.2712074303405574</v>
      </c>
      <c r="H30" s="6">
        <f t="shared" si="10"/>
        <v>97.724750277469482</v>
      </c>
      <c r="I30" s="1">
        <f t="shared" si="11"/>
        <v>14.241486068111454</v>
      </c>
    </row>
    <row r="31" spans="1:9" x14ac:dyDescent="0.3">
      <c r="A31" s="1" t="s">
        <v>27</v>
      </c>
      <c r="H31" s="7" t="s">
        <v>37</v>
      </c>
      <c r="I31" s="1">
        <f>SUM(I24:I30)*5</f>
        <v>3198.6192402360962</v>
      </c>
    </row>
    <row r="32" spans="1:9" x14ac:dyDescent="0.3">
      <c r="A32" s="1" t="s">
        <v>31</v>
      </c>
    </row>
    <row r="33" spans="1:9" x14ac:dyDescent="0.3">
      <c r="A33" s="1" t="s">
        <v>0</v>
      </c>
      <c r="B33" s="1">
        <v>22282</v>
      </c>
      <c r="C33" s="1">
        <v>39270</v>
      </c>
      <c r="D33" s="1">
        <v>38670</v>
      </c>
      <c r="E33" s="1">
        <v>2375</v>
      </c>
      <c r="F33" s="5">
        <f>C33/B33</f>
        <v>1.7624091194686293</v>
      </c>
      <c r="G33" s="5">
        <f>D33/B33</f>
        <v>1.7354815546180773</v>
      </c>
      <c r="H33" s="6">
        <f>D33*100/C33</f>
        <v>98.472116119174942</v>
      </c>
      <c r="I33" s="1">
        <f>E33*1000/B33</f>
        <v>106.58827753343506</v>
      </c>
    </row>
    <row r="34" spans="1:9" x14ac:dyDescent="0.3">
      <c r="A34" s="1" t="s">
        <v>6</v>
      </c>
      <c r="B34" s="1">
        <v>4509</v>
      </c>
      <c r="C34" s="1">
        <v>640</v>
      </c>
      <c r="D34" s="1">
        <v>630</v>
      </c>
      <c r="E34" s="1">
        <v>273</v>
      </c>
      <c r="F34" s="5">
        <f t="shared" ref="F34:F40" si="12">C34/B34</f>
        <v>0.14193834553115992</v>
      </c>
      <c r="G34" s="5">
        <f t="shared" ref="G34:G40" si="13">D34/B34</f>
        <v>0.13972055888223553</v>
      </c>
      <c r="H34" s="6">
        <f t="shared" ref="H34:H40" si="14">D34*100/C34</f>
        <v>98.4375</v>
      </c>
      <c r="I34" s="1">
        <f t="shared" ref="I34:I40" si="15">E34*1000/B34</f>
        <v>60.545575515635399</v>
      </c>
    </row>
    <row r="35" spans="1:9" x14ac:dyDescent="0.3">
      <c r="A35" s="1" t="s">
        <v>7</v>
      </c>
      <c r="B35" s="1">
        <v>3808</v>
      </c>
      <c r="C35" s="1">
        <v>2827</v>
      </c>
      <c r="D35" s="1">
        <v>2787</v>
      </c>
      <c r="E35" s="1">
        <v>672</v>
      </c>
      <c r="F35" s="5">
        <f t="shared" si="12"/>
        <v>0.74238445378151263</v>
      </c>
      <c r="G35" s="5">
        <f t="shared" si="13"/>
        <v>0.73188025210084029</v>
      </c>
      <c r="H35" s="6">
        <f t="shared" si="14"/>
        <v>98.585072515033602</v>
      </c>
      <c r="I35" s="1">
        <f t="shared" si="15"/>
        <v>176.47058823529412</v>
      </c>
    </row>
    <row r="36" spans="1:9" x14ac:dyDescent="0.3">
      <c r="A36" s="1" t="s">
        <v>8</v>
      </c>
      <c r="B36" s="1">
        <v>3785</v>
      </c>
      <c r="C36" s="1">
        <v>6426</v>
      </c>
      <c r="D36" s="1">
        <v>6334</v>
      </c>
      <c r="E36" s="1">
        <v>661</v>
      </c>
      <c r="F36" s="5">
        <f t="shared" si="12"/>
        <v>1.6977542932628797</v>
      </c>
      <c r="G36" s="5">
        <f t="shared" si="13"/>
        <v>1.6734478203434611</v>
      </c>
      <c r="H36" s="6">
        <f t="shared" si="14"/>
        <v>98.568316215375035</v>
      </c>
      <c r="I36" s="1">
        <f t="shared" si="15"/>
        <v>174.63672391017172</v>
      </c>
    </row>
    <row r="37" spans="1:9" x14ac:dyDescent="0.3">
      <c r="A37" s="1" t="s">
        <v>9</v>
      </c>
      <c r="B37" s="1">
        <v>2919</v>
      </c>
      <c r="C37" s="1">
        <v>6754</v>
      </c>
      <c r="D37" s="1">
        <v>6662</v>
      </c>
      <c r="E37" s="1">
        <v>416</v>
      </c>
      <c r="F37" s="5">
        <f t="shared" si="12"/>
        <v>2.3138060979787598</v>
      </c>
      <c r="G37" s="5">
        <f t="shared" si="13"/>
        <v>2.2822884549503253</v>
      </c>
      <c r="H37" s="6">
        <f t="shared" si="14"/>
        <v>98.637844240450107</v>
      </c>
      <c r="I37" s="1">
        <f t="shared" si="15"/>
        <v>142.51455978074682</v>
      </c>
    </row>
    <row r="38" spans="1:9" x14ac:dyDescent="0.3">
      <c r="A38" s="1" t="s">
        <v>10</v>
      </c>
      <c r="B38" s="1">
        <v>3034</v>
      </c>
      <c r="C38" s="1">
        <v>8869</v>
      </c>
      <c r="D38" s="1">
        <v>8726</v>
      </c>
      <c r="E38" s="1">
        <v>259</v>
      </c>
      <c r="F38" s="5">
        <f t="shared" si="12"/>
        <v>2.9232036914963744</v>
      </c>
      <c r="G38" s="5">
        <f t="shared" si="13"/>
        <v>2.8760711931443637</v>
      </c>
      <c r="H38" s="6">
        <f t="shared" si="14"/>
        <v>98.387642349757584</v>
      </c>
      <c r="I38" s="1">
        <f t="shared" si="15"/>
        <v>85.365853658536579</v>
      </c>
    </row>
    <row r="39" spans="1:9" x14ac:dyDescent="0.3">
      <c r="A39" s="1" t="s">
        <v>11</v>
      </c>
      <c r="B39" s="1">
        <v>2108</v>
      </c>
      <c r="C39" s="1">
        <v>6685</v>
      </c>
      <c r="D39" s="1">
        <v>6584</v>
      </c>
      <c r="E39" s="1">
        <v>44</v>
      </c>
      <c r="F39" s="5">
        <f t="shared" si="12"/>
        <v>3.1712523719165087</v>
      </c>
      <c r="G39" s="5">
        <f t="shared" si="13"/>
        <v>3.1233396584440229</v>
      </c>
      <c r="H39" s="6">
        <f t="shared" si="14"/>
        <v>98.489154824233353</v>
      </c>
      <c r="I39" s="1">
        <f t="shared" si="15"/>
        <v>20.872865275142313</v>
      </c>
    </row>
    <row r="40" spans="1:9" x14ac:dyDescent="0.3">
      <c r="A40" s="1" t="s">
        <v>12</v>
      </c>
      <c r="B40" s="1">
        <v>2119</v>
      </c>
      <c r="C40" s="1">
        <v>7069</v>
      </c>
      <c r="D40" s="1">
        <v>6947</v>
      </c>
      <c r="E40" s="1">
        <v>50</v>
      </c>
      <c r="F40" s="5">
        <f t="shared" si="12"/>
        <v>3.3360075507314773</v>
      </c>
      <c r="G40" s="5">
        <f t="shared" si="13"/>
        <v>3.2784332232184994</v>
      </c>
      <c r="H40" s="6">
        <f t="shared" si="14"/>
        <v>98.274154760220682</v>
      </c>
      <c r="I40" s="1">
        <f t="shared" si="15"/>
        <v>23.596035865974518</v>
      </c>
    </row>
    <row r="41" spans="1:9" x14ac:dyDescent="0.3">
      <c r="H41" s="7" t="s">
        <v>37</v>
      </c>
      <c r="I41" s="1">
        <f>SUM(I34:I40)*5</f>
        <v>3420.0110112075072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List of Tables</vt:lpstr>
      <vt:lpstr>Jiwaka 2011</vt:lpstr>
      <vt:lpstr>Age and Sex</vt:lpstr>
      <vt:lpstr>Single Year</vt:lpstr>
      <vt:lpstr>SMAM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2011 PNG Jiwaka</dc:title>
  <dc:subject>2011 PNG Jiwaka</dc:subject>
  <dc:creator>Michael Levin</dc:creator>
  <cp:keywords>2011 PNG Jiwaka;2011 PNG;Papua New Guinea Statistics</cp:keywords>
  <cp:lastModifiedBy>Brad</cp:lastModifiedBy>
  <dcterms:created xsi:type="dcterms:W3CDTF">2020-08-07T19:24:04Z</dcterms:created>
  <dcterms:modified xsi:type="dcterms:W3CDTF">2020-08-12T00:59:05Z</dcterms:modified>
</cp:coreProperties>
</file>