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2011\html\"/>
    </mc:Choice>
  </mc:AlternateContent>
  <xr:revisionPtr revIDLastSave="0" documentId="8_{ECE4F8F1-B484-4EA2-9021-5CCE0249DBD7}" xr6:coauthVersionLast="45" xr6:coauthVersionMax="45" xr10:uidLastSave="{00000000-0000-0000-0000-000000000000}"/>
  <bookViews>
    <workbookView xWindow="43080" yWindow="-120" windowWidth="29040" windowHeight="15840" xr2:uid="{887AF45C-9E76-4673-B3E1-9BDE9467F13D}"/>
  </bookViews>
  <sheets>
    <sheet name="List of Tables" sheetId="6" r:id="rId1"/>
    <sheet name="Madang 2011" sheetId="1" r:id="rId2"/>
    <sheet name="Age and Sex" sheetId="2" r:id="rId3"/>
    <sheet name="Single year" sheetId="3" r:id="rId4"/>
    <sheet name="SMAM" sheetId="4" r:id="rId5"/>
    <sheet name="Fertility" sheetId="5" r:id="rId6"/>
  </sheets>
  <definedNames>
    <definedName name="_xlnm.Print_Area" localSheetId="4">SMAM!$A$1:$M$81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6" l="1"/>
  <c r="A10" i="6"/>
  <c r="A9" i="6"/>
  <c r="A8" i="6"/>
  <c r="A7" i="6"/>
  <c r="J79" i="4" l="1"/>
  <c r="I79" i="4"/>
  <c r="H79" i="4"/>
  <c r="K74" i="4" s="1"/>
  <c r="J78" i="4"/>
  <c r="I78" i="4"/>
  <c r="H78" i="4"/>
  <c r="J77" i="4"/>
  <c r="I77" i="4"/>
  <c r="H77" i="4"/>
  <c r="J76" i="4"/>
  <c r="I76" i="4"/>
  <c r="H76" i="4"/>
  <c r="J75" i="4"/>
  <c r="I75" i="4"/>
  <c r="H75" i="4"/>
  <c r="M74" i="4"/>
  <c r="M79" i="4" s="1"/>
  <c r="L74" i="4"/>
  <c r="L79" i="4" s="1"/>
  <c r="J74" i="4"/>
  <c r="I74" i="4"/>
  <c r="H74" i="4"/>
  <c r="J73" i="4"/>
  <c r="I73" i="4"/>
  <c r="H73" i="4"/>
  <c r="J72" i="4"/>
  <c r="J80" i="4" s="1"/>
  <c r="M72" i="4" s="1"/>
  <c r="I72" i="4"/>
  <c r="I80" i="4" s="1"/>
  <c r="L72" i="4" s="1"/>
  <c r="H72" i="4"/>
  <c r="H80" i="4" s="1"/>
  <c r="K72" i="4" s="1"/>
  <c r="L68" i="4"/>
  <c r="J68" i="4"/>
  <c r="I68" i="4"/>
  <c r="H68" i="4"/>
  <c r="K63" i="4" s="1"/>
  <c r="J67" i="4"/>
  <c r="I67" i="4"/>
  <c r="H67" i="4"/>
  <c r="J66" i="4"/>
  <c r="I66" i="4"/>
  <c r="H66" i="4"/>
  <c r="J65" i="4"/>
  <c r="I65" i="4"/>
  <c r="H65" i="4"/>
  <c r="J64" i="4"/>
  <c r="I64" i="4"/>
  <c r="H64" i="4"/>
  <c r="M63" i="4"/>
  <c r="M68" i="4" s="1"/>
  <c r="L63" i="4"/>
  <c r="L65" i="4" s="1"/>
  <c r="J63" i="4"/>
  <c r="I63" i="4"/>
  <c r="H63" i="4"/>
  <c r="J62" i="4"/>
  <c r="I62" i="4"/>
  <c r="H62" i="4"/>
  <c r="J61" i="4"/>
  <c r="J69" i="4" s="1"/>
  <c r="M61" i="4" s="1"/>
  <c r="I61" i="4"/>
  <c r="I69" i="4" s="1"/>
  <c r="L61" i="4" s="1"/>
  <c r="L67" i="4" s="1"/>
  <c r="L69" i="4" s="1"/>
  <c r="H61" i="4"/>
  <c r="H69" i="4" s="1"/>
  <c r="K61" i="4" s="1"/>
  <c r="J57" i="4"/>
  <c r="I57" i="4"/>
  <c r="H57" i="4"/>
  <c r="K52" i="4" s="1"/>
  <c r="J56" i="4"/>
  <c r="I56" i="4"/>
  <c r="H56" i="4"/>
  <c r="J55" i="4"/>
  <c r="I55" i="4"/>
  <c r="H55" i="4"/>
  <c r="J54" i="4"/>
  <c r="I54" i="4"/>
  <c r="H54" i="4"/>
  <c r="J53" i="4"/>
  <c r="I53" i="4"/>
  <c r="H53" i="4"/>
  <c r="M52" i="4"/>
  <c r="M57" i="4" s="1"/>
  <c r="L52" i="4"/>
  <c r="L57" i="4" s="1"/>
  <c r="J52" i="4"/>
  <c r="I52" i="4"/>
  <c r="H52" i="4"/>
  <c r="J51" i="4"/>
  <c r="I51" i="4"/>
  <c r="H51" i="4"/>
  <c r="J50" i="4"/>
  <c r="J58" i="4" s="1"/>
  <c r="M50" i="4" s="1"/>
  <c r="I50" i="4"/>
  <c r="I58" i="4" s="1"/>
  <c r="L50" i="4" s="1"/>
  <c r="H50" i="4"/>
  <c r="H58" i="4" s="1"/>
  <c r="K50" i="4" s="1"/>
  <c r="J46" i="4"/>
  <c r="I46" i="4"/>
  <c r="H46" i="4"/>
  <c r="K41" i="4" s="1"/>
  <c r="J45" i="4"/>
  <c r="M41" i="4" s="1"/>
  <c r="I45" i="4"/>
  <c r="L41" i="4" s="1"/>
  <c r="H45" i="4"/>
  <c r="J44" i="4"/>
  <c r="I44" i="4"/>
  <c r="H44" i="4"/>
  <c r="J43" i="4"/>
  <c r="I43" i="4"/>
  <c r="H43" i="4"/>
  <c r="J42" i="4"/>
  <c r="I42" i="4"/>
  <c r="I47" i="4" s="1"/>
  <c r="L39" i="4" s="1"/>
  <c r="H42" i="4"/>
  <c r="J41" i="4"/>
  <c r="I41" i="4"/>
  <c r="H41" i="4"/>
  <c r="J40" i="4"/>
  <c r="I40" i="4"/>
  <c r="H40" i="4"/>
  <c r="J39" i="4"/>
  <c r="J47" i="4" s="1"/>
  <c r="M39" i="4" s="1"/>
  <c r="I39" i="4"/>
  <c r="H39" i="4"/>
  <c r="H47" i="4" s="1"/>
  <c r="K39" i="4" s="1"/>
  <c r="L35" i="4"/>
  <c r="J35" i="4"/>
  <c r="I35" i="4"/>
  <c r="H35" i="4"/>
  <c r="K30" i="4" s="1"/>
  <c r="J34" i="4"/>
  <c r="I34" i="4"/>
  <c r="H34" i="4"/>
  <c r="J33" i="4"/>
  <c r="I33" i="4"/>
  <c r="H33" i="4"/>
  <c r="J32" i="4"/>
  <c r="I32" i="4"/>
  <c r="H32" i="4"/>
  <c r="J31" i="4"/>
  <c r="I31" i="4"/>
  <c r="H31" i="4"/>
  <c r="M30" i="4"/>
  <c r="M35" i="4" s="1"/>
  <c r="L30" i="4"/>
  <c r="L32" i="4" s="1"/>
  <c r="J30" i="4"/>
  <c r="I30" i="4"/>
  <c r="H30" i="4"/>
  <c r="J29" i="4"/>
  <c r="I29" i="4"/>
  <c r="H29" i="4"/>
  <c r="J28" i="4"/>
  <c r="J36" i="4" s="1"/>
  <c r="M28" i="4" s="1"/>
  <c r="I28" i="4"/>
  <c r="I36" i="4" s="1"/>
  <c r="L28" i="4" s="1"/>
  <c r="L34" i="4" s="1"/>
  <c r="L36" i="4" s="1"/>
  <c r="H28" i="4"/>
  <c r="H36" i="4" s="1"/>
  <c r="K28" i="4" s="1"/>
  <c r="I25" i="4"/>
  <c r="L17" i="4" s="1"/>
  <c r="J24" i="4"/>
  <c r="I24" i="4"/>
  <c r="H24" i="4"/>
  <c r="K19" i="4" s="1"/>
  <c r="J23" i="4"/>
  <c r="J25" i="4" s="1"/>
  <c r="M17" i="4" s="1"/>
  <c r="I23" i="4"/>
  <c r="L19" i="4" s="1"/>
  <c r="H23" i="4"/>
  <c r="J22" i="4"/>
  <c r="I22" i="4"/>
  <c r="H22" i="4"/>
  <c r="J21" i="4"/>
  <c r="I21" i="4"/>
  <c r="H21" i="4"/>
  <c r="J20" i="4"/>
  <c r="I20" i="4"/>
  <c r="H20" i="4"/>
  <c r="J19" i="4"/>
  <c r="I19" i="4"/>
  <c r="H19" i="4"/>
  <c r="J18" i="4"/>
  <c r="I18" i="4"/>
  <c r="H18" i="4"/>
  <c r="J17" i="4"/>
  <c r="I17" i="4"/>
  <c r="H17" i="4"/>
  <c r="H25" i="4" s="1"/>
  <c r="K17" i="4" s="1"/>
  <c r="J13" i="4"/>
  <c r="M8" i="4" s="1"/>
  <c r="I13" i="4"/>
  <c r="H13" i="4"/>
  <c r="K8" i="4" s="1"/>
  <c r="J12" i="4"/>
  <c r="I12" i="4"/>
  <c r="H12" i="4"/>
  <c r="J11" i="4"/>
  <c r="I11" i="4"/>
  <c r="H11" i="4"/>
  <c r="J10" i="4"/>
  <c r="I10" i="4"/>
  <c r="H10" i="4"/>
  <c r="J9" i="4"/>
  <c r="I9" i="4"/>
  <c r="H9" i="4"/>
  <c r="L8" i="4"/>
  <c r="L13" i="4" s="1"/>
  <c r="J8" i="4"/>
  <c r="I8" i="4"/>
  <c r="H8" i="4"/>
  <c r="J7" i="4"/>
  <c r="I7" i="4"/>
  <c r="H7" i="4"/>
  <c r="J6" i="4"/>
  <c r="J14" i="4" s="1"/>
  <c r="M6" i="4" s="1"/>
  <c r="I6" i="4"/>
  <c r="I14" i="4" s="1"/>
  <c r="L6" i="4" s="1"/>
  <c r="H6" i="4"/>
  <c r="H14" i="4" s="1"/>
  <c r="K6" i="4" s="1"/>
  <c r="I71" i="5"/>
  <c r="H71" i="5"/>
  <c r="G71" i="5"/>
  <c r="F71" i="5"/>
  <c r="I70" i="5"/>
  <c r="H70" i="5"/>
  <c r="G70" i="5"/>
  <c r="F70" i="5"/>
  <c r="I69" i="5"/>
  <c r="H69" i="5"/>
  <c r="G69" i="5"/>
  <c r="F69" i="5"/>
  <c r="I68" i="5"/>
  <c r="H68" i="5"/>
  <c r="G68" i="5"/>
  <c r="F68" i="5"/>
  <c r="I67" i="5"/>
  <c r="H67" i="5"/>
  <c r="G67" i="5"/>
  <c r="F67" i="5"/>
  <c r="I66" i="5"/>
  <c r="H66" i="5"/>
  <c r="G66" i="5"/>
  <c r="F66" i="5"/>
  <c r="I65" i="5"/>
  <c r="I72" i="5" s="1"/>
  <c r="H65" i="5"/>
  <c r="G65" i="5"/>
  <c r="F65" i="5"/>
  <c r="I64" i="5"/>
  <c r="H64" i="5"/>
  <c r="G64" i="5"/>
  <c r="F64" i="5"/>
  <c r="I61" i="5"/>
  <c r="H61" i="5"/>
  <c r="G61" i="5"/>
  <c r="F61" i="5"/>
  <c r="I60" i="5"/>
  <c r="H60" i="5"/>
  <c r="G60" i="5"/>
  <c r="F60" i="5"/>
  <c r="I59" i="5"/>
  <c r="H59" i="5"/>
  <c r="G59" i="5"/>
  <c r="F59" i="5"/>
  <c r="I58" i="5"/>
  <c r="H58" i="5"/>
  <c r="G58" i="5"/>
  <c r="F58" i="5"/>
  <c r="I57" i="5"/>
  <c r="H57" i="5"/>
  <c r="G57" i="5"/>
  <c r="F57" i="5"/>
  <c r="I56" i="5"/>
  <c r="H56" i="5"/>
  <c r="G56" i="5"/>
  <c r="F56" i="5"/>
  <c r="I55" i="5"/>
  <c r="I62" i="5" s="1"/>
  <c r="H55" i="5"/>
  <c r="G55" i="5"/>
  <c r="F55" i="5"/>
  <c r="I54" i="5"/>
  <c r="H54" i="5"/>
  <c r="G54" i="5"/>
  <c r="F54" i="5"/>
  <c r="I51" i="5"/>
  <c r="H51" i="5"/>
  <c r="G51" i="5"/>
  <c r="F51" i="5"/>
  <c r="I50" i="5"/>
  <c r="H50" i="5"/>
  <c r="G50" i="5"/>
  <c r="F50" i="5"/>
  <c r="I49" i="5"/>
  <c r="H49" i="5"/>
  <c r="G49" i="5"/>
  <c r="F49" i="5"/>
  <c r="I48" i="5"/>
  <c r="H48" i="5"/>
  <c r="G48" i="5"/>
  <c r="F48" i="5"/>
  <c r="I47" i="5"/>
  <c r="H47" i="5"/>
  <c r="G47" i="5"/>
  <c r="F47" i="5"/>
  <c r="I46" i="5"/>
  <c r="H46" i="5"/>
  <c r="G46" i="5"/>
  <c r="F46" i="5"/>
  <c r="I45" i="5"/>
  <c r="I52" i="5" s="1"/>
  <c r="H45" i="5"/>
  <c r="G45" i="5"/>
  <c r="F45" i="5"/>
  <c r="I44" i="5"/>
  <c r="H44" i="5"/>
  <c r="G44" i="5"/>
  <c r="F44" i="5"/>
  <c r="I42" i="5"/>
  <c r="I41" i="5"/>
  <c r="H41" i="5"/>
  <c r="G41" i="5"/>
  <c r="F41" i="5"/>
  <c r="I40" i="5"/>
  <c r="H40" i="5"/>
  <c r="G40" i="5"/>
  <c r="F40" i="5"/>
  <c r="I39" i="5"/>
  <c r="H39" i="5"/>
  <c r="G39" i="5"/>
  <c r="F39" i="5"/>
  <c r="I38" i="5"/>
  <c r="H38" i="5"/>
  <c r="G38" i="5"/>
  <c r="F38" i="5"/>
  <c r="I37" i="5"/>
  <c r="H37" i="5"/>
  <c r="G37" i="5"/>
  <c r="F37" i="5"/>
  <c r="I36" i="5"/>
  <c r="H36" i="5"/>
  <c r="G36" i="5"/>
  <c r="F36" i="5"/>
  <c r="I35" i="5"/>
  <c r="H35" i="5"/>
  <c r="G35" i="5"/>
  <c r="F35" i="5"/>
  <c r="I34" i="5"/>
  <c r="H34" i="5"/>
  <c r="G34" i="5"/>
  <c r="F34" i="5"/>
  <c r="I32" i="5"/>
  <c r="I31" i="5"/>
  <c r="H31" i="5"/>
  <c r="G31" i="5"/>
  <c r="F31" i="5"/>
  <c r="I30" i="5"/>
  <c r="H30" i="5"/>
  <c r="G30" i="5"/>
  <c r="F30" i="5"/>
  <c r="I29" i="5"/>
  <c r="H29" i="5"/>
  <c r="G29" i="5"/>
  <c r="F29" i="5"/>
  <c r="I28" i="5"/>
  <c r="H28" i="5"/>
  <c r="G28" i="5"/>
  <c r="F28" i="5"/>
  <c r="I27" i="5"/>
  <c r="H27" i="5"/>
  <c r="G27" i="5"/>
  <c r="F27" i="5"/>
  <c r="I26" i="5"/>
  <c r="H26" i="5"/>
  <c r="G26" i="5"/>
  <c r="F26" i="5"/>
  <c r="I25" i="5"/>
  <c r="H25" i="5"/>
  <c r="G25" i="5"/>
  <c r="F25" i="5"/>
  <c r="I24" i="5"/>
  <c r="H24" i="5"/>
  <c r="G24" i="5"/>
  <c r="F24" i="5"/>
  <c r="I21" i="5"/>
  <c r="H21" i="5"/>
  <c r="G21" i="5"/>
  <c r="F21" i="5"/>
  <c r="I20" i="5"/>
  <c r="H20" i="5"/>
  <c r="G20" i="5"/>
  <c r="F20" i="5"/>
  <c r="I19" i="5"/>
  <c r="H19" i="5"/>
  <c r="G19" i="5"/>
  <c r="F19" i="5"/>
  <c r="I18" i="5"/>
  <c r="H18" i="5"/>
  <c r="G18" i="5"/>
  <c r="F18" i="5"/>
  <c r="I17" i="5"/>
  <c r="H17" i="5"/>
  <c r="G17" i="5"/>
  <c r="F17" i="5"/>
  <c r="I16" i="5"/>
  <c r="H16" i="5"/>
  <c r="G16" i="5"/>
  <c r="F16" i="5"/>
  <c r="I15" i="5"/>
  <c r="I22" i="5" s="1"/>
  <c r="H15" i="5"/>
  <c r="G15" i="5"/>
  <c r="F15" i="5"/>
  <c r="I14" i="5"/>
  <c r="H14" i="5"/>
  <c r="G14" i="5"/>
  <c r="F14" i="5"/>
  <c r="I12" i="5"/>
  <c r="I11" i="5"/>
  <c r="H11" i="5"/>
  <c r="G11" i="5"/>
  <c r="F11" i="5"/>
  <c r="I10" i="5"/>
  <c r="H10" i="5"/>
  <c r="G10" i="5"/>
  <c r="F10" i="5"/>
  <c r="I9" i="5"/>
  <c r="H9" i="5"/>
  <c r="G9" i="5"/>
  <c r="F9" i="5"/>
  <c r="I8" i="5"/>
  <c r="H8" i="5"/>
  <c r="G8" i="5"/>
  <c r="F8" i="5"/>
  <c r="I7" i="5"/>
  <c r="H7" i="5"/>
  <c r="G7" i="5"/>
  <c r="F7" i="5"/>
  <c r="I6" i="5"/>
  <c r="H6" i="5"/>
  <c r="G6" i="5"/>
  <c r="F6" i="5"/>
  <c r="I5" i="5"/>
  <c r="H5" i="5"/>
  <c r="G5" i="5"/>
  <c r="F5" i="5"/>
  <c r="I4" i="5"/>
  <c r="H4" i="5"/>
  <c r="G4" i="5"/>
  <c r="F4" i="5"/>
  <c r="M78" i="4" l="1"/>
  <c r="M80" i="4" s="1"/>
  <c r="K78" i="4"/>
  <c r="K79" i="4"/>
  <c r="K76" i="4"/>
  <c r="L76" i="4"/>
  <c r="L78" i="4" s="1"/>
  <c r="L80" i="4" s="1"/>
  <c r="M76" i="4"/>
  <c r="M67" i="4"/>
  <c r="M69" i="4" s="1"/>
  <c r="K68" i="4"/>
  <c r="K65" i="4"/>
  <c r="K67" i="4" s="1"/>
  <c r="K69" i="4" s="1"/>
  <c r="M65" i="4"/>
  <c r="M56" i="4"/>
  <c r="M58" i="4" s="1"/>
  <c r="K57" i="4"/>
  <c r="K54" i="4"/>
  <c r="K56" i="4" s="1"/>
  <c r="K58" i="4" s="1"/>
  <c r="L54" i="4"/>
  <c r="L56" i="4" s="1"/>
  <c r="L58" i="4" s="1"/>
  <c r="M54" i="4"/>
  <c r="L46" i="4"/>
  <c r="L43" i="4"/>
  <c r="K45" i="4"/>
  <c r="K47" i="4" s="1"/>
  <c r="M45" i="4"/>
  <c r="M46" i="4"/>
  <c r="M43" i="4"/>
  <c r="K43" i="4"/>
  <c r="K46" i="4"/>
  <c r="L45" i="4"/>
  <c r="L47" i="4" s="1"/>
  <c r="K34" i="4"/>
  <c r="K36" i="4" s="1"/>
  <c r="M34" i="4"/>
  <c r="M36" i="4" s="1"/>
  <c r="K35" i="4"/>
  <c r="K32" i="4"/>
  <c r="M32" i="4"/>
  <c r="K24" i="4"/>
  <c r="K21" i="4"/>
  <c r="K23" i="4"/>
  <c r="L23" i="4"/>
  <c r="L25" i="4" s="1"/>
  <c r="L24" i="4"/>
  <c r="L21" i="4"/>
  <c r="M19" i="4"/>
  <c r="K13" i="4"/>
  <c r="K10" i="4"/>
  <c r="K12" i="4" s="1"/>
  <c r="K14" i="4" s="1"/>
  <c r="M13" i="4"/>
  <c r="M10" i="4"/>
  <c r="M12" i="4"/>
  <c r="M14" i="4" s="1"/>
  <c r="L10" i="4"/>
  <c r="L12" i="4" s="1"/>
  <c r="L14" i="4" s="1"/>
  <c r="K80" i="4" l="1"/>
  <c r="M47" i="4"/>
  <c r="M24" i="4"/>
  <c r="M21" i="4"/>
  <c r="M23" i="4" s="1"/>
  <c r="M25" i="4" s="1"/>
  <c r="K25" i="4"/>
</calcChain>
</file>

<file path=xl/sharedStrings.xml><?xml version="1.0" encoding="utf-8"?>
<sst xmlns="http://schemas.openxmlformats.org/spreadsheetml/2006/main" count="344" uniqueCount="56">
  <si>
    <t>Table 1. Sex of respondent and age5 by Madang</t>
  </si>
  <si>
    <t>Madang</t>
  </si>
  <si>
    <t>Total</t>
  </si>
  <si>
    <t>Bogia</t>
  </si>
  <si>
    <t>Middle Ramu</t>
  </si>
  <si>
    <t>Rai Coast</t>
  </si>
  <si>
    <t>Sumkar</t>
  </si>
  <si>
    <t>Usino Bundi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</si>
  <si>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</si>
  <si>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</si>
  <si>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</si>
  <si>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</si>
  <si>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</si>
  <si>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</si>
  <si>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</si>
  <si>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</si>
  <si>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</si>
  <si>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</si>
  <si>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</si>
  <si>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</si>
  <si>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</si>
  <si>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</si>
  <si>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</si>
  <si>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Males</t>
  </si>
  <si>
    <t>Females</t>
  </si>
  <si>
    <t>Never married</t>
  </si>
  <si>
    <t xml:space="preserve">   Madang</t>
  </si>
  <si>
    <t xml:space="preserve">   SMAM Ages</t>
  </si>
  <si>
    <t xml:space="preserve">   Bogia</t>
  </si>
  <si>
    <t xml:space="preserve">   Middle Ramu</t>
  </si>
  <si>
    <t xml:space="preserve">   Rai Coast</t>
  </si>
  <si>
    <t xml:space="preserve">   Sumkar</t>
  </si>
  <si>
    <t xml:space="preserve">   Usino Bundi</t>
  </si>
  <si>
    <t>CEB</t>
  </si>
  <si>
    <t>CS</t>
  </si>
  <si>
    <t>LB</t>
  </si>
  <si>
    <t xml:space="preserve">   Fertility ages</t>
  </si>
  <si>
    <t>CEB/W</t>
  </si>
  <si>
    <t>CS/W</t>
  </si>
  <si>
    <t>CS/CEB</t>
  </si>
  <si>
    <t>ASFR</t>
  </si>
  <si>
    <t>Table 5. Fertility by District, Madang Province, PNG: 2011</t>
  </si>
  <si>
    <t>TFR ==&gt;</t>
  </si>
  <si>
    <t>Source: 2011 Papua New Guinea Census</t>
  </si>
  <si>
    <t>Average Age 1st Marriage</t>
  </si>
  <si>
    <t>Table 4. Average Age at First Marriage by District, Madang Province, PNG: 2011</t>
  </si>
  <si>
    <t xml:space="preserve">     Total</t>
  </si>
  <si>
    <t>5 - 9</t>
  </si>
  <si>
    <t>10 - 14</t>
  </si>
  <si>
    <t xml:space="preserve">    Males</t>
  </si>
  <si>
    <t xml:space="preserve">    Females</t>
  </si>
  <si>
    <t>Table 2. Age and Sex by Districts, Madang, PNG: 2011</t>
  </si>
  <si>
    <t>Table 3. Single Year of Age and Sex by Districts, Madang, PNG: 2011</t>
  </si>
  <si>
    <t>Papua New Guinea</t>
  </si>
  <si>
    <t>2011 PNG Madang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</si>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</sst>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7"/>
      <name val="Times New Roman"/>
      <family val="1"/>
    </font>
    <font>
      <sz val="28"/>
      <color theme="1"/>
      <name val="Calibri"/>
      <family val="2"/>
      <scheme val="minor"/>
    </font>
    <font>
      <sz val="26"/>
      <color theme="0" tint="-0.1499984740745262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gradientFill degree="135">
        <stop position="0">
          <color rgb="FFC00000"/>
        </stop>
        <stop position="1">
          <color theme="1"/>
        </stop>
      </gradient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3" fontId="2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4" fontId="2" fillId="0" borderId="0" xfId="0" applyNumberFormat="1" applyFont="1"/>
    <xf numFmtId="164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4" xfId="0" applyNumberFormat="1" applyFont="1" applyBorder="1"/>
    <xf numFmtId="3" fontId="2" fillId="0" borderId="5" xfId="0" applyNumberFormat="1" applyFont="1" applyBorder="1"/>
    <xf numFmtId="3" fontId="3" fillId="0" borderId="0" xfId="0" applyNumberFormat="1" applyFont="1"/>
    <xf numFmtId="3" fontId="3" fillId="0" borderId="5" xfId="0" applyNumberFormat="1" applyFont="1" applyBorder="1"/>
    <xf numFmtId="3" fontId="3" fillId="0" borderId="6" xfId="0" applyNumberFormat="1" applyFont="1" applyBorder="1"/>
    <xf numFmtId="3" fontId="3" fillId="0" borderId="4" xfId="0" applyNumberFormat="1" applyFont="1" applyBorder="1"/>
    <xf numFmtId="3" fontId="3" fillId="0" borderId="7" xfId="0" applyNumberFormat="1" applyFont="1" applyBorder="1"/>
    <xf numFmtId="3" fontId="3" fillId="0" borderId="2" xfId="0" applyNumberFormat="1" applyFont="1" applyBorder="1" applyAlignment="1">
      <alignment horizontal="right"/>
    </xf>
    <xf numFmtId="3" fontId="3" fillId="0" borderId="8" xfId="0" applyNumberFormat="1" applyFont="1" applyBorder="1"/>
    <xf numFmtId="3" fontId="3" fillId="0" borderId="9" xfId="0" applyNumberFormat="1" applyFont="1" applyBorder="1"/>
    <xf numFmtId="165" fontId="4" fillId="0" borderId="0" xfId="1" applyNumberFormat="1" applyFont="1"/>
    <xf numFmtId="165" fontId="4" fillId="0" borderId="0" xfId="0" applyNumberFormat="1" applyFont="1"/>
    <xf numFmtId="0" fontId="4" fillId="0" borderId="0" xfId="0" applyFont="1"/>
    <xf numFmtId="165" fontId="4" fillId="2" borderId="0" xfId="0" applyNumberFormat="1" applyFont="1" applyFill="1"/>
    <xf numFmtId="49" fontId="2" fillId="0" borderId="0" xfId="0" applyNumberFormat="1" applyFont="1"/>
    <xf numFmtId="49" fontId="2" fillId="0" borderId="4" xfId="0" applyNumberFormat="1" applyFont="1" applyBorder="1"/>
    <xf numFmtId="3" fontId="2" fillId="0" borderId="7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left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3" borderId="0" xfId="0" applyFont="1" applyFill="1" applyAlignment="1">
      <alignment horizontal="center" textRotation="45"/>
    </xf>
    <xf numFmtId="0" fontId="7" fillId="0" borderId="0" xfId="2" applyAlignment="1">
      <alignment horizontal="left"/>
    </xf>
    <xf numFmtId="3" fontId="7" fillId="0" borderId="0" xfId="2" quotePrefix="1" applyNumberFormat="1" applyAlignment="1">
      <alignment horizontal="left"/>
    </xf>
    <xf numFmtId="3" fontId="7" fillId="0" borderId="0" xfId="2" applyNumberForma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E7325-1334-4263-9E37-5F01F7B8D955}">
  <dimension ref="A1:L20"/>
  <sheetViews>
    <sheetView tabSelected="1" workbookViewId="0">
      <selection activeCell="A12" sqref="A12:H12"/>
    </sheetView>
  </sheetViews>
  <sheetFormatPr defaultRowHeight="14.25" x14ac:dyDescent="0.45"/>
  <sheetData>
    <row r="1" spans="1:12" x14ac:dyDescent="0.45">
      <c r="A1" s="29" t="s">
        <v>54</v>
      </c>
      <c r="B1" s="29"/>
      <c r="C1" s="29"/>
      <c r="D1" s="29"/>
      <c r="E1" s="29"/>
      <c r="F1" s="29"/>
      <c r="G1" s="29"/>
      <c r="H1" s="29"/>
      <c r="I1" s="31" t="s">
        <v>53</v>
      </c>
      <c r="J1" s="31"/>
      <c r="K1" s="31"/>
      <c r="L1" s="31"/>
    </row>
    <row r="2" spans="1:12" x14ac:dyDescent="0.45">
      <c r="A2" s="29"/>
      <c r="B2" s="29"/>
      <c r="C2" s="29"/>
      <c r="D2" s="29"/>
      <c r="E2" s="29"/>
      <c r="F2" s="29"/>
      <c r="G2" s="29"/>
      <c r="H2" s="29"/>
      <c r="I2" s="31"/>
      <c r="J2" s="31"/>
      <c r="K2" s="31"/>
      <c r="L2" s="31"/>
    </row>
    <row r="3" spans="1:12" x14ac:dyDescent="0.45">
      <c r="A3" s="29"/>
      <c r="B3" s="29"/>
      <c r="C3" s="29"/>
      <c r="D3" s="29"/>
      <c r="E3" s="29"/>
      <c r="F3" s="29"/>
      <c r="G3" s="29"/>
      <c r="H3" s="29"/>
      <c r="I3" s="31"/>
      <c r="J3" s="31"/>
      <c r="K3" s="31"/>
      <c r="L3" s="31"/>
    </row>
    <row r="4" spans="1:12" x14ac:dyDescent="0.45">
      <c r="A4" s="29" t="s">
        <v>55</v>
      </c>
      <c r="B4" s="29"/>
      <c r="C4" s="29"/>
      <c r="D4" s="29"/>
      <c r="E4" s="29"/>
      <c r="F4" s="29"/>
      <c r="G4" s="29"/>
      <c r="H4" s="29"/>
      <c r="I4" s="31"/>
      <c r="J4" s="31"/>
      <c r="K4" s="31"/>
      <c r="L4" s="31"/>
    </row>
    <row r="5" spans="1:12" x14ac:dyDescent="0.45">
      <c r="A5" s="29"/>
      <c r="B5" s="29"/>
      <c r="C5" s="29"/>
      <c r="D5" s="29"/>
      <c r="E5" s="29"/>
      <c r="F5" s="29"/>
      <c r="G5" s="29"/>
      <c r="H5" s="29"/>
      <c r="I5" s="31"/>
      <c r="J5" s="31"/>
      <c r="K5" s="31"/>
      <c r="L5" s="31"/>
    </row>
    <row r="6" spans="1:12" x14ac:dyDescent="0.45">
      <c r="A6" s="29"/>
      <c r="B6" s="29"/>
      <c r="C6" s="29"/>
      <c r="D6" s="29"/>
      <c r="E6" s="29"/>
      <c r="F6" s="29"/>
      <c r="G6" s="29"/>
      <c r="H6" s="29"/>
      <c r="I6" s="31"/>
      <c r="J6" s="31"/>
      <c r="K6" s="31"/>
      <c r="L6" s="31"/>
    </row>
    <row r="7" spans="1:12" x14ac:dyDescent="0.45">
      <c r="A7" s="33" t="str">
        <f>'Madang 2011'!A1</f>
        <v>Table 1. Sex of respondent and age5 by Madang</v>
      </c>
      <c r="B7" s="32"/>
      <c r="C7" s="32"/>
      <c r="D7" s="32"/>
      <c r="E7" s="32"/>
      <c r="F7" s="32"/>
      <c r="G7" s="32"/>
      <c r="H7" s="32"/>
      <c r="I7" s="31"/>
      <c r="J7" s="31"/>
      <c r="K7" s="31"/>
      <c r="L7" s="31"/>
    </row>
    <row r="8" spans="1:12" x14ac:dyDescent="0.45">
      <c r="A8" s="33" t="str">
        <f>'Age and Sex'!A1</f>
        <v>Table 2. Age and Sex by Districts, Madang, PNG: 2011</v>
      </c>
      <c r="B8" s="32"/>
      <c r="C8" s="32"/>
      <c r="D8" s="32"/>
      <c r="E8" s="32"/>
      <c r="F8" s="32"/>
      <c r="G8" s="32"/>
      <c r="H8" s="32"/>
      <c r="I8" s="31"/>
      <c r="J8" s="31"/>
      <c r="K8" s="31"/>
      <c r="L8" s="31"/>
    </row>
    <row r="9" spans="1:12" x14ac:dyDescent="0.45">
      <c r="A9" s="33" t="str">
        <f>'Single year'!A1</f>
        <v>Table 3. Single Year of Age and Sex by Districts, Madang, PNG: 2011</v>
      </c>
      <c r="B9" s="32"/>
      <c r="C9" s="32"/>
      <c r="D9" s="32"/>
      <c r="E9" s="32"/>
      <c r="F9" s="32"/>
      <c r="G9" s="32"/>
      <c r="H9" s="32"/>
      <c r="I9" s="31"/>
      <c r="J9" s="31"/>
      <c r="K9" s="31"/>
      <c r="L9" s="31"/>
    </row>
    <row r="10" spans="1:12" x14ac:dyDescent="0.45">
      <c r="A10" s="34" t="str">
        <f>SMAM!A1</f>
        <v>Table 4. Average Age at First Marriage by District, Madang Province, PNG: 2011</v>
      </c>
      <c r="B10" s="32"/>
      <c r="C10" s="32"/>
      <c r="D10" s="32"/>
      <c r="E10" s="32"/>
      <c r="F10" s="32"/>
      <c r="G10" s="32"/>
      <c r="H10" s="32"/>
      <c r="I10" s="31"/>
      <c r="J10" s="31"/>
      <c r="K10" s="31"/>
      <c r="L10" s="31"/>
    </row>
    <row r="11" spans="1:12" x14ac:dyDescent="0.45">
      <c r="A11" s="34" t="str">
        <f>Fertility!A1</f>
        <v>Table 5. Fertility by District, Madang Province, PNG: 2011</v>
      </c>
      <c r="B11" s="32"/>
      <c r="C11" s="32"/>
      <c r="D11" s="32"/>
      <c r="E11" s="32"/>
      <c r="F11" s="32"/>
      <c r="G11" s="32"/>
      <c r="H11" s="32"/>
      <c r="I11" s="31"/>
      <c r="J11" s="31"/>
      <c r="K11" s="31"/>
      <c r="L11" s="31"/>
    </row>
    <row r="12" spans="1:12" x14ac:dyDescent="0.45">
      <c r="A12" s="30"/>
      <c r="B12" s="30"/>
      <c r="C12" s="30"/>
      <c r="D12" s="30"/>
      <c r="E12" s="30"/>
      <c r="F12" s="30"/>
      <c r="G12" s="30"/>
      <c r="H12" s="30"/>
    </row>
    <row r="13" spans="1:12" x14ac:dyDescent="0.45">
      <c r="A13" s="30"/>
      <c r="B13" s="30"/>
      <c r="C13" s="30"/>
      <c r="D13" s="30"/>
      <c r="E13" s="30"/>
      <c r="F13" s="30"/>
      <c r="G13" s="30"/>
      <c r="H13" s="30"/>
    </row>
    <row r="14" spans="1:12" x14ac:dyDescent="0.45">
      <c r="A14" s="30"/>
      <c r="B14" s="30"/>
      <c r="C14" s="30"/>
      <c r="D14" s="30"/>
      <c r="E14" s="30"/>
      <c r="F14" s="30"/>
      <c r="G14" s="30"/>
      <c r="H14" s="30"/>
    </row>
    <row r="15" spans="1:12" x14ac:dyDescent="0.45">
      <c r="A15" s="30"/>
      <c r="B15" s="30"/>
      <c r="C15" s="30"/>
      <c r="D15" s="30"/>
      <c r="E15" s="30"/>
      <c r="F15" s="30"/>
      <c r="G15" s="30"/>
      <c r="H15" s="30"/>
    </row>
    <row r="16" spans="1:12" x14ac:dyDescent="0.45">
      <c r="A16" s="30"/>
      <c r="B16" s="30"/>
      <c r="C16" s="30"/>
      <c r="D16" s="30"/>
      <c r="E16" s="30"/>
      <c r="F16" s="30"/>
      <c r="G16" s="30"/>
      <c r="H16" s="30"/>
    </row>
    <row r="17" spans="1:8" x14ac:dyDescent="0.45">
      <c r="A17" s="30"/>
      <c r="B17" s="30"/>
      <c r="C17" s="30"/>
      <c r="D17" s="30"/>
      <c r="E17" s="30"/>
      <c r="F17" s="30"/>
      <c r="G17" s="30"/>
      <c r="H17" s="30"/>
    </row>
    <row r="18" spans="1:8" x14ac:dyDescent="0.45">
      <c r="A18" s="30"/>
      <c r="B18" s="30"/>
      <c r="C18" s="30"/>
      <c r="D18" s="30"/>
      <c r="E18" s="30"/>
      <c r="F18" s="30"/>
      <c r="G18" s="30"/>
      <c r="H18" s="30"/>
    </row>
    <row r="19" spans="1:8" x14ac:dyDescent="0.45">
      <c r="A19" s="30"/>
      <c r="B19" s="30"/>
      <c r="C19" s="30"/>
      <c r="D19" s="30"/>
      <c r="E19" s="30"/>
      <c r="F19" s="30"/>
      <c r="G19" s="30"/>
      <c r="H19" s="30"/>
    </row>
    <row r="20" spans="1:8" x14ac:dyDescent="0.45">
      <c r="A20" s="30"/>
      <c r="B20" s="30"/>
      <c r="C20" s="30"/>
      <c r="D20" s="30"/>
      <c r="E20" s="30"/>
      <c r="F20" s="30"/>
      <c r="G20" s="30"/>
      <c r="H20" s="30"/>
    </row>
  </sheetData>
  <mergeCells count="17">
    <mergeCell ref="A17:H17"/>
    <mergeCell ref="A18:H18"/>
    <mergeCell ref="A19:H19"/>
    <mergeCell ref="A20:H20"/>
    <mergeCell ref="I1:L11"/>
    <mergeCell ref="A11:H11"/>
    <mergeCell ref="A12:H12"/>
    <mergeCell ref="A13:H13"/>
    <mergeCell ref="A14:H14"/>
    <mergeCell ref="A15:H15"/>
    <mergeCell ref="A16:H16"/>
    <mergeCell ref="A1:H3"/>
    <mergeCell ref="A4:H6"/>
    <mergeCell ref="A7:H7"/>
    <mergeCell ref="A8:H8"/>
    <mergeCell ref="A9:H9"/>
    <mergeCell ref="A10:H10"/>
  </mergeCells>
  <hyperlinks>
    <hyperlink ref="A7:H7" location="'Madang 2011'!A1" display="'Madang 2011'!A1" xr:uid="{66F1CE27-BD1F-4C6A-88D0-60558CB9BB08}"/>
    <hyperlink ref="A8:H8" location="'Age and Sex'!A1" display="'Age and Sex'!A1" xr:uid="{883678BF-8FA6-4C53-AC30-61BE9769201E}"/>
    <hyperlink ref="A9:H9" location="'Single year'!A1" display="'Single year'!A1" xr:uid="{335955FA-3278-4CCB-928E-187F55AEE45E}"/>
    <hyperlink ref="A10:H10" location="SMAM!A1" display="SMAM!A1" xr:uid="{25762014-EC8B-44BE-93E1-E014CA96FAFD}"/>
    <hyperlink ref="A11:H11" location="Fertility!A1" display="Fertility!A1" xr:uid="{1D9DB439-2775-4BB5-80FD-820F604F839A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78A3C-A19A-4CBB-8957-A4F1376B4921}">
  <dimension ref="A1:H59"/>
  <sheetViews>
    <sheetView view="pageBreakPreview" zoomScale="150" zoomScaleNormal="100" zoomScaleSheetLayoutView="150" workbookViewId="0">
      <selection activeCell="A3" sqref="A3:A20"/>
    </sheetView>
  </sheetViews>
  <sheetFormatPr defaultColWidth="8.86328125" defaultRowHeight="10.15" x14ac:dyDescent="0.3"/>
  <cols>
    <col min="1" max="16384" width="8.86328125" style="1"/>
  </cols>
  <sheetData>
    <row r="1" spans="1:8" x14ac:dyDescent="0.3">
      <c r="A1" s="1" t="s">
        <v>0</v>
      </c>
    </row>
    <row r="2" spans="1:8" x14ac:dyDescent="0.3">
      <c r="A2" s="2"/>
      <c r="B2" s="3" t="s">
        <v>2</v>
      </c>
      <c r="C2" s="3" t="s">
        <v>3</v>
      </c>
      <c r="D2" s="3" t="s">
        <v>1</v>
      </c>
      <c r="E2" s="3" t="s">
        <v>4</v>
      </c>
      <c r="F2" s="3" t="s">
        <v>5</v>
      </c>
      <c r="G2" s="3" t="s">
        <v>6</v>
      </c>
      <c r="H2" s="4" t="s">
        <v>7</v>
      </c>
    </row>
    <row r="3" spans="1:8" x14ac:dyDescent="0.3">
      <c r="A3" s="22" t="s">
        <v>46</v>
      </c>
      <c r="B3" s="1">
        <v>492360</v>
      </c>
      <c r="C3" s="1">
        <v>75067</v>
      </c>
      <c r="D3" s="1">
        <v>110140</v>
      </c>
      <c r="E3" s="1">
        <v>78892</v>
      </c>
      <c r="F3" s="1">
        <v>83218</v>
      </c>
      <c r="G3" s="1">
        <v>84713</v>
      </c>
      <c r="H3" s="1">
        <v>60330</v>
      </c>
    </row>
    <row r="4" spans="1:8" x14ac:dyDescent="0.3">
      <c r="A4" s="22" t="s">
        <v>8</v>
      </c>
      <c r="B4" s="1">
        <v>72382</v>
      </c>
      <c r="C4" s="1">
        <v>11965</v>
      </c>
      <c r="D4" s="1">
        <v>15187</v>
      </c>
      <c r="E4" s="1">
        <v>11777</v>
      </c>
      <c r="F4" s="1">
        <v>12611</v>
      </c>
      <c r="G4" s="1">
        <v>12347</v>
      </c>
      <c r="H4" s="1">
        <v>8495</v>
      </c>
    </row>
    <row r="5" spans="1:8" x14ac:dyDescent="0.3">
      <c r="A5" s="22" t="s">
        <v>47</v>
      </c>
      <c r="B5" s="1">
        <v>70104</v>
      </c>
      <c r="C5" s="1">
        <v>10894</v>
      </c>
      <c r="D5" s="1">
        <v>13991</v>
      </c>
      <c r="E5" s="1">
        <v>12280</v>
      </c>
      <c r="F5" s="1">
        <v>12247</v>
      </c>
      <c r="G5" s="1">
        <v>11994</v>
      </c>
      <c r="H5" s="1">
        <v>8698</v>
      </c>
    </row>
    <row r="6" spans="1:8" x14ac:dyDescent="0.3">
      <c r="A6" s="22" t="s">
        <v>48</v>
      </c>
      <c r="B6" s="1">
        <v>60768</v>
      </c>
      <c r="C6" s="1">
        <v>9231</v>
      </c>
      <c r="D6" s="1">
        <v>12747</v>
      </c>
      <c r="E6" s="1">
        <v>10205</v>
      </c>
      <c r="F6" s="1">
        <v>10890</v>
      </c>
      <c r="G6" s="1">
        <v>10163</v>
      </c>
      <c r="H6" s="1">
        <v>7532</v>
      </c>
    </row>
    <row r="7" spans="1:8" x14ac:dyDescent="0.3">
      <c r="A7" s="22" t="s">
        <v>9</v>
      </c>
      <c r="B7" s="1">
        <v>54295</v>
      </c>
      <c r="C7" s="1">
        <v>7957</v>
      </c>
      <c r="D7" s="1">
        <v>12259</v>
      </c>
      <c r="E7" s="1">
        <v>8707</v>
      </c>
      <c r="F7" s="1">
        <v>9069</v>
      </c>
      <c r="G7" s="1">
        <v>9291</v>
      </c>
      <c r="H7" s="1">
        <v>7012</v>
      </c>
    </row>
    <row r="8" spans="1:8" x14ac:dyDescent="0.3">
      <c r="A8" s="22" t="s">
        <v>10</v>
      </c>
      <c r="B8" s="1">
        <v>43522</v>
      </c>
      <c r="C8" s="1">
        <v>6496</v>
      </c>
      <c r="D8" s="1">
        <v>10685</v>
      </c>
      <c r="E8" s="1">
        <v>6988</v>
      </c>
      <c r="F8" s="1">
        <v>6954</v>
      </c>
      <c r="G8" s="1">
        <v>7061</v>
      </c>
      <c r="H8" s="1">
        <v>5338</v>
      </c>
    </row>
    <row r="9" spans="1:8" x14ac:dyDescent="0.3">
      <c r="A9" s="22" t="s">
        <v>11</v>
      </c>
      <c r="B9" s="1">
        <v>41182</v>
      </c>
      <c r="C9" s="1">
        <v>5974</v>
      </c>
      <c r="D9" s="1">
        <v>10166</v>
      </c>
      <c r="E9" s="1">
        <v>6544</v>
      </c>
      <c r="F9" s="1">
        <v>6192</v>
      </c>
      <c r="G9" s="1">
        <v>6948</v>
      </c>
      <c r="H9" s="1">
        <v>5358</v>
      </c>
    </row>
    <row r="10" spans="1:8" x14ac:dyDescent="0.3">
      <c r="A10" s="22" t="s">
        <v>12</v>
      </c>
      <c r="B10" s="1">
        <v>33600</v>
      </c>
      <c r="C10" s="1">
        <v>4962</v>
      </c>
      <c r="D10" s="1">
        <v>7975</v>
      </c>
      <c r="E10" s="1">
        <v>5281</v>
      </c>
      <c r="F10" s="1">
        <v>5412</v>
      </c>
      <c r="G10" s="1">
        <v>5746</v>
      </c>
      <c r="H10" s="1">
        <v>4224</v>
      </c>
    </row>
    <row r="11" spans="1:8" x14ac:dyDescent="0.3">
      <c r="A11" s="22" t="s">
        <v>13</v>
      </c>
      <c r="B11" s="1">
        <v>31669</v>
      </c>
      <c r="C11" s="1">
        <v>4456</v>
      </c>
      <c r="D11" s="1">
        <v>7444</v>
      </c>
      <c r="E11" s="1">
        <v>4896</v>
      </c>
      <c r="F11" s="1">
        <v>5415</v>
      </c>
      <c r="G11" s="1">
        <v>5412</v>
      </c>
      <c r="H11" s="1">
        <v>4046</v>
      </c>
    </row>
    <row r="12" spans="1:8" x14ac:dyDescent="0.3">
      <c r="A12" s="22" t="s">
        <v>14</v>
      </c>
      <c r="B12" s="1">
        <v>23763</v>
      </c>
      <c r="C12" s="1">
        <v>3579</v>
      </c>
      <c r="D12" s="1">
        <v>5514</v>
      </c>
      <c r="E12" s="1">
        <v>3620</v>
      </c>
      <c r="F12" s="1">
        <v>4260</v>
      </c>
      <c r="G12" s="1">
        <v>3960</v>
      </c>
      <c r="H12" s="1">
        <v>2830</v>
      </c>
    </row>
    <row r="13" spans="1:8" x14ac:dyDescent="0.3">
      <c r="A13" s="22" t="s">
        <v>15</v>
      </c>
      <c r="B13" s="1">
        <v>19548</v>
      </c>
      <c r="C13" s="1">
        <v>3050</v>
      </c>
      <c r="D13" s="1">
        <v>4657</v>
      </c>
      <c r="E13" s="1">
        <v>2794</v>
      </c>
      <c r="F13" s="1">
        <v>3064</v>
      </c>
      <c r="G13" s="1">
        <v>3654</v>
      </c>
      <c r="H13" s="1">
        <v>2329</v>
      </c>
    </row>
    <row r="14" spans="1:8" x14ac:dyDescent="0.3">
      <c r="A14" s="22" t="s">
        <v>16</v>
      </c>
      <c r="B14" s="1">
        <v>13926</v>
      </c>
      <c r="C14" s="1">
        <v>2256</v>
      </c>
      <c r="D14" s="1">
        <v>3262</v>
      </c>
      <c r="E14" s="1">
        <v>1991</v>
      </c>
      <c r="F14" s="1">
        <v>2264</v>
      </c>
      <c r="G14" s="1">
        <v>2626</v>
      </c>
      <c r="H14" s="1">
        <v>1527</v>
      </c>
    </row>
    <row r="15" spans="1:8" x14ac:dyDescent="0.3">
      <c r="A15" s="22" t="s">
        <v>17</v>
      </c>
      <c r="B15" s="1">
        <v>9846</v>
      </c>
      <c r="C15" s="1">
        <v>1564</v>
      </c>
      <c r="D15" s="1">
        <v>2408</v>
      </c>
      <c r="E15" s="1">
        <v>1319</v>
      </c>
      <c r="F15" s="1">
        <v>1604</v>
      </c>
      <c r="G15" s="1">
        <v>1934</v>
      </c>
      <c r="H15" s="1">
        <v>1017</v>
      </c>
    </row>
    <row r="16" spans="1:8" x14ac:dyDescent="0.3">
      <c r="A16" s="22" t="s">
        <v>18</v>
      </c>
      <c r="B16" s="1">
        <v>7233</v>
      </c>
      <c r="C16" s="1">
        <v>1081</v>
      </c>
      <c r="D16" s="1">
        <v>1562</v>
      </c>
      <c r="E16" s="1">
        <v>1043</v>
      </c>
      <c r="F16" s="1">
        <v>1304</v>
      </c>
      <c r="G16" s="1">
        <v>1421</v>
      </c>
      <c r="H16" s="1">
        <v>822</v>
      </c>
    </row>
    <row r="17" spans="1:8" x14ac:dyDescent="0.3">
      <c r="A17" s="22" t="s">
        <v>19</v>
      </c>
      <c r="B17" s="1">
        <v>4812</v>
      </c>
      <c r="C17" s="1">
        <v>701</v>
      </c>
      <c r="D17" s="1">
        <v>1039</v>
      </c>
      <c r="E17" s="1">
        <v>640</v>
      </c>
      <c r="F17" s="1">
        <v>961</v>
      </c>
      <c r="G17" s="1">
        <v>941</v>
      </c>
      <c r="H17" s="1">
        <v>530</v>
      </c>
    </row>
    <row r="18" spans="1:8" x14ac:dyDescent="0.3">
      <c r="A18" s="22" t="s">
        <v>20</v>
      </c>
      <c r="B18" s="1">
        <v>2994</v>
      </c>
      <c r="C18" s="1">
        <v>466</v>
      </c>
      <c r="D18" s="1">
        <v>614</v>
      </c>
      <c r="E18" s="1">
        <v>456</v>
      </c>
      <c r="F18" s="1">
        <v>540</v>
      </c>
      <c r="G18" s="1">
        <v>602</v>
      </c>
      <c r="H18" s="1">
        <v>316</v>
      </c>
    </row>
    <row r="19" spans="1:8" x14ac:dyDescent="0.3">
      <c r="A19" s="22" t="s">
        <v>21</v>
      </c>
      <c r="B19" s="1">
        <v>2716</v>
      </c>
      <c r="C19" s="1">
        <v>435</v>
      </c>
      <c r="D19" s="1">
        <v>630</v>
      </c>
      <c r="E19" s="1">
        <v>351</v>
      </c>
      <c r="F19" s="1">
        <v>431</v>
      </c>
      <c r="G19" s="1">
        <v>613</v>
      </c>
      <c r="H19" s="1">
        <v>256</v>
      </c>
    </row>
    <row r="20" spans="1:8" x14ac:dyDescent="0.3">
      <c r="A20" s="22" t="s">
        <v>22</v>
      </c>
      <c r="B20" s="6">
        <v>19</v>
      </c>
      <c r="C20" s="6">
        <v>18.399999999999999</v>
      </c>
      <c r="D20" s="6">
        <v>20.399999999999999</v>
      </c>
      <c r="E20" s="6">
        <v>18</v>
      </c>
      <c r="F20" s="6">
        <v>18.2</v>
      </c>
      <c r="G20" s="6">
        <v>19.2</v>
      </c>
      <c r="H20" s="6">
        <v>18.899999999999999</v>
      </c>
    </row>
    <row r="21" spans="1:8" x14ac:dyDescent="0.3">
      <c r="A21" s="22"/>
    </row>
    <row r="22" spans="1:8" x14ac:dyDescent="0.3">
      <c r="A22" s="22" t="s">
        <v>49</v>
      </c>
      <c r="B22" s="1">
        <v>256521</v>
      </c>
      <c r="C22" s="1">
        <v>39035</v>
      </c>
      <c r="D22" s="1">
        <v>57185</v>
      </c>
      <c r="E22" s="1">
        <v>40515</v>
      </c>
      <c r="F22" s="1">
        <v>42877</v>
      </c>
      <c r="G22" s="1">
        <v>44931</v>
      </c>
      <c r="H22" s="1">
        <v>31978</v>
      </c>
    </row>
    <row r="23" spans="1:8" x14ac:dyDescent="0.3">
      <c r="A23" s="22" t="s">
        <v>8</v>
      </c>
      <c r="B23" s="1">
        <v>37820</v>
      </c>
      <c r="C23" s="1">
        <v>6332</v>
      </c>
      <c r="D23" s="1">
        <v>7890</v>
      </c>
      <c r="E23" s="1">
        <v>6024</v>
      </c>
      <c r="F23" s="1">
        <v>6604</v>
      </c>
      <c r="G23" s="1">
        <v>6541</v>
      </c>
      <c r="H23" s="1">
        <v>4429</v>
      </c>
    </row>
    <row r="24" spans="1:8" x14ac:dyDescent="0.3">
      <c r="A24" s="22" t="s">
        <v>47</v>
      </c>
      <c r="B24" s="1">
        <v>36439</v>
      </c>
      <c r="C24" s="1">
        <v>5656</v>
      </c>
      <c r="D24" s="1">
        <v>7195</v>
      </c>
      <c r="E24" s="1">
        <v>6382</v>
      </c>
      <c r="F24" s="1">
        <v>6222</v>
      </c>
      <c r="G24" s="1">
        <v>6383</v>
      </c>
      <c r="H24" s="1">
        <v>4601</v>
      </c>
    </row>
    <row r="25" spans="1:8" x14ac:dyDescent="0.3">
      <c r="A25" s="22" t="s">
        <v>48</v>
      </c>
      <c r="B25" s="1">
        <v>32335</v>
      </c>
      <c r="C25" s="1">
        <v>4874</v>
      </c>
      <c r="D25" s="1">
        <v>6688</v>
      </c>
      <c r="E25" s="1">
        <v>5451</v>
      </c>
      <c r="F25" s="1">
        <v>5785</v>
      </c>
      <c r="G25" s="1">
        <v>5396</v>
      </c>
      <c r="H25" s="1">
        <v>4141</v>
      </c>
    </row>
    <row r="26" spans="1:8" x14ac:dyDescent="0.3">
      <c r="A26" s="22" t="s">
        <v>9</v>
      </c>
      <c r="B26" s="1">
        <v>28496</v>
      </c>
      <c r="C26" s="1">
        <v>4195</v>
      </c>
      <c r="D26" s="1">
        <v>6350</v>
      </c>
      <c r="E26" s="1">
        <v>4596</v>
      </c>
      <c r="F26" s="1">
        <v>4782</v>
      </c>
      <c r="G26" s="1">
        <v>4883</v>
      </c>
      <c r="H26" s="1">
        <v>3690</v>
      </c>
    </row>
    <row r="27" spans="1:8" x14ac:dyDescent="0.3">
      <c r="A27" s="22" t="s">
        <v>10</v>
      </c>
      <c r="B27" s="1">
        <v>22149</v>
      </c>
      <c r="C27" s="1">
        <v>3288</v>
      </c>
      <c r="D27" s="1">
        <v>5386</v>
      </c>
      <c r="E27" s="1">
        <v>3452</v>
      </c>
      <c r="F27" s="1">
        <v>3504</v>
      </c>
      <c r="G27" s="1">
        <v>3705</v>
      </c>
      <c r="H27" s="1">
        <v>2814</v>
      </c>
    </row>
    <row r="28" spans="1:8" x14ac:dyDescent="0.3">
      <c r="A28" s="22" t="s">
        <v>11</v>
      </c>
      <c r="B28" s="1">
        <v>20300</v>
      </c>
      <c r="C28" s="1">
        <v>2946</v>
      </c>
      <c r="D28" s="1">
        <v>5091</v>
      </c>
      <c r="E28" s="1">
        <v>3077</v>
      </c>
      <c r="F28" s="1">
        <v>2942</v>
      </c>
      <c r="G28" s="1">
        <v>3641</v>
      </c>
      <c r="H28" s="1">
        <v>2603</v>
      </c>
    </row>
    <row r="29" spans="1:8" x14ac:dyDescent="0.3">
      <c r="A29" s="22" t="s">
        <v>12</v>
      </c>
      <c r="B29" s="1">
        <v>17149</v>
      </c>
      <c r="C29" s="1">
        <v>2583</v>
      </c>
      <c r="D29" s="1">
        <v>4066</v>
      </c>
      <c r="E29" s="1">
        <v>2553</v>
      </c>
      <c r="F29" s="1">
        <v>2745</v>
      </c>
      <c r="G29" s="1">
        <v>3025</v>
      </c>
      <c r="H29" s="1">
        <v>2177</v>
      </c>
    </row>
    <row r="30" spans="1:8" x14ac:dyDescent="0.3">
      <c r="A30" s="22" t="s">
        <v>13</v>
      </c>
      <c r="B30" s="1">
        <v>16251</v>
      </c>
      <c r="C30" s="1">
        <v>2259</v>
      </c>
      <c r="D30" s="1">
        <v>3875</v>
      </c>
      <c r="E30" s="1">
        <v>2387</v>
      </c>
      <c r="F30" s="1">
        <v>2730</v>
      </c>
      <c r="G30" s="1">
        <v>2941</v>
      </c>
      <c r="H30" s="1">
        <v>2059</v>
      </c>
    </row>
    <row r="31" spans="1:8" x14ac:dyDescent="0.3">
      <c r="A31" s="22" t="s">
        <v>14</v>
      </c>
      <c r="B31" s="1">
        <v>12637</v>
      </c>
      <c r="C31" s="1">
        <v>1865</v>
      </c>
      <c r="D31" s="1">
        <v>2901</v>
      </c>
      <c r="E31" s="1">
        <v>1941</v>
      </c>
      <c r="F31" s="1">
        <v>2230</v>
      </c>
      <c r="G31" s="1">
        <v>2112</v>
      </c>
      <c r="H31" s="1">
        <v>1588</v>
      </c>
    </row>
    <row r="32" spans="1:8" x14ac:dyDescent="0.3">
      <c r="A32" s="22" t="s">
        <v>15</v>
      </c>
      <c r="B32" s="1">
        <v>10196</v>
      </c>
      <c r="C32" s="1">
        <v>1578</v>
      </c>
      <c r="D32" s="1">
        <v>2443</v>
      </c>
      <c r="E32" s="1">
        <v>1402</v>
      </c>
      <c r="F32" s="1">
        <v>1562</v>
      </c>
      <c r="G32" s="1">
        <v>1924</v>
      </c>
      <c r="H32" s="1">
        <v>1287</v>
      </c>
    </row>
    <row r="33" spans="1:8" x14ac:dyDescent="0.3">
      <c r="A33" s="22" t="s">
        <v>16</v>
      </c>
      <c r="B33" s="1">
        <v>7383</v>
      </c>
      <c r="C33" s="1">
        <v>1210</v>
      </c>
      <c r="D33" s="1">
        <v>1766</v>
      </c>
      <c r="E33" s="1">
        <v>1038</v>
      </c>
      <c r="F33" s="1">
        <v>1138</v>
      </c>
      <c r="G33" s="1">
        <v>1375</v>
      </c>
      <c r="H33" s="1">
        <v>856</v>
      </c>
    </row>
    <row r="34" spans="1:8" x14ac:dyDescent="0.3">
      <c r="A34" s="22" t="s">
        <v>17</v>
      </c>
      <c r="B34" s="1">
        <v>5451</v>
      </c>
      <c r="C34" s="1">
        <v>800</v>
      </c>
      <c r="D34" s="1">
        <v>1355</v>
      </c>
      <c r="E34" s="1">
        <v>730</v>
      </c>
      <c r="F34" s="1">
        <v>902</v>
      </c>
      <c r="G34" s="1">
        <v>1087</v>
      </c>
      <c r="H34" s="1">
        <v>577</v>
      </c>
    </row>
    <row r="35" spans="1:8" x14ac:dyDescent="0.3">
      <c r="A35" s="22" t="s">
        <v>18</v>
      </c>
      <c r="B35" s="1">
        <v>4011</v>
      </c>
      <c r="C35" s="1">
        <v>590</v>
      </c>
      <c r="D35" s="1">
        <v>901</v>
      </c>
      <c r="E35" s="1">
        <v>587</v>
      </c>
      <c r="F35" s="1">
        <v>687</v>
      </c>
      <c r="G35" s="1">
        <v>762</v>
      </c>
      <c r="H35" s="1">
        <v>484</v>
      </c>
    </row>
    <row r="36" spans="1:8" x14ac:dyDescent="0.3">
      <c r="A36" s="22" t="s">
        <v>19</v>
      </c>
      <c r="B36" s="1">
        <v>2640</v>
      </c>
      <c r="C36" s="1">
        <v>381</v>
      </c>
      <c r="D36" s="1">
        <v>582</v>
      </c>
      <c r="E36" s="1">
        <v>356</v>
      </c>
      <c r="F36" s="1">
        <v>501</v>
      </c>
      <c r="G36" s="1">
        <v>505</v>
      </c>
      <c r="H36" s="1">
        <v>315</v>
      </c>
    </row>
    <row r="37" spans="1:8" x14ac:dyDescent="0.3">
      <c r="A37" s="22" t="s">
        <v>20</v>
      </c>
      <c r="B37" s="1">
        <v>1723</v>
      </c>
      <c r="C37" s="1">
        <v>252</v>
      </c>
      <c r="D37" s="1">
        <v>361</v>
      </c>
      <c r="E37" s="1">
        <v>293</v>
      </c>
      <c r="F37" s="1">
        <v>288</v>
      </c>
      <c r="G37" s="1">
        <v>321</v>
      </c>
      <c r="H37" s="1">
        <v>208</v>
      </c>
    </row>
    <row r="38" spans="1:8" x14ac:dyDescent="0.3">
      <c r="A38" s="22" t="s">
        <v>21</v>
      </c>
      <c r="B38" s="1">
        <v>1541</v>
      </c>
      <c r="C38" s="1">
        <v>226</v>
      </c>
      <c r="D38" s="1">
        <v>335</v>
      </c>
      <c r="E38" s="1">
        <v>246</v>
      </c>
      <c r="F38" s="1">
        <v>255</v>
      </c>
      <c r="G38" s="1">
        <v>330</v>
      </c>
      <c r="H38" s="1">
        <v>149</v>
      </c>
    </row>
    <row r="39" spans="1:8" x14ac:dyDescent="0.3">
      <c r="A39" s="22" t="s">
        <v>22</v>
      </c>
      <c r="B39" s="6">
        <v>18.8</v>
      </c>
      <c r="C39" s="6">
        <v>18.2</v>
      </c>
      <c r="D39" s="6">
        <v>20.399999999999999</v>
      </c>
      <c r="E39" s="6">
        <v>17.600000000000001</v>
      </c>
      <c r="F39" s="6">
        <v>18</v>
      </c>
      <c r="G39" s="6">
        <v>19.2</v>
      </c>
      <c r="H39" s="6">
        <v>18.8</v>
      </c>
    </row>
    <row r="40" spans="1:8" x14ac:dyDescent="0.3">
      <c r="A40" s="22"/>
    </row>
    <row r="41" spans="1:8" x14ac:dyDescent="0.3">
      <c r="A41" s="22" t="s">
        <v>50</v>
      </c>
      <c r="B41" s="1">
        <v>235839</v>
      </c>
      <c r="C41" s="1">
        <v>36032</v>
      </c>
      <c r="D41" s="1">
        <v>52955</v>
      </c>
      <c r="E41" s="1">
        <v>38377</v>
      </c>
      <c r="F41" s="1">
        <v>40341</v>
      </c>
      <c r="G41" s="1">
        <v>39782</v>
      </c>
      <c r="H41" s="1">
        <v>28352</v>
      </c>
    </row>
    <row r="42" spans="1:8" x14ac:dyDescent="0.3">
      <c r="A42" s="22" t="s">
        <v>8</v>
      </c>
      <c r="B42" s="1">
        <v>34562</v>
      </c>
      <c r="C42" s="1">
        <v>5633</v>
      </c>
      <c r="D42" s="1">
        <v>7297</v>
      </c>
      <c r="E42" s="1">
        <v>5753</v>
      </c>
      <c r="F42" s="1">
        <v>6007</v>
      </c>
      <c r="G42" s="1">
        <v>5806</v>
      </c>
      <c r="H42" s="1">
        <v>4066</v>
      </c>
    </row>
    <row r="43" spans="1:8" x14ac:dyDescent="0.3">
      <c r="A43" s="22" t="s">
        <v>47</v>
      </c>
      <c r="B43" s="1">
        <v>33665</v>
      </c>
      <c r="C43" s="1">
        <v>5238</v>
      </c>
      <c r="D43" s="1">
        <v>6796</v>
      </c>
      <c r="E43" s="1">
        <v>5898</v>
      </c>
      <c r="F43" s="1">
        <v>6025</v>
      </c>
      <c r="G43" s="1">
        <v>5611</v>
      </c>
      <c r="H43" s="1">
        <v>4097</v>
      </c>
    </row>
    <row r="44" spans="1:8" x14ac:dyDescent="0.3">
      <c r="A44" s="22" t="s">
        <v>48</v>
      </c>
      <c r="B44" s="1">
        <v>28433</v>
      </c>
      <c r="C44" s="1">
        <v>4357</v>
      </c>
      <c r="D44" s="1">
        <v>6059</v>
      </c>
      <c r="E44" s="1">
        <v>4754</v>
      </c>
      <c r="F44" s="1">
        <v>5105</v>
      </c>
      <c r="G44" s="1">
        <v>4767</v>
      </c>
      <c r="H44" s="1">
        <v>3391</v>
      </c>
    </row>
    <row r="45" spans="1:8" x14ac:dyDescent="0.3">
      <c r="A45" s="22" t="s">
        <v>9</v>
      </c>
      <c r="B45" s="1">
        <v>25799</v>
      </c>
      <c r="C45" s="1">
        <v>3762</v>
      </c>
      <c r="D45" s="1">
        <v>5909</v>
      </c>
      <c r="E45" s="1">
        <v>4111</v>
      </c>
      <c r="F45" s="1">
        <v>4287</v>
      </c>
      <c r="G45" s="1">
        <v>4408</v>
      </c>
      <c r="H45" s="1">
        <v>3322</v>
      </c>
    </row>
    <row r="46" spans="1:8" x14ac:dyDescent="0.3">
      <c r="A46" s="22" t="s">
        <v>10</v>
      </c>
      <c r="B46" s="1">
        <v>21373</v>
      </c>
      <c r="C46" s="1">
        <v>3208</v>
      </c>
      <c r="D46" s="1">
        <v>5299</v>
      </c>
      <c r="E46" s="1">
        <v>3536</v>
      </c>
      <c r="F46" s="1">
        <v>3450</v>
      </c>
      <c r="G46" s="1">
        <v>3356</v>
      </c>
      <c r="H46" s="1">
        <v>2524</v>
      </c>
    </row>
    <row r="47" spans="1:8" x14ac:dyDescent="0.3">
      <c r="A47" s="22" t="s">
        <v>11</v>
      </c>
      <c r="B47" s="1">
        <v>20882</v>
      </c>
      <c r="C47" s="1">
        <v>3028</v>
      </c>
      <c r="D47" s="1">
        <v>5075</v>
      </c>
      <c r="E47" s="1">
        <v>3467</v>
      </c>
      <c r="F47" s="1">
        <v>3250</v>
      </c>
      <c r="G47" s="1">
        <v>3307</v>
      </c>
      <c r="H47" s="1">
        <v>2755</v>
      </c>
    </row>
    <row r="48" spans="1:8" x14ac:dyDescent="0.3">
      <c r="A48" s="22" t="s">
        <v>12</v>
      </c>
      <c r="B48" s="1">
        <v>16451</v>
      </c>
      <c r="C48" s="1">
        <v>2379</v>
      </c>
      <c r="D48" s="1">
        <v>3909</v>
      </c>
      <c r="E48" s="1">
        <v>2728</v>
      </c>
      <c r="F48" s="1">
        <v>2667</v>
      </c>
      <c r="G48" s="1">
        <v>2721</v>
      </c>
      <c r="H48" s="1">
        <v>2047</v>
      </c>
    </row>
    <row r="49" spans="1:8" x14ac:dyDescent="0.3">
      <c r="A49" s="22" t="s">
        <v>13</v>
      </c>
      <c r="B49" s="1">
        <v>15418</v>
      </c>
      <c r="C49" s="1">
        <v>2197</v>
      </c>
      <c r="D49" s="1">
        <v>3569</v>
      </c>
      <c r="E49" s="1">
        <v>2509</v>
      </c>
      <c r="F49" s="1">
        <v>2685</v>
      </c>
      <c r="G49" s="1">
        <v>2471</v>
      </c>
      <c r="H49" s="1">
        <v>1987</v>
      </c>
    </row>
    <row r="50" spans="1:8" x14ac:dyDescent="0.3">
      <c r="A50" s="22" t="s">
        <v>14</v>
      </c>
      <c r="B50" s="1">
        <v>11126</v>
      </c>
      <c r="C50" s="1">
        <v>1714</v>
      </c>
      <c r="D50" s="1">
        <v>2613</v>
      </c>
      <c r="E50" s="1">
        <v>1679</v>
      </c>
      <c r="F50" s="1">
        <v>2030</v>
      </c>
      <c r="G50" s="1">
        <v>1848</v>
      </c>
      <c r="H50" s="1">
        <v>1242</v>
      </c>
    </row>
    <row r="51" spans="1:8" x14ac:dyDescent="0.3">
      <c r="A51" s="22" t="s">
        <v>15</v>
      </c>
      <c r="B51" s="1">
        <v>9352</v>
      </c>
      <c r="C51" s="1">
        <v>1472</v>
      </c>
      <c r="D51" s="1">
        <v>2214</v>
      </c>
      <c r="E51" s="1">
        <v>1392</v>
      </c>
      <c r="F51" s="1">
        <v>1502</v>
      </c>
      <c r="G51" s="1">
        <v>1730</v>
      </c>
      <c r="H51" s="1">
        <v>1042</v>
      </c>
    </row>
    <row r="52" spans="1:8" x14ac:dyDescent="0.3">
      <c r="A52" s="22" t="s">
        <v>16</v>
      </c>
      <c r="B52" s="1">
        <v>6543</v>
      </c>
      <c r="C52" s="1">
        <v>1046</v>
      </c>
      <c r="D52" s="1">
        <v>1496</v>
      </c>
      <c r="E52" s="1">
        <v>953</v>
      </c>
      <c r="F52" s="1">
        <v>1126</v>
      </c>
      <c r="G52" s="1">
        <v>1251</v>
      </c>
      <c r="H52" s="1">
        <v>671</v>
      </c>
    </row>
    <row r="53" spans="1:8" x14ac:dyDescent="0.3">
      <c r="A53" s="22" t="s">
        <v>17</v>
      </c>
      <c r="B53" s="1">
        <v>4395</v>
      </c>
      <c r="C53" s="1">
        <v>764</v>
      </c>
      <c r="D53" s="1">
        <v>1053</v>
      </c>
      <c r="E53" s="1">
        <v>589</v>
      </c>
      <c r="F53" s="1">
        <v>702</v>
      </c>
      <c r="G53" s="1">
        <v>847</v>
      </c>
      <c r="H53" s="1">
        <v>440</v>
      </c>
    </row>
    <row r="54" spans="1:8" x14ac:dyDescent="0.3">
      <c r="A54" s="22" t="s">
        <v>18</v>
      </c>
      <c r="B54" s="1">
        <v>3222</v>
      </c>
      <c r="C54" s="1">
        <v>491</v>
      </c>
      <c r="D54" s="1">
        <v>661</v>
      </c>
      <c r="E54" s="1">
        <v>456</v>
      </c>
      <c r="F54" s="1">
        <v>617</v>
      </c>
      <c r="G54" s="1">
        <v>659</v>
      </c>
      <c r="H54" s="1">
        <v>338</v>
      </c>
    </row>
    <row r="55" spans="1:8" x14ac:dyDescent="0.3">
      <c r="A55" s="22" t="s">
        <v>19</v>
      </c>
      <c r="B55" s="1">
        <v>2172</v>
      </c>
      <c r="C55" s="1">
        <v>320</v>
      </c>
      <c r="D55" s="1">
        <v>457</v>
      </c>
      <c r="E55" s="1">
        <v>284</v>
      </c>
      <c r="F55" s="1">
        <v>460</v>
      </c>
      <c r="G55" s="1">
        <v>436</v>
      </c>
      <c r="H55" s="1">
        <v>215</v>
      </c>
    </row>
    <row r="56" spans="1:8" x14ac:dyDescent="0.3">
      <c r="A56" s="22" t="s">
        <v>20</v>
      </c>
      <c r="B56" s="1">
        <v>1271</v>
      </c>
      <c r="C56" s="1">
        <v>214</v>
      </c>
      <c r="D56" s="1">
        <v>253</v>
      </c>
      <c r="E56" s="1">
        <v>163</v>
      </c>
      <c r="F56" s="1">
        <v>252</v>
      </c>
      <c r="G56" s="1">
        <v>281</v>
      </c>
      <c r="H56" s="1">
        <v>108</v>
      </c>
    </row>
    <row r="57" spans="1:8" x14ac:dyDescent="0.3">
      <c r="A57" s="22" t="s">
        <v>21</v>
      </c>
      <c r="B57" s="1">
        <v>1175</v>
      </c>
      <c r="C57" s="1">
        <v>209</v>
      </c>
      <c r="D57" s="1">
        <v>295</v>
      </c>
      <c r="E57" s="1">
        <v>105</v>
      </c>
      <c r="F57" s="1">
        <v>176</v>
      </c>
      <c r="G57" s="1">
        <v>283</v>
      </c>
      <c r="H57" s="1">
        <v>107</v>
      </c>
    </row>
    <row r="58" spans="1:8" x14ac:dyDescent="0.3">
      <c r="A58" s="22" t="s">
        <v>22</v>
      </c>
      <c r="B58" s="6">
        <v>19.100000000000001</v>
      </c>
      <c r="C58" s="6">
        <v>18.7</v>
      </c>
      <c r="D58" s="6">
        <v>20.399999999999999</v>
      </c>
      <c r="E58" s="6">
        <v>18.399999999999999</v>
      </c>
      <c r="F58" s="6">
        <v>18.5</v>
      </c>
      <c r="G58" s="6">
        <v>19.2</v>
      </c>
      <c r="H58" s="6">
        <v>18.899999999999999</v>
      </c>
    </row>
    <row r="59" spans="1:8" x14ac:dyDescent="0.3">
      <c r="A59" s="23" t="s">
        <v>43</v>
      </c>
      <c r="B59" s="8"/>
      <c r="C59" s="8"/>
      <c r="D59" s="8"/>
      <c r="E59" s="8"/>
      <c r="F59" s="8"/>
      <c r="G59" s="8"/>
      <c r="H59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836CC-1850-4F23-B5C3-5C7B828A7C5E}">
  <dimension ref="A1:W22"/>
  <sheetViews>
    <sheetView view="pageBreakPreview" zoomScale="150" zoomScaleNormal="100" zoomScaleSheetLayoutView="150" workbookViewId="0">
      <selection activeCell="A22" sqref="A22:XFD22"/>
    </sheetView>
  </sheetViews>
  <sheetFormatPr defaultColWidth="8.86328125" defaultRowHeight="10.15" x14ac:dyDescent="0.3"/>
  <cols>
    <col min="1" max="23" width="6.6640625" style="1" customWidth="1"/>
    <col min="24" max="16384" width="8.86328125" style="1"/>
  </cols>
  <sheetData>
    <row r="1" spans="1:23" x14ac:dyDescent="0.3">
      <c r="A1" s="1" t="s">
        <v>51</v>
      </c>
      <c r="N1" s="1" t="s">
        <v>51</v>
      </c>
    </row>
    <row r="2" spans="1:23" x14ac:dyDescent="0.3">
      <c r="A2" s="9"/>
      <c r="B2" s="26" t="s">
        <v>2</v>
      </c>
      <c r="C2" s="26"/>
      <c r="D2" s="26"/>
      <c r="E2" s="26" t="s">
        <v>3</v>
      </c>
      <c r="F2" s="26"/>
      <c r="G2" s="26"/>
      <c r="H2" s="26" t="s">
        <v>1</v>
      </c>
      <c r="I2" s="26"/>
      <c r="J2" s="26"/>
      <c r="K2" s="26" t="s">
        <v>4</v>
      </c>
      <c r="L2" s="26"/>
      <c r="M2" s="26"/>
      <c r="N2" s="9"/>
      <c r="O2" s="26" t="s">
        <v>5</v>
      </c>
      <c r="P2" s="26"/>
      <c r="Q2" s="26"/>
      <c r="R2" s="26" t="s">
        <v>6</v>
      </c>
      <c r="S2" s="26"/>
      <c r="T2" s="26"/>
      <c r="U2" s="26" t="s">
        <v>7</v>
      </c>
      <c r="V2" s="26"/>
      <c r="W2" s="27"/>
    </row>
    <row r="3" spans="1:23" s="7" customFormat="1" x14ac:dyDescent="0.3">
      <c r="A3" s="24"/>
      <c r="B3" s="3" t="s">
        <v>2</v>
      </c>
      <c r="C3" s="3" t="s">
        <v>23</v>
      </c>
      <c r="D3" s="3" t="s">
        <v>24</v>
      </c>
      <c r="E3" s="3" t="s">
        <v>2</v>
      </c>
      <c r="F3" s="3" t="s">
        <v>23</v>
      </c>
      <c r="G3" s="3" t="s">
        <v>24</v>
      </c>
      <c r="H3" s="3" t="s">
        <v>2</v>
      </c>
      <c r="I3" s="3" t="s">
        <v>23</v>
      </c>
      <c r="J3" s="3" t="s">
        <v>24</v>
      </c>
      <c r="K3" s="3" t="s">
        <v>2</v>
      </c>
      <c r="L3" s="3" t="s">
        <v>23</v>
      </c>
      <c r="M3" s="3" t="s">
        <v>24</v>
      </c>
      <c r="N3" s="24"/>
      <c r="O3" s="3" t="s">
        <v>2</v>
      </c>
      <c r="P3" s="3" t="s">
        <v>23</v>
      </c>
      <c r="Q3" s="3" t="s">
        <v>24</v>
      </c>
      <c r="R3" s="3" t="s">
        <v>2</v>
      </c>
      <c r="S3" s="3" t="s">
        <v>23</v>
      </c>
      <c r="T3" s="3" t="s">
        <v>24</v>
      </c>
      <c r="U3" s="3" t="s">
        <v>2</v>
      </c>
      <c r="V3" s="3" t="s">
        <v>23</v>
      </c>
      <c r="W3" s="4" t="s">
        <v>24</v>
      </c>
    </row>
    <row r="4" spans="1:23" x14ac:dyDescent="0.3">
      <c r="A4" s="22" t="s">
        <v>46</v>
      </c>
      <c r="B4" s="1">
        <v>492360</v>
      </c>
      <c r="C4" s="1">
        <v>256521</v>
      </c>
      <c r="D4" s="1">
        <v>235839</v>
      </c>
      <c r="E4" s="1">
        <v>75067</v>
      </c>
      <c r="F4" s="1">
        <v>39035</v>
      </c>
      <c r="G4" s="1">
        <v>36032</v>
      </c>
      <c r="H4" s="1">
        <v>110140</v>
      </c>
      <c r="I4" s="1">
        <v>57185</v>
      </c>
      <c r="J4" s="1">
        <v>52955</v>
      </c>
      <c r="K4" s="1">
        <v>78892</v>
      </c>
      <c r="L4" s="1">
        <v>40515</v>
      </c>
      <c r="M4" s="1">
        <v>38377</v>
      </c>
      <c r="N4" s="22" t="s">
        <v>46</v>
      </c>
      <c r="O4" s="1">
        <v>83218</v>
      </c>
      <c r="P4" s="1">
        <v>42877</v>
      </c>
      <c r="Q4" s="1">
        <v>40341</v>
      </c>
      <c r="R4" s="1">
        <v>84713</v>
      </c>
      <c r="S4" s="1">
        <v>44931</v>
      </c>
      <c r="T4" s="1">
        <v>39782</v>
      </c>
      <c r="U4" s="1">
        <v>60330</v>
      </c>
      <c r="V4" s="1">
        <v>31978</v>
      </c>
      <c r="W4" s="1">
        <v>28352</v>
      </c>
    </row>
    <row r="5" spans="1:23" x14ac:dyDescent="0.3">
      <c r="A5" s="22" t="s">
        <v>8</v>
      </c>
      <c r="B5" s="1">
        <v>72382</v>
      </c>
      <c r="C5" s="1">
        <v>37820</v>
      </c>
      <c r="D5" s="1">
        <v>34562</v>
      </c>
      <c r="E5" s="1">
        <v>11965</v>
      </c>
      <c r="F5" s="1">
        <v>6332</v>
      </c>
      <c r="G5" s="1">
        <v>5633</v>
      </c>
      <c r="H5" s="1">
        <v>15187</v>
      </c>
      <c r="I5" s="1">
        <v>7890</v>
      </c>
      <c r="J5" s="1">
        <v>7297</v>
      </c>
      <c r="K5" s="1">
        <v>11777</v>
      </c>
      <c r="L5" s="1">
        <v>6024</v>
      </c>
      <c r="M5" s="1">
        <v>5753</v>
      </c>
      <c r="N5" s="22" t="s">
        <v>8</v>
      </c>
      <c r="O5" s="1">
        <v>12611</v>
      </c>
      <c r="P5" s="1">
        <v>6604</v>
      </c>
      <c r="Q5" s="1">
        <v>6007</v>
      </c>
      <c r="R5" s="1">
        <v>12347</v>
      </c>
      <c r="S5" s="1">
        <v>6541</v>
      </c>
      <c r="T5" s="1">
        <v>5806</v>
      </c>
      <c r="U5" s="1">
        <v>8495</v>
      </c>
      <c r="V5" s="1">
        <v>4429</v>
      </c>
      <c r="W5" s="1">
        <v>4066</v>
      </c>
    </row>
    <row r="6" spans="1:23" x14ac:dyDescent="0.3">
      <c r="A6" s="22" t="s">
        <v>47</v>
      </c>
      <c r="B6" s="1">
        <v>70104</v>
      </c>
      <c r="C6" s="1">
        <v>36439</v>
      </c>
      <c r="D6" s="1">
        <v>33665</v>
      </c>
      <c r="E6" s="1">
        <v>10894</v>
      </c>
      <c r="F6" s="1">
        <v>5656</v>
      </c>
      <c r="G6" s="1">
        <v>5238</v>
      </c>
      <c r="H6" s="1">
        <v>13991</v>
      </c>
      <c r="I6" s="1">
        <v>7195</v>
      </c>
      <c r="J6" s="1">
        <v>6796</v>
      </c>
      <c r="K6" s="1">
        <v>12280</v>
      </c>
      <c r="L6" s="1">
        <v>6382</v>
      </c>
      <c r="M6" s="1">
        <v>5898</v>
      </c>
      <c r="N6" s="22" t="s">
        <v>47</v>
      </c>
      <c r="O6" s="1">
        <v>12247</v>
      </c>
      <c r="P6" s="1">
        <v>6222</v>
      </c>
      <c r="Q6" s="1">
        <v>6025</v>
      </c>
      <c r="R6" s="1">
        <v>11994</v>
      </c>
      <c r="S6" s="1">
        <v>6383</v>
      </c>
      <c r="T6" s="1">
        <v>5611</v>
      </c>
      <c r="U6" s="1">
        <v>8698</v>
      </c>
      <c r="V6" s="1">
        <v>4601</v>
      </c>
      <c r="W6" s="1">
        <v>4097</v>
      </c>
    </row>
    <row r="7" spans="1:23" x14ac:dyDescent="0.3">
      <c r="A7" s="22" t="s">
        <v>48</v>
      </c>
      <c r="B7" s="1">
        <v>60768</v>
      </c>
      <c r="C7" s="1">
        <v>32335</v>
      </c>
      <c r="D7" s="1">
        <v>28433</v>
      </c>
      <c r="E7" s="1">
        <v>9231</v>
      </c>
      <c r="F7" s="1">
        <v>4874</v>
      </c>
      <c r="G7" s="1">
        <v>4357</v>
      </c>
      <c r="H7" s="1">
        <v>12747</v>
      </c>
      <c r="I7" s="1">
        <v>6688</v>
      </c>
      <c r="J7" s="1">
        <v>6059</v>
      </c>
      <c r="K7" s="1">
        <v>10205</v>
      </c>
      <c r="L7" s="1">
        <v>5451</v>
      </c>
      <c r="M7" s="1">
        <v>4754</v>
      </c>
      <c r="N7" s="22" t="s">
        <v>48</v>
      </c>
      <c r="O7" s="1">
        <v>10890</v>
      </c>
      <c r="P7" s="1">
        <v>5785</v>
      </c>
      <c r="Q7" s="1">
        <v>5105</v>
      </c>
      <c r="R7" s="1">
        <v>10163</v>
      </c>
      <c r="S7" s="1">
        <v>5396</v>
      </c>
      <c r="T7" s="1">
        <v>4767</v>
      </c>
      <c r="U7" s="1">
        <v>7532</v>
      </c>
      <c r="V7" s="1">
        <v>4141</v>
      </c>
      <c r="W7" s="1">
        <v>3391</v>
      </c>
    </row>
    <row r="8" spans="1:23" x14ac:dyDescent="0.3">
      <c r="A8" s="22" t="s">
        <v>9</v>
      </c>
      <c r="B8" s="1">
        <v>54295</v>
      </c>
      <c r="C8" s="1">
        <v>28496</v>
      </c>
      <c r="D8" s="1">
        <v>25799</v>
      </c>
      <c r="E8" s="1">
        <v>7957</v>
      </c>
      <c r="F8" s="1">
        <v>4195</v>
      </c>
      <c r="G8" s="1">
        <v>3762</v>
      </c>
      <c r="H8" s="1">
        <v>12259</v>
      </c>
      <c r="I8" s="1">
        <v>6350</v>
      </c>
      <c r="J8" s="1">
        <v>5909</v>
      </c>
      <c r="K8" s="1">
        <v>8707</v>
      </c>
      <c r="L8" s="1">
        <v>4596</v>
      </c>
      <c r="M8" s="1">
        <v>4111</v>
      </c>
      <c r="N8" s="22" t="s">
        <v>9</v>
      </c>
      <c r="O8" s="1">
        <v>9069</v>
      </c>
      <c r="P8" s="1">
        <v>4782</v>
      </c>
      <c r="Q8" s="1">
        <v>4287</v>
      </c>
      <c r="R8" s="1">
        <v>9291</v>
      </c>
      <c r="S8" s="1">
        <v>4883</v>
      </c>
      <c r="T8" s="1">
        <v>4408</v>
      </c>
      <c r="U8" s="1">
        <v>7012</v>
      </c>
      <c r="V8" s="1">
        <v>3690</v>
      </c>
      <c r="W8" s="1">
        <v>3322</v>
      </c>
    </row>
    <row r="9" spans="1:23" x14ac:dyDescent="0.3">
      <c r="A9" s="22" t="s">
        <v>10</v>
      </c>
      <c r="B9" s="1">
        <v>43522</v>
      </c>
      <c r="C9" s="1">
        <v>22149</v>
      </c>
      <c r="D9" s="1">
        <v>21373</v>
      </c>
      <c r="E9" s="1">
        <v>6496</v>
      </c>
      <c r="F9" s="1">
        <v>3288</v>
      </c>
      <c r="G9" s="1">
        <v>3208</v>
      </c>
      <c r="H9" s="1">
        <v>10685</v>
      </c>
      <c r="I9" s="1">
        <v>5386</v>
      </c>
      <c r="J9" s="1">
        <v>5299</v>
      </c>
      <c r="K9" s="1">
        <v>6988</v>
      </c>
      <c r="L9" s="1">
        <v>3452</v>
      </c>
      <c r="M9" s="1">
        <v>3536</v>
      </c>
      <c r="N9" s="22" t="s">
        <v>10</v>
      </c>
      <c r="O9" s="1">
        <v>6954</v>
      </c>
      <c r="P9" s="1">
        <v>3504</v>
      </c>
      <c r="Q9" s="1">
        <v>3450</v>
      </c>
      <c r="R9" s="1">
        <v>7061</v>
      </c>
      <c r="S9" s="1">
        <v>3705</v>
      </c>
      <c r="T9" s="1">
        <v>3356</v>
      </c>
      <c r="U9" s="1">
        <v>5338</v>
      </c>
      <c r="V9" s="1">
        <v>2814</v>
      </c>
      <c r="W9" s="1">
        <v>2524</v>
      </c>
    </row>
    <row r="10" spans="1:23" x14ac:dyDescent="0.3">
      <c r="A10" s="22" t="s">
        <v>11</v>
      </c>
      <c r="B10" s="1">
        <v>41182</v>
      </c>
      <c r="C10" s="1">
        <v>20300</v>
      </c>
      <c r="D10" s="1">
        <v>20882</v>
      </c>
      <c r="E10" s="1">
        <v>5974</v>
      </c>
      <c r="F10" s="1">
        <v>2946</v>
      </c>
      <c r="G10" s="1">
        <v>3028</v>
      </c>
      <c r="H10" s="1">
        <v>10166</v>
      </c>
      <c r="I10" s="1">
        <v>5091</v>
      </c>
      <c r="J10" s="1">
        <v>5075</v>
      </c>
      <c r="K10" s="1">
        <v>6544</v>
      </c>
      <c r="L10" s="1">
        <v>3077</v>
      </c>
      <c r="M10" s="1">
        <v>3467</v>
      </c>
      <c r="N10" s="22" t="s">
        <v>11</v>
      </c>
      <c r="O10" s="1">
        <v>6192</v>
      </c>
      <c r="P10" s="1">
        <v>2942</v>
      </c>
      <c r="Q10" s="1">
        <v>3250</v>
      </c>
      <c r="R10" s="1">
        <v>6948</v>
      </c>
      <c r="S10" s="1">
        <v>3641</v>
      </c>
      <c r="T10" s="1">
        <v>3307</v>
      </c>
      <c r="U10" s="1">
        <v>5358</v>
      </c>
      <c r="V10" s="1">
        <v>2603</v>
      </c>
      <c r="W10" s="1">
        <v>2755</v>
      </c>
    </row>
    <row r="11" spans="1:23" x14ac:dyDescent="0.3">
      <c r="A11" s="22" t="s">
        <v>12</v>
      </c>
      <c r="B11" s="1">
        <v>33600</v>
      </c>
      <c r="C11" s="1">
        <v>17149</v>
      </c>
      <c r="D11" s="1">
        <v>16451</v>
      </c>
      <c r="E11" s="1">
        <v>4962</v>
      </c>
      <c r="F11" s="1">
        <v>2583</v>
      </c>
      <c r="G11" s="1">
        <v>2379</v>
      </c>
      <c r="H11" s="1">
        <v>7975</v>
      </c>
      <c r="I11" s="1">
        <v>4066</v>
      </c>
      <c r="J11" s="1">
        <v>3909</v>
      </c>
      <c r="K11" s="1">
        <v>5281</v>
      </c>
      <c r="L11" s="1">
        <v>2553</v>
      </c>
      <c r="M11" s="1">
        <v>2728</v>
      </c>
      <c r="N11" s="22" t="s">
        <v>12</v>
      </c>
      <c r="O11" s="1">
        <v>5412</v>
      </c>
      <c r="P11" s="1">
        <v>2745</v>
      </c>
      <c r="Q11" s="1">
        <v>2667</v>
      </c>
      <c r="R11" s="1">
        <v>5746</v>
      </c>
      <c r="S11" s="1">
        <v>3025</v>
      </c>
      <c r="T11" s="1">
        <v>2721</v>
      </c>
      <c r="U11" s="1">
        <v>4224</v>
      </c>
      <c r="V11" s="1">
        <v>2177</v>
      </c>
      <c r="W11" s="1">
        <v>2047</v>
      </c>
    </row>
    <row r="12" spans="1:23" x14ac:dyDescent="0.3">
      <c r="A12" s="22" t="s">
        <v>13</v>
      </c>
      <c r="B12" s="1">
        <v>31669</v>
      </c>
      <c r="C12" s="1">
        <v>16251</v>
      </c>
      <c r="D12" s="1">
        <v>15418</v>
      </c>
      <c r="E12" s="1">
        <v>4456</v>
      </c>
      <c r="F12" s="1">
        <v>2259</v>
      </c>
      <c r="G12" s="1">
        <v>2197</v>
      </c>
      <c r="H12" s="1">
        <v>7444</v>
      </c>
      <c r="I12" s="1">
        <v>3875</v>
      </c>
      <c r="J12" s="1">
        <v>3569</v>
      </c>
      <c r="K12" s="1">
        <v>4896</v>
      </c>
      <c r="L12" s="1">
        <v>2387</v>
      </c>
      <c r="M12" s="1">
        <v>2509</v>
      </c>
      <c r="N12" s="22" t="s">
        <v>13</v>
      </c>
      <c r="O12" s="1">
        <v>5415</v>
      </c>
      <c r="P12" s="1">
        <v>2730</v>
      </c>
      <c r="Q12" s="1">
        <v>2685</v>
      </c>
      <c r="R12" s="1">
        <v>5412</v>
      </c>
      <c r="S12" s="1">
        <v>2941</v>
      </c>
      <c r="T12" s="1">
        <v>2471</v>
      </c>
      <c r="U12" s="1">
        <v>4046</v>
      </c>
      <c r="V12" s="1">
        <v>2059</v>
      </c>
      <c r="W12" s="1">
        <v>1987</v>
      </c>
    </row>
    <row r="13" spans="1:23" x14ac:dyDescent="0.3">
      <c r="A13" s="22" t="s">
        <v>14</v>
      </c>
      <c r="B13" s="1">
        <v>23763</v>
      </c>
      <c r="C13" s="1">
        <v>12637</v>
      </c>
      <c r="D13" s="1">
        <v>11126</v>
      </c>
      <c r="E13" s="1">
        <v>3579</v>
      </c>
      <c r="F13" s="1">
        <v>1865</v>
      </c>
      <c r="G13" s="1">
        <v>1714</v>
      </c>
      <c r="H13" s="1">
        <v>5514</v>
      </c>
      <c r="I13" s="1">
        <v>2901</v>
      </c>
      <c r="J13" s="1">
        <v>2613</v>
      </c>
      <c r="K13" s="1">
        <v>3620</v>
      </c>
      <c r="L13" s="1">
        <v>1941</v>
      </c>
      <c r="M13" s="1">
        <v>1679</v>
      </c>
      <c r="N13" s="22" t="s">
        <v>14</v>
      </c>
      <c r="O13" s="1">
        <v>4260</v>
      </c>
      <c r="P13" s="1">
        <v>2230</v>
      </c>
      <c r="Q13" s="1">
        <v>2030</v>
      </c>
      <c r="R13" s="1">
        <v>3960</v>
      </c>
      <c r="S13" s="1">
        <v>2112</v>
      </c>
      <c r="T13" s="1">
        <v>1848</v>
      </c>
      <c r="U13" s="1">
        <v>2830</v>
      </c>
      <c r="V13" s="1">
        <v>1588</v>
      </c>
      <c r="W13" s="1">
        <v>1242</v>
      </c>
    </row>
    <row r="14" spans="1:23" x14ac:dyDescent="0.3">
      <c r="A14" s="22" t="s">
        <v>15</v>
      </c>
      <c r="B14" s="1">
        <v>19548</v>
      </c>
      <c r="C14" s="1">
        <v>10196</v>
      </c>
      <c r="D14" s="1">
        <v>9352</v>
      </c>
      <c r="E14" s="1">
        <v>3050</v>
      </c>
      <c r="F14" s="1">
        <v>1578</v>
      </c>
      <c r="G14" s="1">
        <v>1472</v>
      </c>
      <c r="H14" s="1">
        <v>4657</v>
      </c>
      <c r="I14" s="1">
        <v>2443</v>
      </c>
      <c r="J14" s="1">
        <v>2214</v>
      </c>
      <c r="K14" s="1">
        <v>2794</v>
      </c>
      <c r="L14" s="1">
        <v>1402</v>
      </c>
      <c r="M14" s="1">
        <v>1392</v>
      </c>
      <c r="N14" s="22" t="s">
        <v>15</v>
      </c>
      <c r="O14" s="1">
        <v>3064</v>
      </c>
      <c r="P14" s="1">
        <v>1562</v>
      </c>
      <c r="Q14" s="1">
        <v>1502</v>
      </c>
      <c r="R14" s="1">
        <v>3654</v>
      </c>
      <c r="S14" s="1">
        <v>1924</v>
      </c>
      <c r="T14" s="1">
        <v>1730</v>
      </c>
      <c r="U14" s="1">
        <v>2329</v>
      </c>
      <c r="V14" s="1">
        <v>1287</v>
      </c>
      <c r="W14" s="1">
        <v>1042</v>
      </c>
    </row>
    <row r="15" spans="1:23" x14ac:dyDescent="0.3">
      <c r="A15" s="22" t="s">
        <v>16</v>
      </c>
      <c r="B15" s="1">
        <v>13926</v>
      </c>
      <c r="C15" s="1">
        <v>7383</v>
      </c>
      <c r="D15" s="1">
        <v>6543</v>
      </c>
      <c r="E15" s="1">
        <v>2256</v>
      </c>
      <c r="F15" s="1">
        <v>1210</v>
      </c>
      <c r="G15" s="1">
        <v>1046</v>
      </c>
      <c r="H15" s="1">
        <v>3262</v>
      </c>
      <c r="I15" s="1">
        <v>1766</v>
      </c>
      <c r="J15" s="1">
        <v>1496</v>
      </c>
      <c r="K15" s="1">
        <v>1991</v>
      </c>
      <c r="L15" s="1">
        <v>1038</v>
      </c>
      <c r="M15" s="1">
        <v>953</v>
      </c>
      <c r="N15" s="22" t="s">
        <v>16</v>
      </c>
      <c r="O15" s="1">
        <v>2264</v>
      </c>
      <c r="P15" s="1">
        <v>1138</v>
      </c>
      <c r="Q15" s="1">
        <v>1126</v>
      </c>
      <c r="R15" s="1">
        <v>2626</v>
      </c>
      <c r="S15" s="1">
        <v>1375</v>
      </c>
      <c r="T15" s="1">
        <v>1251</v>
      </c>
      <c r="U15" s="1">
        <v>1527</v>
      </c>
      <c r="V15" s="1">
        <v>856</v>
      </c>
      <c r="W15" s="1">
        <v>671</v>
      </c>
    </row>
    <row r="16" spans="1:23" x14ac:dyDescent="0.3">
      <c r="A16" s="22" t="s">
        <v>17</v>
      </c>
      <c r="B16" s="1">
        <v>9846</v>
      </c>
      <c r="C16" s="1">
        <v>5451</v>
      </c>
      <c r="D16" s="1">
        <v>4395</v>
      </c>
      <c r="E16" s="1">
        <v>1564</v>
      </c>
      <c r="F16" s="1">
        <v>800</v>
      </c>
      <c r="G16" s="1">
        <v>764</v>
      </c>
      <c r="H16" s="1">
        <v>2408</v>
      </c>
      <c r="I16" s="1">
        <v>1355</v>
      </c>
      <c r="J16" s="1">
        <v>1053</v>
      </c>
      <c r="K16" s="1">
        <v>1319</v>
      </c>
      <c r="L16" s="1">
        <v>730</v>
      </c>
      <c r="M16" s="1">
        <v>589</v>
      </c>
      <c r="N16" s="22" t="s">
        <v>17</v>
      </c>
      <c r="O16" s="1">
        <v>1604</v>
      </c>
      <c r="P16" s="1">
        <v>902</v>
      </c>
      <c r="Q16" s="1">
        <v>702</v>
      </c>
      <c r="R16" s="1">
        <v>1934</v>
      </c>
      <c r="S16" s="1">
        <v>1087</v>
      </c>
      <c r="T16" s="1">
        <v>847</v>
      </c>
      <c r="U16" s="1">
        <v>1017</v>
      </c>
      <c r="V16" s="1">
        <v>577</v>
      </c>
      <c r="W16" s="1">
        <v>440</v>
      </c>
    </row>
    <row r="17" spans="1:23" x14ac:dyDescent="0.3">
      <c r="A17" s="22" t="s">
        <v>18</v>
      </c>
      <c r="B17" s="1">
        <v>7233</v>
      </c>
      <c r="C17" s="1">
        <v>4011</v>
      </c>
      <c r="D17" s="1">
        <v>3222</v>
      </c>
      <c r="E17" s="1">
        <v>1081</v>
      </c>
      <c r="F17" s="1">
        <v>590</v>
      </c>
      <c r="G17" s="1">
        <v>491</v>
      </c>
      <c r="H17" s="1">
        <v>1562</v>
      </c>
      <c r="I17" s="1">
        <v>901</v>
      </c>
      <c r="J17" s="1">
        <v>661</v>
      </c>
      <c r="K17" s="1">
        <v>1043</v>
      </c>
      <c r="L17" s="1">
        <v>587</v>
      </c>
      <c r="M17" s="1">
        <v>456</v>
      </c>
      <c r="N17" s="22" t="s">
        <v>18</v>
      </c>
      <c r="O17" s="1">
        <v>1304</v>
      </c>
      <c r="P17" s="1">
        <v>687</v>
      </c>
      <c r="Q17" s="1">
        <v>617</v>
      </c>
      <c r="R17" s="1">
        <v>1421</v>
      </c>
      <c r="S17" s="1">
        <v>762</v>
      </c>
      <c r="T17" s="1">
        <v>659</v>
      </c>
      <c r="U17" s="1">
        <v>822</v>
      </c>
      <c r="V17" s="1">
        <v>484</v>
      </c>
      <c r="W17" s="1">
        <v>338</v>
      </c>
    </row>
    <row r="18" spans="1:23" x14ac:dyDescent="0.3">
      <c r="A18" s="22" t="s">
        <v>19</v>
      </c>
      <c r="B18" s="1">
        <v>4812</v>
      </c>
      <c r="C18" s="1">
        <v>2640</v>
      </c>
      <c r="D18" s="1">
        <v>2172</v>
      </c>
      <c r="E18" s="1">
        <v>701</v>
      </c>
      <c r="F18" s="1">
        <v>381</v>
      </c>
      <c r="G18" s="1">
        <v>320</v>
      </c>
      <c r="H18" s="1">
        <v>1039</v>
      </c>
      <c r="I18" s="1">
        <v>582</v>
      </c>
      <c r="J18" s="1">
        <v>457</v>
      </c>
      <c r="K18" s="1">
        <v>640</v>
      </c>
      <c r="L18" s="1">
        <v>356</v>
      </c>
      <c r="M18" s="1">
        <v>284</v>
      </c>
      <c r="N18" s="22" t="s">
        <v>19</v>
      </c>
      <c r="O18" s="1">
        <v>961</v>
      </c>
      <c r="P18" s="1">
        <v>501</v>
      </c>
      <c r="Q18" s="1">
        <v>460</v>
      </c>
      <c r="R18" s="1">
        <v>941</v>
      </c>
      <c r="S18" s="1">
        <v>505</v>
      </c>
      <c r="T18" s="1">
        <v>436</v>
      </c>
      <c r="U18" s="1">
        <v>530</v>
      </c>
      <c r="V18" s="1">
        <v>315</v>
      </c>
      <c r="W18" s="1">
        <v>215</v>
      </c>
    </row>
    <row r="19" spans="1:23" x14ac:dyDescent="0.3">
      <c r="A19" s="22" t="s">
        <v>20</v>
      </c>
      <c r="B19" s="1">
        <v>2994</v>
      </c>
      <c r="C19" s="1">
        <v>1723</v>
      </c>
      <c r="D19" s="1">
        <v>1271</v>
      </c>
      <c r="E19" s="1">
        <v>466</v>
      </c>
      <c r="F19" s="1">
        <v>252</v>
      </c>
      <c r="G19" s="1">
        <v>214</v>
      </c>
      <c r="H19" s="1">
        <v>614</v>
      </c>
      <c r="I19" s="1">
        <v>361</v>
      </c>
      <c r="J19" s="1">
        <v>253</v>
      </c>
      <c r="K19" s="1">
        <v>456</v>
      </c>
      <c r="L19" s="1">
        <v>293</v>
      </c>
      <c r="M19" s="1">
        <v>163</v>
      </c>
      <c r="N19" s="22" t="s">
        <v>20</v>
      </c>
      <c r="O19" s="1">
        <v>540</v>
      </c>
      <c r="P19" s="1">
        <v>288</v>
      </c>
      <c r="Q19" s="1">
        <v>252</v>
      </c>
      <c r="R19" s="1">
        <v>602</v>
      </c>
      <c r="S19" s="1">
        <v>321</v>
      </c>
      <c r="T19" s="1">
        <v>281</v>
      </c>
      <c r="U19" s="1">
        <v>316</v>
      </c>
      <c r="V19" s="1">
        <v>208</v>
      </c>
      <c r="W19" s="1">
        <v>108</v>
      </c>
    </row>
    <row r="20" spans="1:23" x14ac:dyDescent="0.3">
      <c r="A20" s="22" t="s">
        <v>21</v>
      </c>
      <c r="B20" s="1">
        <v>2716</v>
      </c>
      <c r="C20" s="1">
        <v>1541</v>
      </c>
      <c r="D20" s="1">
        <v>1175</v>
      </c>
      <c r="E20" s="1">
        <v>435</v>
      </c>
      <c r="F20" s="1">
        <v>226</v>
      </c>
      <c r="G20" s="1">
        <v>209</v>
      </c>
      <c r="H20" s="1">
        <v>630</v>
      </c>
      <c r="I20" s="1">
        <v>335</v>
      </c>
      <c r="J20" s="1">
        <v>295</v>
      </c>
      <c r="K20" s="1">
        <v>351</v>
      </c>
      <c r="L20" s="1">
        <v>246</v>
      </c>
      <c r="M20" s="1">
        <v>105</v>
      </c>
      <c r="N20" s="22" t="s">
        <v>21</v>
      </c>
      <c r="O20" s="1">
        <v>431</v>
      </c>
      <c r="P20" s="1">
        <v>255</v>
      </c>
      <c r="Q20" s="1">
        <v>176</v>
      </c>
      <c r="R20" s="1">
        <v>613</v>
      </c>
      <c r="S20" s="1">
        <v>330</v>
      </c>
      <c r="T20" s="1">
        <v>283</v>
      </c>
      <c r="U20" s="1">
        <v>256</v>
      </c>
      <c r="V20" s="1">
        <v>149</v>
      </c>
      <c r="W20" s="1">
        <v>107</v>
      </c>
    </row>
    <row r="21" spans="1:23" s="6" customFormat="1" x14ac:dyDescent="0.3">
      <c r="A21" s="22" t="s">
        <v>22</v>
      </c>
      <c r="B21" s="6">
        <v>19</v>
      </c>
      <c r="C21" s="6">
        <v>18.8</v>
      </c>
      <c r="D21" s="6">
        <v>19.100000000000001</v>
      </c>
      <c r="E21" s="6">
        <v>18.399999999999999</v>
      </c>
      <c r="F21" s="6">
        <v>18.2</v>
      </c>
      <c r="G21" s="6">
        <v>18.7</v>
      </c>
      <c r="H21" s="6">
        <v>20.399999999999999</v>
      </c>
      <c r="I21" s="6">
        <v>20.399999999999999</v>
      </c>
      <c r="J21" s="6">
        <v>20.399999999999999</v>
      </c>
      <c r="K21" s="6">
        <v>18</v>
      </c>
      <c r="L21" s="6">
        <v>17.600000000000001</v>
      </c>
      <c r="M21" s="6">
        <v>18.399999999999999</v>
      </c>
      <c r="N21" s="22" t="s">
        <v>22</v>
      </c>
      <c r="O21" s="6">
        <v>18.2</v>
      </c>
      <c r="P21" s="6">
        <v>18</v>
      </c>
      <c r="Q21" s="6">
        <v>18.5</v>
      </c>
      <c r="R21" s="6">
        <v>19.2</v>
      </c>
      <c r="S21" s="6">
        <v>19.2</v>
      </c>
      <c r="T21" s="6">
        <v>19.2</v>
      </c>
      <c r="U21" s="6">
        <v>18.899999999999999</v>
      </c>
      <c r="V21" s="6">
        <v>18.8</v>
      </c>
      <c r="W21" s="6">
        <v>18.899999999999999</v>
      </c>
    </row>
    <row r="22" spans="1:23" x14ac:dyDescent="0.3">
      <c r="A22" s="8" t="s">
        <v>43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 t="s">
        <v>43</v>
      </c>
      <c r="O22" s="8"/>
      <c r="P22" s="8"/>
      <c r="Q22" s="8"/>
      <c r="R22" s="8"/>
      <c r="S22" s="8"/>
      <c r="T22" s="8"/>
      <c r="U22" s="8"/>
      <c r="V22" s="8"/>
      <c r="W22" s="8"/>
    </row>
  </sheetData>
  <mergeCells count="7">
    <mergeCell ref="B2:D2"/>
    <mergeCell ref="E2:G2"/>
    <mergeCell ref="H2:J2"/>
    <mergeCell ref="K2:M2"/>
    <mergeCell ref="U2:W2"/>
    <mergeCell ref="R2:T2"/>
    <mergeCell ref="O2:Q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4A82B-2C75-4D1E-AB24-920ECFC885A4}">
  <dimension ref="A1:W104"/>
  <sheetViews>
    <sheetView view="pageBreakPreview" zoomScaleNormal="100" zoomScaleSheetLayoutView="100" workbookViewId="0">
      <selection activeCell="S5" sqref="S5"/>
    </sheetView>
  </sheetViews>
  <sheetFormatPr defaultColWidth="8.86328125" defaultRowHeight="10.15" x14ac:dyDescent="0.3"/>
  <cols>
    <col min="1" max="1" width="5.19921875" style="25" customWidth="1"/>
    <col min="2" max="13" width="6.796875" style="1" customWidth="1"/>
    <col min="14" max="14" width="5.19921875" style="25" customWidth="1"/>
    <col min="15" max="24" width="8.46484375" style="1" customWidth="1"/>
    <col min="25" max="16384" width="8.86328125" style="1"/>
  </cols>
  <sheetData>
    <row r="1" spans="1:23" x14ac:dyDescent="0.3">
      <c r="A1" s="1" t="s">
        <v>52</v>
      </c>
      <c r="N1" s="1" t="s">
        <v>52</v>
      </c>
    </row>
    <row r="2" spans="1:23" x14ac:dyDescent="0.3">
      <c r="A2" s="9"/>
      <c r="B2" s="26" t="s">
        <v>2</v>
      </c>
      <c r="C2" s="26"/>
      <c r="D2" s="26"/>
      <c r="E2" s="26" t="s">
        <v>3</v>
      </c>
      <c r="F2" s="26"/>
      <c r="G2" s="26"/>
      <c r="H2" s="26" t="s">
        <v>1</v>
      </c>
      <c r="I2" s="26"/>
      <c r="J2" s="26"/>
      <c r="K2" s="26" t="s">
        <v>4</v>
      </c>
      <c r="L2" s="26"/>
      <c r="M2" s="26"/>
      <c r="N2" s="9"/>
      <c r="O2" s="26" t="s">
        <v>5</v>
      </c>
      <c r="P2" s="26"/>
      <c r="Q2" s="26"/>
      <c r="R2" s="26" t="s">
        <v>6</v>
      </c>
      <c r="S2" s="26"/>
      <c r="T2" s="26"/>
      <c r="U2" s="26" t="s">
        <v>7</v>
      </c>
      <c r="V2" s="26"/>
      <c r="W2" s="27"/>
    </row>
    <row r="3" spans="1:23" s="7" customFormat="1" x14ac:dyDescent="0.3">
      <c r="A3" s="24"/>
      <c r="B3" s="3" t="s">
        <v>2</v>
      </c>
      <c r="C3" s="3" t="s">
        <v>23</v>
      </c>
      <c r="D3" s="3" t="s">
        <v>24</v>
      </c>
      <c r="E3" s="3" t="s">
        <v>2</v>
      </c>
      <c r="F3" s="3" t="s">
        <v>23</v>
      </c>
      <c r="G3" s="3" t="s">
        <v>24</v>
      </c>
      <c r="H3" s="3" t="s">
        <v>2</v>
      </c>
      <c r="I3" s="3" t="s">
        <v>23</v>
      </c>
      <c r="J3" s="3" t="s">
        <v>24</v>
      </c>
      <c r="K3" s="3" t="s">
        <v>2</v>
      </c>
      <c r="L3" s="3" t="s">
        <v>23</v>
      </c>
      <c r="M3" s="3" t="s">
        <v>24</v>
      </c>
      <c r="N3" s="24"/>
      <c r="O3" s="3" t="s">
        <v>2</v>
      </c>
      <c r="P3" s="3" t="s">
        <v>23</v>
      </c>
      <c r="Q3" s="3" t="s">
        <v>24</v>
      </c>
      <c r="R3" s="3" t="s">
        <v>2</v>
      </c>
      <c r="S3" s="3" t="s">
        <v>23</v>
      </c>
      <c r="T3" s="3" t="s">
        <v>24</v>
      </c>
      <c r="U3" s="3" t="s">
        <v>2</v>
      </c>
      <c r="V3" s="3" t="s">
        <v>23</v>
      </c>
      <c r="W3" s="4" t="s">
        <v>24</v>
      </c>
    </row>
    <row r="4" spans="1:23" x14ac:dyDescent="0.3">
      <c r="A4" s="25" t="s">
        <v>2</v>
      </c>
      <c r="B4" s="1">
        <v>492360</v>
      </c>
      <c r="C4" s="1">
        <v>256521</v>
      </c>
      <c r="D4" s="1">
        <v>235839</v>
      </c>
      <c r="E4" s="1">
        <v>75067</v>
      </c>
      <c r="F4" s="1">
        <v>39035</v>
      </c>
      <c r="G4" s="1">
        <v>36032</v>
      </c>
      <c r="H4" s="1">
        <v>110140</v>
      </c>
      <c r="I4" s="1">
        <v>57185</v>
      </c>
      <c r="J4" s="1">
        <v>52955</v>
      </c>
      <c r="K4" s="1">
        <v>78892</v>
      </c>
      <c r="L4" s="1">
        <v>40515</v>
      </c>
      <c r="M4" s="1">
        <v>38377</v>
      </c>
      <c r="N4" s="25" t="s">
        <v>2</v>
      </c>
      <c r="O4" s="1">
        <v>83218</v>
      </c>
      <c r="P4" s="1">
        <v>42877</v>
      </c>
      <c r="Q4" s="1">
        <v>40341</v>
      </c>
      <c r="R4" s="1">
        <v>84713</v>
      </c>
      <c r="S4" s="1">
        <v>44931</v>
      </c>
      <c r="T4" s="1">
        <v>39782</v>
      </c>
      <c r="U4" s="1">
        <v>60330</v>
      </c>
      <c r="V4" s="1">
        <v>31978</v>
      </c>
      <c r="W4" s="1">
        <v>28352</v>
      </c>
    </row>
    <row r="5" spans="1:23" x14ac:dyDescent="0.3">
      <c r="A5" s="25">
        <v>0</v>
      </c>
      <c r="B5" s="1">
        <v>9052</v>
      </c>
      <c r="C5" s="1">
        <v>4744</v>
      </c>
      <c r="D5" s="1">
        <v>4308</v>
      </c>
      <c r="E5" s="1">
        <v>1574</v>
      </c>
      <c r="F5" s="1">
        <v>843</v>
      </c>
      <c r="G5" s="1">
        <v>731</v>
      </c>
      <c r="H5" s="1">
        <v>1901</v>
      </c>
      <c r="I5" s="1">
        <v>997</v>
      </c>
      <c r="J5" s="1">
        <v>904</v>
      </c>
      <c r="K5" s="1">
        <v>1497</v>
      </c>
      <c r="L5" s="1">
        <v>781</v>
      </c>
      <c r="M5" s="1">
        <v>716</v>
      </c>
      <c r="N5" s="25">
        <v>0</v>
      </c>
      <c r="O5" s="1">
        <v>1710</v>
      </c>
      <c r="P5" s="1">
        <v>872</v>
      </c>
      <c r="Q5" s="1">
        <v>838</v>
      </c>
      <c r="R5" s="1">
        <v>1655</v>
      </c>
      <c r="S5" s="1">
        <v>893</v>
      </c>
      <c r="T5" s="1">
        <v>762</v>
      </c>
      <c r="U5" s="1">
        <v>715</v>
      </c>
      <c r="V5" s="1">
        <v>358</v>
      </c>
      <c r="W5" s="1">
        <v>357</v>
      </c>
    </row>
    <row r="6" spans="1:23" x14ac:dyDescent="0.3">
      <c r="A6" s="25">
        <v>1</v>
      </c>
      <c r="B6" s="1">
        <v>17211</v>
      </c>
      <c r="C6" s="1">
        <v>9049</v>
      </c>
      <c r="D6" s="1">
        <v>8162</v>
      </c>
      <c r="E6" s="1">
        <v>2905</v>
      </c>
      <c r="F6" s="1">
        <v>1568</v>
      </c>
      <c r="G6" s="1">
        <v>1337</v>
      </c>
      <c r="H6" s="1">
        <v>3787</v>
      </c>
      <c r="I6" s="1">
        <v>1970</v>
      </c>
      <c r="J6" s="1">
        <v>1817</v>
      </c>
      <c r="K6" s="1">
        <v>2729</v>
      </c>
      <c r="L6" s="1">
        <v>1440</v>
      </c>
      <c r="M6" s="1">
        <v>1289</v>
      </c>
      <c r="N6" s="25">
        <v>1</v>
      </c>
      <c r="O6" s="1">
        <v>3004</v>
      </c>
      <c r="P6" s="1">
        <v>1569</v>
      </c>
      <c r="Q6" s="1">
        <v>1435</v>
      </c>
      <c r="R6" s="1">
        <v>2816</v>
      </c>
      <c r="S6" s="1">
        <v>1479</v>
      </c>
      <c r="T6" s="1">
        <v>1337</v>
      </c>
      <c r="U6" s="1">
        <v>1970</v>
      </c>
      <c r="V6" s="1">
        <v>1023</v>
      </c>
      <c r="W6" s="1">
        <v>947</v>
      </c>
    </row>
    <row r="7" spans="1:23" x14ac:dyDescent="0.3">
      <c r="A7" s="25">
        <v>2</v>
      </c>
      <c r="B7" s="1">
        <v>15485</v>
      </c>
      <c r="C7" s="1">
        <v>8103</v>
      </c>
      <c r="D7" s="1">
        <v>7382</v>
      </c>
      <c r="E7" s="1">
        <v>2541</v>
      </c>
      <c r="F7" s="1">
        <v>1316</v>
      </c>
      <c r="G7" s="1">
        <v>1225</v>
      </c>
      <c r="H7" s="1">
        <v>3219</v>
      </c>
      <c r="I7" s="1">
        <v>1669</v>
      </c>
      <c r="J7" s="1">
        <v>1550</v>
      </c>
      <c r="K7" s="1">
        <v>2497</v>
      </c>
      <c r="L7" s="1">
        <v>1289</v>
      </c>
      <c r="M7" s="1">
        <v>1208</v>
      </c>
      <c r="N7" s="25">
        <v>2</v>
      </c>
      <c r="O7" s="1">
        <v>2748</v>
      </c>
      <c r="P7" s="1">
        <v>1466</v>
      </c>
      <c r="Q7" s="1">
        <v>1282</v>
      </c>
      <c r="R7" s="1">
        <v>2600</v>
      </c>
      <c r="S7" s="1">
        <v>1372</v>
      </c>
      <c r="T7" s="1">
        <v>1228</v>
      </c>
      <c r="U7" s="1">
        <v>1880</v>
      </c>
      <c r="V7" s="1">
        <v>991</v>
      </c>
      <c r="W7" s="1">
        <v>889</v>
      </c>
    </row>
    <row r="8" spans="1:23" x14ac:dyDescent="0.3">
      <c r="A8" s="25">
        <v>3</v>
      </c>
      <c r="B8" s="1">
        <v>15637</v>
      </c>
      <c r="C8" s="1">
        <v>8055</v>
      </c>
      <c r="D8" s="1">
        <v>7582</v>
      </c>
      <c r="E8" s="1">
        <v>2553</v>
      </c>
      <c r="F8" s="1">
        <v>1303</v>
      </c>
      <c r="G8" s="1">
        <v>1250</v>
      </c>
      <c r="H8" s="1">
        <v>3286</v>
      </c>
      <c r="I8" s="1">
        <v>1667</v>
      </c>
      <c r="J8" s="1">
        <v>1619</v>
      </c>
      <c r="K8" s="1">
        <v>2621</v>
      </c>
      <c r="L8" s="1">
        <v>1318</v>
      </c>
      <c r="M8" s="1">
        <v>1303</v>
      </c>
      <c r="N8" s="25">
        <v>3</v>
      </c>
      <c r="O8" s="1">
        <v>2630</v>
      </c>
      <c r="P8" s="1">
        <v>1371</v>
      </c>
      <c r="Q8" s="1">
        <v>1259</v>
      </c>
      <c r="R8" s="1">
        <v>2617</v>
      </c>
      <c r="S8" s="1">
        <v>1389</v>
      </c>
      <c r="T8" s="1">
        <v>1228</v>
      </c>
      <c r="U8" s="1">
        <v>1930</v>
      </c>
      <c r="V8" s="1">
        <v>1007</v>
      </c>
      <c r="W8" s="1">
        <v>923</v>
      </c>
    </row>
    <row r="9" spans="1:23" x14ac:dyDescent="0.3">
      <c r="A9" s="25">
        <v>4</v>
      </c>
      <c r="B9" s="1">
        <v>14997</v>
      </c>
      <c r="C9" s="1">
        <v>7869</v>
      </c>
      <c r="D9" s="1">
        <v>7128</v>
      </c>
      <c r="E9" s="1">
        <v>2392</v>
      </c>
      <c r="F9" s="1">
        <v>1302</v>
      </c>
      <c r="G9" s="1">
        <v>1090</v>
      </c>
      <c r="H9" s="1">
        <v>2994</v>
      </c>
      <c r="I9" s="1">
        <v>1587</v>
      </c>
      <c r="J9" s="1">
        <v>1407</v>
      </c>
      <c r="K9" s="1">
        <v>2433</v>
      </c>
      <c r="L9" s="1">
        <v>1196</v>
      </c>
      <c r="M9" s="1">
        <v>1237</v>
      </c>
      <c r="N9" s="25">
        <v>4</v>
      </c>
      <c r="O9" s="1">
        <v>2519</v>
      </c>
      <c r="P9" s="1">
        <v>1326</v>
      </c>
      <c r="Q9" s="1">
        <v>1193</v>
      </c>
      <c r="R9" s="1">
        <v>2659</v>
      </c>
      <c r="S9" s="1">
        <v>1408</v>
      </c>
      <c r="T9" s="1">
        <v>1251</v>
      </c>
      <c r="U9" s="1">
        <v>2000</v>
      </c>
      <c r="V9" s="1">
        <v>1050</v>
      </c>
      <c r="W9" s="1">
        <v>950</v>
      </c>
    </row>
    <row r="10" spans="1:23" x14ac:dyDescent="0.3">
      <c r="A10" s="25">
        <v>5</v>
      </c>
      <c r="B10" s="1">
        <v>14864</v>
      </c>
      <c r="C10" s="1">
        <v>7803</v>
      </c>
      <c r="D10" s="1">
        <v>7061</v>
      </c>
      <c r="E10" s="1">
        <v>2231</v>
      </c>
      <c r="F10" s="1">
        <v>1160</v>
      </c>
      <c r="G10" s="1">
        <v>1071</v>
      </c>
      <c r="H10" s="1">
        <v>3023</v>
      </c>
      <c r="I10" s="1">
        <v>1616</v>
      </c>
      <c r="J10" s="1">
        <v>1407</v>
      </c>
      <c r="K10" s="1">
        <v>2562</v>
      </c>
      <c r="L10" s="1">
        <v>1296</v>
      </c>
      <c r="M10" s="1">
        <v>1266</v>
      </c>
      <c r="N10" s="25">
        <v>5</v>
      </c>
      <c r="O10" s="1">
        <v>2653</v>
      </c>
      <c r="P10" s="1">
        <v>1353</v>
      </c>
      <c r="Q10" s="1">
        <v>1300</v>
      </c>
      <c r="R10" s="1">
        <v>2570</v>
      </c>
      <c r="S10" s="1">
        <v>1402</v>
      </c>
      <c r="T10" s="1">
        <v>1168</v>
      </c>
      <c r="U10" s="1">
        <v>1825</v>
      </c>
      <c r="V10" s="1">
        <v>976</v>
      </c>
      <c r="W10" s="1">
        <v>849</v>
      </c>
    </row>
    <row r="11" spans="1:23" x14ac:dyDescent="0.3">
      <c r="A11" s="25">
        <v>6</v>
      </c>
      <c r="B11" s="1">
        <v>14366</v>
      </c>
      <c r="C11" s="1">
        <v>7477</v>
      </c>
      <c r="D11" s="1">
        <v>6889</v>
      </c>
      <c r="E11" s="1">
        <v>2276</v>
      </c>
      <c r="F11" s="1">
        <v>1188</v>
      </c>
      <c r="G11" s="1">
        <v>1088</v>
      </c>
      <c r="H11" s="1">
        <v>2949</v>
      </c>
      <c r="I11" s="1">
        <v>1473</v>
      </c>
      <c r="J11" s="1">
        <v>1476</v>
      </c>
      <c r="K11" s="1">
        <v>2491</v>
      </c>
      <c r="L11" s="1">
        <v>1352</v>
      </c>
      <c r="M11" s="1">
        <v>1139</v>
      </c>
      <c r="N11" s="25">
        <v>6</v>
      </c>
      <c r="O11" s="1">
        <v>2446</v>
      </c>
      <c r="P11" s="1">
        <v>1280</v>
      </c>
      <c r="Q11" s="1">
        <v>1166</v>
      </c>
      <c r="R11" s="1">
        <v>2467</v>
      </c>
      <c r="S11" s="1">
        <v>1295</v>
      </c>
      <c r="T11" s="1">
        <v>1172</v>
      </c>
      <c r="U11" s="1">
        <v>1737</v>
      </c>
      <c r="V11" s="1">
        <v>889</v>
      </c>
      <c r="W11" s="1">
        <v>848</v>
      </c>
    </row>
    <row r="12" spans="1:23" x14ac:dyDescent="0.3">
      <c r="A12" s="25">
        <v>7</v>
      </c>
      <c r="B12" s="1">
        <v>13909</v>
      </c>
      <c r="C12" s="1">
        <v>7291</v>
      </c>
      <c r="D12" s="1">
        <v>6618</v>
      </c>
      <c r="E12" s="1">
        <v>2247</v>
      </c>
      <c r="F12" s="1">
        <v>1172</v>
      </c>
      <c r="G12" s="1">
        <v>1075</v>
      </c>
      <c r="H12" s="1">
        <v>2726</v>
      </c>
      <c r="I12" s="1">
        <v>1410</v>
      </c>
      <c r="J12" s="1">
        <v>1316</v>
      </c>
      <c r="K12" s="1">
        <v>2347</v>
      </c>
      <c r="L12" s="1">
        <v>1203</v>
      </c>
      <c r="M12" s="1">
        <v>1144</v>
      </c>
      <c r="N12" s="25">
        <v>7</v>
      </c>
      <c r="O12" s="1">
        <v>2434</v>
      </c>
      <c r="P12" s="1">
        <v>1242</v>
      </c>
      <c r="Q12" s="1">
        <v>1192</v>
      </c>
      <c r="R12" s="1">
        <v>2414</v>
      </c>
      <c r="S12" s="1">
        <v>1289</v>
      </c>
      <c r="T12" s="1">
        <v>1125</v>
      </c>
      <c r="U12" s="1">
        <v>1741</v>
      </c>
      <c r="V12" s="1">
        <v>975</v>
      </c>
      <c r="W12" s="1">
        <v>766</v>
      </c>
    </row>
    <row r="13" spans="1:23" x14ac:dyDescent="0.3">
      <c r="A13" s="25">
        <v>8</v>
      </c>
      <c r="B13" s="1">
        <v>13644</v>
      </c>
      <c r="C13" s="1">
        <v>6975</v>
      </c>
      <c r="D13" s="1">
        <v>6669</v>
      </c>
      <c r="E13" s="1">
        <v>2114</v>
      </c>
      <c r="F13" s="1">
        <v>1062</v>
      </c>
      <c r="G13" s="1">
        <v>1052</v>
      </c>
      <c r="H13" s="1">
        <v>2714</v>
      </c>
      <c r="I13" s="1">
        <v>1380</v>
      </c>
      <c r="J13" s="1">
        <v>1334</v>
      </c>
      <c r="K13" s="1">
        <v>2454</v>
      </c>
      <c r="L13" s="1">
        <v>1270</v>
      </c>
      <c r="M13" s="1">
        <v>1184</v>
      </c>
      <c r="N13" s="25">
        <v>8</v>
      </c>
      <c r="O13" s="1">
        <v>2337</v>
      </c>
      <c r="P13" s="1">
        <v>1173</v>
      </c>
      <c r="Q13" s="1">
        <v>1164</v>
      </c>
      <c r="R13" s="1">
        <v>2323</v>
      </c>
      <c r="S13" s="1">
        <v>1217</v>
      </c>
      <c r="T13" s="1">
        <v>1106</v>
      </c>
      <c r="U13" s="1">
        <v>1702</v>
      </c>
      <c r="V13" s="1">
        <v>873</v>
      </c>
      <c r="W13" s="1">
        <v>829</v>
      </c>
    </row>
    <row r="14" spans="1:23" x14ac:dyDescent="0.3">
      <c r="A14" s="25">
        <v>9</v>
      </c>
      <c r="B14" s="1">
        <v>13321</v>
      </c>
      <c r="C14" s="1">
        <v>6893</v>
      </c>
      <c r="D14" s="1">
        <v>6428</v>
      </c>
      <c r="E14" s="1">
        <v>2026</v>
      </c>
      <c r="F14" s="1">
        <v>1074</v>
      </c>
      <c r="G14" s="1">
        <v>952</v>
      </c>
      <c r="H14" s="1">
        <v>2579</v>
      </c>
      <c r="I14" s="1">
        <v>1316</v>
      </c>
      <c r="J14" s="1">
        <v>1263</v>
      </c>
      <c r="K14" s="1">
        <v>2426</v>
      </c>
      <c r="L14" s="1">
        <v>1261</v>
      </c>
      <c r="M14" s="1">
        <v>1165</v>
      </c>
      <c r="N14" s="25">
        <v>9</v>
      </c>
      <c r="O14" s="1">
        <v>2377</v>
      </c>
      <c r="P14" s="1">
        <v>1174</v>
      </c>
      <c r="Q14" s="1">
        <v>1203</v>
      </c>
      <c r="R14" s="1">
        <v>2220</v>
      </c>
      <c r="S14" s="1">
        <v>1180</v>
      </c>
      <c r="T14" s="1">
        <v>1040</v>
      </c>
      <c r="U14" s="1">
        <v>1693</v>
      </c>
      <c r="V14" s="1">
        <v>888</v>
      </c>
      <c r="W14" s="1">
        <v>805</v>
      </c>
    </row>
    <row r="15" spans="1:23" x14ac:dyDescent="0.3">
      <c r="A15" s="25">
        <v>10</v>
      </c>
      <c r="B15" s="1">
        <v>12587</v>
      </c>
      <c r="C15" s="1">
        <v>6655</v>
      </c>
      <c r="D15" s="1">
        <v>5932</v>
      </c>
      <c r="E15" s="1">
        <v>1837</v>
      </c>
      <c r="F15" s="1">
        <v>991</v>
      </c>
      <c r="G15" s="1">
        <v>846</v>
      </c>
      <c r="H15" s="1">
        <v>2707</v>
      </c>
      <c r="I15" s="1">
        <v>1412</v>
      </c>
      <c r="J15" s="1">
        <v>1295</v>
      </c>
      <c r="K15" s="1">
        <v>2113</v>
      </c>
      <c r="L15" s="1">
        <v>1125</v>
      </c>
      <c r="M15" s="1">
        <v>988</v>
      </c>
      <c r="N15" s="25">
        <v>10</v>
      </c>
      <c r="O15" s="1">
        <v>2259</v>
      </c>
      <c r="P15" s="1">
        <v>1193</v>
      </c>
      <c r="Q15" s="1">
        <v>1066</v>
      </c>
      <c r="R15" s="1">
        <v>1974</v>
      </c>
      <c r="S15" s="1">
        <v>1041</v>
      </c>
      <c r="T15" s="1">
        <v>933</v>
      </c>
      <c r="U15" s="1">
        <v>1697</v>
      </c>
      <c r="V15" s="1">
        <v>893</v>
      </c>
      <c r="W15" s="1">
        <v>804</v>
      </c>
    </row>
    <row r="16" spans="1:23" x14ac:dyDescent="0.3">
      <c r="A16" s="25">
        <v>11</v>
      </c>
      <c r="B16" s="1">
        <v>11929</v>
      </c>
      <c r="C16" s="1">
        <v>6456</v>
      </c>
      <c r="D16" s="1">
        <v>5473</v>
      </c>
      <c r="E16" s="1">
        <v>1904</v>
      </c>
      <c r="F16" s="1">
        <v>1033</v>
      </c>
      <c r="G16" s="1">
        <v>871</v>
      </c>
      <c r="H16" s="1">
        <v>2477</v>
      </c>
      <c r="I16" s="1">
        <v>1286</v>
      </c>
      <c r="J16" s="1">
        <v>1191</v>
      </c>
      <c r="K16" s="1">
        <v>2009</v>
      </c>
      <c r="L16" s="1">
        <v>1087</v>
      </c>
      <c r="M16" s="1">
        <v>922</v>
      </c>
      <c r="N16" s="25">
        <v>11</v>
      </c>
      <c r="O16" s="1">
        <v>2151</v>
      </c>
      <c r="P16" s="1">
        <v>1176</v>
      </c>
      <c r="Q16" s="1">
        <v>975</v>
      </c>
      <c r="R16" s="1">
        <v>2069</v>
      </c>
      <c r="S16" s="1">
        <v>1136</v>
      </c>
      <c r="T16" s="1">
        <v>933</v>
      </c>
      <c r="U16" s="1">
        <v>1319</v>
      </c>
      <c r="V16" s="1">
        <v>738</v>
      </c>
      <c r="W16" s="1">
        <v>581</v>
      </c>
    </row>
    <row r="17" spans="1:23" x14ac:dyDescent="0.3">
      <c r="A17" s="25">
        <v>12</v>
      </c>
      <c r="B17" s="1">
        <v>13187</v>
      </c>
      <c r="C17" s="1">
        <v>7005</v>
      </c>
      <c r="D17" s="1">
        <v>6182</v>
      </c>
      <c r="E17" s="1">
        <v>1973</v>
      </c>
      <c r="F17" s="1">
        <v>989</v>
      </c>
      <c r="G17" s="1">
        <v>984</v>
      </c>
      <c r="H17" s="1">
        <v>2649</v>
      </c>
      <c r="I17" s="1">
        <v>1400</v>
      </c>
      <c r="J17" s="1">
        <v>1249</v>
      </c>
      <c r="K17" s="1">
        <v>2326</v>
      </c>
      <c r="L17" s="1">
        <v>1272</v>
      </c>
      <c r="M17" s="1">
        <v>1054</v>
      </c>
      <c r="N17" s="25">
        <v>12</v>
      </c>
      <c r="O17" s="1">
        <v>2451</v>
      </c>
      <c r="P17" s="1">
        <v>1319</v>
      </c>
      <c r="Q17" s="1">
        <v>1132</v>
      </c>
      <c r="R17" s="1">
        <v>2086</v>
      </c>
      <c r="S17" s="1">
        <v>1131</v>
      </c>
      <c r="T17" s="1">
        <v>955</v>
      </c>
      <c r="U17" s="1">
        <v>1702</v>
      </c>
      <c r="V17" s="1">
        <v>894</v>
      </c>
      <c r="W17" s="1">
        <v>808</v>
      </c>
    </row>
    <row r="18" spans="1:23" x14ac:dyDescent="0.3">
      <c r="A18" s="25">
        <v>13</v>
      </c>
      <c r="B18" s="1">
        <v>11589</v>
      </c>
      <c r="C18" s="1">
        <v>6067</v>
      </c>
      <c r="D18" s="1">
        <v>5522</v>
      </c>
      <c r="E18" s="1">
        <v>1820</v>
      </c>
      <c r="F18" s="1">
        <v>948</v>
      </c>
      <c r="G18" s="1">
        <v>872</v>
      </c>
      <c r="H18" s="1">
        <v>2478</v>
      </c>
      <c r="I18" s="1">
        <v>1325</v>
      </c>
      <c r="J18" s="1">
        <v>1153</v>
      </c>
      <c r="K18" s="1">
        <v>1849</v>
      </c>
      <c r="L18" s="1">
        <v>954</v>
      </c>
      <c r="M18" s="1">
        <v>895</v>
      </c>
      <c r="N18" s="25">
        <v>13</v>
      </c>
      <c r="O18" s="1">
        <v>2069</v>
      </c>
      <c r="P18" s="1">
        <v>1041</v>
      </c>
      <c r="Q18" s="1">
        <v>1028</v>
      </c>
      <c r="R18" s="1">
        <v>2042</v>
      </c>
      <c r="S18" s="1">
        <v>1031</v>
      </c>
      <c r="T18" s="1">
        <v>1011</v>
      </c>
      <c r="U18" s="1">
        <v>1331</v>
      </c>
      <c r="V18" s="1">
        <v>768</v>
      </c>
      <c r="W18" s="1">
        <v>563</v>
      </c>
    </row>
    <row r="19" spans="1:23" x14ac:dyDescent="0.3">
      <c r="A19" s="25">
        <v>14</v>
      </c>
      <c r="B19" s="1">
        <v>11476</v>
      </c>
      <c r="C19" s="1">
        <v>6152</v>
      </c>
      <c r="D19" s="1">
        <v>5324</v>
      </c>
      <c r="E19" s="1">
        <v>1697</v>
      </c>
      <c r="F19" s="1">
        <v>913</v>
      </c>
      <c r="G19" s="1">
        <v>784</v>
      </c>
      <c r="H19" s="1">
        <v>2436</v>
      </c>
      <c r="I19" s="1">
        <v>1265</v>
      </c>
      <c r="J19" s="1">
        <v>1171</v>
      </c>
      <c r="K19" s="1">
        <v>1908</v>
      </c>
      <c r="L19" s="1">
        <v>1013</v>
      </c>
      <c r="M19" s="1">
        <v>895</v>
      </c>
      <c r="N19" s="25">
        <v>14</v>
      </c>
      <c r="O19" s="1">
        <v>1960</v>
      </c>
      <c r="P19" s="1">
        <v>1056</v>
      </c>
      <c r="Q19" s="1">
        <v>904</v>
      </c>
      <c r="R19" s="1">
        <v>1992</v>
      </c>
      <c r="S19" s="1">
        <v>1057</v>
      </c>
      <c r="T19" s="1">
        <v>935</v>
      </c>
      <c r="U19" s="1">
        <v>1483</v>
      </c>
      <c r="V19" s="1">
        <v>848</v>
      </c>
      <c r="W19" s="1">
        <v>635</v>
      </c>
    </row>
    <row r="20" spans="1:23" x14ac:dyDescent="0.3">
      <c r="A20" s="25">
        <v>15</v>
      </c>
      <c r="B20" s="1">
        <v>11228</v>
      </c>
      <c r="C20" s="1">
        <v>5925</v>
      </c>
      <c r="D20" s="1">
        <v>5303</v>
      </c>
      <c r="E20" s="1">
        <v>1726</v>
      </c>
      <c r="F20" s="1">
        <v>884</v>
      </c>
      <c r="G20" s="1">
        <v>842</v>
      </c>
      <c r="H20" s="1">
        <v>2488</v>
      </c>
      <c r="I20" s="1">
        <v>1270</v>
      </c>
      <c r="J20" s="1">
        <v>1218</v>
      </c>
      <c r="K20" s="1">
        <v>1788</v>
      </c>
      <c r="L20" s="1">
        <v>973</v>
      </c>
      <c r="M20" s="1">
        <v>815</v>
      </c>
      <c r="N20" s="25">
        <v>15</v>
      </c>
      <c r="O20" s="1">
        <v>1934</v>
      </c>
      <c r="P20" s="1">
        <v>1045</v>
      </c>
      <c r="Q20" s="1">
        <v>889</v>
      </c>
      <c r="R20" s="1">
        <v>1926</v>
      </c>
      <c r="S20" s="1">
        <v>1027</v>
      </c>
      <c r="T20" s="1">
        <v>899</v>
      </c>
      <c r="U20" s="1">
        <v>1366</v>
      </c>
      <c r="V20" s="1">
        <v>726</v>
      </c>
      <c r="W20" s="1">
        <v>640</v>
      </c>
    </row>
    <row r="21" spans="1:23" x14ac:dyDescent="0.3">
      <c r="A21" s="25">
        <v>16</v>
      </c>
      <c r="B21" s="1">
        <v>11234</v>
      </c>
      <c r="C21" s="1">
        <v>5820</v>
      </c>
      <c r="D21" s="1">
        <v>5414</v>
      </c>
      <c r="E21" s="1">
        <v>1691</v>
      </c>
      <c r="F21" s="1">
        <v>888</v>
      </c>
      <c r="G21" s="1">
        <v>803</v>
      </c>
      <c r="H21" s="1">
        <v>2423</v>
      </c>
      <c r="I21" s="1">
        <v>1203</v>
      </c>
      <c r="J21" s="1">
        <v>1220</v>
      </c>
      <c r="K21" s="1">
        <v>1831</v>
      </c>
      <c r="L21" s="1">
        <v>971</v>
      </c>
      <c r="M21" s="1">
        <v>860</v>
      </c>
      <c r="N21" s="25">
        <v>16</v>
      </c>
      <c r="O21" s="1">
        <v>1919</v>
      </c>
      <c r="P21" s="1">
        <v>1022</v>
      </c>
      <c r="Q21" s="1">
        <v>897</v>
      </c>
      <c r="R21" s="1">
        <v>1933</v>
      </c>
      <c r="S21" s="1">
        <v>995</v>
      </c>
      <c r="T21" s="1">
        <v>938</v>
      </c>
      <c r="U21" s="1">
        <v>1437</v>
      </c>
      <c r="V21" s="1">
        <v>741</v>
      </c>
      <c r="W21" s="1">
        <v>696</v>
      </c>
    </row>
    <row r="22" spans="1:23" x14ac:dyDescent="0.3">
      <c r="A22" s="25">
        <v>17</v>
      </c>
      <c r="B22" s="1">
        <v>10618</v>
      </c>
      <c r="C22" s="1">
        <v>5599</v>
      </c>
      <c r="D22" s="1">
        <v>5019</v>
      </c>
      <c r="E22" s="1">
        <v>1574</v>
      </c>
      <c r="F22" s="1">
        <v>855</v>
      </c>
      <c r="G22" s="1">
        <v>719</v>
      </c>
      <c r="H22" s="1">
        <v>2372</v>
      </c>
      <c r="I22" s="1">
        <v>1236</v>
      </c>
      <c r="J22" s="1">
        <v>1136</v>
      </c>
      <c r="K22" s="1">
        <v>1669</v>
      </c>
      <c r="L22" s="1">
        <v>840</v>
      </c>
      <c r="M22" s="1">
        <v>829</v>
      </c>
      <c r="N22" s="25">
        <v>17</v>
      </c>
      <c r="O22" s="1">
        <v>1855</v>
      </c>
      <c r="P22" s="1">
        <v>984</v>
      </c>
      <c r="Q22" s="1">
        <v>871</v>
      </c>
      <c r="R22" s="1">
        <v>1872</v>
      </c>
      <c r="S22" s="1">
        <v>1004</v>
      </c>
      <c r="T22" s="1">
        <v>868</v>
      </c>
      <c r="U22" s="1">
        <v>1276</v>
      </c>
      <c r="V22" s="1">
        <v>680</v>
      </c>
      <c r="W22" s="1">
        <v>596</v>
      </c>
    </row>
    <row r="23" spans="1:23" x14ac:dyDescent="0.3">
      <c r="A23" s="25">
        <v>18</v>
      </c>
      <c r="B23" s="1">
        <v>10936</v>
      </c>
      <c r="C23" s="1">
        <v>5765</v>
      </c>
      <c r="D23" s="1">
        <v>5171</v>
      </c>
      <c r="E23" s="1">
        <v>1550</v>
      </c>
      <c r="F23" s="1">
        <v>830</v>
      </c>
      <c r="G23" s="1">
        <v>720</v>
      </c>
      <c r="H23" s="1">
        <v>2544</v>
      </c>
      <c r="I23" s="1">
        <v>1358</v>
      </c>
      <c r="J23" s="1">
        <v>1186</v>
      </c>
      <c r="K23" s="1">
        <v>1782</v>
      </c>
      <c r="L23" s="1">
        <v>963</v>
      </c>
      <c r="M23" s="1">
        <v>819</v>
      </c>
      <c r="N23" s="25">
        <v>18</v>
      </c>
      <c r="O23" s="1">
        <v>1753</v>
      </c>
      <c r="P23" s="1">
        <v>886</v>
      </c>
      <c r="Q23" s="1">
        <v>867</v>
      </c>
      <c r="R23" s="1">
        <v>1794</v>
      </c>
      <c r="S23" s="1">
        <v>941</v>
      </c>
      <c r="T23" s="1">
        <v>853</v>
      </c>
      <c r="U23" s="1">
        <v>1513</v>
      </c>
      <c r="V23" s="1">
        <v>787</v>
      </c>
      <c r="W23" s="1">
        <v>726</v>
      </c>
    </row>
    <row r="24" spans="1:23" x14ac:dyDescent="0.3">
      <c r="A24" s="25">
        <v>19</v>
      </c>
      <c r="B24" s="1">
        <v>10279</v>
      </c>
      <c r="C24" s="1">
        <v>5387</v>
      </c>
      <c r="D24" s="1">
        <v>4892</v>
      </c>
      <c r="E24" s="1">
        <v>1416</v>
      </c>
      <c r="F24" s="1">
        <v>738</v>
      </c>
      <c r="G24" s="1">
        <v>678</v>
      </c>
      <c r="H24" s="1">
        <v>2432</v>
      </c>
      <c r="I24" s="1">
        <v>1283</v>
      </c>
      <c r="J24" s="1">
        <v>1149</v>
      </c>
      <c r="K24" s="1">
        <v>1637</v>
      </c>
      <c r="L24" s="1">
        <v>849</v>
      </c>
      <c r="M24" s="1">
        <v>788</v>
      </c>
      <c r="N24" s="25">
        <v>19</v>
      </c>
      <c r="O24" s="1">
        <v>1608</v>
      </c>
      <c r="P24" s="1">
        <v>845</v>
      </c>
      <c r="Q24" s="1">
        <v>763</v>
      </c>
      <c r="R24" s="1">
        <v>1766</v>
      </c>
      <c r="S24" s="1">
        <v>916</v>
      </c>
      <c r="T24" s="1">
        <v>850</v>
      </c>
      <c r="U24" s="1">
        <v>1420</v>
      </c>
      <c r="V24" s="1">
        <v>756</v>
      </c>
      <c r="W24" s="1">
        <v>664</v>
      </c>
    </row>
    <row r="25" spans="1:23" x14ac:dyDescent="0.3">
      <c r="A25" s="25">
        <v>20</v>
      </c>
      <c r="B25" s="1">
        <v>9767</v>
      </c>
      <c r="C25" s="1">
        <v>4999</v>
      </c>
      <c r="D25" s="1">
        <v>4768</v>
      </c>
      <c r="E25" s="1">
        <v>1355</v>
      </c>
      <c r="F25" s="1">
        <v>712</v>
      </c>
      <c r="G25" s="1">
        <v>643</v>
      </c>
      <c r="H25" s="1">
        <v>2432</v>
      </c>
      <c r="I25" s="1">
        <v>1239</v>
      </c>
      <c r="J25" s="1">
        <v>1193</v>
      </c>
      <c r="K25" s="1">
        <v>1524</v>
      </c>
      <c r="L25" s="1">
        <v>749</v>
      </c>
      <c r="M25" s="1">
        <v>775</v>
      </c>
      <c r="N25" s="25">
        <v>20</v>
      </c>
      <c r="O25" s="1">
        <v>1468</v>
      </c>
      <c r="P25" s="1">
        <v>719</v>
      </c>
      <c r="Q25" s="1">
        <v>749</v>
      </c>
      <c r="R25" s="1">
        <v>1567</v>
      </c>
      <c r="S25" s="1">
        <v>827</v>
      </c>
      <c r="T25" s="1">
        <v>740</v>
      </c>
      <c r="U25" s="1">
        <v>1421</v>
      </c>
      <c r="V25" s="1">
        <v>753</v>
      </c>
      <c r="W25" s="1">
        <v>668</v>
      </c>
    </row>
    <row r="26" spans="1:23" x14ac:dyDescent="0.3">
      <c r="A26" s="25">
        <v>21</v>
      </c>
      <c r="B26" s="1">
        <v>8646</v>
      </c>
      <c r="C26" s="1">
        <v>4451</v>
      </c>
      <c r="D26" s="1">
        <v>4195</v>
      </c>
      <c r="E26" s="1">
        <v>1271</v>
      </c>
      <c r="F26" s="1">
        <v>642</v>
      </c>
      <c r="G26" s="1">
        <v>629</v>
      </c>
      <c r="H26" s="1">
        <v>2138</v>
      </c>
      <c r="I26" s="1">
        <v>1100</v>
      </c>
      <c r="J26" s="1">
        <v>1038</v>
      </c>
      <c r="K26" s="1">
        <v>1378</v>
      </c>
      <c r="L26" s="1">
        <v>692</v>
      </c>
      <c r="M26" s="1">
        <v>686</v>
      </c>
      <c r="N26" s="25">
        <v>21</v>
      </c>
      <c r="O26" s="1">
        <v>1421</v>
      </c>
      <c r="P26" s="1">
        <v>738</v>
      </c>
      <c r="Q26" s="1">
        <v>683</v>
      </c>
      <c r="R26" s="1">
        <v>1407</v>
      </c>
      <c r="S26" s="1">
        <v>740</v>
      </c>
      <c r="T26" s="1">
        <v>667</v>
      </c>
      <c r="U26" s="1">
        <v>1031</v>
      </c>
      <c r="V26" s="1">
        <v>539</v>
      </c>
      <c r="W26" s="1">
        <v>492</v>
      </c>
    </row>
    <row r="27" spans="1:23" x14ac:dyDescent="0.3">
      <c r="A27" s="25">
        <v>22</v>
      </c>
      <c r="B27" s="1">
        <v>8748</v>
      </c>
      <c r="C27" s="1">
        <v>4436</v>
      </c>
      <c r="D27" s="1">
        <v>4312</v>
      </c>
      <c r="E27" s="1">
        <v>1352</v>
      </c>
      <c r="F27" s="1">
        <v>670</v>
      </c>
      <c r="G27" s="1">
        <v>682</v>
      </c>
      <c r="H27" s="1">
        <v>2107</v>
      </c>
      <c r="I27" s="1">
        <v>1073</v>
      </c>
      <c r="J27" s="1">
        <v>1034</v>
      </c>
      <c r="K27" s="1">
        <v>1396</v>
      </c>
      <c r="L27" s="1">
        <v>712</v>
      </c>
      <c r="M27" s="1">
        <v>684</v>
      </c>
      <c r="N27" s="25">
        <v>22</v>
      </c>
      <c r="O27" s="1">
        <v>1435</v>
      </c>
      <c r="P27" s="1">
        <v>711</v>
      </c>
      <c r="Q27" s="1">
        <v>724</v>
      </c>
      <c r="R27" s="1">
        <v>1423</v>
      </c>
      <c r="S27" s="1">
        <v>738</v>
      </c>
      <c r="T27" s="1">
        <v>685</v>
      </c>
      <c r="U27" s="1">
        <v>1035</v>
      </c>
      <c r="V27" s="1">
        <v>532</v>
      </c>
      <c r="W27" s="1">
        <v>503</v>
      </c>
    </row>
    <row r="28" spans="1:23" x14ac:dyDescent="0.3">
      <c r="A28" s="25">
        <v>23</v>
      </c>
      <c r="B28" s="1">
        <v>8079</v>
      </c>
      <c r="C28" s="1">
        <v>4091</v>
      </c>
      <c r="D28" s="1">
        <v>3988</v>
      </c>
      <c r="E28" s="1">
        <v>1255</v>
      </c>
      <c r="F28" s="1">
        <v>623</v>
      </c>
      <c r="G28" s="1">
        <v>632</v>
      </c>
      <c r="H28" s="1">
        <v>1906</v>
      </c>
      <c r="I28" s="1">
        <v>936</v>
      </c>
      <c r="J28" s="1">
        <v>970</v>
      </c>
      <c r="K28" s="1">
        <v>1329</v>
      </c>
      <c r="L28" s="1">
        <v>622</v>
      </c>
      <c r="M28" s="1">
        <v>707</v>
      </c>
      <c r="N28" s="25">
        <v>23</v>
      </c>
      <c r="O28" s="1">
        <v>1363</v>
      </c>
      <c r="P28" s="1">
        <v>710</v>
      </c>
      <c r="Q28" s="1">
        <v>653</v>
      </c>
      <c r="R28" s="1">
        <v>1307</v>
      </c>
      <c r="S28" s="1">
        <v>687</v>
      </c>
      <c r="T28" s="1">
        <v>620</v>
      </c>
      <c r="U28" s="1">
        <v>919</v>
      </c>
      <c r="V28" s="1">
        <v>513</v>
      </c>
      <c r="W28" s="1">
        <v>406</v>
      </c>
    </row>
    <row r="29" spans="1:23" x14ac:dyDescent="0.3">
      <c r="A29" s="25">
        <v>24</v>
      </c>
      <c r="B29" s="1">
        <v>8282</v>
      </c>
      <c r="C29" s="1">
        <v>4172</v>
      </c>
      <c r="D29" s="1">
        <v>4110</v>
      </c>
      <c r="E29" s="1">
        <v>1263</v>
      </c>
      <c r="F29" s="1">
        <v>641</v>
      </c>
      <c r="G29" s="1">
        <v>622</v>
      </c>
      <c r="H29" s="1">
        <v>2102</v>
      </c>
      <c r="I29" s="1">
        <v>1038</v>
      </c>
      <c r="J29" s="1">
        <v>1064</v>
      </c>
      <c r="K29" s="1">
        <v>1361</v>
      </c>
      <c r="L29" s="1">
        <v>677</v>
      </c>
      <c r="M29" s="1">
        <v>684</v>
      </c>
      <c r="N29" s="25">
        <v>24</v>
      </c>
      <c r="O29" s="1">
        <v>1267</v>
      </c>
      <c r="P29" s="1">
        <v>626</v>
      </c>
      <c r="Q29" s="1">
        <v>641</v>
      </c>
      <c r="R29" s="1">
        <v>1357</v>
      </c>
      <c r="S29" s="1">
        <v>713</v>
      </c>
      <c r="T29" s="1">
        <v>644</v>
      </c>
      <c r="U29" s="1">
        <v>932</v>
      </c>
      <c r="V29" s="1">
        <v>477</v>
      </c>
      <c r="W29" s="1">
        <v>455</v>
      </c>
    </row>
    <row r="30" spans="1:23" x14ac:dyDescent="0.3">
      <c r="A30" s="25">
        <v>25</v>
      </c>
      <c r="B30" s="1">
        <v>8954</v>
      </c>
      <c r="C30" s="1">
        <v>4381</v>
      </c>
      <c r="D30" s="1">
        <v>4573</v>
      </c>
      <c r="E30" s="1">
        <v>1314</v>
      </c>
      <c r="F30" s="1">
        <v>659</v>
      </c>
      <c r="G30" s="1">
        <v>655</v>
      </c>
      <c r="H30" s="1">
        <v>2274</v>
      </c>
      <c r="I30" s="1">
        <v>1105</v>
      </c>
      <c r="J30" s="1">
        <v>1169</v>
      </c>
      <c r="K30" s="1">
        <v>1380</v>
      </c>
      <c r="L30" s="1">
        <v>665</v>
      </c>
      <c r="M30" s="1">
        <v>715</v>
      </c>
      <c r="N30" s="25">
        <v>25</v>
      </c>
      <c r="O30" s="1">
        <v>1337</v>
      </c>
      <c r="P30" s="1">
        <v>627</v>
      </c>
      <c r="Q30" s="1">
        <v>710</v>
      </c>
      <c r="R30" s="1">
        <v>1495</v>
      </c>
      <c r="S30" s="1">
        <v>739</v>
      </c>
      <c r="T30" s="1">
        <v>756</v>
      </c>
      <c r="U30" s="1">
        <v>1154</v>
      </c>
      <c r="V30" s="1">
        <v>586</v>
      </c>
      <c r="W30" s="1">
        <v>568</v>
      </c>
    </row>
    <row r="31" spans="1:23" x14ac:dyDescent="0.3">
      <c r="A31" s="25">
        <v>26</v>
      </c>
      <c r="B31" s="1">
        <v>8000</v>
      </c>
      <c r="C31" s="1">
        <v>3996</v>
      </c>
      <c r="D31" s="1">
        <v>4004</v>
      </c>
      <c r="E31" s="1">
        <v>1218</v>
      </c>
      <c r="F31" s="1">
        <v>608</v>
      </c>
      <c r="G31" s="1">
        <v>610</v>
      </c>
      <c r="H31" s="1">
        <v>2043</v>
      </c>
      <c r="I31" s="1">
        <v>1048</v>
      </c>
      <c r="J31" s="1">
        <v>995</v>
      </c>
      <c r="K31" s="1">
        <v>1208</v>
      </c>
      <c r="L31" s="1">
        <v>576</v>
      </c>
      <c r="M31" s="1">
        <v>632</v>
      </c>
      <c r="N31" s="25">
        <v>26</v>
      </c>
      <c r="O31" s="1">
        <v>1160</v>
      </c>
      <c r="P31" s="1">
        <v>573</v>
      </c>
      <c r="Q31" s="1">
        <v>587</v>
      </c>
      <c r="R31" s="1">
        <v>1402</v>
      </c>
      <c r="S31" s="1">
        <v>757</v>
      </c>
      <c r="T31" s="1">
        <v>645</v>
      </c>
      <c r="U31" s="1">
        <v>969</v>
      </c>
      <c r="V31" s="1">
        <v>434</v>
      </c>
      <c r="W31" s="1">
        <v>535</v>
      </c>
    </row>
    <row r="32" spans="1:23" x14ac:dyDescent="0.3">
      <c r="A32" s="25">
        <v>27</v>
      </c>
      <c r="B32" s="1">
        <v>8203</v>
      </c>
      <c r="C32" s="1">
        <v>4071</v>
      </c>
      <c r="D32" s="1">
        <v>4132</v>
      </c>
      <c r="E32" s="1">
        <v>1208</v>
      </c>
      <c r="F32" s="1">
        <v>584</v>
      </c>
      <c r="G32" s="1">
        <v>624</v>
      </c>
      <c r="H32" s="1">
        <v>2009</v>
      </c>
      <c r="I32" s="1">
        <v>1024</v>
      </c>
      <c r="J32" s="1">
        <v>985</v>
      </c>
      <c r="K32" s="1">
        <v>1289</v>
      </c>
      <c r="L32" s="1">
        <v>620</v>
      </c>
      <c r="M32" s="1">
        <v>669</v>
      </c>
      <c r="N32" s="25">
        <v>27</v>
      </c>
      <c r="O32" s="1">
        <v>1243</v>
      </c>
      <c r="P32" s="1">
        <v>560</v>
      </c>
      <c r="Q32" s="1">
        <v>683</v>
      </c>
      <c r="R32" s="1">
        <v>1391</v>
      </c>
      <c r="S32" s="1">
        <v>741</v>
      </c>
      <c r="T32" s="1">
        <v>650</v>
      </c>
      <c r="U32" s="1">
        <v>1063</v>
      </c>
      <c r="V32" s="1">
        <v>542</v>
      </c>
      <c r="W32" s="1">
        <v>521</v>
      </c>
    </row>
    <row r="33" spans="1:23" x14ac:dyDescent="0.3">
      <c r="A33" s="25">
        <v>28</v>
      </c>
      <c r="B33" s="1">
        <v>8007</v>
      </c>
      <c r="C33" s="1">
        <v>3892</v>
      </c>
      <c r="D33" s="1">
        <v>4115</v>
      </c>
      <c r="E33" s="1">
        <v>1093</v>
      </c>
      <c r="F33" s="1">
        <v>543</v>
      </c>
      <c r="G33" s="1">
        <v>550</v>
      </c>
      <c r="H33" s="1">
        <v>1961</v>
      </c>
      <c r="I33" s="1">
        <v>971</v>
      </c>
      <c r="J33" s="1">
        <v>990</v>
      </c>
      <c r="K33" s="1">
        <v>1304</v>
      </c>
      <c r="L33" s="1">
        <v>596</v>
      </c>
      <c r="M33" s="1">
        <v>708</v>
      </c>
      <c r="N33" s="25">
        <v>28</v>
      </c>
      <c r="O33" s="1">
        <v>1205</v>
      </c>
      <c r="P33" s="1">
        <v>576</v>
      </c>
      <c r="Q33" s="1">
        <v>629</v>
      </c>
      <c r="R33" s="1">
        <v>1347</v>
      </c>
      <c r="S33" s="1">
        <v>712</v>
      </c>
      <c r="T33" s="1">
        <v>635</v>
      </c>
      <c r="U33" s="1">
        <v>1097</v>
      </c>
      <c r="V33" s="1">
        <v>494</v>
      </c>
      <c r="W33" s="1">
        <v>603</v>
      </c>
    </row>
    <row r="34" spans="1:23" x14ac:dyDescent="0.3">
      <c r="A34" s="25">
        <v>29</v>
      </c>
      <c r="B34" s="1">
        <v>8018</v>
      </c>
      <c r="C34" s="1">
        <v>3960</v>
      </c>
      <c r="D34" s="1">
        <v>4058</v>
      </c>
      <c r="E34" s="1">
        <v>1141</v>
      </c>
      <c r="F34" s="1">
        <v>552</v>
      </c>
      <c r="G34" s="1">
        <v>589</v>
      </c>
      <c r="H34" s="1">
        <v>1879</v>
      </c>
      <c r="I34" s="1">
        <v>943</v>
      </c>
      <c r="J34" s="1">
        <v>936</v>
      </c>
      <c r="K34" s="1">
        <v>1363</v>
      </c>
      <c r="L34" s="1">
        <v>620</v>
      </c>
      <c r="M34" s="1">
        <v>743</v>
      </c>
      <c r="N34" s="25">
        <v>29</v>
      </c>
      <c r="O34" s="1">
        <v>1247</v>
      </c>
      <c r="P34" s="1">
        <v>606</v>
      </c>
      <c r="Q34" s="1">
        <v>641</v>
      </c>
      <c r="R34" s="1">
        <v>1313</v>
      </c>
      <c r="S34" s="1">
        <v>692</v>
      </c>
      <c r="T34" s="1">
        <v>621</v>
      </c>
      <c r="U34" s="1">
        <v>1075</v>
      </c>
      <c r="V34" s="1">
        <v>547</v>
      </c>
      <c r="W34" s="1">
        <v>528</v>
      </c>
    </row>
    <row r="35" spans="1:23" x14ac:dyDescent="0.3">
      <c r="A35" s="25">
        <v>30</v>
      </c>
      <c r="B35" s="1">
        <v>8085</v>
      </c>
      <c r="C35" s="1">
        <v>4071</v>
      </c>
      <c r="D35" s="1">
        <v>4014</v>
      </c>
      <c r="E35" s="1">
        <v>1031</v>
      </c>
      <c r="F35" s="1">
        <v>530</v>
      </c>
      <c r="G35" s="1">
        <v>501</v>
      </c>
      <c r="H35" s="1">
        <v>2079</v>
      </c>
      <c r="I35" s="1">
        <v>1049</v>
      </c>
      <c r="J35" s="1">
        <v>1030</v>
      </c>
      <c r="K35" s="1">
        <v>1262</v>
      </c>
      <c r="L35" s="1">
        <v>593</v>
      </c>
      <c r="M35" s="1">
        <v>669</v>
      </c>
      <c r="N35" s="25">
        <v>30</v>
      </c>
      <c r="O35" s="1">
        <v>1244</v>
      </c>
      <c r="P35" s="1">
        <v>604</v>
      </c>
      <c r="Q35" s="1">
        <v>640</v>
      </c>
      <c r="R35" s="1">
        <v>1234</v>
      </c>
      <c r="S35" s="1">
        <v>664</v>
      </c>
      <c r="T35" s="1">
        <v>570</v>
      </c>
      <c r="U35" s="1">
        <v>1235</v>
      </c>
      <c r="V35" s="1">
        <v>631</v>
      </c>
      <c r="W35" s="1">
        <v>604</v>
      </c>
    </row>
    <row r="36" spans="1:23" x14ac:dyDescent="0.3">
      <c r="A36" s="25">
        <v>31</v>
      </c>
      <c r="B36" s="1">
        <v>6783</v>
      </c>
      <c r="C36" s="1">
        <v>3457</v>
      </c>
      <c r="D36" s="1">
        <v>3326</v>
      </c>
      <c r="E36" s="1">
        <v>1103</v>
      </c>
      <c r="F36" s="1">
        <v>584</v>
      </c>
      <c r="G36" s="1">
        <v>519</v>
      </c>
      <c r="H36" s="1">
        <v>1466</v>
      </c>
      <c r="I36" s="1">
        <v>761</v>
      </c>
      <c r="J36" s="1">
        <v>705</v>
      </c>
      <c r="K36" s="1">
        <v>1114</v>
      </c>
      <c r="L36" s="1">
        <v>554</v>
      </c>
      <c r="M36" s="1">
        <v>560</v>
      </c>
      <c r="N36" s="25">
        <v>31</v>
      </c>
      <c r="O36" s="1">
        <v>1122</v>
      </c>
      <c r="P36" s="1">
        <v>573</v>
      </c>
      <c r="Q36" s="1">
        <v>549</v>
      </c>
      <c r="R36" s="1">
        <v>1130</v>
      </c>
      <c r="S36" s="1">
        <v>575</v>
      </c>
      <c r="T36" s="1">
        <v>555</v>
      </c>
      <c r="U36" s="1">
        <v>848</v>
      </c>
      <c r="V36" s="1">
        <v>410</v>
      </c>
      <c r="W36" s="1">
        <v>438</v>
      </c>
    </row>
    <row r="37" spans="1:23" x14ac:dyDescent="0.3">
      <c r="A37" s="25">
        <v>32</v>
      </c>
      <c r="B37" s="1">
        <v>7511</v>
      </c>
      <c r="C37" s="1">
        <v>3951</v>
      </c>
      <c r="D37" s="1">
        <v>3560</v>
      </c>
      <c r="E37" s="1">
        <v>1141</v>
      </c>
      <c r="F37" s="1">
        <v>612</v>
      </c>
      <c r="G37" s="1">
        <v>529</v>
      </c>
      <c r="H37" s="1">
        <v>1857</v>
      </c>
      <c r="I37" s="1">
        <v>950</v>
      </c>
      <c r="J37" s="1">
        <v>907</v>
      </c>
      <c r="K37" s="1">
        <v>1161</v>
      </c>
      <c r="L37" s="1">
        <v>613</v>
      </c>
      <c r="M37" s="1">
        <v>548</v>
      </c>
      <c r="N37" s="25">
        <v>32</v>
      </c>
      <c r="O37" s="1">
        <v>1210</v>
      </c>
      <c r="P37" s="1">
        <v>630</v>
      </c>
      <c r="Q37" s="1">
        <v>580</v>
      </c>
      <c r="R37" s="1">
        <v>1264</v>
      </c>
      <c r="S37" s="1">
        <v>662</v>
      </c>
      <c r="T37" s="1">
        <v>602</v>
      </c>
      <c r="U37" s="1">
        <v>878</v>
      </c>
      <c r="V37" s="1">
        <v>484</v>
      </c>
      <c r="W37" s="1">
        <v>394</v>
      </c>
    </row>
    <row r="38" spans="1:23" x14ac:dyDescent="0.3">
      <c r="A38" s="25">
        <v>33</v>
      </c>
      <c r="B38" s="1">
        <v>5666</v>
      </c>
      <c r="C38" s="1">
        <v>2858</v>
      </c>
      <c r="D38" s="1">
        <v>2808</v>
      </c>
      <c r="E38" s="1">
        <v>896</v>
      </c>
      <c r="F38" s="1">
        <v>445</v>
      </c>
      <c r="G38" s="1">
        <v>451</v>
      </c>
      <c r="H38" s="1">
        <v>1315</v>
      </c>
      <c r="I38" s="1">
        <v>662</v>
      </c>
      <c r="J38" s="1">
        <v>653</v>
      </c>
      <c r="K38" s="1">
        <v>915</v>
      </c>
      <c r="L38" s="1">
        <v>415</v>
      </c>
      <c r="M38" s="1">
        <v>500</v>
      </c>
      <c r="N38" s="25">
        <v>33</v>
      </c>
      <c r="O38" s="1">
        <v>883</v>
      </c>
      <c r="P38" s="1">
        <v>467</v>
      </c>
      <c r="Q38" s="1">
        <v>416</v>
      </c>
      <c r="R38" s="1">
        <v>1043</v>
      </c>
      <c r="S38" s="1">
        <v>562</v>
      </c>
      <c r="T38" s="1">
        <v>481</v>
      </c>
      <c r="U38" s="1">
        <v>614</v>
      </c>
      <c r="V38" s="1">
        <v>307</v>
      </c>
      <c r="W38" s="1">
        <v>307</v>
      </c>
    </row>
    <row r="39" spans="1:23" x14ac:dyDescent="0.3">
      <c r="A39" s="25">
        <v>34</v>
      </c>
      <c r="B39" s="1">
        <v>5555</v>
      </c>
      <c r="C39" s="1">
        <v>2812</v>
      </c>
      <c r="D39" s="1">
        <v>2743</v>
      </c>
      <c r="E39" s="1">
        <v>791</v>
      </c>
      <c r="F39" s="1">
        <v>412</v>
      </c>
      <c r="G39" s="1">
        <v>379</v>
      </c>
      <c r="H39" s="1">
        <v>1258</v>
      </c>
      <c r="I39" s="1">
        <v>644</v>
      </c>
      <c r="J39" s="1">
        <v>614</v>
      </c>
      <c r="K39" s="1">
        <v>829</v>
      </c>
      <c r="L39" s="1">
        <v>378</v>
      </c>
      <c r="M39" s="1">
        <v>451</v>
      </c>
      <c r="N39" s="25">
        <v>34</v>
      </c>
      <c r="O39" s="1">
        <v>953</v>
      </c>
      <c r="P39" s="1">
        <v>471</v>
      </c>
      <c r="Q39" s="1">
        <v>482</v>
      </c>
      <c r="R39" s="1">
        <v>1075</v>
      </c>
      <c r="S39" s="1">
        <v>562</v>
      </c>
      <c r="T39" s="1">
        <v>513</v>
      </c>
      <c r="U39" s="1">
        <v>649</v>
      </c>
      <c r="V39" s="1">
        <v>345</v>
      </c>
      <c r="W39" s="1">
        <v>304</v>
      </c>
    </row>
    <row r="40" spans="1:23" x14ac:dyDescent="0.3">
      <c r="A40" s="25">
        <v>35</v>
      </c>
      <c r="B40" s="1">
        <v>6892</v>
      </c>
      <c r="C40" s="1">
        <v>3556</v>
      </c>
      <c r="D40" s="1">
        <v>3336</v>
      </c>
      <c r="E40" s="1">
        <v>920</v>
      </c>
      <c r="F40" s="1">
        <v>465</v>
      </c>
      <c r="G40" s="1">
        <v>455</v>
      </c>
      <c r="H40" s="1">
        <v>1677</v>
      </c>
      <c r="I40" s="1">
        <v>891</v>
      </c>
      <c r="J40" s="1">
        <v>786</v>
      </c>
      <c r="K40" s="1">
        <v>1078</v>
      </c>
      <c r="L40" s="1">
        <v>500</v>
      </c>
      <c r="M40" s="1">
        <v>578</v>
      </c>
      <c r="N40" s="25">
        <v>35</v>
      </c>
      <c r="O40" s="1">
        <v>1168</v>
      </c>
      <c r="P40" s="1">
        <v>584</v>
      </c>
      <c r="Q40" s="1">
        <v>584</v>
      </c>
      <c r="R40" s="1">
        <v>1138</v>
      </c>
      <c r="S40" s="1">
        <v>633</v>
      </c>
      <c r="T40" s="1">
        <v>505</v>
      </c>
      <c r="U40" s="1">
        <v>911</v>
      </c>
      <c r="V40" s="1">
        <v>483</v>
      </c>
      <c r="W40" s="1">
        <v>428</v>
      </c>
    </row>
    <row r="41" spans="1:23" x14ac:dyDescent="0.3">
      <c r="A41" s="25">
        <v>36</v>
      </c>
      <c r="B41" s="1">
        <v>6733</v>
      </c>
      <c r="C41" s="1">
        <v>3531</v>
      </c>
      <c r="D41" s="1">
        <v>3202</v>
      </c>
      <c r="E41" s="1">
        <v>931</v>
      </c>
      <c r="F41" s="1">
        <v>493</v>
      </c>
      <c r="G41" s="1">
        <v>438</v>
      </c>
      <c r="H41" s="1">
        <v>1644</v>
      </c>
      <c r="I41" s="1">
        <v>834</v>
      </c>
      <c r="J41" s="1">
        <v>810</v>
      </c>
      <c r="K41" s="1">
        <v>959</v>
      </c>
      <c r="L41" s="1">
        <v>479</v>
      </c>
      <c r="M41" s="1">
        <v>480</v>
      </c>
      <c r="N41" s="25">
        <v>36</v>
      </c>
      <c r="O41" s="1">
        <v>1179</v>
      </c>
      <c r="P41" s="1">
        <v>651</v>
      </c>
      <c r="Q41" s="1">
        <v>528</v>
      </c>
      <c r="R41" s="1">
        <v>1217</v>
      </c>
      <c r="S41" s="1">
        <v>659</v>
      </c>
      <c r="T41" s="1">
        <v>558</v>
      </c>
      <c r="U41" s="1">
        <v>803</v>
      </c>
      <c r="V41" s="1">
        <v>415</v>
      </c>
      <c r="W41" s="1">
        <v>388</v>
      </c>
    </row>
    <row r="42" spans="1:23" x14ac:dyDescent="0.3">
      <c r="A42" s="25">
        <v>37</v>
      </c>
      <c r="B42" s="1">
        <v>5549</v>
      </c>
      <c r="C42" s="1">
        <v>2834</v>
      </c>
      <c r="D42" s="1">
        <v>2715</v>
      </c>
      <c r="E42" s="1">
        <v>873</v>
      </c>
      <c r="F42" s="1">
        <v>431</v>
      </c>
      <c r="G42" s="1">
        <v>442</v>
      </c>
      <c r="H42" s="1">
        <v>1249</v>
      </c>
      <c r="I42" s="1">
        <v>671</v>
      </c>
      <c r="J42" s="1">
        <v>578</v>
      </c>
      <c r="K42" s="1">
        <v>800</v>
      </c>
      <c r="L42" s="1">
        <v>377</v>
      </c>
      <c r="M42" s="1">
        <v>423</v>
      </c>
      <c r="N42" s="25">
        <v>37</v>
      </c>
      <c r="O42" s="1">
        <v>1008</v>
      </c>
      <c r="P42" s="1">
        <v>496</v>
      </c>
      <c r="Q42" s="1">
        <v>512</v>
      </c>
      <c r="R42" s="1">
        <v>941</v>
      </c>
      <c r="S42" s="1">
        <v>515</v>
      </c>
      <c r="T42" s="1">
        <v>426</v>
      </c>
      <c r="U42" s="1">
        <v>678</v>
      </c>
      <c r="V42" s="1">
        <v>344</v>
      </c>
      <c r="W42" s="1">
        <v>334</v>
      </c>
    </row>
    <row r="43" spans="1:23" x14ac:dyDescent="0.3">
      <c r="A43" s="25">
        <v>38</v>
      </c>
      <c r="B43" s="1">
        <v>6242</v>
      </c>
      <c r="C43" s="1">
        <v>3043</v>
      </c>
      <c r="D43" s="1">
        <v>3199</v>
      </c>
      <c r="E43" s="1">
        <v>835</v>
      </c>
      <c r="F43" s="1">
        <v>409</v>
      </c>
      <c r="G43" s="1">
        <v>426</v>
      </c>
      <c r="H43" s="1">
        <v>1480</v>
      </c>
      <c r="I43" s="1">
        <v>733</v>
      </c>
      <c r="J43" s="1">
        <v>747</v>
      </c>
      <c r="K43" s="1">
        <v>1021</v>
      </c>
      <c r="L43" s="1">
        <v>506</v>
      </c>
      <c r="M43" s="1">
        <v>515</v>
      </c>
      <c r="N43" s="25">
        <v>38</v>
      </c>
      <c r="O43" s="1">
        <v>1035</v>
      </c>
      <c r="P43" s="1">
        <v>451</v>
      </c>
      <c r="Q43" s="1">
        <v>584</v>
      </c>
      <c r="R43" s="1">
        <v>1042</v>
      </c>
      <c r="S43" s="1">
        <v>548</v>
      </c>
      <c r="T43" s="1">
        <v>494</v>
      </c>
      <c r="U43" s="1">
        <v>829</v>
      </c>
      <c r="V43" s="1">
        <v>396</v>
      </c>
      <c r="W43" s="1">
        <v>433</v>
      </c>
    </row>
    <row r="44" spans="1:23" x14ac:dyDescent="0.3">
      <c r="A44" s="25">
        <v>39</v>
      </c>
      <c r="B44" s="1">
        <v>6253</v>
      </c>
      <c r="C44" s="1">
        <v>3287</v>
      </c>
      <c r="D44" s="1">
        <v>2966</v>
      </c>
      <c r="E44" s="1">
        <v>897</v>
      </c>
      <c r="F44" s="1">
        <v>461</v>
      </c>
      <c r="G44" s="1">
        <v>436</v>
      </c>
      <c r="H44" s="1">
        <v>1394</v>
      </c>
      <c r="I44" s="1">
        <v>746</v>
      </c>
      <c r="J44" s="1">
        <v>648</v>
      </c>
      <c r="K44" s="1">
        <v>1038</v>
      </c>
      <c r="L44" s="1">
        <v>525</v>
      </c>
      <c r="M44" s="1">
        <v>513</v>
      </c>
      <c r="N44" s="25">
        <v>39</v>
      </c>
      <c r="O44" s="1">
        <v>1025</v>
      </c>
      <c r="P44" s="1">
        <v>548</v>
      </c>
      <c r="Q44" s="1">
        <v>477</v>
      </c>
      <c r="R44" s="1">
        <v>1074</v>
      </c>
      <c r="S44" s="1">
        <v>586</v>
      </c>
      <c r="T44" s="1">
        <v>488</v>
      </c>
      <c r="U44" s="1">
        <v>825</v>
      </c>
      <c r="V44" s="1">
        <v>421</v>
      </c>
      <c r="W44" s="1">
        <v>404</v>
      </c>
    </row>
    <row r="45" spans="1:23" x14ac:dyDescent="0.3">
      <c r="A45" s="25">
        <v>40</v>
      </c>
      <c r="B45" s="1">
        <v>5698</v>
      </c>
      <c r="C45" s="1">
        <v>3023</v>
      </c>
      <c r="D45" s="1">
        <v>2675</v>
      </c>
      <c r="E45" s="1">
        <v>743</v>
      </c>
      <c r="F45" s="1">
        <v>387</v>
      </c>
      <c r="G45" s="1">
        <v>356</v>
      </c>
      <c r="H45" s="1">
        <v>1440</v>
      </c>
      <c r="I45" s="1">
        <v>762</v>
      </c>
      <c r="J45" s="1">
        <v>678</v>
      </c>
      <c r="K45" s="1">
        <v>885</v>
      </c>
      <c r="L45" s="1">
        <v>478</v>
      </c>
      <c r="M45" s="1">
        <v>407</v>
      </c>
      <c r="N45" s="25">
        <v>40</v>
      </c>
      <c r="O45" s="1">
        <v>973</v>
      </c>
      <c r="P45" s="1">
        <v>498</v>
      </c>
      <c r="Q45" s="1">
        <v>475</v>
      </c>
      <c r="R45" s="1">
        <v>774</v>
      </c>
      <c r="S45" s="1">
        <v>411</v>
      </c>
      <c r="T45" s="1">
        <v>363</v>
      </c>
      <c r="U45" s="1">
        <v>883</v>
      </c>
      <c r="V45" s="1">
        <v>487</v>
      </c>
      <c r="W45" s="1">
        <v>396</v>
      </c>
    </row>
    <row r="46" spans="1:23" x14ac:dyDescent="0.3">
      <c r="A46" s="25">
        <v>41</v>
      </c>
      <c r="B46" s="1">
        <v>4828</v>
      </c>
      <c r="C46" s="1">
        <v>2579</v>
      </c>
      <c r="D46" s="1">
        <v>2249</v>
      </c>
      <c r="E46" s="1">
        <v>741</v>
      </c>
      <c r="F46" s="1">
        <v>377</v>
      </c>
      <c r="G46" s="1">
        <v>364</v>
      </c>
      <c r="H46" s="1">
        <v>1037</v>
      </c>
      <c r="I46" s="1">
        <v>542</v>
      </c>
      <c r="J46" s="1">
        <v>495</v>
      </c>
      <c r="K46" s="1">
        <v>730</v>
      </c>
      <c r="L46" s="1">
        <v>390</v>
      </c>
      <c r="M46" s="1">
        <v>340</v>
      </c>
      <c r="N46" s="25">
        <v>41</v>
      </c>
      <c r="O46" s="1">
        <v>888</v>
      </c>
      <c r="P46" s="1">
        <v>470</v>
      </c>
      <c r="Q46" s="1">
        <v>418</v>
      </c>
      <c r="R46" s="1">
        <v>893</v>
      </c>
      <c r="S46" s="1">
        <v>486</v>
      </c>
      <c r="T46" s="1">
        <v>407</v>
      </c>
      <c r="U46" s="1">
        <v>539</v>
      </c>
      <c r="V46" s="1">
        <v>314</v>
      </c>
      <c r="W46" s="1">
        <v>225</v>
      </c>
    </row>
    <row r="47" spans="1:23" x14ac:dyDescent="0.3">
      <c r="A47" s="25">
        <v>42</v>
      </c>
      <c r="B47" s="1">
        <v>5738</v>
      </c>
      <c r="C47" s="1">
        <v>3090</v>
      </c>
      <c r="D47" s="1">
        <v>2648</v>
      </c>
      <c r="E47" s="1">
        <v>842</v>
      </c>
      <c r="F47" s="1">
        <v>450</v>
      </c>
      <c r="G47" s="1">
        <v>392</v>
      </c>
      <c r="H47" s="1">
        <v>1334</v>
      </c>
      <c r="I47" s="1">
        <v>712</v>
      </c>
      <c r="J47" s="1">
        <v>622</v>
      </c>
      <c r="K47" s="1">
        <v>902</v>
      </c>
      <c r="L47" s="1">
        <v>483</v>
      </c>
      <c r="M47" s="1">
        <v>419</v>
      </c>
      <c r="N47" s="25">
        <v>42</v>
      </c>
      <c r="O47" s="1">
        <v>1033</v>
      </c>
      <c r="P47" s="1">
        <v>557</v>
      </c>
      <c r="Q47" s="1">
        <v>476</v>
      </c>
      <c r="R47" s="1">
        <v>970</v>
      </c>
      <c r="S47" s="1">
        <v>520</v>
      </c>
      <c r="T47" s="1">
        <v>450</v>
      </c>
      <c r="U47" s="1">
        <v>657</v>
      </c>
      <c r="V47" s="1">
        <v>368</v>
      </c>
      <c r="W47" s="1">
        <v>289</v>
      </c>
    </row>
    <row r="48" spans="1:23" x14ac:dyDescent="0.3">
      <c r="A48" s="25">
        <v>43</v>
      </c>
      <c r="B48" s="1">
        <v>4393</v>
      </c>
      <c r="C48" s="1">
        <v>2315</v>
      </c>
      <c r="D48" s="1">
        <v>2078</v>
      </c>
      <c r="E48" s="1">
        <v>728</v>
      </c>
      <c r="F48" s="1">
        <v>374</v>
      </c>
      <c r="G48" s="1">
        <v>354</v>
      </c>
      <c r="H48" s="1">
        <v>1006</v>
      </c>
      <c r="I48" s="1">
        <v>514</v>
      </c>
      <c r="J48" s="1">
        <v>492</v>
      </c>
      <c r="K48" s="1">
        <v>656</v>
      </c>
      <c r="L48" s="1">
        <v>346</v>
      </c>
      <c r="M48" s="1">
        <v>310</v>
      </c>
      <c r="N48" s="25">
        <v>43</v>
      </c>
      <c r="O48" s="1">
        <v>783</v>
      </c>
      <c r="P48" s="1">
        <v>416</v>
      </c>
      <c r="Q48" s="1">
        <v>367</v>
      </c>
      <c r="R48" s="1">
        <v>734</v>
      </c>
      <c r="S48" s="1">
        <v>392</v>
      </c>
      <c r="T48" s="1">
        <v>342</v>
      </c>
      <c r="U48" s="1">
        <v>486</v>
      </c>
      <c r="V48" s="1">
        <v>273</v>
      </c>
      <c r="W48" s="1">
        <v>213</v>
      </c>
    </row>
    <row r="49" spans="1:23" x14ac:dyDescent="0.3">
      <c r="A49" s="25">
        <v>44</v>
      </c>
      <c r="B49" s="1">
        <v>3106</v>
      </c>
      <c r="C49" s="1">
        <v>1630</v>
      </c>
      <c r="D49" s="1">
        <v>1476</v>
      </c>
      <c r="E49" s="1">
        <v>525</v>
      </c>
      <c r="F49" s="1">
        <v>277</v>
      </c>
      <c r="G49" s="1">
        <v>248</v>
      </c>
      <c r="H49" s="1">
        <v>697</v>
      </c>
      <c r="I49" s="1">
        <v>371</v>
      </c>
      <c r="J49" s="1">
        <v>326</v>
      </c>
      <c r="K49" s="1">
        <v>447</v>
      </c>
      <c r="L49" s="1">
        <v>244</v>
      </c>
      <c r="M49" s="1">
        <v>203</v>
      </c>
      <c r="N49" s="25">
        <v>44</v>
      </c>
      <c r="O49" s="1">
        <v>583</v>
      </c>
      <c r="P49" s="1">
        <v>289</v>
      </c>
      <c r="Q49" s="1">
        <v>294</v>
      </c>
      <c r="R49" s="1">
        <v>589</v>
      </c>
      <c r="S49" s="1">
        <v>303</v>
      </c>
      <c r="T49" s="1">
        <v>286</v>
      </c>
      <c r="U49" s="1">
        <v>265</v>
      </c>
      <c r="V49" s="1">
        <v>146</v>
      </c>
      <c r="W49" s="1">
        <v>119</v>
      </c>
    </row>
    <row r="50" spans="1:23" x14ac:dyDescent="0.3">
      <c r="A50" s="25">
        <v>45</v>
      </c>
      <c r="B50" s="1">
        <v>4254</v>
      </c>
      <c r="C50" s="1">
        <v>2200</v>
      </c>
      <c r="D50" s="1">
        <v>2054</v>
      </c>
      <c r="E50" s="1">
        <v>586</v>
      </c>
      <c r="F50" s="1">
        <v>301</v>
      </c>
      <c r="G50" s="1">
        <v>285</v>
      </c>
      <c r="H50" s="1">
        <v>1028</v>
      </c>
      <c r="I50" s="1">
        <v>516</v>
      </c>
      <c r="J50" s="1">
        <v>512</v>
      </c>
      <c r="K50" s="1">
        <v>627</v>
      </c>
      <c r="L50" s="1">
        <v>314</v>
      </c>
      <c r="M50" s="1">
        <v>313</v>
      </c>
      <c r="N50" s="25">
        <v>45</v>
      </c>
      <c r="O50" s="1">
        <v>666</v>
      </c>
      <c r="P50" s="1">
        <v>323</v>
      </c>
      <c r="Q50" s="1">
        <v>343</v>
      </c>
      <c r="R50" s="1">
        <v>769</v>
      </c>
      <c r="S50" s="1">
        <v>392</v>
      </c>
      <c r="T50" s="1">
        <v>377</v>
      </c>
      <c r="U50" s="1">
        <v>578</v>
      </c>
      <c r="V50" s="1">
        <v>354</v>
      </c>
      <c r="W50" s="1">
        <v>224</v>
      </c>
    </row>
    <row r="51" spans="1:23" x14ac:dyDescent="0.3">
      <c r="A51" s="25">
        <v>46</v>
      </c>
      <c r="B51" s="1">
        <v>3611</v>
      </c>
      <c r="C51" s="1">
        <v>1896</v>
      </c>
      <c r="D51" s="1">
        <v>1715</v>
      </c>
      <c r="E51" s="1">
        <v>544</v>
      </c>
      <c r="F51" s="1">
        <v>287</v>
      </c>
      <c r="G51" s="1">
        <v>257</v>
      </c>
      <c r="H51" s="1">
        <v>838</v>
      </c>
      <c r="I51" s="1">
        <v>447</v>
      </c>
      <c r="J51" s="1">
        <v>391</v>
      </c>
      <c r="K51" s="1">
        <v>529</v>
      </c>
      <c r="L51" s="1">
        <v>262</v>
      </c>
      <c r="M51" s="1">
        <v>267</v>
      </c>
      <c r="N51" s="25">
        <v>46</v>
      </c>
      <c r="O51" s="1">
        <v>588</v>
      </c>
      <c r="P51" s="1">
        <v>310</v>
      </c>
      <c r="Q51" s="1">
        <v>278</v>
      </c>
      <c r="R51" s="1">
        <v>675</v>
      </c>
      <c r="S51" s="1">
        <v>351</v>
      </c>
      <c r="T51" s="1">
        <v>324</v>
      </c>
      <c r="U51" s="1">
        <v>437</v>
      </c>
      <c r="V51" s="1">
        <v>239</v>
      </c>
      <c r="W51" s="1">
        <v>198</v>
      </c>
    </row>
    <row r="52" spans="1:23" x14ac:dyDescent="0.3">
      <c r="A52" s="25">
        <v>47</v>
      </c>
      <c r="B52" s="1">
        <v>3796</v>
      </c>
      <c r="C52" s="1">
        <v>1977</v>
      </c>
      <c r="D52" s="1">
        <v>1819</v>
      </c>
      <c r="E52" s="1">
        <v>647</v>
      </c>
      <c r="F52" s="1">
        <v>330</v>
      </c>
      <c r="G52" s="1">
        <v>317</v>
      </c>
      <c r="H52" s="1">
        <v>900</v>
      </c>
      <c r="I52" s="1">
        <v>461</v>
      </c>
      <c r="J52" s="1">
        <v>439</v>
      </c>
      <c r="K52" s="1">
        <v>492</v>
      </c>
      <c r="L52" s="1">
        <v>254</v>
      </c>
      <c r="M52" s="1">
        <v>238</v>
      </c>
      <c r="N52" s="25">
        <v>47</v>
      </c>
      <c r="O52" s="1">
        <v>599</v>
      </c>
      <c r="P52" s="1">
        <v>284</v>
      </c>
      <c r="Q52" s="1">
        <v>315</v>
      </c>
      <c r="R52" s="1">
        <v>793</v>
      </c>
      <c r="S52" s="1">
        <v>462</v>
      </c>
      <c r="T52" s="1">
        <v>331</v>
      </c>
      <c r="U52" s="1">
        <v>365</v>
      </c>
      <c r="V52" s="1">
        <v>186</v>
      </c>
      <c r="W52" s="1">
        <v>179</v>
      </c>
    </row>
    <row r="53" spans="1:23" x14ac:dyDescent="0.3">
      <c r="A53" s="25">
        <v>48</v>
      </c>
      <c r="B53" s="1">
        <v>3960</v>
      </c>
      <c r="C53" s="1">
        <v>2063</v>
      </c>
      <c r="D53" s="1">
        <v>1897</v>
      </c>
      <c r="E53" s="1">
        <v>609</v>
      </c>
      <c r="F53" s="1">
        <v>321</v>
      </c>
      <c r="G53" s="1">
        <v>288</v>
      </c>
      <c r="H53" s="1">
        <v>965</v>
      </c>
      <c r="I53" s="1">
        <v>529</v>
      </c>
      <c r="J53" s="1">
        <v>436</v>
      </c>
      <c r="K53" s="1">
        <v>546</v>
      </c>
      <c r="L53" s="1">
        <v>283</v>
      </c>
      <c r="M53" s="1">
        <v>263</v>
      </c>
      <c r="N53" s="25">
        <v>48</v>
      </c>
      <c r="O53" s="1">
        <v>622</v>
      </c>
      <c r="P53" s="1">
        <v>313</v>
      </c>
      <c r="Q53" s="1">
        <v>309</v>
      </c>
      <c r="R53" s="1">
        <v>727</v>
      </c>
      <c r="S53" s="1">
        <v>372</v>
      </c>
      <c r="T53" s="1">
        <v>355</v>
      </c>
      <c r="U53" s="1">
        <v>491</v>
      </c>
      <c r="V53" s="1">
        <v>245</v>
      </c>
      <c r="W53" s="1">
        <v>246</v>
      </c>
    </row>
    <row r="54" spans="1:23" x14ac:dyDescent="0.3">
      <c r="A54" s="25">
        <v>49</v>
      </c>
      <c r="B54" s="1">
        <v>3927</v>
      </c>
      <c r="C54" s="1">
        <v>2060</v>
      </c>
      <c r="D54" s="1">
        <v>1867</v>
      </c>
      <c r="E54" s="1">
        <v>664</v>
      </c>
      <c r="F54" s="1">
        <v>339</v>
      </c>
      <c r="G54" s="1">
        <v>325</v>
      </c>
      <c r="H54" s="1">
        <v>926</v>
      </c>
      <c r="I54" s="1">
        <v>490</v>
      </c>
      <c r="J54" s="1">
        <v>436</v>
      </c>
      <c r="K54" s="1">
        <v>600</v>
      </c>
      <c r="L54" s="1">
        <v>289</v>
      </c>
      <c r="M54" s="1">
        <v>311</v>
      </c>
      <c r="N54" s="25">
        <v>49</v>
      </c>
      <c r="O54" s="1">
        <v>589</v>
      </c>
      <c r="P54" s="1">
        <v>332</v>
      </c>
      <c r="Q54" s="1">
        <v>257</v>
      </c>
      <c r="R54" s="1">
        <v>690</v>
      </c>
      <c r="S54" s="1">
        <v>347</v>
      </c>
      <c r="T54" s="1">
        <v>343</v>
      </c>
      <c r="U54" s="1">
        <v>458</v>
      </c>
      <c r="V54" s="1">
        <v>263</v>
      </c>
      <c r="W54" s="1">
        <v>195</v>
      </c>
    </row>
    <row r="55" spans="1:23" x14ac:dyDescent="0.3">
      <c r="A55" s="25">
        <v>50</v>
      </c>
      <c r="B55" s="1">
        <v>3417</v>
      </c>
      <c r="C55" s="1">
        <v>1792</v>
      </c>
      <c r="D55" s="1">
        <v>1625</v>
      </c>
      <c r="E55" s="1">
        <v>506</v>
      </c>
      <c r="F55" s="1">
        <v>279</v>
      </c>
      <c r="G55" s="1">
        <v>227</v>
      </c>
      <c r="H55" s="1">
        <v>865</v>
      </c>
      <c r="I55" s="1">
        <v>459</v>
      </c>
      <c r="J55" s="1">
        <v>406</v>
      </c>
      <c r="K55" s="1">
        <v>464</v>
      </c>
      <c r="L55" s="1">
        <v>239</v>
      </c>
      <c r="M55" s="1">
        <v>225</v>
      </c>
      <c r="N55" s="25">
        <v>50</v>
      </c>
      <c r="O55" s="1">
        <v>579</v>
      </c>
      <c r="P55" s="1">
        <v>279</v>
      </c>
      <c r="Q55" s="1">
        <v>300</v>
      </c>
      <c r="R55" s="1">
        <v>571</v>
      </c>
      <c r="S55" s="1">
        <v>297</v>
      </c>
      <c r="T55" s="1">
        <v>274</v>
      </c>
      <c r="U55" s="1">
        <v>432</v>
      </c>
      <c r="V55" s="1">
        <v>239</v>
      </c>
      <c r="W55" s="1">
        <v>193</v>
      </c>
    </row>
    <row r="56" spans="1:23" x14ac:dyDescent="0.3">
      <c r="A56" s="25">
        <v>51</v>
      </c>
      <c r="B56" s="1">
        <v>3094</v>
      </c>
      <c r="C56" s="1">
        <v>1647</v>
      </c>
      <c r="D56" s="1">
        <v>1447</v>
      </c>
      <c r="E56" s="1">
        <v>542</v>
      </c>
      <c r="F56" s="1">
        <v>276</v>
      </c>
      <c r="G56" s="1">
        <v>266</v>
      </c>
      <c r="H56" s="1">
        <v>683</v>
      </c>
      <c r="I56" s="1">
        <v>360</v>
      </c>
      <c r="J56" s="1">
        <v>323</v>
      </c>
      <c r="K56" s="1">
        <v>472</v>
      </c>
      <c r="L56" s="1">
        <v>264</v>
      </c>
      <c r="M56" s="1">
        <v>208</v>
      </c>
      <c r="N56" s="25">
        <v>51</v>
      </c>
      <c r="O56" s="1">
        <v>476</v>
      </c>
      <c r="P56" s="1">
        <v>255</v>
      </c>
      <c r="Q56" s="1">
        <v>221</v>
      </c>
      <c r="R56" s="1">
        <v>585</v>
      </c>
      <c r="S56" s="1">
        <v>313</v>
      </c>
      <c r="T56" s="1">
        <v>272</v>
      </c>
      <c r="U56" s="1">
        <v>336</v>
      </c>
      <c r="V56" s="1">
        <v>179</v>
      </c>
      <c r="W56" s="1">
        <v>157</v>
      </c>
    </row>
    <row r="57" spans="1:23" x14ac:dyDescent="0.3">
      <c r="A57" s="25">
        <v>52</v>
      </c>
      <c r="B57" s="1">
        <v>2869</v>
      </c>
      <c r="C57" s="1">
        <v>1548</v>
      </c>
      <c r="D57" s="1">
        <v>1321</v>
      </c>
      <c r="E57" s="1">
        <v>489</v>
      </c>
      <c r="F57" s="1">
        <v>267</v>
      </c>
      <c r="G57" s="1">
        <v>222</v>
      </c>
      <c r="H57" s="1">
        <v>659</v>
      </c>
      <c r="I57" s="1">
        <v>381</v>
      </c>
      <c r="J57" s="1">
        <v>278</v>
      </c>
      <c r="K57" s="1">
        <v>407</v>
      </c>
      <c r="L57" s="1">
        <v>204</v>
      </c>
      <c r="M57" s="1">
        <v>203</v>
      </c>
      <c r="N57" s="25">
        <v>52</v>
      </c>
      <c r="O57" s="1">
        <v>464</v>
      </c>
      <c r="P57" s="1">
        <v>231</v>
      </c>
      <c r="Q57" s="1">
        <v>233</v>
      </c>
      <c r="R57" s="1">
        <v>544</v>
      </c>
      <c r="S57" s="1">
        <v>282</v>
      </c>
      <c r="T57" s="1">
        <v>262</v>
      </c>
      <c r="U57" s="1">
        <v>306</v>
      </c>
      <c r="V57" s="1">
        <v>183</v>
      </c>
      <c r="W57" s="1">
        <v>123</v>
      </c>
    </row>
    <row r="58" spans="1:23" x14ac:dyDescent="0.3">
      <c r="A58" s="25">
        <v>53</v>
      </c>
      <c r="B58" s="1">
        <v>2383</v>
      </c>
      <c r="C58" s="1">
        <v>1245</v>
      </c>
      <c r="D58" s="1">
        <v>1138</v>
      </c>
      <c r="E58" s="1">
        <v>389</v>
      </c>
      <c r="F58" s="1">
        <v>230</v>
      </c>
      <c r="G58" s="1">
        <v>159</v>
      </c>
      <c r="H58" s="1">
        <v>531</v>
      </c>
      <c r="I58" s="1">
        <v>281</v>
      </c>
      <c r="J58" s="1">
        <v>250</v>
      </c>
      <c r="K58" s="1">
        <v>334</v>
      </c>
      <c r="L58" s="1">
        <v>172</v>
      </c>
      <c r="M58" s="1">
        <v>162</v>
      </c>
      <c r="N58" s="25">
        <v>53</v>
      </c>
      <c r="O58" s="1">
        <v>388</v>
      </c>
      <c r="P58" s="1">
        <v>177</v>
      </c>
      <c r="Q58" s="1">
        <v>211</v>
      </c>
      <c r="R58" s="1">
        <v>500</v>
      </c>
      <c r="S58" s="1">
        <v>256</v>
      </c>
      <c r="T58" s="1">
        <v>244</v>
      </c>
      <c r="U58" s="1">
        <v>241</v>
      </c>
      <c r="V58" s="1">
        <v>129</v>
      </c>
      <c r="W58" s="1">
        <v>112</v>
      </c>
    </row>
    <row r="59" spans="1:23" x14ac:dyDescent="0.3">
      <c r="A59" s="25">
        <v>54</v>
      </c>
      <c r="B59" s="1">
        <v>2163</v>
      </c>
      <c r="C59" s="1">
        <v>1151</v>
      </c>
      <c r="D59" s="1">
        <v>1012</v>
      </c>
      <c r="E59" s="1">
        <v>330</v>
      </c>
      <c r="F59" s="1">
        <v>158</v>
      </c>
      <c r="G59" s="1">
        <v>172</v>
      </c>
      <c r="H59" s="1">
        <v>524</v>
      </c>
      <c r="I59" s="1">
        <v>285</v>
      </c>
      <c r="J59" s="1">
        <v>239</v>
      </c>
      <c r="K59" s="1">
        <v>314</v>
      </c>
      <c r="L59" s="1">
        <v>159</v>
      </c>
      <c r="M59" s="1">
        <v>155</v>
      </c>
      <c r="N59" s="25">
        <v>54</v>
      </c>
      <c r="O59" s="1">
        <v>357</v>
      </c>
      <c r="P59" s="1">
        <v>196</v>
      </c>
      <c r="Q59" s="1">
        <v>161</v>
      </c>
      <c r="R59" s="1">
        <v>426</v>
      </c>
      <c r="S59" s="1">
        <v>227</v>
      </c>
      <c r="T59" s="1">
        <v>199</v>
      </c>
      <c r="U59" s="1">
        <v>212</v>
      </c>
      <c r="V59" s="1">
        <v>126</v>
      </c>
      <c r="W59" s="1">
        <v>86</v>
      </c>
    </row>
    <row r="60" spans="1:23" x14ac:dyDescent="0.3">
      <c r="A60" s="25">
        <v>55</v>
      </c>
      <c r="B60" s="1">
        <v>2120</v>
      </c>
      <c r="C60" s="1">
        <v>1133</v>
      </c>
      <c r="D60" s="1">
        <v>987</v>
      </c>
      <c r="E60" s="1">
        <v>328</v>
      </c>
      <c r="F60" s="1">
        <v>164</v>
      </c>
      <c r="G60" s="1">
        <v>164</v>
      </c>
      <c r="H60" s="1">
        <v>520</v>
      </c>
      <c r="I60" s="1">
        <v>277</v>
      </c>
      <c r="J60" s="1">
        <v>243</v>
      </c>
      <c r="K60" s="1">
        <v>323</v>
      </c>
      <c r="L60" s="1">
        <v>188</v>
      </c>
      <c r="M60" s="1">
        <v>135</v>
      </c>
      <c r="N60" s="25">
        <v>55</v>
      </c>
      <c r="O60" s="1">
        <v>339</v>
      </c>
      <c r="P60" s="1">
        <v>160</v>
      </c>
      <c r="Q60" s="1">
        <v>179</v>
      </c>
      <c r="R60" s="1">
        <v>387</v>
      </c>
      <c r="S60" s="1">
        <v>202</v>
      </c>
      <c r="T60" s="1">
        <v>185</v>
      </c>
      <c r="U60" s="1">
        <v>223</v>
      </c>
      <c r="V60" s="1">
        <v>142</v>
      </c>
      <c r="W60" s="1">
        <v>81</v>
      </c>
    </row>
    <row r="61" spans="1:23" x14ac:dyDescent="0.3">
      <c r="A61" s="25">
        <v>56</v>
      </c>
      <c r="B61" s="1">
        <v>2017</v>
      </c>
      <c r="C61" s="1">
        <v>1154</v>
      </c>
      <c r="D61" s="1">
        <v>863</v>
      </c>
      <c r="E61" s="1">
        <v>307</v>
      </c>
      <c r="F61" s="1">
        <v>151</v>
      </c>
      <c r="G61" s="1">
        <v>156</v>
      </c>
      <c r="H61" s="1">
        <v>479</v>
      </c>
      <c r="I61" s="1">
        <v>283</v>
      </c>
      <c r="J61" s="1">
        <v>196</v>
      </c>
      <c r="K61" s="1">
        <v>258</v>
      </c>
      <c r="L61" s="1">
        <v>149</v>
      </c>
      <c r="M61" s="1">
        <v>109</v>
      </c>
      <c r="N61" s="25">
        <v>56</v>
      </c>
      <c r="O61" s="1">
        <v>362</v>
      </c>
      <c r="P61" s="1">
        <v>220</v>
      </c>
      <c r="Q61" s="1">
        <v>142</v>
      </c>
      <c r="R61" s="1">
        <v>388</v>
      </c>
      <c r="S61" s="1">
        <v>227</v>
      </c>
      <c r="T61" s="1">
        <v>161</v>
      </c>
      <c r="U61" s="1">
        <v>223</v>
      </c>
      <c r="V61" s="1">
        <v>124</v>
      </c>
      <c r="W61" s="1">
        <v>99</v>
      </c>
    </row>
    <row r="62" spans="1:23" x14ac:dyDescent="0.3">
      <c r="A62" s="25">
        <v>57</v>
      </c>
      <c r="B62" s="1">
        <v>1843</v>
      </c>
      <c r="C62" s="1">
        <v>1007</v>
      </c>
      <c r="D62" s="1">
        <v>836</v>
      </c>
      <c r="E62" s="1">
        <v>318</v>
      </c>
      <c r="F62" s="1">
        <v>173</v>
      </c>
      <c r="G62" s="1">
        <v>145</v>
      </c>
      <c r="H62" s="1">
        <v>464</v>
      </c>
      <c r="I62" s="1">
        <v>249</v>
      </c>
      <c r="J62" s="1">
        <v>215</v>
      </c>
      <c r="K62" s="1">
        <v>225</v>
      </c>
      <c r="L62" s="1">
        <v>114</v>
      </c>
      <c r="M62" s="1">
        <v>111</v>
      </c>
      <c r="N62" s="25">
        <v>57</v>
      </c>
      <c r="O62" s="1">
        <v>279</v>
      </c>
      <c r="P62" s="1">
        <v>159</v>
      </c>
      <c r="Q62" s="1">
        <v>120</v>
      </c>
      <c r="R62" s="1">
        <v>388</v>
      </c>
      <c r="S62" s="1">
        <v>225</v>
      </c>
      <c r="T62" s="1">
        <v>163</v>
      </c>
      <c r="U62" s="1">
        <v>169</v>
      </c>
      <c r="V62" s="1">
        <v>87</v>
      </c>
      <c r="W62" s="1">
        <v>82</v>
      </c>
    </row>
    <row r="63" spans="1:23" x14ac:dyDescent="0.3">
      <c r="A63" s="25">
        <v>58</v>
      </c>
      <c r="B63" s="1">
        <v>1884</v>
      </c>
      <c r="C63" s="1">
        <v>1044</v>
      </c>
      <c r="D63" s="1">
        <v>840</v>
      </c>
      <c r="E63" s="1">
        <v>274</v>
      </c>
      <c r="F63" s="1">
        <v>127</v>
      </c>
      <c r="G63" s="1">
        <v>147</v>
      </c>
      <c r="H63" s="1">
        <v>465</v>
      </c>
      <c r="I63" s="1">
        <v>261</v>
      </c>
      <c r="J63" s="1">
        <v>204</v>
      </c>
      <c r="K63" s="1">
        <v>239</v>
      </c>
      <c r="L63" s="1">
        <v>130</v>
      </c>
      <c r="M63" s="1">
        <v>109</v>
      </c>
      <c r="N63" s="25">
        <v>58</v>
      </c>
      <c r="O63" s="1">
        <v>327</v>
      </c>
      <c r="P63" s="1">
        <v>191</v>
      </c>
      <c r="Q63" s="1">
        <v>136</v>
      </c>
      <c r="R63" s="1">
        <v>379</v>
      </c>
      <c r="S63" s="1">
        <v>222</v>
      </c>
      <c r="T63" s="1">
        <v>157</v>
      </c>
      <c r="U63" s="1">
        <v>200</v>
      </c>
      <c r="V63" s="1">
        <v>113</v>
      </c>
      <c r="W63" s="1">
        <v>87</v>
      </c>
    </row>
    <row r="64" spans="1:23" x14ac:dyDescent="0.3">
      <c r="A64" s="25">
        <v>59</v>
      </c>
      <c r="B64" s="1">
        <v>1982</v>
      </c>
      <c r="C64" s="1">
        <v>1113</v>
      </c>
      <c r="D64" s="1">
        <v>869</v>
      </c>
      <c r="E64" s="1">
        <v>337</v>
      </c>
      <c r="F64" s="1">
        <v>185</v>
      </c>
      <c r="G64" s="1">
        <v>152</v>
      </c>
      <c r="H64" s="1">
        <v>480</v>
      </c>
      <c r="I64" s="1">
        <v>285</v>
      </c>
      <c r="J64" s="1">
        <v>195</v>
      </c>
      <c r="K64" s="1">
        <v>274</v>
      </c>
      <c r="L64" s="1">
        <v>149</v>
      </c>
      <c r="M64" s="1">
        <v>125</v>
      </c>
      <c r="N64" s="25">
        <v>59</v>
      </c>
      <c r="O64" s="1">
        <v>297</v>
      </c>
      <c r="P64" s="1">
        <v>172</v>
      </c>
      <c r="Q64" s="1">
        <v>125</v>
      </c>
      <c r="R64" s="1">
        <v>392</v>
      </c>
      <c r="S64" s="1">
        <v>211</v>
      </c>
      <c r="T64" s="1">
        <v>181</v>
      </c>
      <c r="U64" s="1">
        <v>202</v>
      </c>
      <c r="V64" s="1">
        <v>111</v>
      </c>
      <c r="W64" s="1">
        <v>91</v>
      </c>
    </row>
    <row r="65" spans="1:23" x14ac:dyDescent="0.3">
      <c r="A65" s="25">
        <v>60</v>
      </c>
      <c r="B65" s="1">
        <v>1787</v>
      </c>
      <c r="C65" s="1">
        <v>986</v>
      </c>
      <c r="D65" s="1">
        <v>801</v>
      </c>
      <c r="E65" s="1">
        <v>242</v>
      </c>
      <c r="F65" s="1">
        <v>123</v>
      </c>
      <c r="G65" s="1">
        <v>119</v>
      </c>
      <c r="H65" s="1">
        <v>413</v>
      </c>
      <c r="I65" s="1">
        <v>228</v>
      </c>
      <c r="J65" s="1">
        <v>185</v>
      </c>
      <c r="K65" s="1">
        <v>254</v>
      </c>
      <c r="L65" s="1">
        <v>156</v>
      </c>
      <c r="M65" s="1">
        <v>98</v>
      </c>
      <c r="N65" s="25">
        <v>60</v>
      </c>
      <c r="O65" s="1">
        <v>324</v>
      </c>
      <c r="P65" s="1">
        <v>173</v>
      </c>
      <c r="Q65" s="1">
        <v>151</v>
      </c>
      <c r="R65" s="1">
        <v>306</v>
      </c>
      <c r="S65" s="1">
        <v>161</v>
      </c>
      <c r="T65" s="1">
        <v>145</v>
      </c>
      <c r="U65" s="1">
        <v>248</v>
      </c>
      <c r="V65" s="1">
        <v>145</v>
      </c>
      <c r="W65" s="1">
        <v>103</v>
      </c>
    </row>
    <row r="66" spans="1:23" x14ac:dyDescent="0.3">
      <c r="A66" s="25">
        <v>61</v>
      </c>
      <c r="B66" s="1">
        <v>1658</v>
      </c>
      <c r="C66" s="1">
        <v>887</v>
      </c>
      <c r="D66" s="1">
        <v>771</v>
      </c>
      <c r="E66" s="1">
        <v>277</v>
      </c>
      <c r="F66" s="1">
        <v>151</v>
      </c>
      <c r="G66" s="1">
        <v>126</v>
      </c>
      <c r="H66" s="1">
        <v>335</v>
      </c>
      <c r="I66" s="1">
        <v>180</v>
      </c>
      <c r="J66" s="1">
        <v>155</v>
      </c>
      <c r="K66" s="1">
        <v>241</v>
      </c>
      <c r="L66" s="1">
        <v>135</v>
      </c>
      <c r="M66" s="1">
        <v>106</v>
      </c>
      <c r="N66" s="25">
        <v>61</v>
      </c>
      <c r="O66" s="1">
        <v>297</v>
      </c>
      <c r="P66" s="1">
        <v>144</v>
      </c>
      <c r="Q66" s="1">
        <v>153</v>
      </c>
      <c r="R66" s="1">
        <v>329</v>
      </c>
      <c r="S66" s="1">
        <v>167</v>
      </c>
      <c r="T66" s="1">
        <v>162</v>
      </c>
      <c r="U66" s="1">
        <v>179</v>
      </c>
      <c r="V66" s="1">
        <v>110</v>
      </c>
      <c r="W66" s="1">
        <v>69</v>
      </c>
    </row>
    <row r="67" spans="1:23" x14ac:dyDescent="0.3">
      <c r="A67" s="25">
        <v>62</v>
      </c>
      <c r="B67" s="1">
        <v>1493</v>
      </c>
      <c r="C67" s="1">
        <v>836</v>
      </c>
      <c r="D67" s="1">
        <v>657</v>
      </c>
      <c r="E67" s="1">
        <v>217</v>
      </c>
      <c r="F67" s="1">
        <v>116</v>
      </c>
      <c r="G67" s="1">
        <v>101</v>
      </c>
      <c r="H67" s="1">
        <v>312</v>
      </c>
      <c r="I67" s="1">
        <v>193</v>
      </c>
      <c r="J67" s="1">
        <v>119</v>
      </c>
      <c r="K67" s="1">
        <v>234</v>
      </c>
      <c r="L67" s="1">
        <v>127</v>
      </c>
      <c r="M67" s="1">
        <v>107</v>
      </c>
      <c r="N67" s="25">
        <v>62</v>
      </c>
      <c r="O67" s="1">
        <v>272</v>
      </c>
      <c r="P67" s="1">
        <v>143</v>
      </c>
      <c r="Q67" s="1">
        <v>129</v>
      </c>
      <c r="R67" s="1">
        <v>287</v>
      </c>
      <c r="S67" s="1">
        <v>158</v>
      </c>
      <c r="T67" s="1">
        <v>129</v>
      </c>
      <c r="U67" s="1">
        <v>171</v>
      </c>
      <c r="V67" s="1">
        <v>99</v>
      </c>
      <c r="W67" s="1">
        <v>72</v>
      </c>
    </row>
    <row r="68" spans="1:23" x14ac:dyDescent="0.3">
      <c r="A68" s="25">
        <v>63</v>
      </c>
      <c r="B68" s="1">
        <v>1214</v>
      </c>
      <c r="C68" s="1">
        <v>676</v>
      </c>
      <c r="D68" s="1">
        <v>538</v>
      </c>
      <c r="E68" s="1">
        <v>181</v>
      </c>
      <c r="F68" s="1">
        <v>106</v>
      </c>
      <c r="G68" s="1">
        <v>75</v>
      </c>
      <c r="H68" s="1">
        <v>279</v>
      </c>
      <c r="I68" s="1">
        <v>167</v>
      </c>
      <c r="J68" s="1">
        <v>112</v>
      </c>
      <c r="K68" s="1">
        <v>151</v>
      </c>
      <c r="L68" s="1">
        <v>83</v>
      </c>
      <c r="M68" s="1">
        <v>68</v>
      </c>
      <c r="N68" s="25">
        <v>63</v>
      </c>
      <c r="O68" s="1">
        <v>231</v>
      </c>
      <c r="P68" s="1">
        <v>127</v>
      </c>
      <c r="Q68" s="1">
        <v>104</v>
      </c>
      <c r="R68" s="1">
        <v>256</v>
      </c>
      <c r="S68" s="1">
        <v>130</v>
      </c>
      <c r="T68" s="1">
        <v>126</v>
      </c>
      <c r="U68" s="1">
        <v>116</v>
      </c>
      <c r="V68" s="1">
        <v>63</v>
      </c>
      <c r="W68" s="1">
        <v>53</v>
      </c>
    </row>
    <row r="69" spans="1:23" x14ac:dyDescent="0.3">
      <c r="A69" s="25">
        <v>64</v>
      </c>
      <c r="B69" s="1">
        <v>1081</v>
      </c>
      <c r="C69" s="1">
        <v>626</v>
      </c>
      <c r="D69" s="1">
        <v>455</v>
      </c>
      <c r="E69" s="1">
        <v>164</v>
      </c>
      <c r="F69" s="1">
        <v>94</v>
      </c>
      <c r="G69" s="1">
        <v>70</v>
      </c>
      <c r="H69" s="1">
        <v>223</v>
      </c>
      <c r="I69" s="1">
        <v>133</v>
      </c>
      <c r="J69" s="1">
        <v>90</v>
      </c>
      <c r="K69" s="1">
        <v>163</v>
      </c>
      <c r="L69" s="1">
        <v>86</v>
      </c>
      <c r="M69" s="1">
        <v>77</v>
      </c>
      <c r="N69" s="25">
        <v>64</v>
      </c>
      <c r="O69" s="1">
        <v>180</v>
      </c>
      <c r="P69" s="1">
        <v>100</v>
      </c>
      <c r="Q69" s="1">
        <v>80</v>
      </c>
      <c r="R69" s="1">
        <v>243</v>
      </c>
      <c r="S69" s="1">
        <v>146</v>
      </c>
      <c r="T69" s="1">
        <v>97</v>
      </c>
      <c r="U69" s="1">
        <v>108</v>
      </c>
      <c r="V69" s="1">
        <v>67</v>
      </c>
      <c r="W69" s="1">
        <v>41</v>
      </c>
    </row>
    <row r="70" spans="1:23" x14ac:dyDescent="0.3">
      <c r="A70" s="25">
        <v>65</v>
      </c>
      <c r="B70" s="1">
        <v>1173</v>
      </c>
      <c r="C70" s="1">
        <v>666</v>
      </c>
      <c r="D70" s="1">
        <v>507</v>
      </c>
      <c r="E70" s="1">
        <v>138</v>
      </c>
      <c r="F70" s="1">
        <v>75</v>
      </c>
      <c r="G70" s="1">
        <v>63</v>
      </c>
      <c r="H70" s="1">
        <v>277</v>
      </c>
      <c r="I70" s="1">
        <v>154</v>
      </c>
      <c r="J70" s="1">
        <v>123</v>
      </c>
      <c r="K70" s="1">
        <v>184</v>
      </c>
      <c r="L70" s="1">
        <v>111</v>
      </c>
      <c r="M70" s="1">
        <v>73</v>
      </c>
      <c r="N70" s="25">
        <v>65</v>
      </c>
      <c r="O70" s="1">
        <v>224</v>
      </c>
      <c r="P70" s="1">
        <v>133</v>
      </c>
      <c r="Q70" s="1">
        <v>91</v>
      </c>
      <c r="R70" s="1">
        <v>201</v>
      </c>
      <c r="S70" s="1">
        <v>104</v>
      </c>
      <c r="T70" s="1">
        <v>97</v>
      </c>
      <c r="U70" s="1">
        <v>149</v>
      </c>
      <c r="V70" s="1">
        <v>89</v>
      </c>
      <c r="W70" s="1">
        <v>60</v>
      </c>
    </row>
    <row r="71" spans="1:23" x14ac:dyDescent="0.3">
      <c r="A71" s="25">
        <v>66</v>
      </c>
      <c r="B71" s="1">
        <v>810</v>
      </c>
      <c r="C71" s="1">
        <v>415</v>
      </c>
      <c r="D71" s="1">
        <v>395</v>
      </c>
      <c r="E71" s="1">
        <v>132</v>
      </c>
      <c r="F71" s="1">
        <v>77</v>
      </c>
      <c r="G71" s="1">
        <v>55</v>
      </c>
      <c r="H71" s="1">
        <v>141</v>
      </c>
      <c r="I71" s="1">
        <v>79</v>
      </c>
      <c r="J71" s="1">
        <v>62</v>
      </c>
      <c r="K71" s="1">
        <v>107</v>
      </c>
      <c r="L71" s="1">
        <v>50</v>
      </c>
      <c r="M71" s="1">
        <v>57</v>
      </c>
      <c r="N71" s="25">
        <v>66</v>
      </c>
      <c r="O71" s="1">
        <v>202</v>
      </c>
      <c r="P71" s="1">
        <v>83</v>
      </c>
      <c r="Q71" s="1">
        <v>119</v>
      </c>
      <c r="R71" s="1">
        <v>157</v>
      </c>
      <c r="S71" s="1">
        <v>83</v>
      </c>
      <c r="T71" s="1">
        <v>74</v>
      </c>
      <c r="U71" s="1">
        <v>71</v>
      </c>
      <c r="V71" s="1">
        <v>43</v>
      </c>
      <c r="W71" s="1">
        <v>28</v>
      </c>
    </row>
    <row r="72" spans="1:23" x14ac:dyDescent="0.3">
      <c r="A72" s="25">
        <v>67</v>
      </c>
      <c r="B72" s="1">
        <v>720</v>
      </c>
      <c r="C72" s="1">
        <v>376</v>
      </c>
      <c r="D72" s="1">
        <v>344</v>
      </c>
      <c r="E72" s="1">
        <v>99</v>
      </c>
      <c r="F72" s="1">
        <v>54</v>
      </c>
      <c r="G72" s="1">
        <v>45</v>
      </c>
      <c r="H72" s="1">
        <v>151</v>
      </c>
      <c r="I72" s="1">
        <v>87</v>
      </c>
      <c r="J72" s="1">
        <v>64</v>
      </c>
      <c r="K72" s="1">
        <v>82</v>
      </c>
      <c r="L72" s="1">
        <v>40</v>
      </c>
      <c r="M72" s="1">
        <v>42</v>
      </c>
      <c r="N72" s="25">
        <v>67</v>
      </c>
      <c r="O72" s="1">
        <v>142</v>
      </c>
      <c r="P72" s="1">
        <v>73</v>
      </c>
      <c r="Q72" s="1">
        <v>69</v>
      </c>
      <c r="R72" s="1">
        <v>152</v>
      </c>
      <c r="S72" s="1">
        <v>72</v>
      </c>
      <c r="T72" s="1">
        <v>80</v>
      </c>
      <c r="U72" s="1">
        <v>94</v>
      </c>
      <c r="V72" s="1">
        <v>50</v>
      </c>
      <c r="W72" s="1">
        <v>44</v>
      </c>
    </row>
    <row r="73" spans="1:23" x14ac:dyDescent="0.3">
      <c r="A73" s="25">
        <v>68</v>
      </c>
      <c r="B73" s="1">
        <v>854</v>
      </c>
      <c r="C73" s="1">
        <v>446</v>
      </c>
      <c r="D73" s="1">
        <v>408</v>
      </c>
      <c r="E73" s="1">
        <v>136</v>
      </c>
      <c r="F73" s="1">
        <v>61</v>
      </c>
      <c r="G73" s="1">
        <v>75</v>
      </c>
      <c r="H73" s="1">
        <v>195</v>
      </c>
      <c r="I73" s="1">
        <v>107</v>
      </c>
      <c r="J73" s="1">
        <v>88</v>
      </c>
      <c r="K73" s="1">
        <v>104</v>
      </c>
      <c r="L73" s="1">
        <v>57</v>
      </c>
      <c r="M73" s="1">
        <v>47</v>
      </c>
      <c r="N73" s="25">
        <v>68</v>
      </c>
      <c r="O73" s="1">
        <v>164</v>
      </c>
      <c r="P73" s="1">
        <v>86</v>
      </c>
      <c r="Q73" s="1">
        <v>78</v>
      </c>
      <c r="R73" s="1">
        <v>167</v>
      </c>
      <c r="S73" s="1">
        <v>79</v>
      </c>
      <c r="T73" s="1">
        <v>88</v>
      </c>
      <c r="U73" s="1">
        <v>88</v>
      </c>
      <c r="V73" s="1">
        <v>56</v>
      </c>
      <c r="W73" s="1">
        <v>32</v>
      </c>
    </row>
    <row r="74" spans="1:23" x14ac:dyDescent="0.3">
      <c r="A74" s="25">
        <v>69</v>
      </c>
      <c r="B74" s="1">
        <v>1255</v>
      </c>
      <c r="C74" s="1">
        <v>737</v>
      </c>
      <c r="D74" s="1">
        <v>518</v>
      </c>
      <c r="E74" s="1">
        <v>196</v>
      </c>
      <c r="F74" s="1">
        <v>114</v>
      </c>
      <c r="G74" s="1">
        <v>82</v>
      </c>
      <c r="H74" s="1">
        <v>275</v>
      </c>
      <c r="I74" s="1">
        <v>155</v>
      </c>
      <c r="J74" s="1">
        <v>120</v>
      </c>
      <c r="K74" s="1">
        <v>163</v>
      </c>
      <c r="L74" s="1">
        <v>98</v>
      </c>
      <c r="M74" s="1">
        <v>65</v>
      </c>
      <c r="N74" s="25">
        <v>69</v>
      </c>
      <c r="O74" s="1">
        <v>229</v>
      </c>
      <c r="P74" s="1">
        <v>126</v>
      </c>
      <c r="Q74" s="1">
        <v>103</v>
      </c>
      <c r="R74" s="1">
        <v>264</v>
      </c>
      <c r="S74" s="1">
        <v>167</v>
      </c>
      <c r="T74" s="1">
        <v>97</v>
      </c>
      <c r="U74" s="1">
        <v>128</v>
      </c>
      <c r="V74" s="1">
        <v>77</v>
      </c>
      <c r="W74" s="1">
        <v>51</v>
      </c>
    </row>
    <row r="75" spans="1:23" x14ac:dyDescent="0.3">
      <c r="A75" s="25">
        <v>70</v>
      </c>
      <c r="B75" s="1">
        <v>696</v>
      </c>
      <c r="C75" s="1">
        <v>382</v>
      </c>
      <c r="D75" s="1">
        <v>314</v>
      </c>
      <c r="E75" s="1">
        <v>102</v>
      </c>
      <c r="F75" s="1">
        <v>49</v>
      </c>
      <c r="G75" s="1">
        <v>53</v>
      </c>
      <c r="H75" s="1">
        <v>170</v>
      </c>
      <c r="I75" s="1">
        <v>100</v>
      </c>
      <c r="J75" s="1">
        <v>70</v>
      </c>
      <c r="K75" s="1">
        <v>98</v>
      </c>
      <c r="L75" s="1">
        <v>55</v>
      </c>
      <c r="M75" s="1">
        <v>43</v>
      </c>
      <c r="N75" s="25">
        <v>70</v>
      </c>
      <c r="O75" s="1">
        <v>118</v>
      </c>
      <c r="P75" s="1">
        <v>66</v>
      </c>
      <c r="Q75" s="1">
        <v>52</v>
      </c>
      <c r="R75" s="1">
        <v>113</v>
      </c>
      <c r="S75" s="1">
        <v>53</v>
      </c>
      <c r="T75" s="1">
        <v>60</v>
      </c>
      <c r="U75" s="1">
        <v>95</v>
      </c>
      <c r="V75" s="1">
        <v>59</v>
      </c>
      <c r="W75" s="1">
        <v>36</v>
      </c>
    </row>
    <row r="76" spans="1:23" x14ac:dyDescent="0.3">
      <c r="A76" s="25">
        <v>71</v>
      </c>
      <c r="B76" s="1">
        <v>752</v>
      </c>
      <c r="C76" s="1">
        <v>416</v>
      </c>
      <c r="D76" s="1">
        <v>336</v>
      </c>
      <c r="E76" s="1">
        <v>119</v>
      </c>
      <c r="F76" s="1">
        <v>66</v>
      </c>
      <c r="G76" s="1">
        <v>53</v>
      </c>
      <c r="H76" s="1">
        <v>136</v>
      </c>
      <c r="I76" s="1">
        <v>79</v>
      </c>
      <c r="J76" s="1">
        <v>57</v>
      </c>
      <c r="K76" s="1">
        <v>116</v>
      </c>
      <c r="L76" s="1">
        <v>78</v>
      </c>
      <c r="M76" s="1">
        <v>38</v>
      </c>
      <c r="N76" s="25">
        <v>71</v>
      </c>
      <c r="O76" s="1">
        <v>142</v>
      </c>
      <c r="P76" s="1">
        <v>67</v>
      </c>
      <c r="Q76" s="1">
        <v>75</v>
      </c>
      <c r="R76" s="1">
        <v>162</v>
      </c>
      <c r="S76" s="1">
        <v>78</v>
      </c>
      <c r="T76" s="1">
        <v>84</v>
      </c>
      <c r="U76" s="1">
        <v>77</v>
      </c>
      <c r="V76" s="1">
        <v>48</v>
      </c>
      <c r="W76" s="1">
        <v>29</v>
      </c>
    </row>
    <row r="77" spans="1:23" x14ac:dyDescent="0.3">
      <c r="A77" s="25">
        <v>72</v>
      </c>
      <c r="B77" s="1">
        <v>642</v>
      </c>
      <c r="C77" s="1">
        <v>393</v>
      </c>
      <c r="D77" s="1">
        <v>249</v>
      </c>
      <c r="E77" s="1">
        <v>89</v>
      </c>
      <c r="F77" s="1">
        <v>59</v>
      </c>
      <c r="G77" s="1">
        <v>30</v>
      </c>
      <c r="H77" s="1">
        <v>117</v>
      </c>
      <c r="I77" s="1">
        <v>67</v>
      </c>
      <c r="J77" s="1">
        <v>50</v>
      </c>
      <c r="K77" s="1">
        <v>104</v>
      </c>
      <c r="L77" s="1">
        <v>67</v>
      </c>
      <c r="M77" s="1">
        <v>37</v>
      </c>
      <c r="N77" s="25">
        <v>72</v>
      </c>
      <c r="O77" s="1">
        <v>130</v>
      </c>
      <c r="P77" s="1">
        <v>72</v>
      </c>
      <c r="Q77" s="1">
        <v>58</v>
      </c>
      <c r="R77" s="1">
        <v>129</v>
      </c>
      <c r="S77" s="1">
        <v>75</v>
      </c>
      <c r="T77" s="1">
        <v>54</v>
      </c>
      <c r="U77" s="1">
        <v>73</v>
      </c>
      <c r="V77" s="1">
        <v>53</v>
      </c>
      <c r="W77" s="1">
        <v>20</v>
      </c>
    </row>
    <row r="78" spans="1:23" x14ac:dyDescent="0.3">
      <c r="A78" s="25">
        <v>73</v>
      </c>
      <c r="B78" s="1">
        <v>506</v>
      </c>
      <c r="C78" s="1">
        <v>287</v>
      </c>
      <c r="D78" s="1">
        <v>219</v>
      </c>
      <c r="E78" s="1">
        <v>91</v>
      </c>
      <c r="F78" s="1">
        <v>41</v>
      </c>
      <c r="G78" s="1">
        <v>50</v>
      </c>
      <c r="H78" s="1">
        <v>102</v>
      </c>
      <c r="I78" s="1">
        <v>58</v>
      </c>
      <c r="J78" s="1">
        <v>44</v>
      </c>
      <c r="K78" s="1">
        <v>84</v>
      </c>
      <c r="L78" s="1">
        <v>58</v>
      </c>
      <c r="M78" s="1">
        <v>26</v>
      </c>
      <c r="N78" s="25">
        <v>73</v>
      </c>
      <c r="O78" s="1">
        <v>80</v>
      </c>
      <c r="P78" s="1">
        <v>41</v>
      </c>
      <c r="Q78" s="1">
        <v>39</v>
      </c>
      <c r="R78" s="1">
        <v>102</v>
      </c>
      <c r="S78" s="1">
        <v>55</v>
      </c>
      <c r="T78" s="1">
        <v>47</v>
      </c>
      <c r="U78" s="1">
        <v>47</v>
      </c>
      <c r="V78" s="1">
        <v>34</v>
      </c>
      <c r="W78" s="1">
        <v>13</v>
      </c>
    </row>
    <row r="79" spans="1:23" x14ac:dyDescent="0.3">
      <c r="A79" s="25">
        <v>74</v>
      </c>
      <c r="B79" s="1">
        <v>398</v>
      </c>
      <c r="C79" s="1">
        <v>245</v>
      </c>
      <c r="D79" s="1">
        <v>153</v>
      </c>
      <c r="E79" s="1">
        <v>65</v>
      </c>
      <c r="F79" s="1">
        <v>37</v>
      </c>
      <c r="G79" s="1">
        <v>28</v>
      </c>
      <c r="H79" s="1">
        <v>89</v>
      </c>
      <c r="I79" s="1">
        <v>57</v>
      </c>
      <c r="J79" s="1">
        <v>32</v>
      </c>
      <c r="K79" s="1">
        <v>54</v>
      </c>
      <c r="L79" s="1">
        <v>35</v>
      </c>
      <c r="M79" s="1">
        <v>19</v>
      </c>
      <c r="N79" s="25">
        <v>74</v>
      </c>
      <c r="O79" s="1">
        <v>70</v>
      </c>
      <c r="P79" s="1">
        <v>42</v>
      </c>
      <c r="Q79" s="1">
        <v>28</v>
      </c>
      <c r="R79" s="1">
        <v>96</v>
      </c>
      <c r="S79" s="1">
        <v>60</v>
      </c>
      <c r="T79" s="1">
        <v>36</v>
      </c>
      <c r="U79" s="1">
        <v>24</v>
      </c>
      <c r="V79" s="1">
        <v>14</v>
      </c>
      <c r="W79" s="1">
        <v>10</v>
      </c>
    </row>
    <row r="80" spans="1:23" x14ac:dyDescent="0.3">
      <c r="A80" s="25">
        <v>75</v>
      </c>
      <c r="B80" s="1">
        <v>462</v>
      </c>
      <c r="C80" s="1">
        <v>265</v>
      </c>
      <c r="D80" s="1">
        <v>197</v>
      </c>
      <c r="E80" s="1">
        <v>79</v>
      </c>
      <c r="F80" s="1">
        <v>47</v>
      </c>
      <c r="G80" s="1">
        <v>32</v>
      </c>
      <c r="H80" s="1">
        <v>102</v>
      </c>
      <c r="I80" s="1">
        <v>52</v>
      </c>
      <c r="J80" s="1">
        <v>50</v>
      </c>
      <c r="K80" s="1">
        <v>55</v>
      </c>
      <c r="L80" s="1">
        <v>32</v>
      </c>
      <c r="M80" s="1">
        <v>23</v>
      </c>
      <c r="N80" s="25">
        <v>75</v>
      </c>
      <c r="O80" s="1">
        <v>89</v>
      </c>
      <c r="P80" s="1">
        <v>53</v>
      </c>
      <c r="Q80" s="1">
        <v>36</v>
      </c>
      <c r="R80" s="1">
        <v>77</v>
      </c>
      <c r="S80" s="1">
        <v>39</v>
      </c>
      <c r="T80" s="1">
        <v>38</v>
      </c>
      <c r="U80" s="1">
        <v>60</v>
      </c>
      <c r="V80" s="1">
        <v>42</v>
      </c>
      <c r="W80" s="1">
        <v>18</v>
      </c>
    </row>
    <row r="81" spans="1:23" x14ac:dyDescent="0.3">
      <c r="A81" s="25">
        <v>76</v>
      </c>
      <c r="B81" s="1">
        <v>387</v>
      </c>
      <c r="C81" s="1">
        <v>211</v>
      </c>
      <c r="D81" s="1">
        <v>176</v>
      </c>
      <c r="E81" s="1">
        <v>72</v>
      </c>
      <c r="F81" s="1">
        <v>34</v>
      </c>
      <c r="G81" s="1">
        <v>38</v>
      </c>
      <c r="H81" s="1">
        <v>90</v>
      </c>
      <c r="I81" s="1">
        <v>42</v>
      </c>
      <c r="J81" s="1">
        <v>48</v>
      </c>
      <c r="K81" s="1">
        <v>59</v>
      </c>
      <c r="L81" s="1">
        <v>41</v>
      </c>
      <c r="M81" s="1">
        <v>18</v>
      </c>
      <c r="N81" s="25">
        <v>76</v>
      </c>
      <c r="O81" s="1">
        <v>59</v>
      </c>
      <c r="P81" s="1">
        <v>38</v>
      </c>
      <c r="Q81" s="1">
        <v>21</v>
      </c>
      <c r="R81" s="1">
        <v>71</v>
      </c>
      <c r="S81" s="1">
        <v>36</v>
      </c>
      <c r="T81" s="1">
        <v>35</v>
      </c>
      <c r="U81" s="1">
        <v>36</v>
      </c>
      <c r="V81" s="1">
        <v>20</v>
      </c>
      <c r="W81" s="1">
        <v>16</v>
      </c>
    </row>
    <row r="82" spans="1:23" x14ac:dyDescent="0.3">
      <c r="A82" s="25">
        <v>77</v>
      </c>
      <c r="B82" s="1">
        <v>219</v>
      </c>
      <c r="C82" s="1">
        <v>122</v>
      </c>
      <c r="D82" s="1">
        <v>97</v>
      </c>
      <c r="E82" s="1">
        <v>37</v>
      </c>
      <c r="F82" s="1">
        <v>16</v>
      </c>
      <c r="G82" s="1">
        <v>21</v>
      </c>
      <c r="H82" s="1">
        <v>50</v>
      </c>
      <c r="I82" s="1">
        <v>30</v>
      </c>
      <c r="J82" s="1">
        <v>20</v>
      </c>
      <c r="K82" s="1">
        <v>37</v>
      </c>
      <c r="L82" s="1">
        <v>26</v>
      </c>
      <c r="M82" s="1">
        <v>11</v>
      </c>
      <c r="N82" s="25">
        <v>77</v>
      </c>
      <c r="O82" s="1">
        <v>38</v>
      </c>
      <c r="P82" s="1">
        <v>22</v>
      </c>
      <c r="Q82" s="1">
        <v>16</v>
      </c>
      <c r="R82" s="1">
        <v>46</v>
      </c>
      <c r="S82" s="1">
        <v>22</v>
      </c>
      <c r="T82" s="1">
        <v>24</v>
      </c>
      <c r="U82" s="1">
        <v>11</v>
      </c>
      <c r="V82" s="1">
        <v>6</v>
      </c>
      <c r="W82" s="1">
        <v>5</v>
      </c>
    </row>
    <row r="83" spans="1:23" x14ac:dyDescent="0.3">
      <c r="A83" s="25">
        <v>78</v>
      </c>
      <c r="B83" s="1">
        <v>255</v>
      </c>
      <c r="C83" s="1">
        <v>142</v>
      </c>
      <c r="D83" s="1">
        <v>113</v>
      </c>
      <c r="E83" s="1">
        <v>41</v>
      </c>
      <c r="F83" s="1">
        <v>19</v>
      </c>
      <c r="G83" s="1">
        <v>22</v>
      </c>
      <c r="H83" s="1">
        <v>52</v>
      </c>
      <c r="I83" s="1">
        <v>28</v>
      </c>
      <c r="J83" s="1">
        <v>24</v>
      </c>
      <c r="K83" s="1">
        <v>33</v>
      </c>
      <c r="L83" s="1">
        <v>28</v>
      </c>
      <c r="M83" s="1">
        <v>5</v>
      </c>
      <c r="N83" s="25">
        <v>78</v>
      </c>
      <c r="O83" s="1">
        <v>41</v>
      </c>
      <c r="P83" s="1">
        <v>16</v>
      </c>
      <c r="Q83" s="1">
        <v>25</v>
      </c>
      <c r="R83" s="1">
        <v>60</v>
      </c>
      <c r="S83" s="1">
        <v>36</v>
      </c>
      <c r="T83" s="1">
        <v>24</v>
      </c>
      <c r="U83" s="1">
        <v>28</v>
      </c>
      <c r="V83" s="1">
        <v>15</v>
      </c>
      <c r="W83" s="1">
        <v>13</v>
      </c>
    </row>
    <row r="84" spans="1:23" x14ac:dyDescent="0.3">
      <c r="A84" s="25">
        <v>79</v>
      </c>
      <c r="B84" s="1">
        <v>288</v>
      </c>
      <c r="C84" s="1">
        <v>175</v>
      </c>
      <c r="D84" s="1">
        <v>113</v>
      </c>
      <c r="E84" s="1">
        <v>56</v>
      </c>
      <c r="F84" s="1">
        <v>31</v>
      </c>
      <c r="G84" s="1">
        <v>25</v>
      </c>
      <c r="H84" s="1">
        <v>55</v>
      </c>
      <c r="I84" s="1">
        <v>37</v>
      </c>
      <c r="J84" s="1">
        <v>18</v>
      </c>
      <c r="K84" s="1">
        <v>40</v>
      </c>
      <c r="L84" s="1">
        <v>27</v>
      </c>
      <c r="M84" s="1">
        <v>13</v>
      </c>
      <c r="N84" s="25">
        <v>79</v>
      </c>
      <c r="O84" s="1">
        <v>42</v>
      </c>
      <c r="P84" s="1">
        <v>29</v>
      </c>
      <c r="Q84" s="1">
        <v>13</v>
      </c>
      <c r="R84" s="1">
        <v>71</v>
      </c>
      <c r="S84" s="1">
        <v>37</v>
      </c>
      <c r="T84" s="1">
        <v>34</v>
      </c>
      <c r="U84" s="1">
        <v>24</v>
      </c>
      <c r="V84" s="1">
        <v>14</v>
      </c>
      <c r="W84" s="1">
        <v>10</v>
      </c>
    </row>
    <row r="85" spans="1:23" x14ac:dyDescent="0.3">
      <c r="A85" s="25">
        <v>80</v>
      </c>
      <c r="B85" s="1">
        <v>194</v>
      </c>
      <c r="C85" s="1">
        <v>110</v>
      </c>
      <c r="D85" s="1">
        <v>84</v>
      </c>
      <c r="E85" s="1">
        <v>24</v>
      </c>
      <c r="F85" s="1">
        <v>12</v>
      </c>
      <c r="G85" s="1">
        <v>12</v>
      </c>
      <c r="H85" s="1">
        <v>50</v>
      </c>
      <c r="I85" s="1">
        <v>28</v>
      </c>
      <c r="J85" s="1">
        <v>22</v>
      </c>
      <c r="K85" s="1">
        <v>23</v>
      </c>
      <c r="L85" s="1">
        <v>20</v>
      </c>
      <c r="M85" s="1">
        <v>3</v>
      </c>
      <c r="N85" s="25">
        <v>80</v>
      </c>
      <c r="O85" s="1">
        <v>36</v>
      </c>
      <c r="P85" s="1">
        <v>18</v>
      </c>
      <c r="Q85" s="1">
        <v>18</v>
      </c>
      <c r="R85" s="1">
        <v>40</v>
      </c>
      <c r="S85" s="1">
        <v>21</v>
      </c>
      <c r="T85" s="1">
        <v>19</v>
      </c>
      <c r="U85" s="1">
        <v>21</v>
      </c>
      <c r="V85" s="1">
        <v>11</v>
      </c>
      <c r="W85" s="1">
        <v>10</v>
      </c>
    </row>
    <row r="86" spans="1:23" x14ac:dyDescent="0.3">
      <c r="A86" s="25">
        <v>81</v>
      </c>
      <c r="B86" s="1">
        <v>262</v>
      </c>
      <c r="C86" s="1">
        <v>164</v>
      </c>
      <c r="D86" s="1">
        <v>98</v>
      </c>
      <c r="E86" s="1">
        <v>39</v>
      </c>
      <c r="F86" s="1">
        <v>23</v>
      </c>
      <c r="G86" s="1">
        <v>16</v>
      </c>
      <c r="H86" s="1">
        <v>63</v>
      </c>
      <c r="I86" s="1">
        <v>33</v>
      </c>
      <c r="J86" s="1">
        <v>30</v>
      </c>
      <c r="K86" s="1">
        <v>42</v>
      </c>
      <c r="L86" s="1">
        <v>27</v>
      </c>
      <c r="M86" s="1">
        <v>15</v>
      </c>
      <c r="N86" s="25">
        <v>81</v>
      </c>
      <c r="O86" s="1">
        <v>46</v>
      </c>
      <c r="P86" s="1">
        <v>36</v>
      </c>
      <c r="Q86" s="1">
        <v>10</v>
      </c>
      <c r="R86" s="1">
        <v>52</v>
      </c>
      <c r="S86" s="1">
        <v>35</v>
      </c>
      <c r="T86" s="1">
        <v>17</v>
      </c>
      <c r="U86" s="1">
        <v>20</v>
      </c>
      <c r="V86" s="1">
        <v>10</v>
      </c>
      <c r="W86" s="1">
        <v>10</v>
      </c>
    </row>
    <row r="87" spans="1:23" x14ac:dyDescent="0.3">
      <c r="A87" s="25">
        <v>82</v>
      </c>
      <c r="B87" s="1">
        <v>92</v>
      </c>
      <c r="C87" s="1">
        <v>48</v>
      </c>
      <c r="D87" s="1">
        <v>44</v>
      </c>
      <c r="E87" s="1">
        <v>14</v>
      </c>
      <c r="F87" s="1">
        <v>5</v>
      </c>
      <c r="G87" s="1">
        <v>9</v>
      </c>
      <c r="H87" s="1">
        <v>29</v>
      </c>
      <c r="I87" s="1">
        <v>17</v>
      </c>
      <c r="J87" s="1">
        <v>12</v>
      </c>
      <c r="K87" s="1">
        <v>8</v>
      </c>
      <c r="L87" s="1">
        <v>5</v>
      </c>
      <c r="M87" s="1">
        <v>3</v>
      </c>
      <c r="N87" s="25">
        <v>82</v>
      </c>
      <c r="O87" s="1">
        <v>10</v>
      </c>
      <c r="P87" s="1">
        <v>6</v>
      </c>
      <c r="Q87" s="1">
        <v>4</v>
      </c>
      <c r="R87" s="1">
        <v>21</v>
      </c>
      <c r="S87" s="1">
        <v>8</v>
      </c>
      <c r="T87" s="1">
        <v>13</v>
      </c>
      <c r="U87" s="1">
        <v>10</v>
      </c>
      <c r="V87" s="1">
        <v>7</v>
      </c>
      <c r="W87" s="1">
        <v>3</v>
      </c>
    </row>
    <row r="88" spans="1:23" x14ac:dyDescent="0.3">
      <c r="A88" s="25">
        <v>83</v>
      </c>
      <c r="B88" s="1">
        <v>71</v>
      </c>
      <c r="C88" s="1">
        <v>35</v>
      </c>
      <c r="D88" s="1">
        <v>36</v>
      </c>
      <c r="E88" s="1">
        <v>7</v>
      </c>
      <c r="F88" s="1">
        <v>2</v>
      </c>
      <c r="G88" s="1">
        <v>5</v>
      </c>
      <c r="H88" s="1">
        <v>17</v>
      </c>
      <c r="I88" s="1">
        <v>10</v>
      </c>
      <c r="J88" s="1">
        <v>7</v>
      </c>
      <c r="K88" s="1">
        <v>5</v>
      </c>
      <c r="L88" s="1">
        <v>4</v>
      </c>
      <c r="M88" s="1">
        <v>1</v>
      </c>
      <c r="N88" s="25">
        <v>83</v>
      </c>
      <c r="O88" s="1">
        <v>11</v>
      </c>
      <c r="P88" s="1">
        <v>7</v>
      </c>
      <c r="Q88" s="1">
        <v>4</v>
      </c>
      <c r="R88" s="1">
        <v>25</v>
      </c>
      <c r="S88" s="1">
        <v>10</v>
      </c>
      <c r="T88" s="1">
        <v>15</v>
      </c>
      <c r="U88" s="1">
        <v>6</v>
      </c>
      <c r="V88" s="1">
        <v>2</v>
      </c>
      <c r="W88" s="1">
        <v>4</v>
      </c>
    </row>
    <row r="89" spans="1:23" x14ac:dyDescent="0.3">
      <c r="A89" s="25">
        <v>84</v>
      </c>
      <c r="B89" s="1">
        <v>63</v>
      </c>
      <c r="C89" s="1">
        <v>35</v>
      </c>
      <c r="D89" s="1">
        <v>28</v>
      </c>
      <c r="E89" s="1">
        <v>11</v>
      </c>
      <c r="F89" s="1">
        <v>4</v>
      </c>
      <c r="G89" s="1">
        <v>7</v>
      </c>
      <c r="H89" s="1">
        <v>10</v>
      </c>
      <c r="I89" s="1">
        <v>5</v>
      </c>
      <c r="J89" s="1">
        <v>5</v>
      </c>
      <c r="K89" s="1">
        <v>10</v>
      </c>
      <c r="L89" s="1">
        <v>6</v>
      </c>
      <c r="M89" s="1">
        <v>4</v>
      </c>
      <c r="N89" s="25">
        <v>84</v>
      </c>
      <c r="O89" s="1">
        <v>3</v>
      </c>
      <c r="P89" s="1">
        <v>1</v>
      </c>
      <c r="Q89" s="1">
        <v>2</v>
      </c>
      <c r="R89" s="1">
        <v>26</v>
      </c>
      <c r="S89" s="1">
        <v>17</v>
      </c>
      <c r="T89" s="1">
        <v>9</v>
      </c>
      <c r="U89" s="1">
        <v>3</v>
      </c>
      <c r="V89" s="1">
        <v>2</v>
      </c>
      <c r="W89" s="1">
        <v>1</v>
      </c>
    </row>
    <row r="90" spans="1:23" x14ac:dyDescent="0.3">
      <c r="A90" s="25">
        <v>85</v>
      </c>
      <c r="B90" s="1">
        <v>93</v>
      </c>
      <c r="C90" s="1">
        <v>46</v>
      </c>
      <c r="D90" s="1">
        <v>47</v>
      </c>
      <c r="E90" s="1">
        <v>19</v>
      </c>
      <c r="F90" s="1">
        <v>10</v>
      </c>
      <c r="G90" s="1">
        <v>9</v>
      </c>
      <c r="H90" s="1">
        <v>20</v>
      </c>
      <c r="I90" s="1">
        <v>6</v>
      </c>
      <c r="J90" s="1">
        <v>14</v>
      </c>
      <c r="K90" s="1">
        <v>10</v>
      </c>
      <c r="L90" s="1">
        <v>10</v>
      </c>
      <c r="M90" s="1">
        <v>0</v>
      </c>
      <c r="N90" s="25">
        <v>85</v>
      </c>
      <c r="O90" s="1">
        <v>15</v>
      </c>
      <c r="P90" s="1">
        <v>9</v>
      </c>
      <c r="Q90" s="1">
        <v>6</v>
      </c>
      <c r="R90" s="1">
        <v>16</v>
      </c>
      <c r="S90" s="1">
        <v>5</v>
      </c>
      <c r="T90" s="1">
        <v>11</v>
      </c>
      <c r="U90" s="1">
        <v>13</v>
      </c>
      <c r="V90" s="1">
        <v>6</v>
      </c>
      <c r="W90" s="1">
        <v>7</v>
      </c>
    </row>
    <row r="91" spans="1:23" x14ac:dyDescent="0.3">
      <c r="A91" s="25">
        <v>86</v>
      </c>
      <c r="B91" s="1">
        <v>43</v>
      </c>
      <c r="C91" s="1">
        <v>22</v>
      </c>
      <c r="D91" s="1">
        <v>21</v>
      </c>
      <c r="E91" s="1">
        <v>3</v>
      </c>
      <c r="F91" s="1">
        <v>0</v>
      </c>
      <c r="G91" s="1">
        <v>3</v>
      </c>
      <c r="H91" s="1">
        <v>12</v>
      </c>
      <c r="I91" s="1">
        <v>5</v>
      </c>
      <c r="J91" s="1">
        <v>7</v>
      </c>
      <c r="K91" s="1">
        <v>3</v>
      </c>
      <c r="L91" s="1">
        <v>3</v>
      </c>
      <c r="M91" s="1">
        <v>0</v>
      </c>
      <c r="N91" s="25">
        <v>86</v>
      </c>
      <c r="O91" s="1">
        <v>8</v>
      </c>
      <c r="P91" s="1">
        <v>3</v>
      </c>
      <c r="Q91" s="1">
        <v>5</v>
      </c>
      <c r="R91" s="1">
        <v>13</v>
      </c>
      <c r="S91" s="1">
        <v>9</v>
      </c>
      <c r="T91" s="1">
        <v>4</v>
      </c>
      <c r="U91" s="1">
        <v>4</v>
      </c>
      <c r="V91" s="1">
        <v>2</v>
      </c>
      <c r="W91" s="1">
        <v>2</v>
      </c>
    </row>
    <row r="92" spans="1:23" x14ac:dyDescent="0.3">
      <c r="A92" s="25">
        <v>87</v>
      </c>
      <c r="B92" s="1">
        <v>48</v>
      </c>
      <c r="C92" s="1">
        <v>28</v>
      </c>
      <c r="D92" s="1">
        <v>20</v>
      </c>
      <c r="E92" s="1">
        <v>8</v>
      </c>
      <c r="F92" s="1">
        <v>5</v>
      </c>
      <c r="G92" s="1">
        <v>3</v>
      </c>
      <c r="H92" s="1">
        <v>11</v>
      </c>
      <c r="I92" s="1">
        <v>7</v>
      </c>
      <c r="J92" s="1">
        <v>4</v>
      </c>
      <c r="K92" s="1">
        <v>8</v>
      </c>
      <c r="L92" s="1">
        <v>6</v>
      </c>
      <c r="M92" s="1">
        <v>2</v>
      </c>
      <c r="N92" s="25">
        <v>87</v>
      </c>
      <c r="O92" s="1">
        <v>7</v>
      </c>
      <c r="P92" s="1">
        <v>2</v>
      </c>
      <c r="Q92" s="1">
        <v>5</v>
      </c>
      <c r="R92" s="1">
        <v>12</v>
      </c>
      <c r="S92" s="1">
        <v>6</v>
      </c>
      <c r="T92" s="1">
        <v>6</v>
      </c>
      <c r="U92" s="1">
        <v>2</v>
      </c>
      <c r="V92" s="1">
        <v>2</v>
      </c>
      <c r="W92" s="1">
        <v>0</v>
      </c>
    </row>
    <row r="93" spans="1:23" x14ac:dyDescent="0.3">
      <c r="A93" s="25">
        <v>88</v>
      </c>
      <c r="B93" s="1">
        <v>41</v>
      </c>
      <c r="C93" s="1">
        <v>21</v>
      </c>
      <c r="D93" s="1">
        <v>20</v>
      </c>
      <c r="E93" s="1">
        <v>2</v>
      </c>
      <c r="F93" s="1">
        <v>2</v>
      </c>
      <c r="G93" s="1">
        <v>0</v>
      </c>
      <c r="H93" s="1">
        <v>15</v>
      </c>
      <c r="I93" s="1">
        <v>8</v>
      </c>
      <c r="J93" s="1">
        <v>7</v>
      </c>
      <c r="K93" s="1">
        <v>3</v>
      </c>
      <c r="L93" s="1">
        <v>2</v>
      </c>
      <c r="M93" s="1">
        <v>1</v>
      </c>
      <c r="N93" s="25">
        <v>88</v>
      </c>
      <c r="O93" s="1">
        <v>5</v>
      </c>
      <c r="P93" s="1">
        <v>1</v>
      </c>
      <c r="Q93" s="1">
        <v>4</v>
      </c>
      <c r="R93" s="1">
        <v>15</v>
      </c>
      <c r="S93" s="1">
        <v>8</v>
      </c>
      <c r="T93" s="1">
        <v>7</v>
      </c>
      <c r="U93" s="1">
        <v>1</v>
      </c>
      <c r="V93" s="1">
        <v>0</v>
      </c>
      <c r="W93" s="1">
        <v>1</v>
      </c>
    </row>
    <row r="94" spans="1:23" x14ac:dyDescent="0.3">
      <c r="A94" s="25">
        <v>89</v>
      </c>
      <c r="B94" s="1">
        <v>42</v>
      </c>
      <c r="C94" s="1">
        <v>29</v>
      </c>
      <c r="D94" s="1">
        <v>13</v>
      </c>
      <c r="E94" s="1">
        <v>6</v>
      </c>
      <c r="F94" s="1">
        <v>5</v>
      </c>
      <c r="G94" s="1">
        <v>1</v>
      </c>
      <c r="H94" s="1">
        <v>8</v>
      </c>
      <c r="I94" s="1">
        <v>6</v>
      </c>
      <c r="J94" s="1">
        <v>2</v>
      </c>
      <c r="K94" s="1">
        <v>1</v>
      </c>
      <c r="L94" s="1">
        <v>1</v>
      </c>
      <c r="M94" s="1">
        <v>0</v>
      </c>
      <c r="N94" s="25">
        <v>89</v>
      </c>
      <c r="O94" s="1">
        <v>7</v>
      </c>
      <c r="P94" s="1">
        <v>3</v>
      </c>
      <c r="Q94" s="1">
        <v>4</v>
      </c>
      <c r="R94" s="1">
        <v>16</v>
      </c>
      <c r="S94" s="1">
        <v>10</v>
      </c>
      <c r="T94" s="1">
        <v>6</v>
      </c>
      <c r="U94" s="1">
        <v>4</v>
      </c>
      <c r="V94" s="1">
        <v>4</v>
      </c>
      <c r="W94" s="1">
        <v>0</v>
      </c>
    </row>
    <row r="95" spans="1:23" x14ac:dyDescent="0.3">
      <c r="A95" s="25">
        <v>90</v>
      </c>
      <c r="B95" s="1">
        <v>43</v>
      </c>
      <c r="C95" s="1">
        <v>21</v>
      </c>
      <c r="D95" s="1">
        <v>22</v>
      </c>
      <c r="E95" s="1">
        <v>3</v>
      </c>
      <c r="F95" s="1">
        <v>3</v>
      </c>
      <c r="G95" s="1">
        <v>0</v>
      </c>
      <c r="H95" s="1">
        <v>17</v>
      </c>
      <c r="I95" s="1">
        <v>7</v>
      </c>
      <c r="J95" s="1">
        <v>10</v>
      </c>
      <c r="K95" s="1">
        <v>1</v>
      </c>
      <c r="L95" s="1">
        <v>0</v>
      </c>
      <c r="M95" s="1">
        <v>1</v>
      </c>
      <c r="N95" s="25">
        <v>90</v>
      </c>
      <c r="O95" s="1">
        <v>1</v>
      </c>
      <c r="P95" s="1">
        <v>1</v>
      </c>
      <c r="Q95" s="1">
        <v>0</v>
      </c>
      <c r="R95" s="1">
        <v>16</v>
      </c>
      <c r="S95" s="1">
        <v>8</v>
      </c>
      <c r="T95" s="1">
        <v>8</v>
      </c>
      <c r="U95" s="1">
        <v>5</v>
      </c>
      <c r="V95" s="1">
        <v>2</v>
      </c>
      <c r="W95" s="1">
        <v>3</v>
      </c>
    </row>
    <row r="96" spans="1:23" x14ac:dyDescent="0.3">
      <c r="A96" s="25">
        <v>91</v>
      </c>
      <c r="B96" s="1">
        <v>20</v>
      </c>
      <c r="C96" s="1">
        <v>15</v>
      </c>
      <c r="D96" s="1">
        <v>5</v>
      </c>
      <c r="E96" s="1">
        <v>0</v>
      </c>
      <c r="F96" s="1">
        <v>0</v>
      </c>
      <c r="G96" s="1">
        <v>0</v>
      </c>
      <c r="H96" s="1">
        <v>2</v>
      </c>
      <c r="I96" s="1">
        <v>1</v>
      </c>
      <c r="J96" s="1">
        <v>1</v>
      </c>
      <c r="K96" s="1">
        <v>3</v>
      </c>
      <c r="L96" s="1">
        <v>3</v>
      </c>
      <c r="M96" s="1">
        <v>0</v>
      </c>
      <c r="N96" s="25">
        <v>91</v>
      </c>
      <c r="O96" s="1">
        <v>2</v>
      </c>
      <c r="P96" s="1">
        <v>1</v>
      </c>
      <c r="Q96" s="1">
        <v>1</v>
      </c>
      <c r="R96" s="1">
        <v>9</v>
      </c>
      <c r="S96" s="1">
        <v>8</v>
      </c>
      <c r="T96" s="1">
        <v>1</v>
      </c>
      <c r="U96" s="1">
        <v>4</v>
      </c>
      <c r="V96" s="1">
        <v>2</v>
      </c>
      <c r="W96" s="1">
        <v>2</v>
      </c>
    </row>
    <row r="97" spans="1:23" x14ac:dyDescent="0.3">
      <c r="A97" s="25">
        <v>92</v>
      </c>
      <c r="B97" s="1">
        <v>11</v>
      </c>
      <c r="C97" s="1">
        <v>6</v>
      </c>
      <c r="D97" s="1">
        <v>5</v>
      </c>
      <c r="E97" s="1">
        <v>0</v>
      </c>
      <c r="F97" s="1">
        <v>0</v>
      </c>
      <c r="G97" s="1">
        <v>0</v>
      </c>
      <c r="H97" s="1">
        <v>3</v>
      </c>
      <c r="I97" s="1">
        <v>1</v>
      </c>
      <c r="J97" s="1">
        <v>2</v>
      </c>
      <c r="K97" s="1">
        <v>2</v>
      </c>
      <c r="L97" s="1">
        <v>1</v>
      </c>
      <c r="M97" s="1">
        <v>1</v>
      </c>
      <c r="N97" s="25">
        <v>92</v>
      </c>
      <c r="O97" s="1">
        <v>1</v>
      </c>
      <c r="P97" s="1">
        <v>1</v>
      </c>
      <c r="Q97" s="1">
        <v>0</v>
      </c>
      <c r="R97" s="1">
        <v>4</v>
      </c>
      <c r="S97" s="1">
        <v>2</v>
      </c>
      <c r="T97" s="1">
        <v>2</v>
      </c>
      <c r="U97" s="1">
        <v>1</v>
      </c>
      <c r="V97" s="1">
        <v>1</v>
      </c>
      <c r="W97" s="1">
        <v>0</v>
      </c>
    </row>
    <row r="98" spans="1:23" x14ac:dyDescent="0.3">
      <c r="A98" s="25">
        <v>93</v>
      </c>
      <c r="B98" s="1">
        <v>16</v>
      </c>
      <c r="C98" s="1">
        <v>11</v>
      </c>
      <c r="D98" s="1">
        <v>5</v>
      </c>
      <c r="E98" s="1">
        <v>3</v>
      </c>
      <c r="F98" s="1">
        <v>2</v>
      </c>
      <c r="G98" s="1">
        <v>1</v>
      </c>
      <c r="H98" s="1">
        <v>7</v>
      </c>
      <c r="I98" s="1">
        <v>5</v>
      </c>
      <c r="J98" s="1">
        <v>2</v>
      </c>
      <c r="K98" s="1">
        <v>3</v>
      </c>
      <c r="L98" s="1">
        <v>2</v>
      </c>
      <c r="M98" s="1">
        <v>1</v>
      </c>
      <c r="N98" s="25">
        <v>93</v>
      </c>
      <c r="O98" s="1">
        <v>1</v>
      </c>
      <c r="P98" s="1">
        <v>1</v>
      </c>
      <c r="Q98" s="1">
        <v>0</v>
      </c>
      <c r="R98" s="1">
        <v>2</v>
      </c>
      <c r="S98" s="1">
        <v>1</v>
      </c>
      <c r="T98" s="1">
        <v>1</v>
      </c>
      <c r="U98" s="1">
        <v>0</v>
      </c>
      <c r="V98" s="1">
        <v>0</v>
      </c>
      <c r="W98" s="1">
        <v>0</v>
      </c>
    </row>
    <row r="99" spans="1:23" x14ac:dyDescent="0.3">
      <c r="A99" s="25">
        <v>94</v>
      </c>
      <c r="B99" s="1">
        <v>8</v>
      </c>
      <c r="C99" s="1">
        <v>6</v>
      </c>
      <c r="D99" s="1">
        <v>2</v>
      </c>
      <c r="E99" s="1">
        <v>0</v>
      </c>
      <c r="F99" s="1">
        <v>0</v>
      </c>
      <c r="G99" s="1">
        <v>0</v>
      </c>
      <c r="H99" s="1">
        <v>3</v>
      </c>
      <c r="I99" s="1">
        <v>3</v>
      </c>
      <c r="J99" s="1">
        <v>0</v>
      </c>
      <c r="K99" s="1">
        <v>0</v>
      </c>
      <c r="L99" s="1">
        <v>0</v>
      </c>
      <c r="M99" s="1">
        <v>0</v>
      </c>
      <c r="N99" s="25">
        <v>94</v>
      </c>
      <c r="O99" s="1">
        <v>0</v>
      </c>
      <c r="P99" s="1">
        <v>0</v>
      </c>
      <c r="Q99" s="1">
        <v>0</v>
      </c>
      <c r="R99" s="1">
        <v>4</v>
      </c>
      <c r="S99" s="1">
        <v>3</v>
      </c>
      <c r="T99" s="1">
        <v>1</v>
      </c>
      <c r="U99" s="1">
        <v>1</v>
      </c>
      <c r="V99" s="1">
        <v>0</v>
      </c>
      <c r="W99" s="1">
        <v>1</v>
      </c>
    </row>
    <row r="100" spans="1:23" x14ac:dyDescent="0.3">
      <c r="A100" s="25">
        <v>95</v>
      </c>
      <c r="B100" s="1">
        <v>14</v>
      </c>
      <c r="C100" s="1">
        <v>6</v>
      </c>
      <c r="D100" s="1">
        <v>8</v>
      </c>
      <c r="E100" s="1">
        <v>3</v>
      </c>
      <c r="F100" s="1">
        <v>2</v>
      </c>
      <c r="G100" s="1">
        <v>1</v>
      </c>
      <c r="H100" s="1">
        <v>2</v>
      </c>
      <c r="I100" s="1">
        <v>0</v>
      </c>
      <c r="J100" s="1">
        <v>2</v>
      </c>
      <c r="K100" s="1">
        <v>0</v>
      </c>
      <c r="L100" s="1">
        <v>0</v>
      </c>
      <c r="M100" s="1">
        <v>0</v>
      </c>
      <c r="N100" s="25">
        <v>95</v>
      </c>
      <c r="O100" s="1">
        <v>1</v>
      </c>
      <c r="P100" s="1">
        <v>1</v>
      </c>
      <c r="Q100" s="1">
        <v>0</v>
      </c>
      <c r="R100" s="1">
        <v>7</v>
      </c>
      <c r="S100" s="1">
        <v>3</v>
      </c>
      <c r="T100" s="1">
        <v>4</v>
      </c>
      <c r="U100" s="1">
        <v>1</v>
      </c>
      <c r="V100" s="1">
        <v>0</v>
      </c>
      <c r="W100" s="1">
        <v>1</v>
      </c>
    </row>
    <row r="101" spans="1:23" x14ac:dyDescent="0.3">
      <c r="A101" s="25">
        <v>96</v>
      </c>
      <c r="B101" s="1">
        <v>14</v>
      </c>
      <c r="C101" s="1">
        <v>8</v>
      </c>
      <c r="D101" s="1">
        <v>6</v>
      </c>
      <c r="E101" s="1">
        <v>2</v>
      </c>
      <c r="F101" s="1">
        <v>0</v>
      </c>
      <c r="G101" s="1">
        <v>2</v>
      </c>
      <c r="H101" s="1">
        <v>2</v>
      </c>
      <c r="I101" s="1">
        <v>1</v>
      </c>
      <c r="J101" s="1">
        <v>1</v>
      </c>
      <c r="K101" s="1">
        <v>3</v>
      </c>
      <c r="L101" s="1">
        <v>1</v>
      </c>
      <c r="M101" s="1">
        <v>2</v>
      </c>
      <c r="N101" s="25">
        <v>96</v>
      </c>
      <c r="O101" s="1">
        <v>1</v>
      </c>
      <c r="P101" s="1">
        <v>1</v>
      </c>
      <c r="Q101" s="1">
        <v>0</v>
      </c>
      <c r="R101" s="1">
        <v>6</v>
      </c>
      <c r="S101" s="1">
        <v>5</v>
      </c>
      <c r="T101" s="1">
        <v>1</v>
      </c>
      <c r="U101" s="1">
        <v>0</v>
      </c>
      <c r="V101" s="1">
        <v>0</v>
      </c>
      <c r="W101" s="1">
        <v>0</v>
      </c>
    </row>
    <row r="102" spans="1:23" x14ac:dyDescent="0.3">
      <c r="A102" s="25">
        <v>97</v>
      </c>
      <c r="B102" s="1">
        <v>10</v>
      </c>
      <c r="C102" s="1">
        <v>5</v>
      </c>
      <c r="D102" s="1">
        <v>5</v>
      </c>
      <c r="E102" s="1">
        <v>2</v>
      </c>
      <c r="F102" s="1">
        <v>1</v>
      </c>
      <c r="G102" s="1">
        <v>1</v>
      </c>
      <c r="H102" s="1">
        <v>5</v>
      </c>
      <c r="I102" s="1">
        <v>2</v>
      </c>
      <c r="J102" s="1">
        <v>3</v>
      </c>
      <c r="K102" s="1">
        <v>1</v>
      </c>
      <c r="L102" s="1">
        <v>1</v>
      </c>
      <c r="M102" s="1">
        <v>0</v>
      </c>
      <c r="N102" s="25">
        <v>97</v>
      </c>
      <c r="O102" s="1">
        <v>2</v>
      </c>
      <c r="P102" s="1">
        <v>1</v>
      </c>
      <c r="Q102" s="1">
        <v>1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</row>
    <row r="103" spans="1:23" x14ac:dyDescent="0.3">
      <c r="A103" s="25">
        <v>98</v>
      </c>
      <c r="B103" s="1">
        <v>20</v>
      </c>
      <c r="C103" s="1">
        <v>10</v>
      </c>
      <c r="D103" s="1">
        <v>10</v>
      </c>
      <c r="E103" s="1">
        <v>4</v>
      </c>
      <c r="F103" s="1">
        <v>3</v>
      </c>
      <c r="G103" s="1">
        <v>1</v>
      </c>
      <c r="H103" s="1">
        <v>5</v>
      </c>
      <c r="I103" s="1">
        <v>1</v>
      </c>
      <c r="J103" s="1">
        <v>4</v>
      </c>
      <c r="K103" s="1">
        <v>1</v>
      </c>
      <c r="L103" s="1">
        <v>0</v>
      </c>
      <c r="M103" s="1">
        <v>1</v>
      </c>
      <c r="N103" s="25">
        <v>98</v>
      </c>
      <c r="O103" s="1">
        <v>5</v>
      </c>
      <c r="P103" s="1">
        <v>4</v>
      </c>
      <c r="Q103" s="1">
        <v>1</v>
      </c>
      <c r="R103" s="1">
        <v>4</v>
      </c>
      <c r="S103" s="1">
        <v>1</v>
      </c>
      <c r="T103" s="1">
        <v>3</v>
      </c>
      <c r="U103" s="1">
        <v>1</v>
      </c>
      <c r="V103" s="1">
        <v>1</v>
      </c>
      <c r="W103" s="1">
        <v>0</v>
      </c>
    </row>
    <row r="104" spans="1:23" x14ac:dyDescent="0.3">
      <c r="A104" s="8" t="s">
        <v>43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 t="s">
        <v>43</v>
      </c>
      <c r="O104" s="8"/>
      <c r="P104" s="8"/>
      <c r="Q104" s="8"/>
      <c r="R104" s="8"/>
      <c r="S104" s="8"/>
      <c r="T104" s="8"/>
      <c r="U104" s="8"/>
      <c r="V104" s="8"/>
      <c r="W104" s="8"/>
    </row>
  </sheetData>
  <mergeCells count="7">
    <mergeCell ref="U2:W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8AEEC-07F4-490B-9D10-FE77F674F58D}">
  <dimension ref="A1:M81"/>
  <sheetViews>
    <sheetView view="pageBreakPreview" topLeftCell="A56" zoomScale="150" zoomScaleNormal="100" zoomScaleSheetLayoutView="150" workbookViewId="0">
      <selection activeCell="J82" sqref="J82"/>
    </sheetView>
  </sheetViews>
  <sheetFormatPr defaultColWidth="8.86328125" defaultRowHeight="9" customHeight="1" x14ac:dyDescent="0.3"/>
  <cols>
    <col min="1" max="13" width="6.33203125" style="10" customWidth="1"/>
    <col min="14" max="16384" width="8.86328125" style="10"/>
  </cols>
  <sheetData>
    <row r="1" spans="1:13" ht="9" customHeight="1" x14ac:dyDescent="0.3">
      <c r="A1" s="10" t="s">
        <v>45</v>
      </c>
    </row>
    <row r="2" spans="1:13" ht="9" customHeight="1" x14ac:dyDescent="0.3">
      <c r="A2" s="11"/>
      <c r="B2" s="28" t="s">
        <v>2</v>
      </c>
      <c r="C2" s="28"/>
      <c r="D2" s="28"/>
      <c r="E2" s="28" t="s">
        <v>25</v>
      </c>
      <c r="F2" s="28"/>
      <c r="G2" s="28"/>
      <c r="H2" s="12"/>
      <c r="I2" s="13"/>
      <c r="J2" s="11"/>
      <c r="K2" s="28" t="s">
        <v>44</v>
      </c>
      <c r="L2" s="28"/>
      <c r="M2" s="28"/>
    </row>
    <row r="3" spans="1:13" ht="9" customHeight="1" x14ac:dyDescent="0.3">
      <c r="A3" s="14"/>
      <c r="B3" s="15" t="s">
        <v>2</v>
      </c>
      <c r="C3" s="15" t="s">
        <v>23</v>
      </c>
      <c r="D3" s="15" t="s">
        <v>24</v>
      </c>
      <c r="E3" s="15" t="s">
        <v>2</v>
      </c>
      <c r="F3" s="15" t="s">
        <v>23</v>
      </c>
      <c r="G3" s="15" t="s">
        <v>24</v>
      </c>
      <c r="H3" s="16"/>
      <c r="I3" s="17"/>
      <c r="J3" s="14"/>
      <c r="K3" s="15" t="s">
        <v>2</v>
      </c>
      <c r="L3" s="15" t="s">
        <v>23</v>
      </c>
      <c r="M3" s="15" t="s">
        <v>24</v>
      </c>
    </row>
    <row r="4" spans="1:13" ht="9" customHeight="1" x14ac:dyDescent="0.3">
      <c r="A4" s="10" t="s">
        <v>26</v>
      </c>
    </row>
    <row r="5" spans="1:13" ht="9" customHeight="1" x14ac:dyDescent="0.3">
      <c r="A5" s="10" t="s">
        <v>2</v>
      </c>
      <c r="B5" s="10">
        <v>261505</v>
      </c>
      <c r="C5" s="10">
        <v>134561</v>
      </c>
      <c r="D5" s="10">
        <v>126944</v>
      </c>
      <c r="E5" s="10">
        <v>99461</v>
      </c>
      <c r="F5" s="10">
        <v>62680</v>
      </c>
      <c r="G5" s="10">
        <v>36781</v>
      </c>
    </row>
    <row r="6" spans="1:13" ht="9" customHeight="1" x14ac:dyDescent="0.3">
      <c r="A6" s="10" t="s">
        <v>9</v>
      </c>
      <c r="B6" s="10">
        <v>54295</v>
      </c>
      <c r="C6" s="10">
        <v>28496</v>
      </c>
      <c r="D6" s="10">
        <v>25799</v>
      </c>
      <c r="E6" s="10">
        <v>50170</v>
      </c>
      <c r="F6" s="10">
        <v>27628</v>
      </c>
      <c r="G6" s="10">
        <v>22542</v>
      </c>
      <c r="H6" s="18">
        <f t="shared" ref="H6:J13" si="0">E6/B6*100</f>
        <v>92.40261534211254</v>
      </c>
      <c r="I6" s="18">
        <f t="shared" si="0"/>
        <v>96.953958450308818</v>
      </c>
      <c r="J6" s="18">
        <f t="shared" si="0"/>
        <v>87.37547966975464</v>
      </c>
      <c r="K6" s="19">
        <f>H14+1500</f>
        <v>2581.7350252135229</v>
      </c>
      <c r="L6" s="19">
        <f t="shared" ref="L6:M6" si="1">I14+1500</f>
        <v>2861.8520696920596</v>
      </c>
      <c r="M6" s="19">
        <f t="shared" si="1"/>
        <v>2292.9270871980157</v>
      </c>
    </row>
    <row r="7" spans="1:13" ht="9" customHeight="1" x14ac:dyDescent="0.3">
      <c r="A7" s="10" t="s">
        <v>10</v>
      </c>
      <c r="B7" s="10">
        <v>43522</v>
      </c>
      <c r="C7" s="10">
        <v>22149</v>
      </c>
      <c r="D7" s="10">
        <v>21373</v>
      </c>
      <c r="E7" s="10">
        <v>26431</v>
      </c>
      <c r="F7" s="10">
        <v>17522</v>
      </c>
      <c r="G7" s="10">
        <v>8909</v>
      </c>
      <c r="H7" s="18">
        <f t="shared" si="0"/>
        <v>60.730205413354163</v>
      </c>
      <c r="I7" s="18">
        <f t="shared" si="0"/>
        <v>79.109666350625304</v>
      </c>
      <c r="J7" s="18">
        <f t="shared" si="0"/>
        <v>41.68343236794086</v>
      </c>
      <c r="K7" s="20"/>
      <c r="L7" s="20"/>
      <c r="M7" s="20"/>
    </row>
    <row r="8" spans="1:13" ht="9" customHeight="1" x14ac:dyDescent="0.3">
      <c r="A8" s="10" t="s">
        <v>11</v>
      </c>
      <c r="B8" s="10">
        <v>41182</v>
      </c>
      <c r="C8" s="10">
        <v>20300</v>
      </c>
      <c r="D8" s="10">
        <v>20882</v>
      </c>
      <c r="E8" s="10">
        <v>12729</v>
      </c>
      <c r="F8" s="10">
        <v>9619</v>
      </c>
      <c r="G8" s="10">
        <v>3110</v>
      </c>
      <c r="H8" s="18">
        <f t="shared" si="0"/>
        <v>30.90913505900636</v>
      </c>
      <c r="I8" s="18">
        <f t="shared" si="0"/>
        <v>47.384236453201972</v>
      </c>
      <c r="J8" s="18">
        <f t="shared" si="0"/>
        <v>14.893209462695145</v>
      </c>
      <c r="K8" s="19">
        <f>(H12+H13)/2</f>
        <v>4.0597809944645586</v>
      </c>
      <c r="L8" s="19">
        <f t="shared" ref="L8:M8" si="2">(I12+I13)/2</f>
        <v>5.7965043218739609</v>
      </c>
      <c r="M8" s="19">
        <f t="shared" si="2"/>
        <v>2.1376239464478393</v>
      </c>
    </row>
    <row r="9" spans="1:13" ht="9" customHeight="1" x14ac:dyDescent="0.3">
      <c r="A9" s="10" t="s">
        <v>12</v>
      </c>
      <c r="B9" s="10">
        <v>33600</v>
      </c>
      <c r="C9" s="10">
        <v>17149</v>
      </c>
      <c r="D9" s="10">
        <v>16451</v>
      </c>
      <c r="E9" s="10">
        <v>4972</v>
      </c>
      <c r="F9" s="10">
        <v>3945</v>
      </c>
      <c r="G9" s="10">
        <v>1027</v>
      </c>
      <c r="H9" s="18">
        <f t="shared" si="0"/>
        <v>14.797619047619047</v>
      </c>
      <c r="I9" s="18">
        <f t="shared" si="0"/>
        <v>23.004256807977143</v>
      </c>
      <c r="J9" s="18">
        <f t="shared" si="0"/>
        <v>6.242781593824084</v>
      </c>
      <c r="K9" s="19"/>
      <c r="L9" s="19"/>
      <c r="M9" s="19"/>
    </row>
    <row r="10" spans="1:13" ht="9" customHeight="1" x14ac:dyDescent="0.3">
      <c r="A10" s="10" t="s">
        <v>13</v>
      </c>
      <c r="B10" s="10">
        <v>31669</v>
      </c>
      <c r="C10" s="10">
        <v>16251</v>
      </c>
      <c r="D10" s="10">
        <v>15418</v>
      </c>
      <c r="E10" s="10">
        <v>2538</v>
      </c>
      <c r="F10" s="10">
        <v>1991</v>
      </c>
      <c r="G10" s="10">
        <v>547</v>
      </c>
      <c r="H10" s="18">
        <f t="shared" si="0"/>
        <v>8.0141463260601853</v>
      </c>
      <c r="I10" s="18">
        <f t="shared" si="0"/>
        <v>12.251553750538429</v>
      </c>
      <c r="J10" s="18">
        <f t="shared" si="0"/>
        <v>3.547801271241406</v>
      </c>
      <c r="K10" s="19">
        <f>K8*50</f>
        <v>202.98904972322794</v>
      </c>
      <c r="L10" s="19">
        <f t="shared" ref="L10:M10" si="3">L8*50</f>
        <v>289.82521609369803</v>
      </c>
      <c r="M10" s="19">
        <f t="shared" si="3"/>
        <v>106.88119732239197</v>
      </c>
    </row>
    <row r="11" spans="1:13" ht="9" customHeight="1" x14ac:dyDescent="0.3">
      <c r="A11" s="10" t="s">
        <v>14</v>
      </c>
      <c r="B11" s="10">
        <v>23763</v>
      </c>
      <c r="C11" s="10">
        <v>12637</v>
      </c>
      <c r="D11" s="10">
        <v>11126</v>
      </c>
      <c r="E11" s="10">
        <v>1253</v>
      </c>
      <c r="F11" s="10">
        <v>945</v>
      </c>
      <c r="G11" s="10">
        <v>308</v>
      </c>
      <c r="H11" s="18">
        <f t="shared" si="0"/>
        <v>5.2729032529562767</v>
      </c>
      <c r="I11" s="18">
        <f t="shared" si="0"/>
        <v>7.4780406742106509</v>
      </c>
      <c r="J11" s="18">
        <f t="shared" si="0"/>
        <v>2.7682904907424049</v>
      </c>
      <c r="K11" s="19"/>
      <c r="L11" s="19"/>
      <c r="M11" s="19"/>
    </row>
    <row r="12" spans="1:13" ht="9" customHeight="1" x14ac:dyDescent="0.3">
      <c r="A12" s="10" t="s">
        <v>15</v>
      </c>
      <c r="B12" s="10">
        <v>19548</v>
      </c>
      <c r="C12" s="10">
        <v>10196</v>
      </c>
      <c r="D12" s="10">
        <v>9352</v>
      </c>
      <c r="E12" s="10">
        <v>825</v>
      </c>
      <c r="F12" s="10">
        <v>631</v>
      </c>
      <c r="G12" s="10">
        <v>194</v>
      </c>
      <c r="H12" s="18">
        <f t="shared" si="0"/>
        <v>4.2203806015960712</v>
      </c>
      <c r="I12" s="18">
        <f t="shared" si="0"/>
        <v>6.1887014515496279</v>
      </c>
      <c r="J12" s="18">
        <f t="shared" si="0"/>
        <v>2.0744225834046195</v>
      </c>
      <c r="K12" s="19">
        <f>K6-K10</f>
        <v>2378.7459754902948</v>
      </c>
      <c r="L12" s="19">
        <f t="shared" ref="L12:M12" si="4">L6-L10</f>
        <v>2572.0268535983614</v>
      </c>
      <c r="M12" s="19">
        <f t="shared" si="4"/>
        <v>2186.0458898756237</v>
      </c>
    </row>
    <row r="13" spans="1:13" ht="9" customHeight="1" x14ac:dyDescent="0.3">
      <c r="A13" s="10" t="s">
        <v>16</v>
      </c>
      <c r="B13" s="10">
        <v>13926</v>
      </c>
      <c r="C13" s="10">
        <v>7383</v>
      </c>
      <c r="D13" s="10">
        <v>6543</v>
      </c>
      <c r="E13" s="10">
        <v>543</v>
      </c>
      <c r="F13" s="10">
        <v>399</v>
      </c>
      <c r="G13" s="10">
        <v>144</v>
      </c>
      <c r="H13" s="18">
        <f t="shared" si="0"/>
        <v>3.8991813873330465</v>
      </c>
      <c r="I13" s="18">
        <f t="shared" si="0"/>
        <v>5.404307192198293</v>
      </c>
      <c r="J13" s="18">
        <f t="shared" si="0"/>
        <v>2.200825309491059</v>
      </c>
      <c r="K13" s="19">
        <f>100-K8</f>
        <v>95.94021900553544</v>
      </c>
      <c r="L13" s="19">
        <f t="shared" ref="L13:M13" si="5">100-L8</f>
        <v>94.203495678126046</v>
      </c>
      <c r="M13" s="19">
        <f t="shared" si="5"/>
        <v>97.862376053552154</v>
      </c>
    </row>
    <row r="14" spans="1:13" ht="9" customHeight="1" x14ac:dyDescent="0.3">
      <c r="A14" s="10" t="s">
        <v>28</v>
      </c>
      <c r="H14" s="18">
        <f>SUM(H6:H12)*5</f>
        <v>1081.7350252135232</v>
      </c>
      <c r="I14" s="18">
        <f>SUM(I6:I12)*5</f>
        <v>1361.8520696920598</v>
      </c>
      <c r="J14" s="18">
        <f>SUM(J6:J12)*5</f>
        <v>792.92708719801578</v>
      </c>
      <c r="K14" s="21">
        <f>K12/K13</f>
        <v>24.794043625781683</v>
      </c>
      <c r="L14" s="21">
        <f t="shared" ref="L14:M14" si="6">L12/L13</f>
        <v>27.302881226259881</v>
      </c>
      <c r="M14" s="21">
        <f t="shared" si="6"/>
        <v>22.337960491367774</v>
      </c>
    </row>
    <row r="15" spans="1:13" ht="9" customHeight="1" x14ac:dyDescent="0.3">
      <c r="A15" s="10" t="s">
        <v>27</v>
      </c>
    </row>
    <row r="16" spans="1:13" ht="9" customHeight="1" x14ac:dyDescent="0.3">
      <c r="A16" s="10" t="s">
        <v>2</v>
      </c>
      <c r="B16" s="10">
        <v>38730</v>
      </c>
      <c r="C16" s="10">
        <v>19924</v>
      </c>
      <c r="D16" s="10">
        <v>18806</v>
      </c>
      <c r="E16" s="10">
        <v>13696</v>
      </c>
      <c r="F16" s="10">
        <v>8798</v>
      </c>
      <c r="G16" s="10">
        <v>4898</v>
      </c>
    </row>
    <row r="17" spans="1:13" ht="9" customHeight="1" x14ac:dyDescent="0.3">
      <c r="A17" s="10" t="s">
        <v>9</v>
      </c>
      <c r="B17" s="10">
        <v>7957</v>
      </c>
      <c r="C17" s="10">
        <v>4195</v>
      </c>
      <c r="D17" s="10">
        <v>3762</v>
      </c>
      <c r="E17" s="10">
        <v>7293</v>
      </c>
      <c r="F17" s="10">
        <v>4068</v>
      </c>
      <c r="G17" s="10">
        <v>3225</v>
      </c>
      <c r="H17" s="18">
        <f t="shared" ref="H17:J24" si="7">E17/B17*100</f>
        <v>91.65514641196431</v>
      </c>
      <c r="I17" s="18">
        <f t="shared" si="7"/>
        <v>96.972586412395714</v>
      </c>
      <c r="J17" s="18">
        <f t="shared" si="7"/>
        <v>85.725677830940995</v>
      </c>
      <c r="K17" s="19">
        <f>H25+1500</f>
        <v>2502.8877699456334</v>
      </c>
      <c r="L17" s="19">
        <f t="shared" ref="L17:M17" si="8">I25+1500</f>
        <v>2788.1289555364474</v>
      </c>
      <c r="M17" s="19">
        <f t="shared" si="8"/>
        <v>2208.2735944065216</v>
      </c>
    </row>
    <row r="18" spans="1:13" ht="9" customHeight="1" x14ac:dyDescent="0.3">
      <c r="A18" s="10" t="s">
        <v>10</v>
      </c>
      <c r="B18" s="10">
        <v>6496</v>
      </c>
      <c r="C18" s="10">
        <v>3288</v>
      </c>
      <c r="D18" s="10">
        <v>3208</v>
      </c>
      <c r="E18" s="10">
        <v>3598</v>
      </c>
      <c r="F18" s="10">
        <v>2486</v>
      </c>
      <c r="G18" s="10">
        <v>1112</v>
      </c>
      <c r="H18" s="18">
        <f t="shared" si="7"/>
        <v>55.387931034482762</v>
      </c>
      <c r="I18" s="18">
        <f t="shared" si="7"/>
        <v>75.608272506082727</v>
      </c>
      <c r="J18" s="18">
        <f t="shared" si="7"/>
        <v>34.663341645885289</v>
      </c>
      <c r="K18" s="20"/>
      <c r="L18" s="20"/>
      <c r="M18" s="20"/>
    </row>
    <row r="19" spans="1:13" ht="9" customHeight="1" x14ac:dyDescent="0.3">
      <c r="A19" s="10" t="s">
        <v>11</v>
      </c>
      <c r="B19" s="10">
        <v>5974</v>
      </c>
      <c r="C19" s="10">
        <v>2946</v>
      </c>
      <c r="D19" s="10">
        <v>3028</v>
      </c>
      <c r="E19" s="10">
        <v>1500</v>
      </c>
      <c r="F19" s="10">
        <v>1181</v>
      </c>
      <c r="G19" s="10">
        <v>319</v>
      </c>
      <c r="H19" s="18">
        <f t="shared" si="7"/>
        <v>25.108804820890523</v>
      </c>
      <c r="I19" s="18">
        <f t="shared" si="7"/>
        <v>40.088255261371351</v>
      </c>
      <c r="J19" s="18">
        <f t="shared" si="7"/>
        <v>10.535006605019817</v>
      </c>
      <c r="K19" s="19">
        <f>(H23+H24)/2</f>
        <v>4.0632775258690845</v>
      </c>
      <c r="L19" s="19">
        <f t="shared" ref="L19:M19" si="9">(I23+I24)/2</f>
        <v>6.4248604258974122</v>
      </c>
      <c r="M19" s="19">
        <f t="shared" si="9"/>
        <v>1.4579999376506776</v>
      </c>
    </row>
    <row r="20" spans="1:13" ht="9" customHeight="1" x14ac:dyDescent="0.3">
      <c r="A20" s="10" t="s">
        <v>12</v>
      </c>
      <c r="B20" s="10">
        <v>4962</v>
      </c>
      <c r="C20" s="10">
        <v>2583</v>
      </c>
      <c r="D20" s="10">
        <v>2379</v>
      </c>
      <c r="E20" s="10">
        <v>607</v>
      </c>
      <c r="F20" s="10">
        <v>500</v>
      </c>
      <c r="G20" s="10">
        <v>107</v>
      </c>
      <c r="H20" s="18">
        <f t="shared" si="7"/>
        <v>12.232970576380492</v>
      </c>
      <c r="I20" s="18">
        <f t="shared" si="7"/>
        <v>19.357336430507164</v>
      </c>
      <c r="J20" s="18">
        <f t="shared" si="7"/>
        <v>4.4976881042454817</v>
      </c>
      <c r="K20" s="19"/>
      <c r="L20" s="19"/>
      <c r="M20" s="19"/>
    </row>
    <row r="21" spans="1:13" ht="9" customHeight="1" x14ac:dyDescent="0.3">
      <c r="A21" s="10" t="s">
        <v>13</v>
      </c>
      <c r="B21" s="10">
        <v>4456</v>
      </c>
      <c r="C21" s="10">
        <v>2259</v>
      </c>
      <c r="D21" s="10">
        <v>2197</v>
      </c>
      <c r="E21" s="10">
        <v>306</v>
      </c>
      <c r="F21" s="10">
        <v>241</v>
      </c>
      <c r="G21" s="10">
        <v>65</v>
      </c>
      <c r="H21" s="18">
        <f t="shared" si="7"/>
        <v>6.8671454219030519</v>
      </c>
      <c r="I21" s="18">
        <f t="shared" si="7"/>
        <v>10.668437361664452</v>
      </c>
      <c r="J21" s="18">
        <f t="shared" si="7"/>
        <v>2.9585798816568047</v>
      </c>
      <c r="K21" s="19">
        <f>K19*50</f>
        <v>203.16387629345422</v>
      </c>
      <c r="L21" s="19">
        <f t="shared" ref="L21:M21" si="10">L19*50</f>
        <v>321.24302129487063</v>
      </c>
      <c r="M21" s="19">
        <f t="shared" si="10"/>
        <v>72.899996882533884</v>
      </c>
    </row>
    <row r="22" spans="1:13" ht="9" customHeight="1" x14ac:dyDescent="0.3">
      <c r="A22" s="10" t="s">
        <v>14</v>
      </c>
      <c r="B22" s="10">
        <v>3579</v>
      </c>
      <c r="C22" s="10">
        <v>1865</v>
      </c>
      <c r="D22" s="10">
        <v>1714</v>
      </c>
      <c r="E22" s="10">
        <v>173</v>
      </c>
      <c r="F22" s="10">
        <v>139</v>
      </c>
      <c r="G22" s="10">
        <v>34</v>
      </c>
      <c r="H22" s="18">
        <f t="shared" si="7"/>
        <v>4.8337524448169882</v>
      </c>
      <c r="I22" s="18">
        <f t="shared" si="7"/>
        <v>7.4530831099195716</v>
      </c>
      <c r="J22" s="18">
        <f t="shared" si="7"/>
        <v>1.9836639439906651</v>
      </c>
      <c r="K22" s="19"/>
      <c r="L22" s="19"/>
      <c r="M22" s="19"/>
    </row>
    <row r="23" spans="1:13" ht="9" customHeight="1" x14ac:dyDescent="0.3">
      <c r="A23" s="10" t="s">
        <v>15</v>
      </c>
      <c r="B23" s="10">
        <v>3050</v>
      </c>
      <c r="C23" s="10">
        <v>1578</v>
      </c>
      <c r="D23" s="10">
        <v>1472</v>
      </c>
      <c r="E23" s="10">
        <v>137</v>
      </c>
      <c r="F23" s="10">
        <v>118</v>
      </c>
      <c r="G23" s="10">
        <v>19</v>
      </c>
      <c r="H23" s="18">
        <f t="shared" si="7"/>
        <v>4.4918032786885247</v>
      </c>
      <c r="I23" s="18">
        <f t="shared" si="7"/>
        <v>7.4778200253485432</v>
      </c>
      <c r="J23" s="18">
        <f t="shared" si="7"/>
        <v>1.2907608695652173</v>
      </c>
      <c r="K23" s="19">
        <f>K17-K21</f>
        <v>2299.723893652179</v>
      </c>
      <c r="L23" s="19">
        <f t="shared" ref="L23:M23" si="11">L17-L21</f>
        <v>2466.8859342415767</v>
      </c>
      <c r="M23" s="19">
        <f t="shared" si="11"/>
        <v>2135.3735975239879</v>
      </c>
    </row>
    <row r="24" spans="1:13" ht="9" customHeight="1" x14ac:dyDescent="0.3">
      <c r="A24" s="10" t="s">
        <v>16</v>
      </c>
      <c r="B24" s="10">
        <v>2256</v>
      </c>
      <c r="C24" s="10">
        <v>1210</v>
      </c>
      <c r="D24" s="10">
        <v>1046</v>
      </c>
      <c r="E24" s="10">
        <v>82</v>
      </c>
      <c r="F24" s="10">
        <v>65</v>
      </c>
      <c r="G24" s="10">
        <v>17</v>
      </c>
      <c r="H24" s="18">
        <f t="shared" si="7"/>
        <v>3.6347517730496453</v>
      </c>
      <c r="I24" s="18">
        <f t="shared" si="7"/>
        <v>5.3719008264462813</v>
      </c>
      <c r="J24" s="18">
        <f t="shared" si="7"/>
        <v>1.6252390057361379</v>
      </c>
      <c r="K24" s="19">
        <f>100-K19</f>
        <v>95.936722474130917</v>
      </c>
      <c r="L24" s="19">
        <f t="shared" ref="L24:M24" si="12">100-L19</f>
        <v>93.575139574102593</v>
      </c>
      <c r="M24" s="19">
        <f t="shared" si="12"/>
        <v>98.542000062349317</v>
      </c>
    </row>
    <row r="25" spans="1:13" ht="9" customHeight="1" x14ac:dyDescent="0.3">
      <c r="A25" s="10" t="s">
        <v>26</v>
      </c>
      <c r="H25" s="18">
        <f>SUM(H17:H23)*5</f>
        <v>1002.8877699456332</v>
      </c>
      <c r="I25" s="18">
        <f>SUM(I17:I23)*5</f>
        <v>1288.1289555364474</v>
      </c>
      <c r="J25" s="18">
        <f>SUM(J17:J23)*5</f>
        <v>708.2735944065214</v>
      </c>
      <c r="K25" s="21">
        <f>K23/K24</f>
        <v>23.971257661760266</v>
      </c>
      <c r="L25" s="21">
        <f t="shared" ref="L25:M25" si="13">L23/L24</f>
        <v>26.36262094258527</v>
      </c>
      <c r="M25" s="21">
        <f t="shared" si="13"/>
        <v>21.669679894592136</v>
      </c>
    </row>
    <row r="26" spans="1:13" ht="9" customHeight="1" x14ac:dyDescent="0.3">
      <c r="A26" s="10" t="s">
        <v>27</v>
      </c>
    </row>
    <row r="27" spans="1:13" ht="9" customHeight="1" x14ac:dyDescent="0.3">
      <c r="A27" s="10" t="s">
        <v>2</v>
      </c>
      <c r="B27" s="10">
        <v>61962</v>
      </c>
      <c r="C27" s="10">
        <v>31878</v>
      </c>
      <c r="D27" s="10">
        <v>30084</v>
      </c>
      <c r="E27" s="10">
        <v>23650</v>
      </c>
      <c r="F27" s="10">
        <v>14713</v>
      </c>
      <c r="G27" s="10">
        <v>8937</v>
      </c>
    </row>
    <row r="28" spans="1:13" ht="9" customHeight="1" x14ac:dyDescent="0.3">
      <c r="A28" s="10" t="s">
        <v>9</v>
      </c>
      <c r="B28" s="10">
        <v>12259</v>
      </c>
      <c r="C28" s="10">
        <v>6350</v>
      </c>
      <c r="D28" s="10">
        <v>5909</v>
      </c>
      <c r="E28" s="10">
        <v>11196</v>
      </c>
      <c r="F28" s="10">
        <v>6071</v>
      </c>
      <c r="G28" s="10">
        <v>5125</v>
      </c>
      <c r="H28" s="18">
        <f t="shared" ref="H28:J35" si="14">E28/B28*100</f>
        <v>91.32881964271148</v>
      </c>
      <c r="I28" s="18">
        <f t="shared" si="14"/>
        <v>95.606299212598429</v>
      </c>
      <c r="J28" s="18">
        <f t="shared" si="14"/>
        <v>86.732103570824165</v>
      </c>
      <c r="K28" s="19">
        <f>H36+1500</f>
        <v>2601.7865591636305</v>
      </c>
      <c r="L28" s="19">
        <f t="shared" ref="L28:M28" si="15">I36+1500</f>
        <v>2867.567284970427</v>
      </c>
      <c r="M28" s="19">
        <f t="shared" si="15"/>
        <v>2326.9572167867964</v>
      </c>
    </row>
    <row r="29" spans="1:13" ht="9" customHeight="1" x14ac:dyDescent="0.3">
      <c r="A29" s="10" t="s">
        <v>10</v>
      </c>
      <c r="B29" s="10">
        <v>10685</v>
      </c>
      <c r="C29" s="10">
        <v>5386</v>
      </c>
      <c r="D29" s="10">
        <v>5299</v>
      </c>
      <c r="E29" s="10">
        <v>6491</v>
      </c>
      <c r="F29" s="10">
        <v>4163</v>
      </c>
      <c r="G29" s="10">
        <v>2328</v>
      </c>
      <c r="H29" s="18">
        <f t="shared" si="14"/>
        <v>60.748713149274678</v>
      </c>
      <c r="I29" s="18">
        <f t="shared" si="14"/>
        <v>77.292981804678789</v>
      </c>
      <c r="J29" s="18">
        <f t="shared" si="14"/>
        <v>43.932817512738254</v>
      </c>
      <c r="K29" s="20"/>
      <c r="L29" s="20"/>
      <c r="M29" s="20"/>
    </row>
    <row r="30" spans="1:13" ht="9" customHeight="1" x14ac:dyDescent="0.3">
      <c r="A30" s="10" t="s">
        <v>11</v>
      </c>
      <c r="B30" s="10">
        <v>10166</v>
      </c>
      <c r="C30" s="10">
        <v>5091</v>
      </c>
      <c r="D30" s="10">
        <v>5075</v>
      </c>
      <c r="E30" s="10">
        <v>3324</v>
      </c>
      <c r="F30" s="10">
        <v>2458</v>
      </c>
      <c r="G30" s="10">
        <v>866</v>
      </c>
      <c r="H30" s="18">
        <f t="shared" si="14"/>
        <v>32.697226047609682</v>
      </c>
      <c r="I30" s="18">
        <f t="shared" si="14"/>
        <v>48.281280691416221</v>
      </c>
      <c r="J30" s="18">
        <f t="shared" si="14"/>
        <v>17.064039408866996</v>
      </c>
      <c r="K30" s="19">
        <f>(H34+H35)/2</f>
        <v>4.9540936180274624</v>
      </c>
      <c r="L30" s="19">
        <f t="shared" ref="L30:M30" si="16">(I34+I35)/2</f>
        <v>7.144271033006687</v>
      </c>
      <c r="M30" s="19">
        <f t="shared" si="16"/>
        <v>2.4471158258819665</v>
      </c>
    </row>
    <row r="31" spans="1:13" ht="9" customHeight="1" x14ac:dyDescent="0.3">
      <c r="A31" s="10" t="s">
        <v>12</v>
      </c>
      <c r="B31" s="10">
        <v>7975</v>
      </c>
      <c r="C31" s="10">
        <v>4066</v>
      </c>
      <c r="D31" s="10">
        <v>3909</v>
      </c>
      <c r="E31" s="10">
        <v>1232</v>
      </c>
      <c r="F31" s="10">
        <v>947</v>
      </c>
      <c r="G31" s="10">
        <v>285</v>
      </c>
      <c r="H31" s="18">
        <f t="shared" si="14"/>
        <v>15.448275862068966</v>
      </c>
      <c r="I31" s="18">
        <f t="shared" si="14"/>
        <v>23.290703393999017</v>
      </c>
      <c r="J31" s="18">
        <f t="shared" si="14"/>
        <v>7.2908672294704528</v>
      </c>
      <c r="K31" s="19"/>
      <c r="L31" s="19"/>
      <c r="M31" s="19"/>
    </row>
    <row r="32" spans="1:13" ht="9" customHeight="1" x14ac:dyDescent="0.3">
      <c r="A32" s="10" t="s">
        <v>13</v>
      </c>
      <c r="B32" s="10">
        <v>7444</v>
      </c>
      <c r="C32" s="10">
        <v>3875</v>
      </c>
      <c r="D32" s="10">
        <v>3569</v>
      </c>
      <c r="E32" s="10">
        <v>693</v>
      </c>
      <c r="F32" s="10">
        <v>540</v>
      </c>
      <c r="G32" s="10">
        <v>153</v>
      </c>
      <c r="H32" s="18">
        <f t="shared" si="14"/>
        <v>9.3095110155830199</v>
      </c>
      <c r="I32" s="18">
        <f t="shared" si="14"/>
        <v>13.93548387096774</v>
      </c>
      <c r="J32" s="18">
        <f t="shared" si="14"/>
        <v>4.2869151022695426</v>
      </c>
      <c r="K32" s="19">
        <f>K30*50</f>
        <v>247.70468090137311</v>
      </c>
      <c r="L32" s="19">
        <f t="shared" ref="L32:M32" si="17">L30*50</f>
        <v>357.21355165033435</v>
      </c>
      <c r="M32" s="19">
        <f t="shared" si="17"/>
        <v>122.35579129409832</v>
      </c>
    </row>
    <row r="33" spans="1:13" ht="9" customHeight="1" x14ac:dyDescent="0.3">
      <c r="A33" s="10" t="s">
        <v>14</v>
      </c>
      <c r="B33" s="10">
        <v>5514</v>
      </c>
      <c r="C33" s="10">
        <v>2901</v>
      </c>
      <c r="D33" s="10">
        <v>2613</v>
      </c>
      <c r="E33" s="10">
        <v>321</v>
      </c>
      <c r="F33" s="10">
        <v>234</v>
      </c>
      <c r="G33" s="10">
        <v>87</v>
      </c>
      <c r="H33" s="18">
        <f t="shared" si="14"/>
        <v>5.8215451577801964</v>
      </c>
      <c r="I33" s="18">
        <f t="shared" si="14"/>
        <v>8.0661840744570839</v>
      </c>
      <c r="J33" s="18">
        <f t="shared" si="14"/>
        <v>3.3295063145809412</v>
      </c>
      <c r="K33" s="19"/>
      <c r="L33" s="19"/>
      <c r="M33" s="19"/>
    </row>
    <row r="34" spans="1:13" ht="9" customHeight="1" x14ac:dyDescent="0.3">
      <c r="A34" s="10" t="s">
        <v>15</v>
      </c>
      <c r="B34" s="10">
        <v>4657</v>
      </c>
      <c r="C34" s="10">
        <v>2443</v>
      </c>
      <c r="D34" s="10">
        <v>2214</v>
      </c>
      <c r="E34" s="10">
        <v>233</v>
      </c>
      <c r="F34" s="10">
        <v>172</v>
      </c>
      <c r="G34" s="10">
        <v>61</v>
      </c>
      <c r="H34" s="18">
        <f t="shared" si="14"/>
        <v>5.0032209576980886</v>
      </c>
      <c r="I34" s="18">
        <f t="shared" si="14"/>
        <v>7.0405239459680722</v>
      </c>
      <c r="J34" s="18">
        <f t="shared" si="14"/>
        <v>2.7551942186088527</v>
      </c>
      <c r="K34" s="19">
        <f>K28-K32</f>
        <v>2354.0818782622573</v>
      </c>
      <c r="L34" s="19">
        <f t="shared" ref="L34:M34" si="18">L28-L32</f>
        <v>2510.3537333200925</v>
      </c>
      <c r="M34" s="19">
        <f t="shared" si="18"/>
        <v>2204.6014254926981</v>
      </c>
    </row>
    <row r="35" spans="1:13" ht="9" customHeight="1" x14ac:dyDescent="0.3">
      <c r="A35" s="10" t="s">
        <v>16</v>
      </c>
      <c r="B35" s="10">
        <v>3262</v>
      </c>
      <c r="C35" s="10">
        <v>1766</v>
      </c>
      <c r="D35" s="10">
        <v>1496</v>
      </c>
      <c r="E35" s="10">
        <v>160</v>
      </c>
      <c r="F35" s="10">
        <v>128</v>
      </c>
      <c r="G35" s="10">
        <v>32</v>
      </c>
      <c r="H35" s="18">
        <f t="shared" si="14"/>
        <v>4.9049662783568362</v>
      </c>
      <c r="I35" s="18">
        <f t="shared" si="14"/>
        <v>7.2480181200453009</v>
      </c>
      <c r="J35" s="18">
        <f t="shared" si="14"/>
        <v>2.1390374331550799</v>
      </c>
      <c r="K35" s="19">
        <f>100-K30</f>
        <v>95.045906381972543</v>
      </c>
      <c r="L35" s="19">
        <f t="shared" ref="L35:M35" si="19">100-L30</f>
        <v>92.855728966993311</v>
      </c>
      <c r="M35" s="19">
        <f t="shared" si="19"/>
        <v>97.552884174118034</v>
      </c>
    </row>
    <row r="36" spans="1:13" ht="9" customHeight="1" x14ac:dyDescent="0.3">
      <c r="A36" s="10" t="s">
        <v>29</v>
      </c>
      <c r="H36" s="18">
        <f>SUM(H28:H34)*5</f>
        <v>1101.7865591636305</v>
      </c>
      <c r="I36" s="18">
        <f>SUM(I28:I34)*5</f>
        <v>1367.5672849704267</v>
      </c>
      <c r="J36" s="18">
        <f>SUM(J28:J34)*5</f>
        <v>826.95721678679615</v>
      </c>
      <c r="K36" s="21">
        <f>K34/K35</f>
        <v>24.767840803175911</v>
      </c>
      <c r="L36" s="21">
        <f t="shared" ref="L36:M36" si="20">L34/L35</f>
        <v>27.034990315055605</v>
      </c>
      <c r="M36" s="21">
        <f t="shared" si="20"/>
        <v>22.599038912655804</v>
      </c>
    </row>
    <row r="37" spans="1:13" ht="9" customHeight="1" x14ac:dyDescent="0.3">
      <c r="A37" s="10" t="s">
        <v>27</v>
      </c>
    </row>
    <row r="38" spans="1:13" ht="9" customHeight="1" x14ac:dyDescent="0.3">
      <c r="A38" s="10" t="s">
        <v>2</v>
      </c>
      <c r="B38" s="10">
        <v>40821</v>
      </c>
      <c r="C38" s="10">
        <v>20446</v>
      </c>
      <c r="D38" s="10">
        <v>20375</v>
      </c>
      <c r="E38" s="10">
        <v>15904</v>
      </c>
      <c r="F38" s="10">
        <v>9692</v>
      </c>
      <c r="G38" s="10">
        <v>6212</v>
      </c>
    </row>
    <row r="39" spans="1:13" ht="9" customHeight="1" x14ac:dyDescent="0.3">
      <c r="A39" s="10" t="s">
        <v>9</v>
      </c>
      <c r="B39" s="10">
        <v>8707</v>
      </c>
      <c r="C39" s="10">
        <v>4596</v>
      </c>
      <c r="D39" s="10">
        <v>4111</v>
      </c>
      <c r="E39" s="10">
        <v>8085</v>
      </c>
      <c r="F39" s="10">
        <v>4471</v>
      </c>
      <c r="G39" s="10">
        <v>3614</v>
      </c>
      <c r="H39" s="18">
        <f t="shared" ref="H39:J46" si="21">E39/B39*100</f>
        <v>92.856322499138628</v>
      </c>
      <c r="I39" s="18">
        <f t="shared" si="21"/>
        <v>97.280243690165364</v>
      </c>
      <c r="J39" s="18">
        <f t="shared" si="21"/>
        <v>87.910484067136949</v>
      </c>
      <c r="K39" s="19">
        <f>H47+1500</f>
        <v>2577.0859302384365</v>
      </c>
      <c r="L39" s="19">
        <f t="shared" ref="L39:M39" si="22">I47+1500</f>
        <v>2830.5883073539749</v>
      </c>
      <c r="M39" s="19">
        <f t="shared" si="22"/>
        <v>2333.0077387994356</v>
      </c>
    </row>
    <row r="40" spans="1:13" ht="9" customHeight="1" x14ac:dyDescent="0.3">
      <c r="A40" s="10" t="s">
        <v>10</v>
      </c>
      <c r="B40" s="10">
        <v>6988</v>
      </c>
      <c r="C40" s="10">
        <v>3452</v>
      </c>
      <c r="D40" s="10">
        <v>3536</v>
      </c>
      <c r="E40" s="10">
        <v>4394</v>
      </c>
      <c r="F40" s="10">
        <v>2804</v>
      </c>
      <c r="G40" s="10">
        <v>1590</v>
      </c>
      <c r="H40" s="18">
        <f t="shared" si="21"/>
        <v>62.879221522610187</v>
      </c>
      <c r="I40" s="18">
        <f t="shared" si="21"/>
        <v>81.228273464658173</v>
      </c>
      <c r="J40" s="18">
        <f t="shared" si="21"/>
        <v>44.966063348416291</v>
      </c>
      <c r="K40" s="20"/>
      <c r="L40" s="20"/>
      <c r="M40" s="20"/>
    </row>
    <row r="41" spans="1:13" ht="9" customHeight="1" x14ac:dyDescent="0.3">
      <c r="A41" s="10" t="s">
        <v>11</v>
      </c>
      <c r="B41" s="10">
        <v>6544</v>
      </c>
      <c r="C41" s="10">
        <v>3077</v>
      </c>
      <c r="D41" s="10">
        <v>3467</v>
      </c>
      <c r="E41" s="10">
        <v>2059</v>
      </c>
      <c r="F41" s="10">
        <v>1441</v>
      </c>
      <c r="G41" s="10">
        <v>618</v>
      </c>
      <c r="H41" s="18">
        <f t="shared" si="21"/>
        <v>31.463936430317847</v>
      </c>
      <c r="I41" s="18">
        <f t="shared" si="21"/>
        <v>46.831329216769582</v>
      </c>
      <c r="J41" s="18">
        <f t="shared" si="21"/>
        <v>17.825209114508219</v>
      </c>
      <c r="K41" s="19">
        <f>(H45+H46)/2</f>
        <v>3.0492531351712628</v>
      </c>
      <c r="L41" s="19">
        <f t="shared" ref="L41:M41" si="23">(I45+I46)/2</f>
        <v>3.9114229878043751</v>
      </c>
      <c r="M41" s="19">
        <f t="shared" si="23"/>
        <v>2.146277333526311</v>
      </c>
    </row>
    <row r="42" spans="1:13" ht="9" customHeight="1" x14ac:dyDescent="0.3">
      <c r="A42" s="10" t="s">
        <v>12</v>
      </c>
      <c r="B42" s="10">
        <v>5281</v>
      </c>
      <c r="C42" s="10">
        <v>2553</v>
      </c>
      <c r="D42" s="10">
        <v>2728</v>
      </c>
      <c r="E42" s="10">
        <v>722</v>
      </c>
      <c r="F42" s="10">
        <v>516</v>
      </c>
      <c r="G42" s="10">
        <v>206</v>
      </c>
      <c r="H42" s="18">
        <f t="shared" si="21"/>
        <v>13.671653096004544</v>
      </c>
      <c r="I42" s="18">
        <f t="shared" si="21"/>
        <v>20.211515863689776</v>
      </c>
      <c r="J42" s="18">
        <f t="shared" si="21"/>
        <v>7.551319648093842</v>
      </c>
      <c r="K42" s="19"/>
      <c r="L42" s="19"/>
      <c r="M42" s="19"/>
    </row>
    <row r="43" spans="1:13" ht="9" customHeight="1" x14ac:dyDescent="0.3">
      <c r="A43" s="10" t="s">
        <v>13</v>
      </c>
      <c r="B43" s="10">
        <v>4896</v>
      </c>
      <c r="C43" s="10">
        <v>2387</v>
      </c>
      <c r="D43" s="10">
        <v>2509</v>
      </c>
      <c r="E43" s="10">
        <v>329</v>
      </c>
      <c r="F43" s="10">
        <v>234</v>
      </c>
      <c r="G43" s="10">
        <v>95</v>
      </c>
      <c r="H43" s="18">
        <f t="shared" si="21"/>
        <v>6.719771241830065</v>
      </c>
      <c r="I43" s="18">
        <f t="shared" si="21"/>
        <v>9.8031001256807713</v>
      </c>
      <c r="J43" s="18">
        <f t="shared" si="21"/>
        <v>3.7863690713431644</v>
      </c>
      <c r="K43" s="19">
        <f>K41*50</f>
        <v>152.46265675856313</v>
      </c>
      <c r="L43" s="19">
        <f t="shared" ref="L43:M43" si="24">L41*50</f>
        <v>195.57114939021875</v>
      </c>
      <c r="M43" s="19">
        <f t="shared" si="24"/>
        <v>107.31386667631556</v>
      </c>
    </row>
    <row r="44" spans="1:13" ht="9" customHeight="1" x14ac:dyDescent="0.3">
      <c r="A44" s="10" t="s">
        <v>14</v>
      </c>
      <c r="B44" s="10">
        <v>3620</v>
      </c>
      <c r="C44" s="10">
        <v>1941</v>
      </c>
      <c r="D44" s="10">
        <v>1679</v>
      </c>
      <c r="E44" s="10">
        <v>168</v>
      </c>
      <c r="F44" s="10">
        <v>130</v>
      </c>
      <c r="G44" s="10">
        <v>38</v>
      </c>
      <c r="H44" s="18">
        <f t="shared" si="21"/>
        <v>4.6408839779005531</v>
      </c>
      <c r="I44" s="18">
        <f t="shared" si="21"/>
        <v>6.6975785677485824</v>
      </c>
      <c r="J44" s="18">
        <f t="shared" si="21"/>
        <v>2.2632519356759975</v>
      </c>
      <c r="K44" s="19"/>
      <c r="L44" s="19"/>
      <c r="M44" s="19"/>
    </row>
    <row r="45" spans="1:13" ht="9" customHeight="1" x14ac:dyDescent="0.3">
      <c r="A45" s="10" t="s">
        <v>15</v>
      </c>
      <c r="B45" s="10">
        <v>2794</v>
      </c>
      <c r="C45" s="10">
        <v>1402</v>
      </c>
      <c r="D45" s="10">
        <v>1392</v>
      </c>
      <c r="E45" s="10">
        <v>89</v>
      </c>
      <c r="F45" s="10">
        <v>57</v>
      </c>
      <c r="G45" s="10">
        <v>32</v>
      </c>
      <c r="H45" s="18">
        <f t="shared" si="21"/>
        <v>3.1853972798854691</v>
      </c>
      <c r="I45" s="18">
        <f t="shared" si="21"/>
        <v>4.0656205420827387</v>
      </c>
      <c r="J45" s="18">
        <f t="shared" si="21"/>
        <v>2.2988505747126435</v>
      </c>
      <c r="K45" s="19">
        <f>K39-K43</f>
        <v>2424.6232734798732</v>
      </c>
      <c r="L45" s="19">
        <f t="shared" ref="L45:M45" si="25">L39-L43</f>
        <v>2635.0171579637563</v>
      </c>
      <c r="M45" s="19">
        <f t="shared" si="25"/>
        <v>2225.6938721231199</v>
      </c>
    </row>
    <row r="46" spans="1:13" ht="9" customHeight="1" x14ac:dyDescent="0.3">
      <c r="A46" s="10" t="s">
        <v>16</v>
      </c>
      <c r="B46" s="10">
        <v>1991</v>
      </c>
      <c r="C46" s="10">
        <v>1038</v>
      </c>
      <c r="D46" s="10">
        <v>953</v>
      </c>
      <c r="E46" s="10">
        <v>58</v>
      </c>
      <c r="F46" s="10">
        <v>39</v>
      </c>
      <c r="G46" s="10">
        <v>19</v>
      </c>
      <c r="H46" s="18">
        <f t="shared" si="21"/>
        <v>2.9131089904570566</v>
      </c>
      <c r="I46" s="18">
        <f t="shared" si="21"/>
        <v>3.7572254335260116</v>
      </c>
      <c r="J46" s="18">
        <f t="shared" si="21"/>
        <v>1.9937040923399789</v>
      </c>
      <c r="K46" s="19">
        <f>100-K41</f>
        <v>96.950746864828744</v>
      </c>
      <c r="L46" s="19">
        <f t="shared" ref="L46:M46" si="26">100-L41</f>
        <v>96.088577012195628</v>
      </c>
      <c r="M46" s="19">
        <f t="shared" si="26"/>
        <v>97.853722666473686</v>
      </c>
    </row>
    <row r="47" spans="1:13" ht="9" customHeight="1" x14ac:dyDescent="0.3">
      <c r="A47" s="10" t="s">
        <v>30</v>
      </c>
      <c r="H47" s="18">
        <f>SUM(H39:H45)*5</f>
        <v>1077.0859302384365</v>
      </c>
      <c r="I47" s="18">
        <f>SUM(I39:I45)*5</f>
        <v>1330.5883073539749</v>
      </c>
      <c r="J47" s="18">
        <f>SUM(J39:J45)*5</f>
        <v>833.00773879943563</v>
      </c>
      <c r="K47" s="21">
        <f>K45/K46</f>
        <v>25.008814804287645</v>
      </c>
      <c r="L47" s="21">
        <f t="shared" ref="L47:M47" si="27">L45/L46</f>
        <v>27.422793009301387</v>
      </c>
      <c r="M47" s="21">
        <f t="shared" si="27"/>
        <v>22.745111902479309</v>
      </c>
    </row>
    <row r="48" spans="1:13" ht="9" customHeight="1" x14ac:dyDescent="0.3">
      <c r="A48" s="10" t="s">
        <v>27</v>
      </c>
    </row>
    <row r="49" spans="1:13" ht="9" customHeight="1" x14ac:dyDescent="0.3">
      <c r="A49" s="10" t="s">
        <v>2</v>
      </c>
      <c r="B49" s="10">
        <v>42630</v>
      </c>
      <c r="C49" s="10">
        <v>21633</v>
      </c>
      <c r="D49" s="10">
        <v>20997</v>
      </c>
      <c r="E49" s="10">
        <v>16556</v>
      </c>
      <c r="F49" s="10">
        <v>10229</v>
      </c>
      <c r="G49" s="10">
        <v>6327</v>
      </c>
    </row>
    <row r="50" spans="1:13" ht="9" customHeight="1" x14ac:dyDescent="0.3">
      <c r="A50" s="10" t="s">
        <v>9</v>
      </c>
      <c r="B50" s="10">
        <v>9069</v>
      </c>
      <c r="C50" s="10">
        <v>4782</v>
      </c>
      <c r="D50" s="10">
        <v>4287</v>
      </c>
      <c r="E50" s="10">
        <v>8494</v>
      </c>
      <c r="F50" s="10">
        <v>4660</v>
      </c>
      <c r="G50" s="10">
        <v>3834</v>
      </c>
      <c r="H50" s="18">
        <f t="shared" ref="H50:J57" si="28">E50/B50*100</f>
        <v>93.659719925019289</v>
      </c>
      <c r="I50" s="18">
        <f t="shared" si="28"/>
        <v>97.448766206608113</v>
      </c>
      <c r="J50" s="18">
        <f t="shared" si="28"/>
        <v>89.433170048985303</v>
      </c>
      <c r="K50" s="19">
        <f>H58+1500</f>
        <v>2605.8184658588198</v>
      </c>
      <c r="L50" s="19">
        <f t="shared" ref="L50:M50" si="29">I58+1500</f>
        <v>2880.0193430663799</v>
      </c>
      <c r="M50" s="19">
        <f t="shared" si="29"/>
        <v>2334.2025543093782</v>
      </c>
    </row>
    <row r="51" spans="1:13" ht="9" customHeight="1" x14ac:dyDescent="0.3">
      <c r="A51" s="10" t="s">
        <v>10</v>
      </c>
      <c r="B51" s="10">
        <v>6954</v>
      </c>
      <c r="C51" s="10">
        <v>3504</v>
      </c>
      <c r="D51" s="10">
        <v>3450</v>
      </c>
      <c r="E51" s="10">
        <v>4371</v>
      </c>
      <c r="F51" s="10">
        <v>2831</v>
      </c>
      <c r="G51" s="10">
        <v>1540</v>
      </c>
      <c r="H51" s="18">
        <f t="shared" si="28"/>
        <v>62.855910267471963</v>
      </c>
      <c r="I51" s="18">
        <f t="shared" si="28"/>
        <v>80.793378995433784</v>
      </c>
      <c r="J51" s="18">
        <f t="shared" si="28"/>
        <v>44.637681159420289</v>
      </c>
      <c r="K51" s="20"/>
      <c r="L51" s="20"/>
      <c r="M51" s="20"/>
    </row>
    <row r="52" spans="1:13" ht="9" customHeight="1" x14ac:dyDescent="0.3">
      <c r="A52" s="10" t="s">
        <v>11</v>
      </c>
      <c r="B52" s="10">
        <v>6192</v>
      </c>
      <c r="C52" s="10">
        <v>2942</v>
      </c>
      <c r="D52" s="10">
        <v>3250</v>
      </c>
      <c r="E52" s="10">
        <v>2010</v>
      </c>
      <c r="F52" s="10">
        <v>1491</v>
      </c>
      <c r="G52" s="10">
        <v>519</v>
      </c>
      <c r="H52" s="18">
        <f t="shared" si="28"/>
        <v>32.461240310077521</v>
      </c>
      <c r="I52" s="18">
        <f t="shared" si="28"/>
        <v>50.679809653297085</v>
      </c>
      <c r="J52" s="18">
        <f t="shared" si="28"/>
        <v>15.969230769230769</v>
      </c>
      <c r="K52" s="19">
        <f>(H56+H57)/2</f>
        <v>3.9458570519148619</v>
      </c>
      <c r="L52" s="19">
        <f t="shared" ref="L52:M52" si="30">(I56+I57)/2</f>
        <v>5.2014113760691645</v>
      </c>
      <c r="M52" s="19">
        <f t="shared" si="30"/>
        <v>2.6527093537805131</v>
      </c>
    </row>
    <row r="53" spans="1:13" ht="9" customHeight="1" x14ac:dyDescent="0.3">
      <c r="A53" s="10" t="s">
        <v>12</v>
      </c>
      <c r="B53" s="10">
        <v>5412</v>
      </c>
      <c r="C53" s="10">
        <v>2745</v>
      </c>
      <c r="D53" s="10">
        <v>2667</v>
      </c>
      <c r="E53" s="10">
        <v>837</v>
      </c>
      <c r="F53" s="10">
        <v>651</v>
      </c>
      <c r="G53" s="10">
        <v>186</v>
      </c>
      <c r="H53" s="18">
        <f t="shared" si="28"/>
        <v>15.465631929046564</v>
      </c>
      <c r="I53" s="18">
        <f t="shared" si="28"/>
        <v>23.715846994535518</v>
      </c>
      <c r="J53" s="18">
        <f t="shared" si="28"/>
        <v>6.9741282339707542</v>
      </c>
      <c r="K53" s="19"/>
      <c r="L53" s="19"/>
      <c r="M53" s="19"/>
    </row>
    <row r="54" spans="1:13" ht="9" customHeight="1" x14ac:dyDescent="0.3">
      <c r="A54" s="10" t="s">
        <v>13</v>
      </c>
      <c r="B54" s="10">
        <v>5415</v>
      </c>
      <c r="C54" s="10">
        <v>2730</v>
      </c>
      <c r="D54" s="10">
        <v>2685</v>
      </c>
      <c r="E54" s="10">
        <v>415</v>
      </c>
      <c r="F54" s="10">
        <v>312</v>
      </c>
      <c r="G54" s="10">
        <v>103</v>
      </c>
      <c r="H54" s="18">
        <f t="shared" si="28"/>
        <v>7.6638965835641741</v>
      </c>
      <c r="I54" s="18">
        <f t="shared" si="28"/>
        <v>11.428571428571429</v>
      </c>
      <c r="J54" s="18">
        <f t="shared" si="28"/>
        <v>3.836126629422719</v>
      </c>
      <c r="K54" s="19">
        <f>K52*50</f>
        <v>197.29285259574308</v>
      </c>
      <c r="L54" s="19">
        <f t="shared" ref="L54:M54" si="31">L52*50</f>
        <v>260.07056880345823</v>
      </c>
      <c r="M54" s="19">
        <f t="shared" si="31"/>
        <v>132.63546768902566</v>
      </c>
    </row>
    <row r="55" spans="1:13" ht="9" customHeight="1" x14ac:dyDescent="0.3">
      <c r="A55" s="10" t="s">
        <v>14</v>
      </c>
      <c r="B55" s="10">
        <v>4260</v>
      </c>
      <c r="C55" s="10">
        <v>2230</v>
      </c>
      <c r="D55" s="10">
        <v>2030</v>
      </c>
      <c r="E55" s="10">
        <v>219</v>
      </c>
      <c r="F55" s="10">
        <v>142</v>
      </c>
      <c r="G55" s="10">
        <v>77</v>
      </c>
      <c r="H55" s="18">
        <f t="shared" si="28"/>
        <v>5.140845070422535</v>
      </c>
      <c r="I55" s="18">
        <f t="shared" si="28"/>
        <v>6.3677130044843047</v>
      </c>
      <c r="J55" s="18">
        <f t="shared" si="28"/>
        <v>3.7931034482758621</v>
      </c>
      <c r="K55" s="19"/>
      <c r="L55" s="19"/>
      <c r="M55" s="19"/>
    </row>
    <row r="56" spans="1:13" ht="9" customHeight="1" x14ac:dyDescent="0.3">
      <c r="A56" s="10" t="s">
        <v>15</v>
      </c>
      <c r="B56" s="10">
        <v>3064</v>
      </c>
      <c r="C56" s="10">
        <v>1562</v>
      </c>
      <c r="D56" s="10">
        <v>1502</v>
      </c>
      <c r="E56" s="10">
        <v>120</v>
      </c>
      <c r="F56" s="10">
        <v>87</v>
      </c>
      <c r="G56" s="10">
        <v>33</v>
      </c>
      <c r="H56" s="18">
        <f t="shared" si="28"/>
        <v>3.9164490861618799</v>
      </c>
      <c r="I56" s="18">
        <f t="shared" si="28"/>
        <v>5.5697823303457108</v>
      </c>
      <c r="J56" s="18">
        <f t="shared" si="28"/>
        <v>2.1970705725699067</v>
      </c>
      <c r="K56" s="19">
        <f>K50-K54</f>
        <v>2408.5256132630766</v>
      </c>
      <c r="L56" s="19">
        <f t="shared" ref="L56:M56" si="32">L50-L54</f>
        <v>2619.9487742629217</v>
      </c>
      <c r="M56" s="19">
        <f t="shared" si="32"/>
        <v>2201.5670866203527</v>
      </c>
    </row>
    <row r="57" spans="1:13" ht="9" customHeight="1" x14ac:dyDescent="0.3">
      <c r="A57" s="10" t="s">
        <v>16</v>
      </c>
      <c r="B57" s="10">
        <v>2264</v>
      </c>
      <c r="C57" s="10">
        <v>1138</v>
      </c>
      <c r="D57" s="10">
        <v>1126</v>
      </c>
      <c r="E57" s="10">
        <v>90</v>
      </c>
      <c r="F57" s="10">
        <v>55</v>
      </c>
      <c r="G57" s="10">
        <v>35</v>
      </c>
      <c r="H57" s="18">
        <f t="shared" si="28"/>
        <v>3.9752650176678443</v>
      </c>
      <c r="I57" s="18">
        <f t="shared" si="28"/>
        <v>4.8330404217926182</v>
      </c>
      <c r="J57" s="18">
        <f t="shared" si="28"/>
        <v>3.1083481349911191</v>
      </c>
      <c r="K57" s="19">
        <f>100-K52</f>
        <v>96.054142948085143</v>
      </c>
      <c r="L57" s="19">
        <f t="shared" ref="L57:M57" si="33">100-L52</f>
        <v>94.79858862393084</v>
      </c>
      <c r="M57" s="19">
        <f t="shared" si="33"/>
        <v>97.347290646219491</v>
      </c>
    </row>
    <row r="58" spans="1:13" ht="9" customHeight="1" x14ac:dyDescent="0.3">
      <c r="A58" s="10" t="s">
        <v>31</v>
      </c>
      <c r="H58" s="18">
        <f>SUM(H50:H56)*5</f>
        <v>1105.8184658588195</v>
      </c>
      <c r="I58" s="18">
        <f>SUM(I50:I56)*5</f>
        <v>1380.0193430663799</v>
      </c>
      <c r="J58" s="18">
        <f>SUM(J50:J56)*5</f>
        <v>834.20255430937812</v>
      </c>
      <c r="K58" s="21">
        <f>K56/K57</f>
        <v>25.074666634262972</v>
      </c>
      <c r="L58" s="21">
        <f t="shared" ref="L58:M58" si="34">L56/L57</f>
        <v>27.637001903650123</v>
      </c>
      <c r="M58" s="21">
        <f t="shared" si="34"/>
        <v>22.615596921144011</v>
      </c>
    </row>
    <row r="59" spans="1:13" ht="9" customHeight="1" x14ac:dyDescent="0.3">
      <c r="A59" s="10" t="s">
        <v>27</v>
      </c>
    </row>
    <row r="60" spans="1:13" ht="9" customHeight="1" x14ac:dyDescent="0.3">
      <c r="A60" s="10" t="s">
        <v>2</v>
      </c>
      <c r="B60" s="10">
        <v>44698</v>
      </c>
      <c r="C60" s="10">
        <v>23606</v>
      </c>
      <c r="D60" s="10">
        <v>21092</v>
      </c>
      <c r="E60" s="10">
        <v>17108</v>
      </c>
      <c r="F60" s="10">
        <v>11259</v>
      </c>
      <c r="G60" s="10">
        <v>5849</v>
      </c>
    </row>
    <row r="61" spans="1:13" ht="9" customHeight="1" x14ac:dyDescent="0.3">
      <c r="A61" s="10" t="s">
        <v>9</v>
      </c>
      <c r="B61" s="10">
        <v>9291</v>
      </c>
      <c r="C61" s="10">
        <v>4883</v>
      </c>
      <c r="D61" s="10">
        <v>4408</v>
      </c>
      <c r="E61" s="10">
        <v>8691</v>
      </c>
      <c r="F61" s="10">
        <v>4792</v>
      </c>
      <c r="G61" s="10">
        <v>3899</v>
      </c>
      <c r="H61" s="18">
        <f t="shared" ref="H61:J68" si="35">E61/B61*100</f>
        <v>93.542137552470123</v>
      </c>
      <c r="I61" s="18">
        <f t="shared" si="35"/>
        <v>98.136391562564</v>
      </c>
      <c r="J61" s="18">
        <f t="shared" si="35"/>
        <v>88.452813067150643</v>
      </c>
      <c r="K61" s="19">
        <f>H69+1500</f>
        <v>2609.8305080560403</v>
      </c>
      <c r="L61" s="19">
        <f t="shared" ref="L61:M61" si="36">I69+1500</f>
        <v>2934.5765378823935</v>
      </c>
      <c r="M61" s="19">
        <f t="shared" si="36"/>
        <v>2248.1305824522087</v>
      </c>
    </row>
    <row r="62" spans="1:13" ht="9" customHeight="1" x14ac:dyDescent="0.3">
      <c r="A62" s="10" t="s">
        <v>10</v>
      </c>
      <c r="B62" s="10">
        <v>7061</v>
      </c>
      <c r="C62" s="10">
        <v>3705</v>
      </c>
      <c r="D62" s="10">
        <v>3356</v>
      </c>
      <c r="E62" s="10">
        <v>4233</v>
      </c>
      <c r="F62" s="10">
        <v>2980</v>
      </c>
      <c r="G62" s="10">
        <v>1253</v>
      </c>
      <c r="H62" s="18">
        <f t="shared" si="35"/>
        <v>59.949015720152957</v>
      </c>
      <c r="I62" s="18">
        <f t="shared" si="35"/>
        <v>80.431848852901481</v>
      </c>
      <c r="J62" s="18">
        <f t="shared" si="35"/>
        <v>37.336114421930873</v>
      </c>
      <c r="K62" s="20"/>
      <c r="L62" s="20"/>
      <c r="M62" s="20"/>
    </row>
    <row r="63" spans="1:13" ht="9" customHeight="1" x14ac:dyDescent="0.3">
      <c r="A63" s="10" t="s">
        <v>11</v>
      </c>
      <c r="B63" s="10">
        <v>6948</v>
      </c>
      <c r="C63" s="10">
        <v>3641</v>
      </c>
      <c r="D63" s="10">
        <v>3307</v>
      </c>
      <c r="E63" s="10">
        <v>2201</v>
      </c>
      <c r="F63" s="10">
        <v>1820</v>
      </c>
      <c r="G63" s="10">
        <v>381</v>
      </c>
      <c r="H63" s="18">
        <f t="shared" si="35"/>
        <v>31.678180771445021</v>
      </c>
      <c r="I63" s="18">
        <f t="shared" si="35"/>
        <v>49.986267508926119</v>
      </c>
      <c r="J63" s="18">
        <f t="shared" si="35"/>
        <v>11.521016026610219</v>
      </c>
      <c r="K63" s="19">
        <f>(H67+H68)/2</f>
        <v>4.1398256915498299</v>
      </c>
      <c r="L63" s="19">
        <f t="shared" ref="L63:M63" si="37">(I67+I68)/2</f>
        <v>6.0485352485352486</v>
      </c>
      <c r="M63" s="19">
        <f t="shared" si="37"/>
        <v>2.0261247649279417</v>
      </c>
    </row>
    <row r="64" spans="1:13" ht="9" customHeight="1" x14ac:dyDescent="0.3">
      <c r="A64" s="10" t="s">
        <v>12</v>
      </c>
      <c r="B64" s="10">
        <v>5746</v>
      </c>
      <c r="C64" s="10">
        <v>3025</v>
      </c>
      <c r="D64" s="10">
        <v>2721</v>
      </c>
      <c r="E64" s="10">
        <v>972</v>
      </c>
      <c r="F64" s="10">
        <v>841</v>
      </c>
      <c r="G64" s="10">
        <v>131</v>
      </c>
      <c r="H64" s="18">
        <f t="shared" si="35"/>
        <v>16.916115558649494</v>
      </c>
      <c r="I64" s="18">
        <f t="shared" si="35"/>
        <v>27.801652892561986</v>
      </c>
      <c r="J64" s="18">
        <f t="shared" si="35"/>
        <v>4.8144064682102163</v>
      </c>
      <c r="K64" s="19"/>
      <c r="L64" s="19"/>
      <c r="M64" s="19"/>
    </row>
    <row r="65" spans="1:13" ht="9" customHeight="1" x14ac:dyDescent="0.3">
      <c r="A65" s="10" t="s">
        <v>13</v>
      </c>
      <c r="B65" s="10">
        <v>5412</v>
      </c>
      <c r="C65" s="10">
        <v>2941</v>
      </c>
      <c r="D65" s="10">
        <v>2471</v>
      </c>
      <c r="E65" s="10">
        <v>508</v>
      </c>
      <c r="F65" s="10">
        <v>431</v>
      </c>
      <c r="G65" s="10">
        <v>77</v>
      </c>
      <c r="H65" s="18">
        <f t="shared" si="35"/>
        <v>9.386548410938655</v>
      </c>
      <c r="I65" s="18">
        <f t="shared" si="35"/>
        <v>14.654879292757567</v>
      </c>
      <c r="J65" s="18">
        <f t="shared" si="35"/>
        <v>3.1161473087818696</v>
      </c>
      <c r="K65" s="19">
        <f>K63*50</f>
        <v>206.99128457749148</v>
      </c>
      <c r="L65" s="19">
        <f t="shared" ref="L65:M65" si="38">L63*50</f>
        <v>302.42676242676242</v>
      </c>
      <c r="M65" s="19">
        <f t="shared" si="38"/>
        <v>101.30623824639709</v>
      </c>
    </row>
    <row r="66" spans="1:13" ht="9" customHeight="1" x14ac:dyDescent="0.3">
      <c r="A66" s="10" t="s">
        <v>14</v>
      </c>
      <c r="B66" s="10">
        <v>3960</v>
      </c>
      <c r="C66" s="10">
        <v>2112</v>
      </c>
      <c r="D66" s="10">
        <v>1848</v>
      </c>
      <c r="E66" s="10">
        <v>240</v>
      </c>
      <c r="F66" s="10">
        <v>191</v>
      </c>
      <c r="G66" s="10">
        <v>49</v>
      </c>
      <c r="H66" s="18">
        <f t="shared" si="35"/>
        <v>6.0606060606060606</v>
      </c>
      <c r="I66" s="18">
        <f t="shared" si="35"/>
        <v>9.0435606060606055</v>
      </c>
      <c r="J66" s="18">
        <f t="shared" si="35"/>
        <v>2.6515151515151514</v>
      </c>
      <c r="K66" s="19"/>
      <c r="L66" s="19"/>
      <c r="M66" s="19"/>
    </row>
    <row r="67" spans="1:13" ht="9" customHeight="1" x14ac:dyDescent="0.3">
      <c r="A67" s="10" t="s">
        <v>15</v>
      </c>
      <c r="B67" s="10">
        <v>3654</v>
      </c>
      <c r="C67" s="10">
        <v>1924</v>
      </c>
      <c r="D67" s="10">
        <v>1730</v>
      </c>
      <c r="E67" s="10">
        <v>162</v>
      </c>
      <c r="F67" s="10">
        <v>132</v>
      </c>
      <c r="G67" s="10">
        <v>30</v>
      </c>
      <c r="H67" s="18">
        <f t="shared" si="35"/>
        <v>4.4334975369458132</v>
      </c>
      <c r="I67" s="18">
        <f t="shared" si="35"/>
        <v>6.8607068607068609</v>
      </c>
      <c r="J67" s="18">
        <f t="shared" si="35"/>
        <v>1.7341040462427744</v>
      </c>
      <c r="K67" s="19">
        <f>K61-K65</f>
        <v>2402.8392234785488</v>
      </c>
      <c r="L67" s="19">
        <f t="shared" ref="L67:M67" si="39">L61-L65</f>
        <v>2632.1497754556312</v>
      </c>
      <c r="M67" s="19">
        <f t="shared" si="39"/>
        <v>2146.8243442058115</v>
      </c>
    </row>
    <row r="68" spans="1:13" ht="9" customHeight="1" x14ac:dyDescent="0.3">
      <c r="A68" s="10" t="s">
        <v>16</v>
      </c>
      <c r="B68" s="10">
        <v>2626</v>
      </c>
      <c r="C68" s="10">
        <v>1375</v>
      </c>
      <c r="D68" s="10">
        <v>1251</v>
      </c>
      <c r="E68" s="10">
        <v>101</v>
      </c>
      <c r="F68" s="10">
        <v>72</v>
      </c>
      <c r="G68" s="10">
        <v>29</v>
      </c>
      <c r="H68" s="18">
        <f t="shared" si="35"/>
        <v>3.8461538461538463</v>
      </c>
      <c r="I68" s="18">
        <f t="shared" si="35"/>
        <v>5.2363636363636363</v>
      </c>
      <c r="J68" s="18">
        <f t="shared" si="35"/>
        <v>2.3181454836131095</v>
      </c>
      <c r="K68" s="19">
        <f>100-K63</f>
        <v>95.860174308450169</v>
      </c>
      <c r="L68" s="19">
        <f t="shared" ref="L68:M68" si="40">100-L63</f>
        <v>93.951464751464755</v>
      </c>
      <c r="M68" s="19">
        <f t="shared" si="40"/>
        <v>97.973875235072057</v>
      </c>
    </row>
    <row r="69" spans="1:13" ht="9" customHeight="1" x14ac:dyDescent="0.3">
      <c r="A69" s="10" t="s">
        <v>32</v>
      </c>
      <c r="H69" s="18">
        <f>SUM(H61:H67)*5</f>
        <v>1109.8305080560406</v>
      </c>
      <c r="I69" s="18">
        <f>SUM(I61:I67)*5</f>
        <v>1434.5765378823933</v>
      </c>
      <c r="J69" s="18">
        <f>SUM(J61:J67)*5</f>
        <v>748.13058245220884</v>
      </c>
      <c r="K69" s="21">
        <f>K67/K68</f>
        <v>25.066084438224689</v>
      </c>
      <c r="L69" s="21">
        <f t="shared" ref="L69:M69" si="41">L67/L68</f>
        <v>28.016058955744963</v>
      </c>
      <c r="M69" s="21">
        <f t="shared" si="41"/>
        <v>21.912212199985586</v>
      </c>
    </row>
    <row r="70" spans="1:13" ht="9" customHeight="1" x14ac:dyDescent="0.3">
      <c r="A70" s="10" t="s">
        <v>27</v>
      </c>
    </row>
    <row r="71" spans="1:13" ht="9" customHeight="1" x14ac:dyDescent="0.3">
      <c r="A71" s="10" t="s">
        <v>2</v>
      </c>
      <c r="B71" s="10">
        <v>32664</v>
      </c>
      <c r="C71" s="10">
        <v>17074</v>
      </c>
      <c r="D71" s="10">
        <v>15590</v>
      </c>
      <c r="E71" s="10">
        <v>12547</v>
      </c>
      <c r="F71" s="10">
        <v>7989</v>
      </c>
      <c r="G71" s="10">
        <v>4558</v>
      </c>
    </row>
    <row r="72" spans="1:13" ht="9" customHeight="1" x14ac:dyDescent="0.3">
      <c r="A72" s="10" t="s">
        <v>9</v>
      </c>
      <c r="B72" s="10">
        <v>7012</v>
      </c>
      <c r="C72" s="10">
        <v>3690</v>
      </c>
      <c r="D72" s="10">
        <v>3322</v>
      </c>
      <c r="E72" s="10">
        <v>6411</v>
      </c>
      <c r="F72" s="10">
        <v>3566</v>
      </c>
      <c r="G72" s="10">
        <v>2845</v>
      </c>
      <c r="H72" s="18">
        <f t="shared" ref="H72:J79" si="42">E72/B72*100</f>
        <v>91.428978893325734</v>
      </c>
      <c r="I72" s="18">
        <f t="shared" si="42"/>
        <v>96.639566395663962</v>
      </c>
      <c r="J72" s="18">
        <f t="shared" si="42"/>
        <v>85.641180012040934</v>
      </c>
      <c r="K72" s="19">
        <f>H80+1500</f>
        <v>2571.028052949704</v>
      </c>
      <c r="L72" s="19">
        <f t="shared" ref="L72:M72" si="43">I80+1500</f>
        <v>2848.9812333807736</v>
      </c>
      <c r="M72" s="19">
        <f t="shared" si="43"/>
        <v>2276.5280794667819</v>
      </c>
    </row>
    <row r="73" spans="1:13" ht="9" customHeight="1" x14ac:dyDescent="0.3">
      <c r="A73" s="10" t="s">
        <v>10</v>
      </c>
      <c r="B73" s="10">
        <v>5338</v>
      </c>
      <c r="C73" s="10">
        <v>2814</v>
      </c>
      <c r="D73" s="10">
        <v>2524</v>
      </c>
      <c r="E73" s="10">
        <v>3344</v>
      </c>
      <c r="F73" s="10">
        <v>2258</v>
      </c>
      <c r="G73" s="10">
        <v>1086</v>
      </c>
      <c r="H73" s="18">
        <f t="shared" si="42"/>
        <v>62.645185462720121</v>
      </c>
      <c r="I73" s="18">
        <f t="shared" si="42"/>
        <v>80.241648898365312</v>
      </c>
      <c r="J73" s="18">
        <f t="shared" si="42"/>
        <v>43.026941362916006</v>
      </c>
      <c r="K73" s="20"/>
      <c r="L73" s="20"/>
      <c r="M73" s="20"/>
    </row>
    <row r="74" spans="1:13" ht="9" customHeight="1" x14ac:dyDescent="0.3">
      <c r="A74" s="10" t="s">
        <v>11</v>
      </c>
      <c r="B74" s="10">
        <v>5358</v>
      </c>
      <c r="C74" s="10">
        <v>2603</v>
      </c>
      <c r="D74" s="10">
        <v>2755</v>
      </c>
      <c r="E74" s="10">
        <v>1635</v>
      </c>
      <c r="F74" s="10">
        <v>1228</v>
      </c>
      <c r="G74" s="10">
        <v>407</v>
      </c>
      <c r="H74" s="18">
        <f t="shared" si="42"/>
        <v>30.515117581187013</v>
      </c>
      <c r="I74" s="18">
        <f t="shared" si="42"/>
        <v>47.176334998079142</v>
      </c>
      <c r="J74" s="18">
        <f t="shared" si="42"/>
        <v>14.773139745916517</v>
      </c>
      <c r="K74" s="19">
        <f>(H78+H79)/2</f>
        <v>3.5060340801314149</v>
      </c>
      <c r="L74" s="19">
        <f t="shared" ref="L74:M74" si="44">(I78+I79)/2</f>
        <v>4.8617011233833658</v>
      </c>
      <c r="M74" s="19">
        <f t="shared" si="44"/>
        <v>1.8058960327926061</v>
      </c>
    </row>
    <row r="75" spans="1:13" ht="9" customHeight="1" x14ac:dyDescent="0.3">
      <c r="A75" s="10" t="s">
        <v>12</v>
      </c>
      <c r="B75" s="10">
        <v>4224</v>
      </c>
      <c r="C75" s="10">
        <v>2177</v>
      </c>
      <c r="D75" s="10">
        <v>2047</v>
      </c>
      <c r="E75" s="10">
        <v>602</v>
      </c>
      <c r="F75" s="10">
        <v>490</v>
      </c>
      <c r="G75" s="10">
        <v>112</v>
      </c>
      <c r="H75" s="18">
        <f t="shared" si="42"/>
        <v>14.251893939393939</v>
      </c>
      <c r="I75" s="18">
        <f t="shared" si="42"/>
        <v>22.508038585209004</v>
      </c>
      <c r="J75" s="18">
        <f t="shared" si="42"/>
        <v>5.4714215925744991</v>
      </c>
      <c r="K75" s="19"/>
      <c r="L75" s="19"/>
      <c r="M75" s="19"/>
    </row>
    <row r="76" spans="1:13" ht="9" customHeight="1" x14ac:dyDescent="0.3">
      <c r="A76" s="10" t="s">
        <v>13</v>
      </c>
      <c r="B76" s="10">
        <v>4046</v>
      </c>
      <c r="C76" s="10">
        <v>2059</v>
      </c>
      <c r="D76" s="10">
        <v>1987</v>
      </c>
      <c r="E76" s="10">
        <v>287</v>
      </c>
      <c r="F76" s="10">
        <v>233</v>
      </c>
      <c r="G76" s="10">
        <v>54</v>
      </c>
      <c r="H76" s="18">
        <f t="shared" si="42"/>
        <v>7.0934256055363329</v>
      </c>
      <c r="I76" s="18">
        <f t="shared" si="42"/>
        <v>11.316172899465759</v>
      </c>
      <c r="J76" s="18">
        <f t="shared" si="42"/>
        <v>2.7176648213387016</v>
      </c>
      <c r="K76" s="19">
        <f>K74*50</f>
        <v>175.30170400657076</v>
      </c>
      <c r="L76" s="19">
        <f t="shared" ref="L76:M76" si="45">L74*50</f>
        <v>243.0850561691683</v>
      </c>
      <c r="M76" s="19">
        <f t="shared" si="45"/>
        <v>90.294801639630307</v>
      </c>
    </row>
    <row r="77" spans="1:13" ht="9" customHeight="1" x14ac:dyDescent="0.3">
      <c r="A77" s="10" t="s">
        <v>14</v>
      </c>
      <c r="B77" s="10">
        <v>2830</v>
      </c>
      <c r="C77" s="10">
        <v>1588</v>
      </c>
      <c r="D77" s="10">
        <v>1242</v>
      </c>
      <c r="E77" s="10">
        <v>132</v>
      </c>
      <c r="F77" s="10">
        <v>109</v>
      </c>
      <c r="G77" s="10">
        <v>23</v>
      </c>
      <c r="H77" s="18">
        <f t="shared" si="42"/>
        <v>4.6643109540636045</v>
      </c>
      <c r="I77" s="18">
        <f t="shared" si="42"/>
        <v>6.8639798488664985</v>
      </c>
      <c r="J77" s="18">
        <f t="shared" si="42"/>
        <v>1.8518518518518516</v>
      </c>
      <c r="K77" s="19"/>
      <c r="L77" s="19"/>
      <c r="M77" s="19"/>
    </row>
    <row r="78" spans="1:13" ht="9" customHeight="1" x14ac:dyDescent="0.3">
      <c r="A78" s="10" t="s">
        <v>15</v>
      </c>
      <c r="B78" s="10">
        <v>2329</v>
      </c>
      <c r="C78" s="10">
        <v>1287</v>
      </c>
      <c r="D78" s="10">
        <v>1042</v>
      </c>
      <c r="E78" s="10">
        <v>84</v>
      </c>
      <c r="F78" s="10">
        <v>65</v>
      </c>
      <c r="G78" s="10">
        <v>19</v>
      </c>
      <c r="H78" s="18">
        <f t="shared" si="42"/>
        <v>3.6066981537140408</v>
      </c>
      <c r="I78" s="18">
        <f t="shared" si="42"/>
        <v>5.0505050505050502</v>
      </c>
      <c r="J78" s="18">
        <f t="shared" si="42"/>
        <v>1.8234165067178503</v>
      </c>
      <c r="K78" s="19">
        <f>K72-K76</f>
        <v>2395.7263489431334</v>
      </c>
      <c r="L78" s="19">
        <f t="shared" ref="L78:M78" si="46">L72-L76</f>
        <v>2605.8961772116054</v>
      </c>
      <c r="M78" s="19">
        <f t="shared" si="46"/>
        <v>2186.2332778271516</v>
      </c>
    </row>
    <row r="79" spans="1:13" ht="9" customHeight="1" x14ac:dyDescent="0.3">
      <c r="A79" s="10" t="s">
        <v>16</v>
      </c>
      <c r="B79" s="10">
        <v>1527</v>
      </c>
      <c r="C79" s="10">
        <v>856</v>
      </c>
      <c r="D79" s="10">
        <v>671</v>
      </c>
      <c r="E79" s="10">
        <v>52</v>
      </c>
      <c r="F79" s="10">
        <v>40</v>
      </c>
      <c r="G79" s="10">
        <v>12</v>
      </c>
      <c r="H79" s="18">
        <f t="shared" si="42"/>
        <v>3.4053700065487886</v>
      </c>
      <c r="I79" s="18">
        <f t="shared" si="42"/>
        <v>4.6728971962616823</v>
      </c>
      <c r="J79" s="18">
        <f t="shared" si="42"/>
        <v>1.7883755588673622</v>
      </c>
      <c r="K79" s="19">
        <f>100-K74</f>
        <v>96.493965919868586</v>
      </c>
      <c r="L79" s="19">
        <f t="shared" ref="L79:M79" si="47">100-L74</f>
        <v>95.138298876616631</v>
      </c>
      <c r="M79" s="19">
        <f t="shared" si="47"/>
        <v>98.194103967207397</v>
      </c>
    </row>
    <row r="80" spans="1:13" ht="9" customHeight="1" x14ac:dyDescent="0.3">
      <c r="H80" s="18">
        <f>SUM(H72:H78)*5</f>
        <v>1071.028052949704</v>
      </c>
      <c r="I80" s="18">
        <f>SUM(I72:I78)*5</f>
        <v>1348.9812333807736</v>
      </c>
      <c r="J80" s="18">
        <f>SUM(J72:J78)*5</f>
        <v>776.52807946678183</v>
      </c>
      <c r="K80" s="21">
        <f>K78/K79</f>
        <v>24.827732243201762</v>
      </c>
      <c r="L80" s="21">
        <f t="shared" ref="L80:M80" si="48">L78/L79</f>
        <v>27.390611436001723</v>
      </c>
      <c r="M80" s="21">
        <f t="shared" si="48"/>
        <v>22.264404780935312</v>
      </c>
    </row>
    <row r="81" spans="1:13" ht="9" customHeight="1" x14ac:dyDescent="0.3">
      <c r="A81" s="13" t="s">
        <v>43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</sheetData>
  <mergeCells count="3">
    <mergeCell ref="B2:D2"/>
    <mergeCell ref="E2:G2"/>
    <mergeCell ref="K2:M2"/>
  </mergeCells>
  <pageMargins left="0.7" right="0.7" top="0.75" bottom="0.75" header="0.3" footer="0.3"/>
  <pageSetup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3FC21-817A-432C-8BF0-9158C8B6B1FE}">
  <dimension ref="A1:I73"/>
  <sheetViews>
    <sheetView view="pageBreakPreview" topLeftCell="A53" zoomScale="150" zoomScaleNormal="100" zoomScaleSheetLayoutView="150" workbookViewId="0">
      <selection activeCell="D75" sqref="D75"/>
    </sheetView>
  </sheetViews>
  <sheetFormatPr defaultColWidth="8.86328125" defaultRowHeight="9.6" customHeight="1" x14ac:dyDescent="0.3"/>
  <cols>
    <col min="1" max="16384" width="8.86328125" style="1"/>
  </cols>
  <sheetData>
    <row r="1" spans="1:9" ht="9.6" customHeight="1" x14ac:dyDescent="0.3">
      <c r="A1" s="1" t="s">
        <v>41</v>
      </c>
    </row>
    <row r="2" spans="1:9" ht="9.6" customHeight="1" x14ac:dyDescent="0.3">
      <c r="A2" s="2"/>
      <c r="B2" s="3" t="s">
        <v>24</v>
      </c>
      <c r="C2" s="3" t="s">
        <v>33</v>
      </c>
      <c r="D2" s="3" t="s">
        <v>34</v>
      </c>
      <c r="E2" s="3" t="s">
        <v>35</v>
      </c>
      <c r="F2" s="3" t="s">
        <v>37</v>
      </c>
      <c r="G2" s="3" t="s">
        <v>38</v>
      </c>
      <c r="H2" s="3" t="s">
        <v>39</v>
      </c>
      <c r="I2" s="4" t="s">
        <v>40</v>
      </c>
    </row>
    <row r="3" spans="1:9" ht="9.6" customHeight="1" x14ac:dyDescent="0.3">
      <c r="A3" s="1" t="s">
        <v>26</v>
      </c>
    </row>
    <row r="4" spans="1:9" ht="9.6" customHeight="1" x14ac:dyDescent="0.3">
      <c r="A4" s="1" t="s">
        <v>2</v>
      </c>
      <c r="B4" s="1">
        <v>120401</v>
      </c>
      <c r="C4" s="1">
        <v>286209</v>
      </c>
      <c r="D4" s="1">
        <v>272826</v>
      </c>
      <c r="E4" s="1">
        <v>18887</v>
      </c>
      <c r="F4" s="5">
        <f>C4/B4</f>
        <v>2.3771314191742592</v>
      </c>
      <c r="G4" s="5">
        <f>D4/B4</f>
        <v>2.2659778573267664</v>
      </c>
      <c r="H4" s="6">
        <f>D4*100/C4</f>
        <v>95.32404641363479</v>
      </c>
      <c r="I4" s="1">
        <f>E4*1000/B4</f>
        <v>156.86746787817376</v>
      </c>
    </row>
    <row r="5" spans="1:9" ht="9.6" customHeight="1" x14ac:dyDescent="0.3">
      <c r="A5" s="1" t="s">
        <v>9</v>
      </c>
      <c r="B5" s="1">
        <v>25799</v>
      </c>
      <c r="C5" s="1">
        <v>5492</v>
      </c>
      <c r="D5" s="1">
        <v>5349</v>
      </c>
      <c r="E5" s="1">
        <v>1897</v>
      </c>
      <c r="F5" s="5">
        <f t="shared" ref="F5:F11" si="0">C5/B5</f>
        <v>0.21287646808015814</v>
      </c>
      <c r="G5" s="5">
        <f t="shared" ref="G5:G11" si="1">D5/B5</f>
        <v>0.20733361758207683</v>
      </c>
      <c r="H5" s="6">
        <f t="shared" ref="H5:H11" si="2">D5*100/C5</f>
        <v>97.396212672978876</v>
      </c>
      <c r="I5" s="1">
        <f t="shared" ref="I5:I11" si="3">E5*1000/B5</f>
        <v>73.529981782239616</v>
      </c>
    </row>
    <row r="6" spans="1:9" ht="9.6" customHeight="1" x14ac:dyDescent="0.3">
      <c r="A6" s="1" t="s">
        <v>10</v>
      </c>
      <c r="B6" s="1">
        <v>21373</v>
      </c>
      <c r="C6" s="1">
        <v>22157</v>
      </c>
      <c r="D6" s="1">
        <v>21432</v>
      </c>
      <c r="E6" s="1">
        <v>4771</v>
      </c>
      <c r="F6" s="5">
        <f t="shared" si="0"/>
        <v>1.0366817947878164</v>
      </c>
      <c r="G6" s="5">
        <f t="shared" si="1"/>
        <v>1.0027604922097975</v>
      </c>
      <c r="H6" s="6">
        <f t="shared" si="2"/>
        <v>96.727896375863153</v>
      </c>
      <c r="I6" s="1">
        <f t="shared" si="3"/>
        <v>223.22556496514295</v>
      </c>
    </row>
    <row r="7" spans="1:9" ht="9.6" customHeight="1" x14ac:dyDescent="0.3">
      <c r="A7" s="1" t="s">
        <v>11</v>
      </c>
      <c r="B7" s="1">
        <v>20882</v>
      </c>
      <c r="C7" s="1">
        <v>44978</v>
      </c>
      <c r="D7" s="1">
        <v>43265</v>
      </c>
      <c r="E7" s="1">
        <v>4959</v>
      </c>
      <c r="F7" s="5">
        <f t="shared" si="0"/>
        <v>2.1539124604922901</v>
      </c>
      <c r="G7" s="5">
        <f t="shared" si="1"/>
        <v>2.0718800881141655</v>
      </c>
      <c r="H7" s="6">
        <f t="shared" si="2"/>
        <v>96.191471386010932</v>
      </c>
      <c r="I7" s="1">
        <f t="shared" si="3"/>
        <v>237.47725313667274</v>
      </c>
    </row>
    <row r="8" spans="1:9" ht="9.6" customHeight="1" x14ac:dyDescent="0.3">
      <c r="A8" s="1" t="s">
        <v>12</v>
      </c>
      <c r="B8" s="1">
        <v>16451</v>
      </c>
      <c r="C8" s="1">
        <v>54208</v>
      </c>
      <c r="D8" s="1">
        <v>51801</v>
      </c>
      <c r="E8" s="1">
        <v>3496</v>
      </c>
      <c r="F8" s="5">
        <f t="shared" si="0"/>
        <v>3.2951188377606226</v>
      </c>
      <c r="G8" s="5">
        <f t="shared" si="1"/>
        <v>3.1488055437359432</v>
      </c>
      <c r="H8" s="6">
        <f t="shared" si="2"/>
        <v>95.559695985832349</v>
      </c>
      <c r="I8" s="1">
        <f t="shared" si="3"/>
        <v>212.50987781897757</v>
      </c>
    </row>
    <row r="9" spans="1:9" ht="9.6" customHeight="1" x14ac:dyDescent="0.3">
      <c r="A9" s="1" t="s">
        <v>13</v>
      </c>
      <c r="B9" s="1">
        <v>15418</v>
      </c>
      <c r="C9" s="1">
        <v>63587</v>
      </c>
      <c r="D9" s="1">
        <v>60628</v>
      </c>
      <c r="E9" s="1">
        <v>2268</v>
      </c>
      <c r="F9" s="5">
        <f t="shared" si="0"/>
        <v>4.1242054741211573</v>
      </c>
      <c r="G9" s="5">
        <f t="shared" si="1"/>
        <v>3.9322869373459595</v>
      </c>
      <c r="H9" s="6">
        <f t="shared" si="2"/>
        <v>95.346533096387631</v>
      </c>
      <c r="I9" s="1">
        <f t="shared" si="3"/>
        <v>147.10079128291608</v>
      </c>
    </row>
    <row r="10" spans="1:9" ht="9.6" customHeight="1" x14ac:dyDescent="0.3">
      <c r="A10" s="1" t="s">
        <v>14</v>
      </c>
      <c r="B10" s="1">
        <v>11126</v>
      </c>
      <c r="C10" s="1">
        <v>50764</v>
      </c>
      <c r="D10" s="1">
        <v>47996</v>
      </c>
      <c r="E10" s="1">
        <v>872</v>
      </c>
      <c r="F10" s="5">
        <f t="shared" si="0"/>
        <v>4.5626460542872547</v>
      </c>
      <c r="G10" s="5">
        <f t="shared" si="1"/>
        <v>4.3138594283659897</v>
      </c>
      <c r="H10" s="6">
        <f t="shared" si="2"/>
        <v>94.547316996296587</v>
      </c>
      <c r="I10" s="1">
        <f t="shared" si="3"/>
        <v>78.374977530109646</v>
      </c>
    </row>
    <row r="11" spans="1:9" ht="9.6" customHeight="1" x14ac:dyDescent="0.3">
      <c r="A11" s="1" t="s">
        <v>15</v>
      </c>
      <c r="B11" s="1">
        <v>9352</v>
      </c>
      <c r="C11" s="1">
        <v>45023</v>
      </c>
      <c r="D11" s="1">
        <v>42355</v>
      </c>
      <c r="E11" s="1">
        <v>624</v>
      </c>
      <c r="F11" s="5">
        <f t="shared" si="0"/>
        <v>4.8142643284858853</v>
      </c>
      <c r="G11" s="5">
        <f t="shared" si="1"/>
        <v>4.5289777587681783</v>
      </c>
      <c r="H11" s="6">
        <f t="shared" si="2"/>
        <v>94.074139884059264</v>
      </c>
      <c r="I11" s="1">
        <f t="shared" si="3"/>
        <v>66.72369546621043</v>
      </c>
    </row>
    <row r="12" spans="1:9" ht="9.6" customHeight="1" x14ac:dyDescent="0.3">
      <c r="A12" s="1" t="s">
        <v>28</v>
      </c>
      <c r="H12" s="7" t="s">
        <v>42</v>
      </c>
      <c r="I12" s="1">
        <f>SUM(I5:I11)*5</f>
        <v>5194.7107099113455</v>
      </c>
    </row>
    <row r="13" spans="1:9" ht="9.6" customHeight="1" x14ac:dyDescent="0.3">
      <c r="A13" s="1" t="s">
        <v>36</v>
      </c>
    </row>
    <row r="14" spans="1:9" ht="9.6" customHeight="1" x14ac:dyDescent="0.3">
      <c r="A14" s="1" t="s">
        <v>2</v>
      </c>
      <c r="B14" s="1">
        <v>17760</v>
      </c>
      <c r="C14" s="1">
        <v>47253</v>
      </c>
      <c r="D14" s="1">
        <v>45098</v>
      </c>
      <c r="E14" s="1">
        <v>2992</v>
      </c>
      <c r="F14" s="5">
        <f>C14/B14</f>
        <v>2.6606418918918919</v>
      </c>
      <c r="G14" s="5">
        <f>D14/B14</f>
        <v>2.5393018018018019</v>
      </c>
      <c r="H14" s="6">
        <f>D14*100/C14</f>
        <v>95.439442998328147</v>
      </c>
      <c r="I14" s="1">
        <f>E14*1000/B14</f>
        <v>168.46846846846847</v>
      </c>
    </row>
    <row r="15" spans="1:9" ht="9.6" customHeight="1" x14ac:dyDescent="0.3">
      <c r="A15" s="1" t="s">
        <v>9</v>
      </c>
      <c r="B15" s="1">
        <v>3762</v>
      </c>
      <c r="C15" s="1">
        <v>840</v>
      </c>
      <c r="D15" s="1">
        <v>810</v>
      </c>
      <c r="E15" s="1">
        <v>285</v>
      </c>
      <c r="F15" s="5">
        <f t="shared" ref="F15:F21" si="4">C15/B15</f>
        <v>0.22328548644338117</v>
      </c>
      <c r="G15" s="5">
        <f t="shared" ref="G15:G21" si="5">D15/B15</f>
        <v>0.21531100478468901</v>
      </c>
      <c r="H15" s="6">
        <f t="shared" ref="H15:H21" si="6">D15*100/C15</f>
        <v>96.428571428571431</v>
      </c>
      <c r="I15" s="1">
        <f t="shared" ref="I15:I21" si="7">E15*1000/B15</f>
        <v>75.757575757575751</v>
      </c>
    </row>
    <row r="16" spans="1:9" ht="9.6" customHeight="1" x14ac:dyDescent="0.3">
      <c r="A16" s="1" t="s">
        <v>10</v>
      </c>
      <c r="B16" s="1">
        <v>3208</v>
      </c>
      <c r="C16" s="1">
        <v>4055</v>
      </c>
      <c r="D16" s="1">
        <v>3903</v>
      </c>
      <c r="E16" s="1">
        <v>756</v>
      </c>
      <c r="F16" s="5">
        <f t="shared" si="4"/>
        <v>1.2640274314214464</v>
      </c>
      <c r="G16" s="5">
        <f t="shared" si="5"/>
        <v>1.216645885286783</v>
      </c>
      <c r="H16" s="6">
        <f t="shared" si="6"/>
        <v>96.251541307028361</v>
      </c>
      <c r="I16" s="1">
        <f t="shared" si="7"/>
        <v>235.66084788029926</v>
      </c>
    </row>
    <row r="17" spans="1:9" ht="9.6" customHeight="1" x14ac:dyDescent="0.3">
      <c r="A17" s="1" t="s">
        <v>11</v>
      </c>
      <c r="B17" s="1">
        <v>3028</v>
      </c>
      <c r="C17" s="1">
        <v>7410</v>
      </c>
      <c r="D17" s="1">
        <v>7109</v>
      </c>
      <c r="E17" s="1">
        <v>788</v>
      </c>
      <c r="F17" s="5">
        <f t="shared" si="4"/>
        <v>2.4471598414795244</v>
      </c>
      <c r="G17" s="5">
        <f t="shared" si="5"/>
        <v>2.3477542932628799</v>
      </c>
      <c r="H17" s="6">
        <f t="shared" si="6"/>
        <v>95.937921727395405</v>
      </c>
      <c r="I17" s="1">
        <f t="shared" si="7"/>
        <v>260.23778071334215</v>
      </c>
    </row>
    <row r="18" spans="1:9" ht="9.6" customHeight="1" x14ac:dyDescent="0.3">
      <c r="A18" s="1" t="s">
        <v>12</v>
      </c>
      <c r="B18" s="1">
        <v>2379</v>
      </c>
      <c r="C18" s="1">
        <v>8643</v>
      </c>
      <c r="D18" s="1">
        <v>8281</v>
      </c>
      <c r="E18" s="1">
        <v>529</v>
      </c>
      <c r="F18" s="5">
        <f t="shared" si="4"/>
        <v>3.6330390920554856</v>
      </c>
      <c r="G18" s="5">
        <f t="shared" si="5"/>
        <v>3.4808743169398908</v>
      </c>
      <c r="H18" s="6">
        <f t="shared" si="6"/>
        <v>95.811639477033438</v>
      </c>
      <c r="I18" s="1">
        <f t="shared" si="7"/>
        <v>222.36233711643547</v>
      </c>
    </row>
    <row r="19" spans="1:9" ht="9.6" customHeight="1" x14ac:dyDescent="0.3">
      <c r="A19" s="1" t="s">
        <v>13</v>
      </c>
      <c r="B19" s="1">
        <v>2197</v>
      </c>
      <c r="C19" s="1">
        <v>9868</v>
      </c>
      <c r="D19" s="1">
        <v>9414</v>
      </c>
      <c r="E19" s="1">
        <v>372</v>
      </c>
      <c r="F19" s="5">
        <f t="shared" si="4"/>
        <v>4.4915794264906692</v>
      </c>
      <c r="G19" s="5">
        <f t="shared" si="5"/>
        <v>4.2849340009103321</v>
      </c>
      <c r="H19" s="6">
        <f t="shared" si="6"/>
        <v>95.399270368869068</v>
      </c>
      <c r="I19" s="1">
        <f t="shared" si="7"/>
        <v>169.32180245789712</v>
      </c>
    </row>
    <row r="20" spans="1:9" ht="9.6" customHeight="1" x14ac:dyDescent="0.3">
      <c r="A20" s="1" t="s">
        <v>14</v>
      </c>
      <c r="B20" s="1">
        <v>1714</v>
      </c>
      <c r="C20" s="1">
        <v>8656</v>
      </c>
      <c r="D20" s="1">
        <v>8229</v>
      </c>
      <c r="E20" s="1">
        <v>147</v>
      </c>
      <c r="F20" s="5">
        <f t="shared" si="4"/>
        <v>5.0501750291715286</v>
      </c>
      <c r="G20" s="5">
        <f t="shared" si="5"/>
        <v>4.8010501750291716</v>
      </c>
      <c r="H20" s="6">
        <f t="shared" si="6"/>
        <v>95.067005545286506</v>
      </c>
      <c r="I20" s="1">
        <f t="shared" si="7"/>
        <v>85.764294049008171</v>
      </c>
    </row>
    <row r="21" spans="1:9" ht="9.6" customHeight="1" x14ac:dyDescent="0.3">
      <c r="A21" s="1" t="s">
        <v>15</v>
      </c>
      <c r="B21" s="1">
        <v>1472</v>
      </c>
      <c r="C21" s="1">
        <v>7781</v>
      </c>
      <c r="D21" s="1">
        <v>7352</v>
      </c>
      <c r="E21" s="1">
        <v>115</v>
      </c>
      <c r="F21" s="5">
        <f t="shared" si="4"/>
        <v>5.2860054347826084</v>
      </c>
      <c r="G21" s="5">
        <f t="shared" si="5"/>
        <v>4.9945652173913047</v>
      </c>
      <c r="H21" s="6">
        <f t="shared" si="6"/>
        <v>94.486569849633725</v>
      </c>
      <c r="I21" s="1">
        <f t="shared" si="7"/>
        <v>78.125</v>
      </c>
    </row>
    <row r="22" spans="1:9" ht="9.6" customHeight="1" x14ac:dyDescent="0.3">
      <c r="A22" s="1" t="s">
        <v>26</v>
      </c>
      <c r="H22" s="7" t="s">
        <v>42</v>
      </c>
      <c r="I22" s="1">
        <f>SUM(I15:I21)*5</f>
        <v>5636.1481898727889</v>
      </c>
    </row>
    <row r="23" spans="1:9" ht="9.6" customHeight="1" x14ac:dyDescent="0.3">
      <c r="A23" s="1" t="s">
        <v>36</v>
      </c>
    </row>
    <row r="24" spans="1:9" ht="9.6" customHeight="1" x14ac:dyDescent="0.3">
      <c r="A24" s="1" t="s">
        <v>2</v>
      </c>
      <c r="B24" s="1">
        <v>28588</v>
      </c>
      <c r="C24" s="1">
        <v>59933</v>
      </c>
      <c r="D24" s="1">
        <v>58225</v>
      </c>
      <c r="E24" s="1">
        <v>4184</v>
      </c>
      <c r="F24" s="5">
        <f>C24/B24</f>
        <v>2.0964390653421017</v>
      </c>
      <c r="G24" s="5">
        <f>D24/B24</f>
        <v>2.0366937176437667</v>
      </c>
      <c r="H24" s="6">
        <f>D24*100/C24</f>
        <v>97.150151001952182</v>
      </c>
      <c r="I24" s="1">
        <f>E24*1000/B24</f>
        <v>146.35511403386036</v>
      </c>
    </row>
    <row r="25" spans="1:9" ht="9.6" customHeight="1" x14ac:dyDescent="0.3">
      <c r="A25" s="1" t="s">
        <v>9</v>
      </c>
      <c r="B25" s="1">
        <v>5909</v>
      </c>
      <c r="C25" s="1">
        <v>1156</v>
      </c>
      <c r="D25" s="1">
        <v>1138</v>
      </c>
      <c r="E25" s="1">
        <v>390</v>
      </c>
      <c r="F25" s="5">
        <f t="shared" ref="F25:F31" si="8">C25/B25</f>
        <v>0.19563377898121509</v>
      </c>
      <c r="G25" s="5">
        <f t="shared" ref="G25:G31" si="9">D25/B25</f>
        <v>0.19258757827043493</v>
      </c>
      <c r="H25" s="6">
        <f t="shared" ref="H25:H31" si="10">D25*100/C25</f>
        <v>98.44290657439447</v>
      </c>
      <c r="I25" s="1">
        <f t="shared" ref="I25:I31" si="11">E25*1000/B25</f>
        <v>66.001015400236923</v>
      </c>
    </row>
    <row r="26" spans="1:9" ht="9.6" customHeight="1" x14ac:dyDescent="0.3">
      <c r="A26" s="1" t="s">
        <v>10</v>
      </c>
      <c r="B26" s="1">
        <v>5299</v>
      </c>
      <c r="C26" s="1">
        <v>4633</v>
      </c>
      <c r="D26" s="1">
        <v>4556</v>
      </c>
      <c r="E26" s="1">
        <v>1112</v>
      </c>
      <c r="F26" s="5">
        <f t="shared" si="8"/>
        <v>0.8743159086620117</v>
      </c>
      <c r="G26" s="5">
        <f t="shared" si="9"/>
        <v>0.85978486506888097</v>
      </c>
      <c r="H26" s="6">
        <f t="shared" si="10"/>
        <v>98.338009928771854</v>
      </c>
      <c r="I26" s="1">
        <f t="shared" si="11"/>
        <v>209.85091526703152</v>
      </c>
    </row>
    <row r="27" spans="1:9" ht="9.6" customHeight="1" x14ac:dyDescent="0.3">
      <c r="A27" s="1" t="s">
        <v>11</v>
      </c>
      <c r="B27" s="1">
        <v>5075</v>
      </c>
      <c r="C27" s="1">
        <v>9453</v>
      </c>
      <c r="D27" s="1">
        <v>9259</v>
      </c>
      <c r="E27" s="1">
        <v>1083</v>
      </c>
      <c r="F27" s="5">
        <f t="shared" si="8"/>
        <v>1.8626600985221675</v>
      </c>
      <c r="G27" s="5">
        <f t="shared" si="9"/>
        <v>1.8244334975369458</v>
      </c>
      <c r="H27" s="6">
        <f t="shared" si="10"/>
        <v>97.947741457738289</v>
      </c>
      <c r="I27" s="1">
        <f t="shared" si="11"/>
        <v>213.39901477832512</v>
      </c>
    </row>
    <row r="28" spans="1:9" ht="9.6" customHeight="1" x14ac:dyDescent="0.3">
      <c r="A28" s="1" t="s">
        <v>12</v>
      </c>
      <c r="B28" s="1">
        <v>3909</v>
      </c>
      <c r="C28" s="1">
        <v>11148</v>
      </c>
      <c r="D28" s="1">
        <v>10834</v>
      </c>
      <c r="E28" s="1">
        <v>790</v>
      </c>
      <c r="F28" s="5">
        <f t="shared" si="8"/>
        <v>2.8518802762854949</v>
      </c>
      <c r="G28" s="5">
        <f t="shared" si="9"/>
        <v>2.7715528268099257</v>
      </c>
      <c r="H28" s="6">
        <f t="shared" si="10"/>
        <v>97.183351273771081</v>
      </c>
      <c r="I28" s="1">
        <f t="shared" si="11"/>
        <v>202.09772320286518</v>
      </c>
    </row>
    <row r="29" spans="1:9" ht="9.6" customHeight="1" x14ac:dyDescent="0.3">
      <c r="A29" s="1" t="s">
        <v>13</v>
      </c>
      <c r="B29" s="1">
        <v>3569</v>
      </c>
      <c r="C29" s="1">
        <v>12879</v>
      </c>
      <c r="D29" s="1">
        <v>12541</v>
      </c>
      <c r="E29" s="1">
        <v>460</v>
      </c>
      <c r="F29" s="5">
        <f t="shared" si="8"/>
        <v>3.6085738302045391</v>
      </c>
      <c r="G29" s="5">
        <f t="shared" si="9"/>
        <v>3.5138694312132248</v>
      </c>
      <c r="H29" s="6">
        <f t="shared" si="10"/>
        <v>97.375572637627144</v>
      </c>
      <c r="I29" s="1">
        <f t="shared" si="11"/>
        <v>128.88764359764639</v>
      </c>
    </row>
    <row r="30" spans="1:9" ht="9.6" customHeight="1" x14ac:dyDescent="0.3">
      <c r="A30" s="1" t="s">
        <v>14</v>
      </c>
      <c r="B30" s="1">
        <v>2613</v>
      </c>
      <c r="C30" s="1">
        <v>10734</v>
      </c>
      <c r="D30" s="1">
        <v>10367</v>
      </c>
      <c r="E30" s="1">
        <v>197</v>
      </c>
      <c r="F30" s="5">
        <f t="shared" si="8"/>
        <v>4.1079219288174516</v>
      </c>
      <c r="G30" s="5">
        <f t="shared" si="9"/>
        <v>3.967470340604669</v>
      </c>
      <c r="H30" s="6">
        <f t="shared" si="10"/>
        <v>96.580957704490402</v>
      </c>
      <c r="I30" s="1">
        <f t="shared" si="11"/>
        <v>75.392269422120165</v>
      </c>
    </row>
    <row r="31" spans="1:9" ht="9.6" customHeight="1" x14ac:dyDescent="0.3">
      <c r="A31" s="1" t="s">
        <v>15</v>
      </c>
      <c r="B31" s="1">
        <v>2214</v>
      </c>
      <c r="C31" s="1">
        <v>9930</v>
      </c>
      <c r="D31" s="1">
        <v>9530</v>
      </c>
      <c r="E31" s="1">
        <v>152</v>
      </c>
      <c r="F31" s="5">
        <f t="shared" si="8"/>
        <v>4.4850948509485091</v>
      </c>
      <c r="G31" s="5">
        <f t="shared" si="9"/>
        <v>4.3044263775971094</v>
      </c>
      <c r="H31" s="6">
        <f t="shared" si="10"/>
        <v>95.971802618328297</v>
      </c>
      <c r="I31" s="1">
        <f t="shared" si="11"/>
        <v>68.654019873532064</v>
      </c>
    </row>
    <row r="32" spans="1:9" ht="9.6" customHeight="1" x14ac:dyDescent="0.3">
      <c r="A32" s="1" t="s">
        <v>29</v>
      </c>
      <c r="H32" s="7" t="s">
        <v>42</v>
      </c>
      <c r="I32" s="1">
        <f>SUM(I25:I31)*5</f>
        <v>4821.4130077087875</v>
      </c>
    </row>
    <row r="33" spans="1:9" ht="9.6" customHeight="1" x14ac:dyDescent="0.3">
      <c r="A33" s="1" t="s">
        <v>36</v>
      </c>
    </row>
    <row r="34" spans="1:9" ht="9.6" customHeight="1" x14ac:dyDescent="0.3">
      <c r="A34" s="1" t="s">
        <v>2</v>
      </c>
      <c r="B34" s="1">
        <v>19422</v>
      </c>
      <c r="C34" s="1">
        <v>49447</v>
      </c>
      <c r="D34" s="1">
        <v>45515</v>
      </c>
      <c r="E34" s="1">
        <v>3202</v>
      </c>
      <c r="F34" s="5">
        <f>C34/B34</f>
        <v>2.5459272989393473</v>
      </c>
      <c r="G34" s="5">
        <f>D34/B34</f>
        <v>2.3434764699824941</v>
      </c>
      <c r="H34" s="6">
        <f>D34*100/C34</f>
        <v>92.048051449026232</v>
      </c>
      <c r="I34" s="1">
        <f>E34*1000/B34</f>
        <v>164.86458655133353</v>
      </c>
    </row>
    <row r="35" spans="1:9" ht="9.6" customHeight="1" x14ac:dyDescent="0.3">
      <c r="A35" s="1" t="s">
        <v>9</v>
      </c>
      <c r="B35" s="1">
        <v>4111</v>
      </c>
      <c r="C35" s="1">
        <v>1033</v>
      </c>
      <c r="D35" s="1">
        <v>989</v>
      </c>
      <c r="E35" s="1">
        <v>322</v>
      </c>
      <c r="F35" s="5">
        <f t="shared" ref="F35:F41" si="12">C35/B35</f>
        <v>0.25127706154220386</v>
      </c>
      <c r="G35" s="5">
        <f t="shared" ref="G35:G41" si="13">D35/B35</f>
        <v>0.24057406956944782</v>
      </c>
      <c r="H35" s="6">
        <f t="shared" ref="H35:H41" si="14">D35*100/C35</f>
        <v>95.740561471442405</v>
      </c>
      <c r="I35" s="1">
        <f t="shared" ref="I35:I41" si="15">E35*1000/B35</f>
        <v>78.326441255169058</v>
      </c>
    </row>
    <row r="36" spans="1:9" ht="9.6" customHeight="1" x14ac:dyDescent="0.3">
      <c r="A36" s="1" t="s">
        <v>10</v>
      </c>
      <c r="B36" s="1">
        <v>3536</v>
      </c>
      <c r="C36" s="1">
        <v>3925</v>
      </c>
      <c r="D36" s="1">
        <v>3703</v>
      </c>
      <c r="E36" s="1">
        <v>817</v>
      </c>
      <c r="F36" s="5">
        <f t="shared" si="12"/>
        <v>1.1100113122171946</v>
      </c>
      <c r="G36" s="5">
        <f t="shared" si="13"/>
        <v>1.0472285067873304</v>
      </c>
      <c r="H36" s="6">
        <f t="shared" si="14"/>
        <v>94.343949044585983</v>
      </c>
      <c r="I36" s="1">
        <f t="shared" si="15"/>
        <v>231.05203619909503</v>
      </c>
    </row>
    <row r="37" spans="1:9" ht="9.6" customHeight="1" x14ac:dyDescent="0.3">
      <c r="A37" s="1" t="s">
        <v>11</v>
      </c>
      <c r="B37" s="1">
        <v>3467</v>
      </c>
      <c r="C37" s="1">
        <v>8097</v>
      </c>
      <c r="D37" s="1">
        <v>7518</v>
      </c>
      <c r="E37" s="1">
        <v>854</v>
      </c>
      <c r="F37" s="5">
        <f t="shared" si="12"/>
        <v>2.3354485145659072</v>
      </c>
      <c r="G37" s="5">
        <f t="shared" si="13"/>
        <v>2.1684453417940581</v>
      </c>
      <c r="H37" s="6">
        <f t="shared" si="14"/>
        <v>92.849203408669879</v>
      </c>
      <c r="I37" s="1">
        <f t="shared" si="15"/>
        <v>246.32246899336602</v>
      </c>
    </row>
    <row r="38" spans="1:9" ht="9.6" customHeight="1" x14ac:dyDescent="0.3">
      <c r="A38" s="1" t="s">
        <v>12</v>
      </c>
      <c r="B38" s="1">
        <v>2728</v>
      </c>
      <c r="C38" s="1">
        <v>9839</v>
      </c>
      <c r="D38" s="1">
        <v>9087</v>
      </c>
      <c r="E38" s="1">
        <v>614</v>
      </c>
      <c r="F38" s="5">
        <f t="shared" si="12"/>
        <v>3.6066715542521992</v>
      </c>
      <c r="G38" s="5">
        <f t="shared" si="13"/>
        <v>3.3310117302052786</v>
      </c>
      <c r="H38" s="6">
        <f t="shared" si="14"/>
        <v>92.356946844191484</v>
      </c>
      <c r="I38" s="1">
        <f t="shared" si="15"/>
        <v>225.07331378299119</v>
      </c>
    </row>
    <row r="39" spans="1:9" ht="9.6" customHeight="1" x14ac:dyDescent="0.3">
      <c r="A39" s="1" t="s">
        <v>13</v>
      </c>
      <c r="B39" s="1">
        <v>2509</v>
      </c>
      <c r="C39" s="1">
        <v>11355</v>
      </c>
      <c r="D39" s="1">
        <v>10480</v>
      </c>
      <c r="E39" s="1">
        <v>365</v>
      </c>
      <c r="F39" s="5">
        <f t="shared" si="12"/>
        <v>4.525707453168593</v>
      </c>
      <c r="G39" s="5">
        <f t="shared" si="13"/>
        <v>4.1769629334396177</v>
      </c>
      <c r="H39" s="6">
        <f t="shared" si="14"/>
        <v>92.294143549097313</v>
      </c>
      <c r="I39" s="1">
        <f t="shared" si="15"/>
        <v>145.47628537265842</v>
      </c>
    </row>
    <row r="40" spans="1:9" ht="9.6" customHeight="1" x14ac:dyDescent="0.3">
      <c r="A40" s="1" t="s">
        <v>14</v>
      </c>
      <c r="B40" s="1">
        <v>1679</v>
      </c>
      <c r="C40" s="1">
        <v>8336</v>
      </c>
      <c r="D40" s="1">
        <v>7556</v>
      </c>
      <c r="E40" s="1">
        <v>149</v>
      </c>
      <c r="F40" s="5">
        <f t="shared" si="12"/>
        <v>4.9648600357355566</v>
      </c>
      <c r="G40" s="5">
        <f t="shared" si="13"/>
        <v>4.5002977963073256</v>
      </c>
      <c r="H40" s="6">
        <f t="shared" si="14"/>
        <v>90.642994241842615</v>
      </c>
      <c r="I40" s="1">
        <f t="shared" si="15"/>
        <v>88.743299583085175</v>
      </c>
    </row>
    <row r="41" spans="1:9" ht="9.6" customHeight="1" x14ac:dyDescent="0.3">
      <c r="A41" s="1" t="s">
        <v>15</v>
      </c>
      <c r="B41" s="1">
        <v>1392</v>
      </c>
      <c r="C41" s="1">
        <v>6862</v>
      </c>
      <c r="D41" s="1">
        <v>6182</v>
      </c>
      <c r="E41" s="1">
        <v>81</v>
      </c>
      <c r="F41" s="5">
        <f t="shared" si="12"/>
        <v>4.929597701149425</v>
      </c>
      <c r="G41" s="5">
        <f t="shared" si="13"/>
        <v>4.4410919540229887</v>
      </c>
      <c r="H41" s="6">
        <f t="shared" si="14"/>
        <v>90.09035266686098</v>
      </c>
      <c r="I41" s="1">
        <f t="shared" si="15"/>
        <v>58.189655172413794</v>
      </c>
    </row>
    <row r="42" spans="1:9" ht="9.6" customHeight="1" x14ac:dyDescent="0.3">
      <c r="A42" s="1" t="s">
        <v>30</v>
      </c>
      <c r="H42" s="7" t="s">
        <v>42</v>
      </c>
      <c r="I42" s="1">
        <f>SUM(I35:I41)*5</f>
        <v>5365.9175017938933</v>
      </c>
    </row>
    <row r="43" spans="1:9" ht="9.6" customHeight="1" x14ac:dyDescent="0.3">
      <c r="A43" s="1" t="s">
        <v>36</v>
      </c>
    </row>
    <row r="44" spans="1:9" ht="9.6" customHeight="1" x14ac:dyDescent="0.3">
      <c r="A44" s="1" t="s">
        <v>2</v>
      </c>
      <c r="B44" s="1">
        <v>19871</v>
      </c>
      <c r="C44" s="1">
        <v>49279</v>
      </c>
      <c r="D44" s="1">
        <v>46599</v>
      </c>
      <c r="E44" s="1">
        <v>3349</v>
      </c>
      <c r="F44" s="5">
        <f>C44/B44</f>
        <v>2.4799456494388807</v>
      </c>
      <c r="G44" s="5">
        <f>D44/B44</f>
        <v>2.3450757385134113</v>
      </c>
      <c r="H44" s="6">
        <f>D44*100/C44</f>
        <v>94.561577954098098</v>
      </c>
      <c r="I44" s="1">
        <f>E44*1000/B44</f>
        <v>168.53706406320768</v>
      </c>
    </row>
    <row r="45" spans="1:9" ht="9.6" customHeight="1" x14ac:dyDescent="0.3">
      <c r="A45" s="1" t="s">
        <v>9</v>
      </c>
      <c r="B45" s="1">
        <v>4287</v>
      </c>
      <c r="C45" s="1">
        <v>789</v>
      </c>
      <c r="D45" s="1">
        <v>774</v>
      </c>
      <c r="E45" s="1">
        <v>343</v>
      </c>
      <c r="F45" s="5">
        <f t="shared" ref="F45:F51" si="16">C45/B45</f>
        <v>0.18404478656403078</v>
      </c>
      <c r="G45" s="5">
        <f t="shared" ref="G45:G51" si="17">D45/B45</f>
        <v>0.18054583624912526</v>
      </c>
      <c r="H45" s="6">
        <f t="shared" ref="H45:H51" si="18">D45*100/C45</f>
        <v>98.098859315589351</v>
      </c>
      <c r="I45" s="1">
        <f t="shared" ref="I45:I51" si="19">E45*1000/B45</f>
        <v>80.009330534173088</v>
      </c>
    </row>
    <row r="46" spans="1:9" ht="9.6" customHeight="1" x14ac:dyDescent="0.3">
      <c r="A46" s="1" t="s">
        <v>10</v>
      </c>
      <c r="B46" s="1">
        <v>3450</v>
      </c>
      <c r="C46" s="1">
        <v>3534</v>
      </c>
      <c r="D46" s="1">
        <v>3408</v>
      </c>
      <c r="E46" s="1">
        <v>788</v>
      </c>
      <c r="F46" s="5">
        <f t="shared" si="16"/>
        <v>1.0243478260869565</v>
      </c>
      <c r="G46" s="5">
        <f t="shared" si="17"/>
        <v>0.98782608695652174</v>
      </c>
      <c r="H46" s="6">
        <f t="shared" si="18"/>
        <v>96.434634974533111</v>
      </c>
      <c r="I46" s="1">
        <f t="shared" si="19"/>
        <v>228.40579710144928</v>
      </c>
    </row>
    <row r="47" spans="1:9" ht="9.6" customHeight="1" x14ac:dyDescent="0.3">
      <c r="A47" s="1" t="s">
        <v>11</v>
      </c>
      <c r="B47" s="1">
        <v>3250</v>
      </c>
      <c r="C47" s="1">
        <v>7299</v>
      </c>
      <c r="D47" s="1">
        <v>6984</v>
      </c>
      <c r="E47" s="1">
        <v>868</v>
      </c>
      <c r="F47" s="5">
        <f t="shared" si="16"/>
        <v>2.2458461538461538</v>
      </c>
      <c r="G47" s="5">
        <f t="shared" si="17"/>
        <v>2.1489230769230767</v>
      </c>
      <c r="H47" s="6">
        <f t="shared" si="18"/>
        <v>95.684340320591858</v>
      </c>
      <c r="I47" s="1">
        <f t="shared" si="19"/>
        <v>267.07692307692309</v>
      </c>
    </row>
    <row r="48" spans="1:9" ht="9.6" customHeight="1" x14ac:dyDescent="0.3">
      <c r="A48" s="1" t="s">
        <v>12</v>
      </c>
      <c r="B48" s="1">
        <v>2667</v>
      </c>
      <c r="C48" s="1">
        <v>9172</v>
      </c>
      <c r="D48" s="1">
        <v>8703</v>
      </c>
      <c r="E48" s="1">
        <v>636</v>
      </c>
      <c r="F48" s="5">
        <f t="shared" si="16"/>
        <v>3.4390701162354707</v>
      </c>
      <c r="G48" s="5">
        <f t="shared" si="17"/>
        <v>3.2632170978627673</v>
      </c>
      <c r="H48" s="6">
        <f t="shared" si="18"/>
        <v>94.886611426079369</v>
      </c>
      <c r="I48" s="1">
        <f t="shared" si="19"/>
        <v>238.47019122609674</v>
      </c>
    </row>
    <row r="49" spans="1:9" ht="9.6" customHeight="1" x14ac:dyDescent="0.3">
      <c r="A49" s="1" t="s">
        <v>13</v>
      </c>
      <c r="B49" s="1">
        <v>2685</v>
      </c>
      <c r="C49" s="1">
        <v>11683</v>
      </c>
      <c r="D49" s="1">
        <v>11019</v>
      </c>
      <c r="E49" s="1">
        <v>457</v>
      </c>
      <c r="F49" s="5">
        <f t="shared" si="16"/>
        <v>4.3512104283054001</v>
      </c>
      <c r="G49" s="5">
        <f t="shared" si="17"/>
        <v>4.1039106145251401</v>
      </c>
      <c r="H49" s="6">
        <f t="shared" si="18"/>
        <v>94.316528288966879</v>
      </c>
      <c r="I49" s="1">
        <f t="shared" si="19"/>
        <v>170.20484171322161</v>
      </c>
    </row>
    <row r="50" spans="1:9" ht="9.6" customHeight="1" x14ac:dyDescent="0.3">
      <c r="A50" s="1" t="s">
        <v>14</v>
      </c>
      <c r="B50" s="1">
        <v>2030</v>
      </c>
      <c r="C50" s="1">
        <v>9376</v>
      </c>
      <c r="D50" s="1">
        <v>8813</v>
      </c>
      <c r="E50" s="1">
        <v>158</v>
      </c>
      <c r="F50" s="5">
        <f t="shared" si="16"/>
        <v>4.6187192118226603</v>
      </c>
      <c r="G50" s="5">
        <f t="shared" si="17"/>
        <v>4.3413793103448279</v>
      </c>
      <c r="H50" s="6">
        <f t="shared" si="18"/>
        <v>93.995307167235495</v>
      </c>
      <c r="I50" s="1">
        <f t="shared" si="19"/>
        <v>77.832512315270932</v>
      </c>
    </row>
    <row r="51" spans="1:9" ht="9.6" customHeight="1" x14ac:dyDescent="0.3">
      <c r="A51" s="1" t="s">
        <v>15</v>
      </c>
      <c r="B51" s="1">
        <v>1502</v>
      </c>
      <c r="C51" s="1">
        <v>7426</v>
      </c>
      <c r="D51" s="1">
        <v>6898</v>
      </c>
      <c r="E51" s="1">
        <v>99</v>
      </c>
      <c r="F51" s="5">
        <f t="shared" si="16"/>
        <v>4.9440745672436748</v>
      </c>
      <c r="G51" s="5">
        <f t="shared" si="17"/>
        <v>4.5925432756324902</v>
      </c>
      <c r="H51" s="6">
        <f t="shared" si="18"/>
        <v>92.88984648532184</v>
      </c>
      <c r="I51" s="1">
        <f t="shared" si="19"/>
        <v>65.912117177097201</v>
      </c>
    </row>
    <row r="52" spans="1:9" ht="9.6" customHeight="1" x14ac:dyDescent="0.3">
      <c r="A52" s="1" t="s">
        <v>31</v>
      </c>
      <c r="H52" s="7" t="s">
        <v>42</v>
      </c>
      <c r="I52" s="1">
        <f>SUM(I45:I51)*5</f>
        <v>5639.5585657211595</v>
      </c>
    </row>
    <row r="53" spans="1:9" ht="9.6" customHeight="1" x14ac:dyDescent="0.3">
      <c r="A53" s="1" t="s">
        <v>36</v>
      </c>
    </row>
    <row r="54" spans="1:9" ht="9.6" customHeight="1" x14ac:dyDescent="0.3">
      <c r="A54" s="1" t="s">
        <v>2</v>
      </c>
      <c r="B54" s="1">
        <v>19841</v>
      </c>
      <c r="C54" s="1">
        <v>47806</v>
      </c>
      <c r="D54" s="1">
        <v>46188</v>
      </c>
      <c r="E54" s="1">
        <v>3168</v>
      </c>
      <c r="F54" s="5">
        <f>C54/B54</f>
        <v>2.4094551685902927</v>
      </c>
      <c r="G54" s="5">
        <f>D54/B54</f>
        <v>2.3279068595332895</v>
      </c>
      <c r="H54" s="6">
        <f>D54*100/C54</f>
        <v>96.615487595699278</v>
      </c>
      <c r="I54" s="1">
        <f>E54*1000/B54</f>
        <v>159.66937150345245</v>
      </c>
    </row>
    <row r="55" spans="1:9" ht="9.6" customHeight="1" x14ac:dyDescent="0.3">
      <c r="A55" s="1" t="s">
        <v>9</v>
      </c>
      <c r="B55" s="1">
        <v>4408</v>
      </c>
      <c r="C55" s="1">
        <v>982</v>
      </c>
      <c r="D55" s="1">
        <v>960</v>
      </c>
      <c r="E55" s="1">
        <v>336</v>
      </c>
      <c r="F55" s="5">
        <f t="shared" ref="F55:F61" si="20">C55/B55</f>
        <v>0.22277676950998185</v>
      </c>
      <c r="G55" s="5">
        <f t="shared" ref="G55:G61" si="21">D55/B55</f>
        <v>0.21778584392014519</v>
      </c>
      <c r="H55" s="6">
        <f t="shared" ref="H55:H61" si="22">D55*100/C55</f>
        <v>97.759674134419555</v>
      </c>
      <c r="I55" s="1">
        <f t="shared" ref="I55:I61" si="23">E55*1000/B55</f>
        <v>76.225045372050815</v>
      </c>
    </row>
    <row r="56" spans="1:9" ht="9.6" customHeight="1" x14ac:dyDescent="0.3">
      <c r="A56" s="1" t="s">
        <v>10</v>
      </c>
      <c r="B56" s="1">
        <v>3356</v>
      </c>
      <c r="C56" s="1">
        <v>3552</v>
      </c>
      <c r="D56" s="1">
        <v>3464</v>
      </c>
      <c r="E56" s="1">
        <v>773</v>
      </c>
      <c r="F56" s="5">
        <f t="shared" si="20"/>
        <v>1.0584028605482718</v>
      </c>
      <c r="G56" s="5">
        <f t="shared" si="21"/>
        <v>1.0321811680572111</v>
      </c>
      <c r="H56" s="6">
        <f t="shared" si="22"/>
        <v>97.522522522522522</v>
      </c>
      <c r="I56" s="1">
        <f t="shared" si="23"/>
        <v>230.33373063170441</v>
      </c>
    </row>
    <row r="57" spans="1:9" ht="9.6" customHeight="1" x14ac:dyDescent="0.3">
      <c r="A57" s="1" t="s">
        <v>11</v>
      </c>
      <c r="B57" s="1">
        <v>3307</v>
      </c>
      <c r="C57" s="1">
        <v>7254</v>
      </c>
      <c r="D57" s="1">
        <v>7062</v>
      </c>
      <c r="E57" s="1">
        <v>807</v>
      </c>
      <c r="F57" s="5">
        <f t="shared" si="20"/>
        <v>2.1935288781372844</v>
      </c>
      <c r="G57" s="5">
        <f t="shared" si="21"/>
        <v>2.1354702146960993</v>
      </c>
      <c r="H57" s="6">
        <f t="shared" si="22"/>
        <v>97.353184449958647</v>
      </c>
      <c r="I57" s="1">
        <f t="shared" si="23"/>
        <v>244.02781977623223</v>
      </c>
    </row>
    <row r="58" spans="1:9" ht="9.6" customHeight="1" x14ac:dyDescent="0.3">
      <c r="A58" s="1" t="s">
        <v>12</v>
      </c>
      <c r="B58" s="1">
        <v>2721</v>
      </c>
      <c r="C58" s="1">
        <v>9063</v>
      </c>
      <c r="D58" s="1">
        <v>8788</v>
      </c>
      <c r="E58" s="1">
        <v>581</v>
      </c>
      <c r="F58" s="5">
        <f t="shared" si="20"/>
        <v>3.3307607497243659</v>
      </c>
      <c r="G58" s="5">
        <f t="shared" si="21"/>
        <v>3.2296949650863653</v>
      </c>
      <c r="H58" s="6">
        <f t="shared" si="22"/>
        <v>96.965684651881276</v>
      </c>
      <c r="I58" s="1">
        <f t="shared" si="23"/>
        <v>213.5244395442852</v>
      </c>
    </row>
    <row r="59" spans="1:9" ht="9.6" customHeight="1" x14ac:dyDescent="0.3">
      <c r="A59" s="1" t="s">
        <v>13</v>
      </c>
      <c r="B59" s="1">
        <v>2471</v>
      </c>
      <c r="C59" s="1">
        <v>10072</v>
      </c>
      <c r="D59" s="1">
        <v>9747</v>
      </c>
      <c r="E59" s="1">
        <v>389</v>
      </c>
      <c r="F59" s="5">
        <f t="shared" si="20"/>
        <v>4.0760825576689603</v>
      </c>
      <c r="G59" s="5">
        <f t="shared" si="21"/>
        <v>3.9445568595710241</v>
      </c>
      <c r="H59" s="6">
        <f t="shared" si="22"/>
        <v>96.773232724384428</v>
      </c>
      <c r="I59" s="1">
        <f t="shared" si="23"/>
        <v>157.42614326183732</v>
      </c>
    </row>
    <row r="60" spans="1:9" ht="9.6" customHeight="1" x14ac:dyDescent="0.3">
      <c r="A60" s="1" t="s">
        <v>14</v>
      </c>
      <c r="B60" s="1">
        <v>1848</v>
      </c>
      <c r="C60" s="1">
        <v>8416</v>
      </c>
      <c r="D60" s="1">
        <v>8065</v>
      </c>
      <c r="E60" s="1">
        <v>153</v>
      </c>
      <c r="F60" s="5">
        <f t="shared" si="20"/>
        <v>4.554112554112554</v>
      </c>
      <c r="G60" s="5">
        <f t="shared" si="21"/>
        <v>4.3641774891774894</v>
      </c>
      <c r="H60" s="6">
        <f t="shared" si="22"/>
        <v>95.829372623574145</v>
      </c>
      <c r="I60" s="1">
        <f t="shared" si="23"/>
        <v>82.79220779220779</v>
      </c>
    </row>
    <row r="61" spans="1:9" ht="9.6" customHeight="1" x14ac:dyDescent="0.3">
      <c r="A61" s="1" t="s">
        <v>15</v>
      </c>
      <c r="B61" s="1">
        <v>1730</v>
      </c>
      <c r="C61" s="1">
        <v>8467</v>
      </c>
      <c r="D61" s="1">
        <v>8102</v>
      </c>
      <c r="E61" s="1">
        <v>129</v>
      </c>
      <c r="F61" s="5">
        <f t="shared" si="20"/>
        <v>4.8942196531791904</v>
      </c>
      <c r="G61" s="5">
        <f t="shared" si="21"/>
        <v>4.6832369942196532</v>
      </c>
      <c r="H61" s="6">
        <f t="shared" si="22"/>
        <v>95.689146096610372</v>
      </c>
      <c r="I61" s="1">
        <f t="shared" si="23"/>
        <v>74.566473988439313</v>
      </c>
    </row>
    <row r="62" spans="1:9" ht="9.6" customHeight="1" x14ac:dyDescent="0.3">
      <c r="A62" s="1" t="s">
        <v>32</v>
      </c>
      <c r="H62" s="7" t="s">
        <v>42</v>
      </c>
      <c r="I62" s="1">
        <f>SUM(I55:I61)*5</f>
        <v>5394.479301833785</v>
      </c>
    </row>
    <row r="63" spans="1:9" ht="9.6" customHeight="1" x14ac:dyDescent="0.3">
      <c r="A63" s="1" t="s">
        <v>36</v>
      </c>
    </row>
    <row r="64" spans="1:9" ht="9.6" customHeight="1" x14ac:dyDescent="0.3">
      <c r="A64" s="1" t="s">
        <v>2</v>
      </c>
      <c r="B64" s="1">
        <v>14919</v>
      </c>
      <c r="C64" s="1">
        <v>32491</v>
      </c>
      <c r="D64" s="1">
        <v>31201</v>
      </c>
      <c r="E64" s="1">
        <v>1992</v>
      </c>
      <c r="F64" s="5">
        <f>C64/B64</f>
        <v>2.1778269321000066</v>
      </c>
      <c r="G64" s="5">
        <f>D64/B64</f>
        <v>2.0913600107245793</v>
      </c>
      <c r="H64" s="6">
        <f>D64*100/C64</f>
        <v>96.029669754701303</v>
      </c>
      <c r="I64" s="1">
        <f>E64*1000/B64</f>
        <v>133.52101347275286</v>
      </c>
    </row>
    <row r="65" spans="1:9" ht="9.6" customHeight="1" x14ac:dyDescent="0.3">
      <c r="A65" s="1" t="s">
        <v>9</v>
      </c>
      <c r="B65" s="1">
        <v>3322</v>
      </c>
      <c r="C65" s="1">
        <v>692</v>
      </c>
      <c r="D65" s="1">
        <v>678</v>
      </c>
      <c r="E65" s="1">
        <v>221</v>
      </c>
      <c r="F65" s="5">
        <f t="shared" ref="F65:F71" si="24">C65/B65</f>
        <v>0.20830824804334738</v>
      </c>
      <c r="G65" s="5">
        <f t="shared" ref="G65:G71" si="25">D65/B65</f>
        <v>0.20409391932570742</v>
      </c>
      <c r="H65" s="6">
        <f t="shared" ref="H65:H71" si="26">D65*100/C65</f>
        <v>97.97687861271676</v>
      </c>
      <c r="I65" s="1">
        <f t="shared" ref="I65:I71" si="27">E65*1000/B65</f>
        <v>66.52618904274533</v>
      </c>
    </row>
    <row r="66" spans="1:9" ht="9.6" customHeight="1" x14ac:dyDescent="0.3">
      <c r="A66" s="1" t="s">
        <v>10</v>
      </c>
      <c r="B66" s="1">
        <v>2524</v>
      </c>
      <c r="C66" s="1">
        <v>2458</v>
      </c>
      <c r="D66" s="1">
        <v>2398</v>
      </c>
      <c r="E66" s="1">
        <v>525</v>
      </c>
      <c r="F66" s="5">
        <f t="shared" si="24"/>
        <v>0.97385103011093499</v>
      </c>
      <c r="G66" s="5">
        <f t="shared" si="25"/>
        <v>0.95007923930269411</v>
      </c>
      <c r="H66" s="6">
        <f t="shared" si="26"/>
        <v>97.558991049633846</v>
      </c>
      <c r="I66" s="1">
        <f t="shared" si="27"/>
        <v>208.00316957210777</v>
      </c>
    </row>
    <row r="67" spans="1:9" ht="9.6" customHeight="1" x14ac:dyDescent="0.3">
      <c r="A67" s="1" t="s">
        <v>11</v>
      </c>
      <c r="B67" s="1">
        <v>2755</v>
      </c>
      <c r="C67" s="1">
        <v>5465</v>
      </c>
      <c r="D67" s="1">
        <v>5333</v>
      </c>
      <c r="E67" s="1">
        <v>559</v>
      </c>
      <c r="F67" s="5">
        <f t="shared" si="24"/>
        <v>1.9836660617059891</v>
      </c>
      <c r="G67" s="5">
        <f t="shared" si="25"/>
        <v>1.9357531760435571</v>
      </c>
      <c r="H67" s="6">
        <f t="shared" si="26"/>
        <v>97.584629460201285</v>
      </c>
      <c r="I67" s="1">
        <f t="shared" si="27"/>
        <v>202.90381125226861</v>
      </c>
    </row>
    <row r="68" spans="1:9" ht="9.6" customHeight="1" x14ac:dyDescent="0.3">
      <c r="A68" s="1" t="s">
        <v>12</v>
      </c>
      <c r="B68" s="1">
        <v>2047</v>
      </c>
      <c r="C68" s="1">
        <v>6343</v>
      </c>
      <c r="D68" s="1">
        <v>6108</v>
      </c>
      <c r="E68" s="1">
        <v>346</v>
      </c>
      <c r="F68" s="5">
        <f t="shared" si="24"/>
        <v>3.0986809965803617</v>
      </c>
      <c r="G68" s="5">
        <f t="shared" si="25"/>
        <v>2.9838788470933073</v>
      </c>
      <c r="H68" s="6">
        <f t="shared" si="26"/>
        <v>96.29512848809712</v>
      </c>
      <c r="I68" s="1">
        <f t="shared" si="27"/>
        <v>169.02784562774792</v>
      </c>
    </row>
    <row r="69" spans="1:9" ht="9.6" customHeight="1" x14ac:dyDescent="0.3">
      <c r="A69" s="1" t="s">
        <v>13</v>
      </c>
      <c r="B69" s="1">
        <v>1987</v>
      </c>
      <c r="C69" s="1">
        <v>7730</v>
      </c>
      <c r="D69" s="1">
        <v>7427</v>
      </c>
      <c r="E69" s="1">
        <v>225</v>
      </c>
      <c r="F69" s="5">
        <f t="shared" si="24"/>
        <v>3.8902868646200304</v>
      </c>
      <c r="G69" s="5">
        <f t="shared" si="25"/>
        <v>3.7377956718671363</v>
      </c>
      <c r="H69" s="6">
        <f t="shared" si="26"/>
        <v>96.080206985769735</v>
      </c>
      <c r="I69" s="1">
        <f t="shared" si="27"/>
        <v>113.23603422244589</v>
      </c>
    </row>
    <row r="70" spans="1:9" ht="9.6" customHeight="1" x14ac:dyDescent="0.3">
      <c r="A70" s="1" t="s">
        <v>14</v>
      </c>
      <c r="B70" s="1">
        <v>1242</v>
      </c>
      <c r="C70" s="1">
        <v>5246</v>
      </c>
      <c r="D70" s="1">
        <v>4966</v>
      </c>
      <c r="E70" s="1">
        <v>68</v>
      </c>
      <c r="F70" s="5">
        <f t="shared" si="24"/>
        <v>4.2238325281803544</v>
      </c>
      <c r="G70" s="5">
        <f t="shared" si="25"/>
        <v>3.9983896940418679</v>
      </c>
      <c r="H70" s="6">
        <f t="shared" si="26"/>
        <v>94.662600076248566</v>
      </c>
      <c r="I70" s="1">
        <f t="shared" si="27"/>
        <v>54.750402576489535</v>
      </c>
    </row>
    <row r="71" spans="1:9" ht="9.6" customHeight="1" x14ac:dyDescent="0.3">
      <c r="A71" s="1" t="s">
        <v>15</v>
      </c>
      <c r="B71" s="1">
        <v>1042</v>
      </c>
      <c r="C71" s="1">
        <v>4557</v>
      </c>
      <c r="D71" s="1">
        <v>4291</v>
      </c>
      <c r="E71" s="1">
        <v>48</v>
      </c>
      <c r="F71" s="5">
        <f t="shared" si="24"/>
        <v>4.3733205374280226</v>
      </c>
      <c r="G71" s="5">
        <f t="shared" si="25"/>
        <v>4.1180422264875238</v>
      </c>
      <c r="H71" s="6">
        <f t="shared" si="26"/>
        <v>94.162826420890937</v>
      </c>
      <c r="I71" s="1">
        <f t="shared" si="27"/>
        <v>46.065259117082533</v>
      </c>
    </row>
    <row r="72" spans="1:9" ht="9.6" customHeight="1" x14ac:dyDescent="0.3">
      <c r="H72" s="7" t="s">
        <v>42</v>
      </c>
      <c r="I72" s="1">
        <f>SUM(I65:I71)*5</f>
        <v>4302.5635570544382</v>
      </c>
    </row>
    <row r="73" spans="1:9" ht="9.6" customHeight="1" x14ac:dyDescent="0.3">
      <c r="A73" s="8" t="s">
        <v>43</v>
      </c>
      <c r="B73" s="8"/>
      <c r="C73" s="8"/>
      <c r="D73" s="8"/>
      <c r="E73" s="8"/>
      <c r="F73" s="8"/>
      <c r="G73" s="8"/>
      <c r="H73" s="8"/>
      <c r="I73" s="8"/>
    </row>
  </sheetData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List of Tables</vt:lpstr>
      <vt:lpstr>Madang 2011</vt:lpstr>
      <vt:lpstr>Age and Sex</vt:lpstr>
      <vt:lpstr>Single year</vt:lpstr>
      <vt:lpstr>SMAM</vt:lpstr>
      <vt:lpstr>Fertility</vt:lpstr>
      <vt:lpstr>SMAM!Print_Area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2011 PNG Madang</dc:title>
  <dc:subject>2011 PNG Madang</dc:subject>
  <dc:creator>Michael Levin</dc:creator>
  <cp:keywords>2011 PNG;Papua New Guinea Statistics;2011 PNG Madang</cp:keywords>
  <cp:lastModifiedBy>Brad</cp:lastModifiedBy>
  <dcterms:created xsi:type="dcterms:W3CDTF">2020-08-07T19:25:42Z</dcterms:created>
  <dcterms:modified xsi:type="dcterms:W3CDTF">2020-08-12T00:52:49Z</dcterms:modified>
</cp:coreProperties>
</file>