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4A4407CB-3446-4A1F-905F-5AFF960EE49D}" xr6:coauthVersionLast="45" xr6:coauthVersionMax="45" xr10:uidLastSave="{00000000-0000-0000-0000-000000000000}"/>
  <bookViews>
    <workbookView xWindow="43080" yWindow="-120" windowWidth="29040" windowHeight="15840" xr2:uid="{1037C078-470C-45A1-AFAD-E94031E5A919}"/>
  </bookViews>
  <sheets>
    <sheet name="List of Tables" sheetId="6" r:id="rId1"/>
    <sheet name="Milne Bay 2011" sheetId="1" r:id="rId2"/>
    <sheet name="Age and Sex" sheetId="2" r:id="rId3"/>
    <sheet name="Single Age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56" i="4" l="1"/>
  <c r="I56" i="4"/>
  <c r="H56" i="4"/>
  <c r="K51" i="4" s="1"/>
  <c r="J55" i="4"/>
  <c r="I55" i="4"/>
  <c r="L51" i="4" s="1"/>
  <c r="H55" i="4"/>
  <c r="J54" i="4"/>
  <c r="I54" i="4"/>
  <c r="H54" i="4"/>
  <c r="J53" i="4"/>
  <c r="I53" i="4"/>
  <c r="H53" i="4"/>
  <c r="J52" i="4"/>
  <c r="J57" i="4" s="1"/>
  <c r="M49" i="4" s="1"/>
  <c r="I52" i="4"/>
  <c r="H52" i="4"/>
  <c r="J51" i="4"/>
  <c r="I51" i="4"/>
  <c r="H51" i="4"/>
  <c r="J50" i="4"/>
  <c r="I50" i="4"/>
  <c r="H50" i="4"/>
  <c r="J49" i="4"/>
  <c r="I49" i="4"/>
  <c r="H49" i="4"/>
  <c r="H57" i="4" s="1"/>
  <c r="K49" i="4" s="1"/>
  <c r="J45" i="4"/>
  <c r="M40" i="4" s="1"/>
  <c r="M45" i="4" s="1"/>
  <c r="I45" i="4"/>
  <c r="H45" i="4"/>
  <c r="K40" i="4" s="1"/>
  <c r="J44" i="4"/>
  <c r="I44" i="4"/>
  <c r="H44" i="4"/>
  <c r="J43" i="4"/>
  <c r="I43" i="4"/>
  <c r="H43" i="4"/>
  <c r="J42" i="4"/>
  <c r="I42" i="4"/>
  <c r="H42" i="4"/>
  <c r="J41" i="4"/>
  <c r="I41" i="4"/>
  <c r="H41" i="4"/>
  <c r="L40" i="4"/>
  <c r="L45" i="4" s="1"/>
  <c r="J40" i="4"/>
  <c r="I40" i="4"/>
  <c r="H40" i="4"/>
  <c r="J39" i="4"/>
  <c r="I39" i="4"/>
  <c r="H39" i="4"/>
  <c r="J38" i="4"/>
  <c r="J46" i="4" s="1"/>
  <c r="M38" i="4" s="1"/>
  <c r="I38" i="4"/>
  <c r="H38" i="4"/>
  <c r="J34" i="4"/>
  <c r="I34" i="4"/>
  <c r="H34" i="4"/>
  <c r="K29" i="4" s="1"/>
  <c r="J33" i="4"/>
  <c r="I33" i="4"/>
  <c r="H33" i="4"/>
  <c r="J32" i="4"/>
  <c r="I32" i="4"/>
  <c r="H32" i="4"/>
  <c r="J31" i="4"/>
  <c r="I31" i="4"/>
  <c r="H31" i="4"/>
  <c r="J30" i="4"/>
  <c r="I30" i="4"/>
  <c r="H30" i="4"/>
  <c r="M29" i="4"/>
  <c r="M34" i="4" s="1"/>
  <c r="L29" i="4"/>
  <c r="L34" i="4" s="1"/>
  <c r="J29" i="4"/>
  <c r="I29" i="4"/>
  <c r="H29" i="4"/>
  <c r="J28" i="4"/>
  <c r="I28" i="4"/>
  <c r="H28" i="4"/>
  <c r="J27" i="4"/>
  <c r="I27" i="4"/>
  <c r="H27" i="4"/>
  <c r="J24" i="4"/>
  <c r="M16" i="4" s="1"/>
  <c r="J23" i="4"/>
  <c r="I23" i="4"/>
  <c r="H23" i="4"/>
  <c r="J22" i="4"/>
  <c r="M18" i="4" s="1"/>
  <c r="I22" i="4"/>
  <c r="H22" i="4"/>
  <c r="K18" i="4" s="1"/>
  <c r="K23" i="4" s="1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2" i="4"/>
  <c r="I12" i="4"/>
  <c r="H12" i="4"/>
  <c r="J11" i="4"/>
  <c r="M7" i="4" s="1"/>
  <c r="I11" i="4"/>
  <c r="L7" i="4" s="1"/>
  <c r="H11" i="4"/>
  <c r="K7" i="4" s="1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J13" i="4" s="1"/>
  <c r="M5" i="4" s="1"/>
  <c r="I5" i="4"/>
  <c r="H5" i="4"/>
  <c r="H13" i="4" s="1"/>
  <c r="K5" i="4" s="1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H45" i="5"/>
  <c r="G45" i="5"/>
  <c r="F45" i="5"/>
  <c r="I44" i="5"/>
  <c r="I51" i="5" s="1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I41" i="5" s="1"/>
  <c r="H35" i="5"/>
  <c r="G35" i="5"/>
  <c r="F35" i="5"/>
  <c r="I34" i="5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I21" i="5" s="1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I11" i="5" s="1"/>
  <c r="H4" i="5"/>
  <c r="G4" i="5"/>
  <c r="F4" i="5"/>
  <c r="I3" i="5"/>
  <c r="H3" i="5"/>
  <c r="G3" i="5"/>
  <c r="F3" i="5"/>
  <c r="L18" i="4" l="1"/>
  <c r="L23" i="4" s="1"/>
  <c r="I13" i="4"/>
  <c r="L5" i="4" s="1"/>
  <c r="L11" i="4" s="1"/>
  <c r="L13" i="4" s="1"/>
  <c r="I24" i="4"/>
  <c r="L16" i="4" s="1"/>
  <c r="H24" i="4"/>
  <c r="K16" i="4" s="1"/>
  <c r="H35" i="4"/>
  <c r="K27" i="4" s="1"/>
  <c r="M51" i="4"/>
  <c r="M56" i="4" s="1"/>
  <c r="I35" i="4"/>
  <c r="L27" i="4" s="1"/>
  <c r="J35" i="4"/>
  <c r="M27" i="4" s="1"/>
  <c r="H46" i="4"/>
  <c r="K38" i="4" s="1"/>
  <c r="I57" i="4"/>
  <c r="L49" i="4" s="1"/>
  <c r="I46" i="4"/>
  <c r="L38" i="4" s="1"/>
  <c r="L44" i="4" s="1"/>
  <c r="L46" i="4" s="1"/>
  <c r="K56" i="4"/>
  <c r="K53" i="4"/>
  <c r="K55" i="4" s="1"/>
  <c r="K57" i="4" s="1"/>
  <c r="L56" i="4"/>
  <c r="L53" i="4"/>
  <c r="K45" i="4"/>
  <c r="K42" i="4"/>
  <c r="K44" i="4" s="1"/>
  <c r="K46" i="4" s="1"/>
  <c r="L42" i="4"/>
  <c r="M42" i="4"/>
  <c r="M44" i="4" s="1"/>
  <c r="M46" i="4" s="1"/>
  <c r="L33" i="4"/>
  <c r="L35" i="4" s="1"/>
  <c r="K33" i="4"/>
  <c r="M33" i="4"/>
  <c r="M35" i="4" s="1"/>
  <c r="K34" i="4"/>
  <c r="K31" i="4"/>
  <c r="L31" i="4"/>
  <c r="M31" i="4"/>
  <c r="M23" i="4"/>
  <c r="M20" i="4"/>
  <c r="M22" i="4"/>
  <c r="K20" i="4"/>
  <c r="K22" i="4" s="1"/>
  <c r="K24" i="4" s="1"/>
  <c r="M12" i="4"/>
  <c r="M9" i="4"/>
  <c r="M11" i="4" s="1"/>
  <c r="M13" i="4" s="1"/>
  <c r="K11" i="4"/>
  <c r="K13" i="4" s="1"/>
  <c r="K12" i="4"/>
  <c r="K9" i="4"/>
  <c r="L12" i="4"/>
  <c r="L9" i="4"/>
  <c r="I31" i="5"/>
  <c r="K35" i="4" l="1"/>
  <c r="M24" i="4"/>
  <c r="L20" i="4"/>
  <c r="L22" i="4" s="1"/>
  <c r="L24" i="4" s="1"/>
  <c r="M53" i="4"/>
  <c r="M55" i="4" s="1"/>
  <c r="M57" i="4" s="1"/>
  <c r="L55" i="4"/>
  <c r="L57" i="4" s="1"/>
</calcChain>
</file>

<file path=xl/sharedStrings.xml><?xml version="1.0" encoding="utf-8"?>
<sst xmlns="http://schemas.openxmlformats.org/spreadsheetml/2006/main" count="257" uniqueCount="52">
  <si>
    <t>Total</t>
  </si>
  <si>
    <t>Alotau District</t>
  </si>
  <si>
    <t>Samarai-Murua</t>
  </si>
  <si>
    <t>Kiriwina-Goodenough</t>
  </si>
  <si>
    <t>Esa'ala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</si>
  <si>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</si>
  <si>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</si>
  <si>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</si>
  <si>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</si>
  <si>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</si>
  <si>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</si>
  <si>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</si>
  <si>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</si>
  <si>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</si>
  <si>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</si>
  <si>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</si>
  <si>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</si>
  <si>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</si>
  <si>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</si>
  <si>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</si>
  <si>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</si>
  <si>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</si>
  <si>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</si>
  <si>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</si>
  <si>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Alotau District</t>
  </si>
  <si>
    <t xml:space="preserve">   Samarai-Murua</t>
  </si>
  <si>
    <t xml:space="preserve">   Kiriwina-Goodenough</t>
  </si>
  <si>
    <t xml:space="preserve">   Esa'ala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</si>
  <si>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</si>
  <si>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</si>
  <si>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</si>
  <si>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</si>
  <si>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</si>
  <si>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</si>
  <si>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</si>
  <si>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</si>
  <si>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Milne Bay Province, PNG: 2011</t>
  </si>
  <si>
    <t>TFR ==&gt;</t>
  </si>
  <si>
    <t>Source: 2011 Papua New Guinea Census</t>
  </si>
  <si>
    <t>Average Age 1st Marriage</t>
  </si>
  <si>
    <t>Table 4. Average Age at First Marriage by District, Milne Bay Province, PNG: 2011</t>
  </si>
  <si>
    <t>Table 3. Single Year of Age and Sex by District, Milne Bay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</si>
  <si>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</si>
  <si>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</si>
  <si>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</si>
  <si>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</si>
  <si>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</si>
  <si>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2. Age and Sex by District, Milne Bay Province, PNG: 2011</t>
  </si>
  <si>
    <t>Table 1. Sex and Age by Districts, Milne Bay Province, PNG: 2011</t>
  </si>
  <si>
    <t>Papua New Guinea</t>
  </si>
  <si>
    <t>2011 PNG Milne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</si>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</sst>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0" xfId="0" applyNumberFormat="1" applyFont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CA0A-105D-4C12-82A9-C134A3077C5B}">
  <dimension ref="A1:M16"/>
  <sheetViews>
    <sheetView tabSelected="1" workbookViewId="0">
      <selection activeCell="A14" sqref="A14:I14"/>
    </sheetView>
  </sheetViews>
  <sheetFormatPr defaultRowHeight="14.25" x14ac:dyDescent="0.45"/>
  <sheetData>
    <row r="1" spans="1:13" x14ac:dyDescent="0.4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9" t="s">
        <v>49</v>
      </c>
      <c r="K1" s="29"/>
      <c r="L1" s="29"/>
      <c r="M1" s="29"/>
    </row>
    <row r="2" spans="1:13" x14ac:dyDescent="0.45">
      <c r="A2" s="27"/>
      <c r="B2" s="27"/>
      <c r="C2" s="27"/>
      <c r="D2" s="27"/>
      <c r="E2" s="27"/>
      <c r="F2" s="27"/>
      <c r="G2" s="27"/>
      <c r="H2" s="27"/>
      <c r="I2" s="27"/>
      <c r="J2" s="29"/>
      <c r="K2" s="29"/>
      <c r="L2" s="29"/>
      <c r="M2" s="29"/>
    </row>
    <row r="3" spans="1:13" x14ac:dyDescent="0.45">
      <c r="A3" s="27"/>
      <c r="B3" s="27"/>
      <c r="C3" s="27"/>
      <c r="D3" s="27"/>
      <c r="E3" s="27"/>
      <c r="F3" s="27"/>
      <c r="G3" s="27"/>
      <c r="H3" s="27"/>
      <c r="I3" s="27"/>
      <c r="J3" s="29"/>
      <c r="K3" s="29"/>
      <c r="L3" s="29"/>
      <c r="M3" s="29"/>
    </row>
    <row r="4" spans="1:13" x14ac:dyDescent="0.45">
      <c r="A4" s="27"/>
      <c r="B4" s="27"/>
      <c r="C4" s="27"/>
      <c r="D4" s="27"/>
      <c r="E4" s="27"/>
      <c r="F4" s="27"/>
      <c r="G4" s="27"/>
      <c r="H4" s="27"/>
      <c r="I4" s="27"/>
      <c r="J4" s="29"/>
      <c r="K4" s="29"/>
      <c r="L4" s="29"/>
      <c r="M4" s="29"/>
    </row>
    <row r="5" spans="1:13" x14ac:dyDescent="0.45">
      <c r="A5" s="27" t="s">
        <v>51</v>
      </c>
      <c r="B5" s="27"/>
      <c r="C5" s="27"/>
      <c r="D5" s="27"/>
      <c r="E5" s="27"/>
      <c r="F5" s="27"/>
      <c r="G5" s="27"/>
      <c r="H5" s="27"/>
      <c r="I5" s="27"/>
      <c r="J5" s="29"/>
      <c r="K5" s="29"/>
      <c r="L5" s="29"/>
      <c r="M5" s="29"/>
    </row>
    <row r="6" spans="1:13" x14ac:dyDescent="0.45">
      <c r="A6" s="27"/>
      <c r="B6" s="27"/>
      <c r="C6" s="27"/>
      <c r="D6" s="27"/>
      <c r="E6" s="27"/>
      <c r="F6" s="27"/>
      <c r="G6" s="27"/>
      <c r="H6" s="27"/>
      <c r="I6" s="27"/>
      <c r="J6" s="29"/>
      <c r="K6" s="29"/>
      <c r="L6" s="29"/>
      <c r="M6" s="29"/>
    </row>
    <row r="7" spans="1:13" x14ac:dyDescent="0.45">
      <c r="A7" s="27"/>
      <c r="B7" s="27"/>
      <c r="C7" s="27"/>
      <c r="D7" s="27"/>
      <c r="E7" s="27"/>
      <c r="F7" s="27"/>
      <c r="G7" s="27"/>
      <c r="H7" s="27"/>
      <c r="I7" s="27"/>
      <c r="J7" s="29"/>
      <c r="K7" s="29"/>
      <c r="L7" s="29"/>
      <c r="M7" s="29"/>
    </row>
    <row r="8" spans="1:13" x14ac:dyDescent="0.45">
      <c r="A8" s="27"/>
      <c r="B8" s="27"/>
      <c r="C8" s="27"/>
      <c r="D8" s="27"/>
      <c r="E8" s="27"/>
      <c r="F8" s="27"/>
      <c r="G8" s="27"/>
      <c r="H8" s="27"/>
      <c r="I8" s="27"/>
      <c r="J8" s="29"/>
      <c r="K8" s="29"/>
      <c r="L8" s="29"/>
      <c r="M8" s="29"/>
    </row>
    <row r="9" spans="1:13" x14ac:dyDescent="0.45">
      <c r="A9" s="31" t="str">
        <f>'Milne Bay 2011'!A1</f>
        <v>Table 1. Sex and Age by Districts, Milne Bay Province, PNG: 2011</v>
      </c>
      <c r="B9" s="30"/>
      <c r="C9" s="30"/>
      <c r="D9" s="30"/>
      <c r="E9" s="30"/>
      <c r="F9" s="30"/>
      <c r="G9" s="30"/>
      <c r="H9" s="30"/>
      <c r="I9" s="30"/>
      <c r="J9" s="29"/>
      <c r="K9" s="29"/>
      <c r="L9" s="29"/>
      <c r="M9" s="29"/>
    </row>
    <row r="10" spans="1:13" x14ac:dyDescent="0.45">
      <c r="A10" s="32" t="str">
        <f>'Age and Sex'!A1</f>
        <v>Table 2. Age and Sex by District, Milne Bay Province, PNG: 2011</v>
      </c>
      <c r="B10" s="30"/>
      <c r="C10" s="30"/>
      <c r="D10" s="30"/>
      <c r="E10" s="30"/>
      <c r="F10" s="30"/>
      <c r="G10" s="30"/>
      <c r="H10" s="30"/>
      <c r="I10" s="30"/>
      <c r="J10" s="29"/>
      <c r="K10" s="29"/>
      <c r="L10" s="29"/>
      <c r="M10" s="29"/>
    </row>
    <row r="11" spans="1:13" x14ac:dyDescent="0.45">
      <c r="A11" s="32" t="str">
        <f>'Single Age'!A1</f>
        <v>Table 3. Single Year of Age and Sex by District, Milne Bay Province, PNG: 2011</v>
      </c>
      <c r="B11" s="30"/>
      <c r="C11" s="30"/>
      <c r="D11" s="30"/>
      <c r="E11" s="30"/>
      <c r="F11" s="30"/>
      <c r="G11" s="30"/>
      <c r="H11" s="30"/>
      <c r="I11" s="30"/>
      <c r="J11" s="29"/>
      <c r="K11" s="29"/>
      <c r="L11" s="29"/>
      <c r="M11" s="29"/>
    </row>
    <row r="12" spans="1:13" x14ac:dyDescent="0.45">
      <c r="A12" s="33" t="str">
        <f>SMAM!A1</f>
        <v>Table 4. Average Age at First Marriage by District, Milne Bay Province, PNG: 2011</v>
      </c>
      <c r="B12" s="30"/>
      <c r="C12" s="30"/>
      <c r="D12" s="30"/>
      <c r="E12" s="30"/>
      <c r="F12" s="30"/>
      <c r="G12" s="30"/>
      <c r="H12" s="30"/>
      <c r="I12" s="30"/>
      <c r="J12" s="29"/>
      <c r="K12" s="29"/>
      <c r="L12" s="29"/>
      <c r="M12" s="29"/>
    </row>
    <row r="13" spans="1:13" x14ac:dyDescent="0.45">
      <c r="A13" s="33" t="str">
        <f>Fertility!A1</f>
        <v>Table 5. Fertility by District, Milne Bay Province, PNG: 2011</v>
      </c>
      <c r="B13" s="30"/>
      <c r="C13" s="30"/>
      <c r="D13" s="30"/>
      <c r="E13" s="30"/>
      <c r="F13" s="30"/>
      <c r="G13" s="30"/>
      <c r="H13" s="30"/>
      <c r="I13" s="30"/>
    </row>
    <row r="14" spans="1:13" x14ac:dyDescent="0.45">
      <c r="A14" s="28"/>
      <c r="B14" s="28"/>
      <c r="C14" s="28"/>
      <c r="D14" s="28"/>
      <c r="E14" s="28"/>
      <c r="F14" s="28"/>
      <c r="G14" s="28"/>
      <c r="H14" s="28"/>
      <c r="I14" s="28"/>
    </row>
    <row r="15" spans="1:13" x14ac:dyDescent="0.45">
      <c r="A15" s="28"/>
      <c r="B15" s="28"/>
      <c r="C15" s="28"/>
      <c r="D15" s="28"/>
      <c r="E15" s="28"/>
      <c r="F15" s="28"/>
      <c r="G15" s="28"/>
      <c r="H15" s="28"/>
      <c r="I15" s="28"/>
    </row>
    <row r="16" spans="1:13" x14ac:dyDescent="0.45">
      <c r="A16" s="28"/>
      <c r="B16" s="28"/>
      <c r="C16" s="28"/>
      <c r="D16" s="28"/>
      <c r="E16" s="28"/>
      <c r="F16" s="28"/>
      <c r="G16" s="28"/>
      <c r="H16" s="28"/>
      <c r="I16" s="28"/>
    </row>
  </sheetData>
  <mergeCells count="11">
    <mergeCell ref="A13:I13"/>
    <mergeCell ref="A14:I14"/>
    <mergeCell ref="A15:I15"/>
    <mergeCell ref="A16:I16"/>
    <mergeCell ref="J1:M12"/>
    <mergeCell ref="A1:I4"/>
    <mergeCell ref="A5:I8"/>
    <mergeCell ref="A9:I9"/>
    <mergeCell ref="A10:I10"/>
    <mergeCell ref="A11:I11"/>
    <mergeCell ref="A12:I12"/>
  </mergeCells>
  <hyperlinks>
    <hyperlink ref="A9:I9" location="'Milne Bay 2011'!A1" display="'Milne Bay 2011'!A1" xr:uid="{21760453-F638-4F67-B750-A6DC12FF1B92}"/>
    <hyperlink ref="A10:I10" location="'Age and Sex'!A1" display="'Age and Sex'!A1" xr:uid="{3E1DB607-EC6F-4913-86A3-2E5AD8B362D2}"/>
    <hyperlink ref="A11:I11" location="'Single Age'!A1" display="'Single Age'!A1" xr:uid="{DD81AB5D-A9A2-4C3A-8023-C24F0B3CF8C0}"/>
    <hyperlink ref="A12:I12" location="SMAM!A1" display="SMAM!A1" xr:uid="{B3DA5350-042C-4658-8FB5-9D04EBC13B60}"/>
    <hyperlink ref="A13:I13" location="Fertility!A1" display="Fertility!A1" xr:uid="{5E49FCF5-6C9C-4C32-9027-92034F7D4C6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10D6-DCAC-41EA-B314-307770E98BFE}">
  <dimension ref="A1:F59"/>
  <sheetViews>
    <sheetView view="pageBreakPreview" zoomScale="150" zoomScaleNormal="100" zoomScaleSheetLayoutView="150" workbookViewId="0">
      <selection activeCell="A2" sqref="A2"/>
    </sheetView>
  </sheetViews>
  <sheetFormatPr defaultColWidth="8.86328125" defaultRowHeight="10.15" x14ac:dyDescent="0.3"/>
  <cols>
    <col min="1" max="4" width="12.1328125" style="1" customWidth="1"/>
    <col min="5" max="5" width="14.46484375" style="1" customWidth="1"/>
    <col min="6" max="6" width="12.1328125" style="1" customWidth="1"/>
    <col min="7" max="16384" width="8.86328125" style="1"/>
  </cols>
  <sheetData>
    <row r="1" spans="1:6" x14ac:dyDescent="0.3">
      <c r="A1" s="22" t="s">
        <v>48</v>
      </c>
    </row>
    <row r="2" spans="1:6" x14ac:dyDescent="0.3">
      <c r="A2" s="24"/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</row>
    <row r="3" spans="1:6" x14ac:dyDescent="0.3">
      <c r="A3" s="22" t="s">
        <v>42</v>
      </c>
      <c r="B3" s="1">
        <v>275312</v>
      </c>
      <c r="C3" s="1">
        <v>98949</v>
      </c>
      <c r="D3" s="1">
        <v>58277</v>
      </c>
      <c r="E3" s="1">
        <v>63771</v>
      </c>
      <c r="F3" s="1">
        <v>54315</v>
      </c>
    </row>
    <row r="4" spans="1:6" x14ac:dyDescent="0.3">
      <c r="A4" s="22" t="s">
        <v>5</v>
      </c>
      <c r="B4" s="1">
        <v>39378</v>
      </c>
      <c r="C4" s="1">
        <v>13086</v>
      </c>
      <c r="D4" s="1">
        <v>8284</v>
      </c>
      <c r="E4" s="1">
        <v>9895</v>
      </c>
      <c r="F4" s="1">
        <v>8113</v>
      </c>
    </row>
    <row r="5" spans="1:6" x14ac:dyDescent="0.3">
      <c r="A5" s="22" t="s">
        <v>43</v>
      </c>
      <c r="B5" s="1">
        <v>37741</v>
      </c>
      <c r="C5" s="1">
        <v>11932</v>
      </c>
      <c r="D5" s="1">
        <v>8493</v>
      </c>
      <c r="E5" s="1">
        <v>9636</v>
      </c>
      <c r="F5" s="1">
        <v>7680</v>
      </c>
    </row>
    <row r="6" spans="1:6" x14ac:dyDescent="0.3">
      <c r="A6" s="22" t="s">
        <v>44</v>
      </c>
      <c r="B6" s="1">
        <v>32589</v>
      </c>
      <c r="C6" s="1">
        <v>11113</v>
      </c>
      <c r="D6" s="1">
        <v>7191</v>
      </c>
      <c r="E6" s="1">
        <v>7461</v>
      </c>
      <c r="F6" s="1">
        <v>6824</v>
      </c>
    </row>
    <row r="7" spans="1:6" x14ac:dyDescent="0.3">
      <c r="A7" s="22" t="s">
        <v>6</v>
      </c>
      <c r="B7" s="1">
        <v>27902</v>
      </c>
      <c r="C7" s="1">
        <v>10576</v>
      </c>
      <c r="D7" s="1">
        <v>5865</v>
      </c>
      <c r="E7" s="1">
        <v>6132</v>
      </c>
      <c r="F7" s="1">
        <v>5329</v>
      </c>
    </row>
    <row r="8" spans="1:6" x14ac:dyDescent="0.3">
      <c r="A8" s="22" t="s">
        <v>7</v>
      </c>
      <c r="B8" s="1">
        <v>23252</v>
      </c>
      <c r="C8" s="1">
        <v>8969</v>
      </c>
      <c r="D8" s="1">
        <v>4634</v>
      </c>
      <c r="E8" s="1">
        <v>5235</v>
      </c>
      <c r="F8" s="1">
        <v>4414</v>
      </c>
    </row>
    <row r="9" spans="1:6" x14ac:dyDescent="0.3">
      <c r="A9" s="22" t="s">
        <v>8</v>
      </c>
      <c r="B9" s="1">
        <v>21322</v>
      </c>
      <c r="C9" s="1">
        <v>8314</v>
      </c>
      <c r="D9" s="1">
        <v>4158</v>
      </c>
      <c r="E9" s="1">
        <v>4763</v>
      </c>
      <c r="F9" s="1">
        <v>4087</v>
      </c>
    </row>
    <row r="10" spans="1:6" x14ac:dyDescent="0.3">
      <c r="A10" s="22" t="s">
        <v>9</v>
      </c>
      <c r="B10" s="1">
        <v>18170</v>
      </c>
      <c r="C10" s="1">
        <v>6919</v>
      </c>
      <c r="D10" s="1">
        <v>3769</v>
      </c>
      <c r="E10" s="1">
        <v>4104</v>
      </c>
      <c r="F10" s="1">
        <v>3378</v>
      </c>
    </row>
    <row r="11" spans="1:6" x14ac:dyDescent="0.3">
      <c r="A11" s="22" t="s">
        <v>10</v>
      </c>
      <c r="B11" s="1">
        <v>18235</v>
      </c>
      <c r="C11" s="1">
        <v>6782</v>
      </c>
      <c r="D11" s="1">
        <v>3913</v>
      </c>
      <c r="E11" s="1">
        <v>3953</v>
      </c>
      <c r="F11" s="1">
        <v>3587</v>
      </c>
    </row>
    <row r="12" spans="1:6" x14ac:dyDescent="0.3">
      <c r="A12" s="22" t="s">
        <v>11</v>
      </c>
      <c r="B12" s="1">
        <v>14775</v>
      </c>
      <c r="C12" s="1">
        <v>5394</v>
      </c>
      <c r="D12" s="1">
        <v>3172</v>
      </c>
      <c r="E12" s="1">
        <v>3346</v>
      </c>
      <c r="F12" s="1">
        <v>2863</v>
      </c>
    </row>
    <row r="13" spans="1:6" x14ac:dyDescent="0.3">
      <c r="A13" s="22" t="s">
        <v>12</v>
      </c>
      <c r="B13" s="1">
        <v>12701</v>
      </c>
      <c r="C13" s="1">
        <v>4561</v>
      </c>
      <c r="D13" s="1">
        <v>2690</v>
      </c>
      <c r="E13" s="1">
        <v>2854</v>
      </c>
      <c r="F13" s="1">
        <v>2596</v>
      </c>
    </row>
    <row r="14" spans="1:6" x14ac:dyDescent="0.3">
      <c r="A14" s="22" t="s">
        <v>13</v>
      </c>
      <c r="B14" s="1">
        <v>9216</v>
      </c>
      <c r="C14" s="1">
        <v>3515</v>
      </c>
      <c r="D14" s="1">
        <v>1832</v>
      </c>
      <c r="E14" s="1">
        <v>2119</v>
      </c>
      <c r="F14" s="1">
        <v>1750</v>
      </c>
    </row>
    <row r="15" spans="1:6" x14ac:dyDescent="0.3">
      <c r="A15" s="22" t="s">
        <v>14</v>
      </c>
      <c r="B15" s="1">
        <v>6940</v>
      </c>
      <c r="C15" s="1">
        <v>2676</v>
      </c>
      <c r="D15" s="1">
        <v>1443</v>
      </c>
      <c r="E15" s="1">
        <v>1463</v>
      </c>
      <c r="F15" s="1">
        <v>1358</v>
      </c>
    </row>
    <row r="16" spans="1:6" x14ac:dyDescent="0.3">
      <c r="A16" s="22" t="s">
        <v>15</v>
      </c>
      <c r="B16" s="1">
        <v>5054</v>
      </c>
      <c r="C16" s="1">
        <v>1907</v>
      </c>
      <c r="D16" s="1">
        <v>1024</v>
      </c>
      <c r="E16" s="1">
        <v>1144</v>
      </c>
      <c r="F16" s="1">
        <v>979</v>
      </c>
    </row>
    <row r="17" spans="1:6" x14ac:dyDescent="0.3">
      <c r="A17" s="22" t="s">
        <v>16</v>
      </c>
      <c r="B17" s="1">
        <v>3562</v>
      </c>
      <c r="C17" s="1">
        <v>1387</v>
      </c>
      <c r="D17" s="1">
        <v>783</v>
      </c>
      <c r="E17" s="1">
        <v>765</v>
      </c>
      <c r="F17" s="1">
        <v>627</v>
      </c>
    </row>
    <row r="18" spans="1:6" x14ac:dyDescent="0.3">
      <c r="A18" s="22" t="s">
        <v>17</v>
      </c>
      <c r="B18" s="1">
        <v>1997</v>
      </c>
      <c r="C18" s="1">
        <v>772</v>
      </c>
      <c r="D18" s="1">
        <v>444</v>
      </c>
      <c r="E18" s="1">
        <v>445</v>
      </c>
      <c r="F18" s="1">
        <v>336</v>
      </c>
    </row>
    <row r="19" spans="1:6" x14ac:dyDescent="0.3">
      <c r="A19" s="22" t="s">
        <v>18</v>
      </c>
      <c r="B19" s="1">
        <v>2478</v>
      </c>
      <c r="C19" s="1">
        <v>1046</v>
      </c>
      <c r="D19" s="1">
        <v>582</v>
      </c>
      <c r="E19" s="1">
        <v>456</v>
      </c>
      <c r="F19" s="1">
        <v>394</v>
      </c>
    </row>
    <row r="20" spans="1:6" x14ac:dyDescent="0.3">
      <c r="A20" s="22" t="s">
        <v>19</v>
      </c>
      <c r="B20" s="6">
        <v>20</v>
      </c>
      <c r="C20" s="6">
        <v>21.5</v>
      </c>
      <c r="D20" s="6">
        <v>19.399999999999999</v>
      </c>
      <c r="E20" s="6">
        <v>19</v>
      </c>
      <c r="F20" s="6">
        <v>19.3</v>
      </c>
    </row>
    <row r="21" spans="1:6" x14ac:dyDescent="0.3">
      <c r="A21" s="22"/>
    </row>
    <row r="22" spans="1:6" x14ac:dyDescent="0.3">
      <c r="A22" s="22" t="s">
        <v>45</v>
      </c>
      <c r="B22" s="1">
        <v>143163</v>
      </c>
      <c r="C22" s="1">
        <v>51743</v>
      </c>
      <c r="D22" s="1">
        <v>29982</v>
      </c>
      <c r="E22" s="1">
        <v>33185</v>
      </c>
      <c r="F22" s="1">
        <v>28253</v>
      </c>
    </row>
    <row r="23" spans="1:6" x14ac:dyDescent="0.3">
      <c r="A23" s="22" t="s">
        <v>5</v>
      </c>
      <c r="B23" s="1">
        <v>21019</v>
      </c>
      <c r="C23" s="1">
        <v>6910</v>
      </c>
      <c r="D23" s="1">
        <v>4408</v>
      </c>
      <c r="E23" s="1">
        <v>5350</v>
      </c>
      <c r="F23" s="1">
        <v>4351</v>
      </c>
    </row>
    <row r="24" spans="1:6" x14ac:dyDescent="0.3">
      <c r="A24" s="22" t="s">
        <v>43</v>
      </c>
      <c r="B24" s="1">
        <v>19663</v>
      </c>
      <c r="C24" s="1">
        <v>6158</v>
      </c>
      <c r="D24" s="1">
        <v>4415</v>
      </c>
      <c r="E24" s="1">
        <v>5113</v>
      </c>
      <c r="F24" s="1">
        <v>3977</v>
      </c>
    </row>
    <row r="25" spans="1:6" x14ac:dyDescent="0.3">
      <c r="A25" s="22" t="s">
        <v>44</v>
      </c>
      <c r="B25" s="1">
        <v>17268</v>
      </c>
      <c r="C25" s="1">
        <v>5832</v>
      </c>
      <c r="D25" s="1">
        <v>3740</v>
      </c>
      <c r="E25" s="1">
        <v>4039</v>
      </c>
      <c r="F25" s="1">
        <v>3657</v>
      </c>
    </row>
    <row r="26" spans="1:6" x14ac:dyDescent="0.3">
      <c r="A26" s="22" t="s">
        <v>6</v>
      </c>
      <c r="B26" s="1">
        <v>14704</v>
      </c>
      <c r="C26" s="1">
        <v>5490</v>
      </c>
      <c r="D26" s="1">
        <v>3088</v>
      </c>
      <c r="E26" s="1">
        <v>3344</v>
      </c>
      <c r="F26" s="1">
        <v>2782</v>
      </c>
    </row>
    <row r="27" spans="1:6" x14ac:dyDescent="0.3">
      <c r="A27" s="22" t="s">
        <v>7</v>
      </c>
      <c r="B27" s="1">
        <v>11774</v>
      </c>
      <c r="C27" s="1">
        <v>4733</v>
      </c>
      <c r="D27" s="1">
        <v>2279</v>
      </c>
      <c r="E27" s="1">
        <v>2549</v>
      </c>
      <c r="F27" s="1">
        <v>2213</v>
      </c>
    </row>
    <row r="28" spans="1:6" x14ac:dyDescent="0.3">
      <c r="A28" s="22" t="s">
        <v>8</v>
      </c>
      <c r="B28" s="1">
        <v>10595</v>
      </c>
      <c r="C28" s="1">
        <v>4225</v>
      </c>
      <c r="D28" s="1">
        <v>2064</v>
      </c>
      <c r="E28" s="1">
        <v>2276</v>
      </c>
      <c r="F28" s="1">
        <v>2030</v>
      </c>
    </row>
    <row r="29" spans="1:6" x14ac:dyDescent="0.3">
      <c r="A29" s="22" t="s">
        <v>9</v>
      </c>
      <c r="B29" s="1">
        <v>9171</v>
      </c>
      <c r="C29" s="1">
        <v>3594</v>
      </c>
      <c r="D29" s="1">
        <v>1828</v>
      </c>
      <c r="E29" s="1">
        <v>2024</v>
      </c>
      <c r="F29" s="1">
        <v>1725</v>
      </c>
    </row>
    <row r="30" spans="1:6" x14ac:dyDescent="0.3">
      <c r="A30" s="22" t="s">
        <v>10</v>
      </c>
      <c r="B30" s="1">
        <v>9297</v>
      </c>
      <c r="C30" s="1">
        <v>3527</v>
      </c>
      <c r="D30" s="1">
        <v>1997</v>
      </c>
      <c r="E30" s="1">
        <v>1955</v>
      </c>
      <c r="F30" s="1">
        <v>1818</v>
      </c>
    </row>
    <row r="31" spans="1:6" x14ac:dyDescent="0.3">
      <c r="A31" s="22" t="s">
        <v>11</v>
      </c>
      <c r="B31" s="1">
        <v>7588</v>
      </c>
      <c r="C31" s="1">
        <v>2854</v>
      </c>
      <c r="D31" s="1">
        <v>1572</v>
      </c>
      <c r="E31" s="1">
        <v>1694</v>
      </c>
      <c r="F31" s="1">
        <v>1468</v>
      </c>
    </row>
    <row r="32" spans="1:6" x14ac:dyDescent="0.3">
      <c r="A32" s="22" t="s">
        <v>12</v>
      </c>
      <c r="B32" s="1">
        <v>6687</v>
      </c>
      <c r="C32" s="1">
        <v>2464</v>
      </c>
      <c r="D32" s="1">
        <v>1362</v>
      </c>
      <c r="E32" s="1">
        <v>1463</v>
      </c>
      <c r="F32" s="1">
        <v>1398</v>
      </c>
    </row>
    <row r="33" spans="1:6" x14ac:dyDescent="0.3">
      <c r="A33" s="22" t="s">
        <v>13</v>
      </c>
      <c r="B33" s="1">
        <v>4874</v>
      </c>
      <c r="C33" s="1">
        <v>1880</v>
      </c>
      <c r="D33" s="1">
        <v>985</v>
      </c>
      <c r="E33" s="1">
        <v>1088</v>
      </c>
      <c r="F33" s="1">
        <v>921</v>
      </c>
    </row>
    <row r="34" spans="1:6" x14ac:dyDescent="0.3">
      <c r="A34" s="22" t="s">
        <v>14</v>
      </c>
      <c r="B34" s="1">
        <v>3694</v>
      </c>
      <c r="C34" s="1">
        <v>1452</v>
      </c>
      <c r="D34" s="1">
        <v>776</v>
      </c>
      <c r="E34" s="1">
        <v>779</v>
      </c>
      <c r="F34" s="1">
        <v>687</v>
      </c>
    </row>
    <row r="35" spans="1:6" x14ac:dyDescent="0.3">
      <c r="A35" s="22" t="s">
        <v>15</v>
      </c>
      <c r="B35" s="1">
        <v>2628</v>
      </c>
      <c r="C35" s="1">
        <v>1002</v>
      </c>
      <c r="D35" s="1">
        <v>511</v>
      </c>
      <c r="E35" s="1">
        <v>611</v>
      </c>
      <c r="F35" s="1">
        <v>504</v>
      </c>
    </row>
    <row r="36" spans="1:6" x14ac:dyDescent="0.3">
      <c r="A36" s="22" t="s">
        <v>16</v>
      </c>
      <c r="B36" s="1">
        <v>1870</v>
      </c>
      <c r="C36" s="1">
        <v>723</v>
      </c>
      <c r="D36" s="1">
        <v>416</v>
      </c>
      <c r="E36" s="1">
        <v>398</v>
      </c>
      <c r="F36" s="1">
        <v>333</v>
      </c>
    </row>
    <row r="37" spans="1:6" x14ac:dyDescent="0.3">
      <c r="A37" s="22" t="s">
        <v>17</v>
      </c>
      <c r="B37" s="1">
        <v>1047</v>
      </c>
      <c r="C37" s="1">
        <v>398</v>
      </c>
      <c r="D37" s="1">
        <v>220</v>
      </c>
      <c r="E37" s="1">
        <v>241</v>
      </c>
      <c r="F37" s="1">
        <v>188</v>
      </c>
    </row>
    <row r="38" spans="1:6" x14ac:dyDescent="0.3">
      <c r="A38" s="22" t="s">
        <v>18</v>
      </c>
      <c r="B38" s="1">
        <v>1284</v>
      </c>
      <c r="C38" s="1">
        <v>501</v>
      </c>
      <c r="D38" s="1">
        <v>321</v>
      </c>
      <c r="E38" s="1">
        <v>261</v>
      </c>
      <c r="F38" s="1">
        <v>201</v>
      </c>
    </row>
    <row r="39" spans="1:6" x14ac:dyDescent="0.3">
      <c r="A39" s="22" t="s">
        <v>19</v>
      </c>
      <c r="B39" s="6">
        <v>19.600000000000001</v>
      </c>
      <c r="C39" s="6">
        <v>21.6</v>
      </c>
      <c r="D39" s="6">
        <v>18.899999999999999</v>
      </c>
      <c r="E39" s="6">
        <v>18.100000000000001</v>
      </c>
      <c r="F39" s="6">
        <v>18.8</v>
      </c>
    </row>
    <row r="40" spans="1:6" x14ac:dyDescent="0.3">
      <c r="A40" s="22"/>
    </row>
    <row r="41" spans="1:6" x14ac:dyDescent="0.3">
      <c r="A41" s="22" t="s">
        <v>46</v>
      </c>
      <c r="B41" s="1">
        <v>132149</v>
      </c>
      <c r="C41" s="1">
        <v>47206</v>
      </c>
      <c r="D41" s="1">
        <v>28295</v>
      </c>
      <c r="E41" s="1">
        <v>30586</v>
      </c>
      <c r="F41" s="1">
        <v>26062</v>
      </c>
    </row>
    <row r="42" spans="1:6" x14ac:dyDescent="0.3">
      <c r="A42" s="22" t="s">
        <v>5</v>
      </c>
      <c r="B42" s="1">
        <v>18359</v>
      </c>
      <c r="C42" s="1">
        <v>6176</v>
      </c>
      <c r="D42" s="1">
        <v>3876</v>
      </c>
      <c r="E42" s="1">
        <v>4545</v>
      </c>
      <c r="F42" s="1">
        <v>3762</v>
      </c>
    </row>
    <row r="43" spans="1:6" x14ac:dyDescent="0.3">
      <c r="A43" s="22" t="s">
        <v>43</v>
      </c>
      <c r="B43" s="1">
        <v>18078</v>
      </c>
      <c r="C43" s="1">
        <v>5774</v>
      </c>
      <c r="D43" s="1">
        <v>4078</v>
      </c>
      <c r="E43" s="1">
        <v>4523</v>
      </c>
      <c r="F43" s="1">
        <v>3703</v>
      </c>
    </row>
    <row r="44" spans="1:6" x14ac:dyDescent="0.3">
      <c r="A44" s="22" t="s">
        <v>44</v>
      </c>
      <c r="B44" s="1">
        <v>15321</v>
      </c>
      <c r="C44" s="1">
        <v>5281</v>
      </c>
      <c r="D44" s="1">
        <v>3451</v>
      </c>
      <c r="E44" s="1">
        <v>3422</v>
      </c>
      <c r="F44" s="1">
        <v>3167</v>
      </c>
    </row>
    <row r="45" spans="1:6" x14ac:dyDescent="0.3">
      <c r="A45" s="22" t="s">
        <v>6</v>
      </c>
      <c r="B45" s="1">
        <v>13198</v>
      </c>
      <c r="C45" s="1">
        <v>5086</v>
      </c>
      <c r="D45" s="1">
        <v>2777</v>
      </c>
      <c r="E45" s="1">
        <v>2788</v>
      </c>
      <c r="F45" s="1">
        <v>2547</v>
      </c>
    </row>
    <row r="46" spans="1:6" x14ac:dyDescent="0.3">
      <c r="A46" s="22" t="s">
        <v>7</v>
      </c>
      <c r="B46" s="1">
        <v>11478</v>
      </c>
      <c r="C46" s="1">
        <v>4236</v>
      </c>
      <c r="D46" s="1">
        <v>2355</v>
      </c>
      <c r="E46" s="1">
        <v>2686</v>
      </c>
      <c r="F46" s="1">
        <v>2201</v>
      </c>
    </row>
    <row r="47" spans="1:6" x14ac:dyDescent="0.3">
      <c r="A47" s="22" t="s">
        <v>8</v>
      </c>
      <c r="B47" s="1">
        <v>10727</v>
      </c>
      <c r="C47" s="1">
        <v>4089</v>
      </c>
      <c r="D47" s="1">
        <v>2094</v>
      </c>
      <c r="E47" s="1">
        <v>2487</v>
      </c>
      <c r="F47" s="1">
        <v>2057</v>
      </c>
    </row>
    <row r="48" spans="1:6" x14ac:dyDescent="0.3">
      <c r="A48" s="22" t="s">
        <v>9</v>
      </c>
      <c r="B48" s="1">
        <v>8999</v>
      </c>
      <c r="C48" s="1">
        <v>3325</v>
      </c>
      <c r="D48" s="1">
        <v>1941</v>
      </c>
      <c r="E48" s="1">
        <v>2080</v>
      </c>
      <c r="F48" s="1">
        <v>1653</v>
      </c>
    </row>
    <row r="49" spans="1:6" x14ac:dyDescent="0.3">
      <c r="A49" s="22" t="s">
        <v>10</v>
      </c>
      <c r="B49" s="1">
        <v>8938</v>
      </c>
      <c r="C49" s="1">
        <v>3255</v>
      </c>
      <c r="D49" s="1">
        <v>1916</v>
      </c>
      <c r="E49" s="1">
        <v>1998</v>
      </c>
      <c r="F49" s="1">
        <v>1769</v>
      </c>
    </row>
    <row r="50" spans="1:6" x14ac:dyDescent="0.3">
      <c r="A50" s="22" t="s">
        <v>11</v>
      </c>
      <c r="B50" s="1">
        <v>7187</v>
      </c>
      <c r="C50" s="1">
        <v>2540</v>
      </c>
      <c r="D50" s="1">
        <v>1600</v>
      </c>
      <c r="E50" s="1">
        <v>1652</v>
      </c>
      <c r="F50" s="1">
        <v>1395</v>
      </c>
    </row>
    <row r="51" spans="1:6" x14ac:dyDescent="0.3">
      <c r="A51" s="22" t="s">
        <v>12</v>
      </c>
      <c r="B51" s="1">
        <v>6014</v>
      </c>
      <c r="C51" s="1">
        <v>2097</v>
      </c>
      <c r="D51" s="1">
        <v>1328</v>
      </c>
      <c r="E51" s="1">
        <v>1391</v>
      </c>
      <c r="F51" s="1">
        <v>1198</v>
      </c>
    </row>
    <row r="52" spans="1:6" x14ac:dyDescent="0.3">
      <c r="A52" s="22" t="s">
        <v>13</v>
      </c>
      <c r="B52" s="1">
        <v>4342</v>
      </c>
      <c r="C52" s="1">
        <v>1635</v>
      </c>
      <c r="D52" s="1">
        <v>847</v>
      </c>
      <c r="E52" s="1">
        <v>1031</v>
      </c>
      <c r="F52" s="1">
        <v>829</v>
      </c>
    </row>
    <row r="53" spans="1:6" x14ac:dyDescent="0.3">
      <c r="A53" s="22" t="s">
        <v>14</v>
      </c>
      <c r="B53" s="1">
        <v>3246</v>
      </c>
      <c r="C53" s="1">
        <v>1224</v>
      </c>
      <c r="D53" s="1">
        <v>667</v>
      </c>
      <c r="E53" s="1">
        <v>684</v>
      </c>
      <c r="F53" s="1">
        <v>671</v>
      </c>
    </row>
    <row r="54" spans="1:6" x14ac:dyDescent="0.3">
      <c r="A54" s="22" t="s">
        <v>15</v>
      </c>
      <c r="B54" s="1">
        <v>2426</v>
      </c>
      <c r="C54" s="1">
        <v>905</v>
      </c>
      <c r="D54" s="1">
        <v>513</v>
      </c>
      <c r="E54" s="1">
        <v>533</v>
      </c>
      <c r="F54" s="1">
        <v>475</v>
      </c>
    </row>
    <row r="55" spans="1:6" x14ac:dyDescent="0.3">
      <c r="A55" s="22" t="s">
        <v>16</v>
      </c>
      <c r="B55" s="1">
        <v>1692</v>
      </c>
      <c r="C55" s="1">
        <v>664</v>
      </c>
      <c r="D55" s="1">
        <v>367</v>
      </c>
      <c r="E55" s="1">
        <v>367</v>
      </c>
      <c r="F55" s="1">
        <v>294</v>
      </c>
    </row>
    <row r="56" spans="1:6" x14ac:dyDescent="0.3">
      <c r="A56" s="22" t="s">
        <v>17</v>
      </c>
      <c r="B56" s="1">
        <v>950</v>
      </c>
      <c r="C56" s="1">
        <v>374</v>
      </c>
      <c r="D56" s="1">
        <v>224</v>
      </c>
      <c r="E56" s="1">
        <v>204</v>
      </c>
      <c r="F56" s="1">
        <v>148</v>
      </c>
    </row>
    <row r="57" spans="1:6" x14ac:dyDescent="0.3">
      <c r="A57" s="22" t="s">
        <v>18</v>
      </c>
      <c r="B57" s="1">
        <v>1194</v>
      </c>
      <c r="C57" s="1">
        <v>545</v>
      </c>
      <c r="D57" s="1">
        <v>261</v>
      </c>
      <c r="E57" s="1">
        <v>195</v>
      </c>
      <c r="F57" s="1">
        <v>193</v>
      </c>
    </row>
    <row r="58" spans="1:6" x14ac:dyDescent="0.3">
      <c r="A58" s="22" t="s">
        <v>19</v>
      </c>
      <c r="B58" s="6">
        <v>20.5</v>
      </c>
      <c r="C58" s="6">
        <v>21.5</v>
      </c>
      <c r="D58" s="6">
        <v>19.899999999999999</v>
      </c>
      <c r="E58" s="6">
        <v>20</v>
      </c>
      <c r="F58" s="6">
        <v>19.7</v>
      </c>
    </row>
    <row r="59" spans="1:6" x14ac:dyDescent="0.3">
      <c r="A59" s="23" t="s">
        <v>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AA5B-0594-4470-BF56-B1C4E6EDF94D}">
  <dimension ref="A1:P22"/>
  <sheetViews>
    <sheetView view="pageBreakPreview" zoomScale="150" zoomScaleNormal="100" zoomScaleSheetLayoutView="150" workbookViewId="0">
      <selection activeCell="A2" sqref="A2"/>
    </sheetView>
  </sheetViews>
  <sheetFormatPr defaultColWidth="8.86328125" defaultRowHeight="10.15" x14ac:dyDescent="0.3"/>
  <cols>
    <col min="1" max="16" width="5.46484375" style="1" customWidth="1"/>
    <col min="17" max="16384" width="8.86328125" style="1"/>
  </cols>
  <sheetData>
    <row r="1" spans="1:16" x14ac:dyDescent="0.3">
      <c r="A1" s="18" t="s">
        <v>47</v>
      </c>
    </row>
    <row r="2" spans="1:16" x14ac:dyDescent="0.3">
      <c r="A2" s="19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5"/>
      <c r="K2" s="25" t="s">
        <v>3</v>
      </c>
      <c r="L2" s="25"/>
      <c r="M2" s="25"/>
      <c r="N2" s="25" t="s">
        <v>4</v>
      </c>
      <c r="O2" s="25"/>
      <c r="P2" s="26"/>
    </row>
    <row r="3" spans="1:16" s="7" customFormat="1" x14ac:dyDescent="0.3">
      <c r="A3" s="20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3" t="s">
        <v>0</v>
      </c>
      <c r="I3" s="3" t="s">
        <v>20</v>
      </c>
      <c r="J3" s="3" t="s">
        <v>21</v>
      </c>
      <c r="K3" s="3" t="s">
        <v>0</v>
      </c>
      <c r="L3" s="3" t="s">
        <v>20</v>
      </c>
      <c r="M3" s="3" t="s">
        <v>21</v>
      </c>
      <c r="N3" s="3" t="s">
        <v>0</v>
      </c>
      <c r="O3" s="3" t="s">
        <v>20</v>
      </c>
      <c r="P3" s="4" t="s">
        <v>21</v>
      </c>
    </row>
    <row r="4" spans="1:16" x14ac:dyDescent="0.3">
      <c r="A4" s="22" t="s">
        <v>42</v>
      </c>
      <c r="B4" s="1">
        <v>275312</v>
      </c>
      <c r="C4" s="1">
        <v>143163</v>
      </c>
      <c r="D4" s="1">
        <v>132149</v>
      </c>
      <c r="E4" s="1">
        <v>98949</v>
      </c>
      <c r="F4" s="1">
        <v>51743</v>
      </c>
      <c r="G4" s="1">
        <v>47206</v>
      </c>
      <c r="H4" s="1">
        <v>58277</v>
      </c>
      <c r="I4" s="1">
        <v>29982</v>
      </c>
      <c r="J4" s="1">
        <v>28295</v>
      </c>
      <c r="K4" s="1">
        <v>63771</v>
      </c>
      <c r="L4" s="1">
        <v>33185</v>
      </c>
      <c r="M4" s="1">
        <v>30586</v>
      </c>
      <c r="N4" s="1">
        <v>54315</v>
      </c>
      <c r="O4" s="1">
        <v>28253</v>
      </c>
      <c r="P4" s="1">
        <v>26062</v>
      </c>
    </row>
    <row r="5" spans="1:16" x14ac:dyDescent="0.3">
      <c r="A5" s="22" t="s">
        <v>5</v>
      </c>
      <c r="B5" s="1">
        <v>39378</v>
      </c>
      <c r="C5" s="1">
        <v>21019</v>
      </c>
      <c r="D5" s="1">
        <v>18359</v>
      </c>
      <c r="E5" s="1">
        <v>13086</v>
      </c>
      <c r="F5" s="1">
        <v>6910</v>
      </c>
      <c r="G5" s="1">
        <v>6176</v>
      </c>
      <c r="H5" s="1">
        <v>8284</v>
      </c>
      <c r="I5" s="1">
        <v>4408</v>
      </c>
      <c r="J5" s="1">
        <v>3876</v>
      </c>
      <c r="K5" s="1">
        <v>9895</v>
      </c>
      <c r="L5" s="1">
        <v>5350</v>
      </c>
      <c r="M5" s="1">
        <v>4545</v>
      </c>
      <c r="N5" s="1">
        <v>8113</v>
      </c>
      <c r="O5" s="1">
        <v>4351</v>
      </c>
      <c r="P5" s="1">
        <v>3762</v>
      </c>
    </row>
    <row r="6" spans="1:16" x14ac:dyDescent="0.3">
      <c r="A6" s="22" t="s">
        <v>43</v>
      </c>
      <c r="B6" s="1">
        <v>37741</v>
      </c>
      <c r="C6" s="1">
        <v>19663</v>
      </c>
      <c r="D6" s="1">
        <v>18078</v>
      </c>
      <c r="E6" s="1">
        <v>11932</v>
      </c>
      <c r="F6" s="1">
        <v>6158</v>
      </c>
      <c r="G6" s="1">
        <v>5774</v>
      </c>
      <c r="H6" s="1">
        <v>8493</v>
      </c>
      <c r="I6" s="1">
        <v>4415</v>
      </c>
      <c r="J6" s="1">
        <v>4078</v>
      </c>
      <c r="K6" s="1">
        <v>9636</v>
      </c>
      <c r="L6" s="1">
        <v>5113</v>
      </c>
      <c r="M6" s="1">
        <v>4523</v>
      </c>
      <c r="N6" s="1">
        <v>7680</v>
      </c>
      <c r="O6" s="1">
        <v>3977</v>
      </c>
      <c r="P6" s="1">
        <v>3703</v>
      </c>
    </row>
    <row r="7" spans="1:16" x14ac:dyDescent="0.3">
      <c r="A7" s="22" t="s">
        <v>44</v>
      </c>
      <c r="B7" s="1">
        <v>32589</v>
      </c>
      <c r="C7" s="1">
        <v>17268</v>
      </c>
      <c r="D7" s="1">
        <v>15321</v>
      </c>
      <c r="E7" s="1">
        <v>11113</v>
      </c>
      <c r="F7" s="1">
        <v>5832</v>
      </c>
      <c r="G7" s="1">
        <v>5281</v>
      </c>
      <c r="H7" s="1">
        <v>7191</v>
      </c>
      <c r="I7" s="1">
        <v>3740</v>
      </c>
      <c r="J7" s="1">
        <v>3451</v>
      </c>
      <c r="K7" s="1">
        <v>7461</v>
      </c>
      <c r="L7" s="1">
        <v>4039</v>
      </c>
      <c r="M7" s="1">
        <v>3422</v>
      </c>
      <c r="N7" s="1">
        <v>6824</v>
      </c>
      <c r="O7" s="1">
        <v>3657</v>
      </c>
      <c r="P7" s="1">
        <v>3167</v>
      </c>
    </row>
    <row r="8" spans="1:16" x14ac:dyDescent="0.3">
      <c r="A8" s="22" t="s">
        <v>6</v>
      </c>
      <c r="B8" s="1">
        <v>27902</v>
      </c>
      <c r="C8" s="1">
        <v>14704</v>
      </c>
      <c r="D8" s="1">
        <v>13198</v>
      </c>
      <c r="E8" s="1">
        <v>10576</v>
      </c>
      <c r="F8" s="1">
        <v>5490</v>
      </c>
      <c r="G8" s="1">
        <v>5086</v>
      </c>
      <c r="H8" s="1">
        <v>5865</v>
      </c>
      <c r="I8" s="1">
        <v>3088</v>
      </c>
      <c r="J8" s="1">
        <v>2777</v>
      </c>
      <c r="K8" s="1">
        <v>6132</v>
      </c>
      <c r="L8" s="1">
        <v>3344</v>
      </c>
      <c r="M8" s="1">
        <v>2788</v>
      </c>
      <c r="N8" s="1">
        <v>5329</v>
      </c>
      <c r="O8" s="1">
        <v>2782</v>
      </c>
      <c r="P8" s="1">
        <v>2547</v>
      </c>
    </row>
    <row r="9" spans="1:16" x14ac:dyDescent="0.3">
      <c r="A9" s="22" t="s">
        <v>7</v>
      </c>
      <c r="B9" s="1">
        <v>23252</v>
      </c>
      <c r="C9" s="1">
        <v>11774</v>
      </c>
      <c r="D9" s="1">
        <v>11478</v>
      </c>
      <c r="E9" s="1">
        <v>8969</v>
      </c>
      <c r="F9" s="1">
        <v>4733</v>
      </c>
      <c r="G9" s="1">
        <v>4236</v>
      </c>
      <c r="H9" s="1">
        <v>4634</v>
      </c>
      <c r="I9" s="1">
        <v>2279</v>
      </c>
      <c r="J9" s="1">
        <v>2355</v>
      </c>
      <c r="K9" s="1">
        <v>5235</v>
      </c>
      <c r="L9" s="1">
        <v>2549</v>
      </c>
      <c r="M9" s="1">
        <v>2686</v>
      </c>
      <c r="N9" s="1">
        <v>4414</v>
      </c>
      <c r="O9" s="1">
        <v>2213</v>
      </c>
      <c r="P9" s="1">
        <v>2201</v>
      </c>
    </row>
    <row r="10" spans="1:16" x14ac:dyDescent="0.3">
      <c r="A10" s="22" t="s">
        <v>8</v>
      </c>
      <c r="B10" s="1">
        <v>21322</v>
      </c>
      <c r="C10" s="1">
        <v>10595</v>
      </c>
      <c r="D10" s="1">
        <v>10727</v>
      </c>
      <c r="E10" s="1">
        <v>8314</v>
      </c>
      <c r="F10" s="1">
        <v>4225</v>
      </c>
      <c r="G10" s="1">
        <v>4089</v>
      </c>
      <c r="H10" s="1">
        <v>4158</v>
      </c>
      <c r="I10" s="1">
        <v>2064</v>
      </c>
      <c r="J10" s="1">
        <v>2094</v>
      </c>
      <c r="K10" s="1">
        <v>4763</v>
      </c>
      <c r="L10" s="1">
        <v>2276</v>
      </c>
      <c r="M10" s="1">
        <v>2487</v>
      </c>
      <c r="N10" s="1">
        <v>4087</v>
      </c>
      <c r="O10" s="1">
        <v>2030</v>
      </c>
      <c r="P10" s="1">
        <v>2057</v>
      </c>
    </row>
    <row r="11" spans="1:16" x14ac:dyDescent="0.3">
      <c r="A11" s="22" t="s">
        <v>9</v>
      </c>
      <c r="B11" s="1">
        <v>18170</v>
      </c>
      <c r="C11" s="1">
        <v>9171</v>
      </c>
      <c r="D11" s="1">
        <v>8999</v>
      </c>
      <c r="E11" s="1">
        <v>6919</v>
      </c>
      <c r="F11" s="1">
        <v>3594</v>
      </c>
      <c r="G11" s="1">
        <v>3325</v>
      </c>
      <c r="H11" s="1">
        <v>3769</v>
      </c>
      <c r="I11" s="1">
        <v>1828</v>
      </c>
      <c r="J11" s="1">
        <v>1941</v>
      </c>
      <c r="K11" s="1">
        <v>4104</v>
      </c>
      <c r="L11" s="1">
        <v>2024</v>
      </c>
      <c r="M11" s="1">
        <v>2080</v>
      </c>
      <c r="N11" s="1">
        <v>3378</v>
      </c>
      <c r="O11" s="1">
        <v>1725</v>
      </c>
      <c r="P11" s="1">
        <v>1653</v>
      </c>
    </row>
    <row r="12" spans="1:16" x14ac:dyDescent="0.3">
      <c r="A12" s="22" t="s">
        <v>10</v>
      </c>
      <c r="B12" s="1">
        <v>18235</v>
      </c>
      <c r="C12" s="1">
        <v>9297</v>
      </c>
      <c r="D12" s="1">
        <v>8938</v>
      </c>
      <c r="E12" s="1">
        <v>6782</v>
      </c>
      <c r="F12" s="1">
        <v>3527</v>
      </c>
      <c r="G12" s="1">
        <v>3255</v>
      </c>
      <c r="H12" s="1">
        <v>3913</v>
      </c>
      <c r="I12" s="1">
        <v>1997</v>
      </c>
      <c r="J12" s="1">
        <v>1916</v>
      </c>
      <c r="K12" s="1">
        <v>3953</v>
      </c>
      <c r="L12" s="1">
        <v>1955</v>
      </c>
      <c r="M12" s="1">
        <v>1998</v>
      </c>
      <c r="N12" s="1">
        <v>3587</v>
      </c>
      <c r="O12" s="1">
        <v>1818</v>
      </c>
      <c r="P12" s="1">
        <v>1769</v>
      </c>
    </row>
    <row r="13" spans="1:16" x14ac:dyDescent="0.3">
      <c r="A13" s="22" t="s">
        <v>11</v>
      </c>
      <c r="B13" s="1">
        <v>14775</v>
      </c>
      <c r="C13" s="1">
        <v>7588</v>
      </c>
      <c r="D13" s="1">
        <v>7187</v>
      </c>
      <c r="E13" s="1">
        <v>5394</v>
      </c>
      <c r="F13" s="1">
        <v>2854</v>
      </c>
      <c r="G13" s="1">
        <v>2540</v>
      </c>
      <c r="H13" s="1">
        <v>3172</v>
      </c>
      <c r="I13" s="1">
        <v>1572</v>
      </c>
      <c r="J13" s="1">
        <v>1600</v>
      </c>
      <c r="K13" s="1">
        <v>3346</v>
      </c>
      <c r="L13" s="1">
        <v>1694</v>
      </c>
      <c r="M13" s="1">
        <v>1652</v>
      </c>
      <c r="N13" s="1">
        <v>2863</v>
      </c>
      <c r="O13" s="1">
        <v>1468</v>
      </c>
      <c r="P13" s="1">
        <v>1395</v>
      </c>
    </row>
    <row r="14" spans="1:16" x14ac:dyDescent="0.3">
      <c r="A14" s="22" t="s">
        <v>12</v>
      </c>
      <c r="B14" s="1">
        <v>12701</v>
      </c>
      <c r="C14" s="1">
        <v>6687</v>
      </c>
      <c r="D14" s="1">
        <v>6014</v>
      </c>
      <c r="E14" s="1">
        <v>4561</v>
      </c>
      <c r="F14" s="1">
        <v>2464</v>
      </c>
      <c r="G14" s="1">
        <v>2097</v>
      </c>
      <c r="H14" s="1">
        <v>2690</v>
      </c>
      <c r="I14" s="1">
        <v>1362</v>
      </c>
      <c r="J14" s="1">
        <v>1328</v>
      </c>
      <c r="K14" s="1">
        <v>2854</v>
      </c>
      <c r="L14" s="1">
        <v>1463</v>
      </c>
      <c r="M14" s="1">
        <v>1391</v>
      </c>
      <c r="N14" s="1">
        <v>2596</v>
      </c>
      <c r="O14" s="1">
        <v>1398</v>
      </c>
      <c r="P14" s="1">
        <v>1198</v>
      </c>
    </row>
    <row r="15" spans="1:16" x14ac:dyDescent="0.3">
      <c r="A15" s="22" t="s">
        <v>13</v>
      </c>
      <c r="B15" s="1">
        <v>9216</v>
      </c>
      <c r="C15" s="1">
        <v>4874</v>
      </c>
      <c r="D15" s="1">
        <v>4342</v>
      </c>
      <c r="E15" s="1">
        <v>3515</v>
      </c>
      <c r="F15" s="1">
        <v>1880</v>
      </c>
      <c r="G15" s="1">
        <v>1635</v>
      </c>
      <c r="H15" s="1">
        <v>1832</v>
      </c>
      <c r="I15" s="1">
        <v>985</v>
      </c>
      <c r="J15" s="1">
        <v>847</v>
      </c>
      <c r="K15" s="1">
        <v>2119</v>
      </c>
      <c r="L15" s="1">
        <v>1088</v>
      </c>
      <c r="M15" s="1">
        <v>1031</v>
      </c>
      <c r="N15" s="1">
        <v>1750</v>
      </c>
      <c r="O15" s="1">
        <v>921</v>
      </c>
      <c r="P15" s="1">
        <v>829</v>
      </c>
    </row>
    <row r="16" spans="1:16" x14ac:dyDescent="0.3">
      <c r="A16" s="22" t="s">
        <v>14</v>
      </c>
      <c r="B16" s="1">
        <v>6940</v>
      </c>
      <c r="C16" s="1">
        <v>3694</v>
      </c>
      <c r="D16" s="1">
        <v>3246</v>
      </c>
      <c r="E16" s="1">
        <v>2676</v>
      </c>
      <c r="F16" s="1">
        <v>1452</v>
      </c>
      <c r="G16" s="1">
        <v>1224</v>
      </c>
      <c r="H16" s="1">
        <v>1443</v>
      </c>
      <c r="I16" s="1">
        <v>776</v>
      </c>
      <c r="J16" s="1">
        <v>667</v>
      </c>
      <c r="K16" s="1">
        <v>1463</v>
      </c>
      <c r="L16" s="1">
        <v>779</v>
      </c>
      <c r="M16" s="1">
        <v>684</v>
      </c>
      <c r="N16" s="1">
        <v>1358</v>
      </c>
      <c r="O16" s="1">
        <v>687</v>
      </c>
      <c r="P16" s="1">
        <v>671</v>
      </c>
    </row>
    <row r="17" spans="1:16" x14ac:dyDescent="0.3">
      <c r="A17" s="22" t="s">
        <v>15</v>
      </c>
      <c r="B17" s="1">
        <v>5054</v>
      </c>
      <c r="C17" s="1">
        <v>2628</v>
      </c>
      <c r="D17" s="1">
        <v>2426</v>
      </c>
      <c r="E17" s="1">
        <v>1907</v>
      </c>
      <c r="F17" s="1">
        <v>1002</v>
      </c>
      <c r="G17" s="1">
        <v>905</v>
      </c>
      <c r="H17" s="1">
        <v>1024</v>
      </c>
      <c r="I17" s="1">
        <v>511</v>
      </c>
      <c r="J17" s="1">
        <v>513</v>
      </c>
      <c r="K17" s="1">
        <v>1144</v>
      </c>
      <c r="L17" s="1">
        <v>611</v>
      </c>
      <c r="M17" s="1">
        <v>533</v>
      </c>
      <c r="N17" s="1">
        <v>979</v>
      </c>
      <c r="O17" s="1">
        <v>504</v>
      </c>
      <c r="P17" s="1">
        <v>475</v>
      </c>
    </row>
    <row r="18" spans="1:16" x14ac:dyDescent="0.3">
      <c r="A18" s="22" t="s">
        <v>16</v>
      </c>
      <c r="B18" s="1">
        <v>3562</v>
      </c>
      <c r="C18" s="1">
        <v>1870</v>
      </c>
      <c r="D18" s="1">
        <v>1692</v>
      </c>
      <c r="E18" s="1">
        <v>1387</v>
      </c>
      <c r="F18" s="1">
        <v>723</v>
      </c>
      <c r="G18" s="1">
        <v>664</v>
      </c>
      <c r="H18" s="1">
        <v>783</v>
      </c>
      <c r="I18" s="1">
        <v>416</v>
      </c>
      <c r="J18" s="1">
        <v>367</v>
      </c>
      <c r="K18" s="1">
        <v>765</v>
      </c>
      <c r="L18" s="1">
        <v>398</v>
      </c>
      <c r="M18" s="1">
        <v>367</v>
      </c>
      <c r="N18" s="1">
        <v>627</v>
      </c>
      <c r="O18" s="1">
        <v>333</v>
      </c>
      <c r="P18" s="1">
        <v>294</v>
      </c>
    </row>
    <row r="19" spans="1:16" x14ac:dyDescent="0.3">
      <c r="A19" s="22" t="s">
        <v>17</v>
      </c>
      <c r="B19" s="1">
        <v>1997</v>
      </c>
      <c r="C19" s="1">
        <v>1047</v>
      </c>
      <c r="D19" s="1">
        <v>950</v>
      </c>
      <c r="E19" s="1">
        <v>772</v>
      </c>
      <c r="F19" s="1">
        <v>398</v>
      </c>
      <c r="G19" s="1">
        <v>374</v>
      </c>
      <c r="H19" s="1">
        <v>444</v>
      </c>
      <c r="I19" s="1">
        <v>220</v>
      </c>
      <c r="J19" s="1">
        <v>224</v>
      </c>
      <c r="K19" s="1">
        <v>445</v>
      </c>
      <c r="L19" s="1">
        <v>241</v>
      </c>
      <c r="M19" s="1">
        <v>204</v>
      </c>
      <c r="N19" s="1">
        <v>336</v>
      </c>
      <c r="O19" s="1">
        <v>188</v>
      </c>
      <c r="P19" s="1">
        <v>148</v>
      </c>
    </row>
    <row r="20" spans="1:16" x14ac:dyDescent="0.3">
      <c r="A20" s="22" t="s">
        <v>18</v>
      </c>
      <c r="B20" s="1">
        <v>2478</v>
      </c>
      <c r="C20" s="1">
        <v>1284</v>
      </c>
      <c r="D20" s="1">
        <v>1194</v>
      </c>
      <c r="E20" s="1">
        <v>1046</v>
      </c>
      <c r="F20" s="1">
        <v>501</v>
      </c>
      <c r="G20" s="1">
        <v>545</v>
      </c>
      <c r="H20" s="1">
        <v>582</v>
      </c>
      <c r="I20" s="1">
        <v>321</v>
      </c>
      <c r="J20" s="1">
        <v>261</v>
      </c>
      <c r="K20" s="1">
        <v>456</v>
      </c>
      <c r="L20" s="1">
        <v>261</v>
      </c>
      <c r="M20" s="1">
        <v>195</v>
      </c>
      <c r="N20" s="1">
        <v>394</v>
      </c>
      <c r="O20" s="1">
        <v>201</v>
      </c>
      <c r="P20" s="1">
        <v>193</v>
      </c>
    </row>
    <row r="21" spans="1:16" s="6" customFormat="1" x14ac:dyDescent="0.3">
      <c r="A21" s="22" t="s">
        <v>19</v>
      </c>
      <c r="B21" s="6">
        <v>20</v>
      </c>
      <c r="C21" s="6">
        <v>19.600000000000001</v>
      </c>
      <c r="D21" s="6">
        <v>20.5</v>
      </c>
      <c r="E21" s="6">
        <v>21.5</v>
      </c>
      <c r="F21" s="6">
        <v>21.6</v>
      </c>
      <c r="G21" s="6">
        <v>21.5</v>
      </c>
      <c r="H21" s="6">
        <v>19.399999999999999</v>
      </c>
      <c r="I21" s="6">
        <v>18.899999999999999</v>
      </c>
      <c r="J21" s="6">
        <v>19.899999999999999</v>
      </c>
      <c r="K21" s="6">
        <v>19</v>
      </c>
      <c r="L21" s="6">
        <v>18.100000000000001</v>
      </c>
      <c r="M21" s="6">
        <v>20</v>
      </c>
      <c r="N21" s="6">
        <v>19.3</v>
      </c>
      <c r="O21" s="6">
        <v>18.8</v>
      </c>
      <c r="P21" s="6">
        <v>19.7</v>
      </c>
    </row>
    <row r="22" spans="1:16" x14ac:dyDescent="0.3">
      <c r="A22" s="21" t="s">
        <v>38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778D5-209A-4BB7-ACCB-E7A1A070D03F}">
  <dimension ref="A1:P104"/>
  <sheetViews>
    <sheetView view="pageBreakPreview" zoomScale="150" zoomScaleNormal="100" zoomScaleSheetLayoutView="150" workbookViewId="0">
      <selection sqref="A1:XFD3"/>
    </sheetView>
  </sheetViews>
  <sheetFormatPr defaultColWidth="8.86328125" defaultRowHeight="10.15" x14ac:dyDescent="0.3"/>
  <cols>
    <col min="1" max="1" width="4.53125" style="18" customWidth="1"/>
    <col min="2" max="4" width="5.6640625" style="1" customWidth="1"/>
    <col min="5" max="16" width="5.1328125" style="1" customWidth="1"/>
    <col min="17" max="16384" width="8.86328125" style="1"/>
  </cols>
  <sheetData>
    <row r="1" spans="1:16" x14ac:dyDescent="0.3">
      <c r="A1" s="18" t="s">
        <v>41</v>
      </c>
    </row>
    <row r="2" spans="1:16" x14ac:dyDescent="0.3">
      <c r="A2" s="19"/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5"/>
      <c r="K2" s="25" t="s">
        <v>3</v>
      </c>
      <c r="L2" s="25"/>
      <c r="M2" s="25"/>
      <c r="N2" s="25" t="s">
        <v>4</v>
      </c>
      <c r="O2" s="25"/>
      <c r="P2" s="26"/>
    </row>
    <row r="3" spans="1:16" s="7" customFormat="1" x14ac:dyDescent="0.3">
      <c r="A3" s="20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3" t="s">
        <v>0</v>
      </c>
      <c r="I3" s="3" t="s">
        <v>20</v>
      </c>
      <c r="J3" s="3" t="s">
        <v>21</v>
      </c>
      <c r="K3" s="3" t="s">
        <v>0</v>
      </c>
      <c r="L3" s="3" t="s">
        <v>20</v>
      </c>
      <c r="M3" s="3" t="s">
        <v>21</v>
      </c>
      <c r="N3" s="3" t="s">
        <v>0</v>
      </c>
      <c r="O3" s="3" t="s">
        <v>20</v>
      </c>
      <c r="P3" s="4" t="s">
        <v>21</v>
      </c>
    </row>
    <row r="4" spans="1:16" x14ac:dyDescent="0.3">
      <c r="A4" s="18" t="s">
        <v>0</v>
      </c>
      <c r="B4" s="1">
        <v>275312</v>
      </c>
      <c r="C4" s="1">
        <v>143163</v>
      </c>
      <c r="D4" s="1">
        <v>132149</v>
      </c>
      <c r="E4" s="1">
        <v>98949</v>
      </c>
      <c r="F4" s="1">
        <v>51743</v>
      </c>
      <c r="G4" s="1">
        <v>47206</v>
      </c>
      <c r="H4" s="1">
        <v>58277</v>
      </c>
      <c r="I4" s="1">
        <v>29982</v>
      </c>
      <c r="J4" s="1">
        <v>28295</v>
      </c>
      <c r="K4" s="1">
        <v>63771</v>
      </c>
      <c r="L4" s="1">
        <v>33185</v>
      </c>
      <c r="M4" s="1">
        <v>30586</v>
      </c>
      <c r="N4" s="1">
        <v>54315</v>
      </c>
      <c r="O4" s="1">
        <v>28253</v>
      </c>
      <c r="P4" s="1">
        <v>26062</v>
      </c>
    </row>
    <row r="5" spans="1:16" x14ac:dyDescent="0.3">
      <c r="A5" s="18">
        <v>0</v>
      </c>
      <c r="B5" s="1">
        <v>6548</v>
      </c>
      <c r="C5" s="1">
        <v>3553</v>
      </c>
      <c r="D5" s="1">
        <v>2995</v>
      </c>
      <c r="E5" s="1">
        <v>2190</v>
      </c>
      <c r="F5" s="1">
        <v>1198</v>
      </c>
      <c r="G5" s="1">
        <v>992</v>
      </c>
      <c r="H5" s="1">
        <v>1280</v>
      </c>
      <c r="I5" s="1">
        <v>682</v>
      </c>
      <c r="J5" s="1">
        <v>598</v>
      </c>
      <c r="K5" s="1">
        <v>1767</v>
      </c>
      <c r="L5" s="1">
        <v>954</v>
      </c>
      <c r="M5" s="1">
        <v>813</v>
      </c>
      <c r="N5" s="1">
        <v>1311</v>
      </c>
      <c r="O5" s="1">
        <v>719</v>
      </c>
      <c r="P5" s="1">
        <v>592</v>
      </c>
    </row>
    <row r="6" spans="1:16" x14ac:dyDescent="0.3">
      <c r="A6" s="18">
        <v>1</v>
      </c>
      <c r="B6" s="1">
        <v>8284</v>
      </c>
      <c r="C6" s="1">
        <v>4440</v>
      </c>
      <c r="D6" s="1">
        <v>3844</v>
      </c>
      <c r="E6" s="1">
        <v>2831</v>
      </c>
      <c r="F6" s="1">
        <v>1513</v>
      </c>
      <c r="G6" s="1">
        <v>1318</v>
      </c>
      <c r="H6" s="1">
        <v>1791</v>
      </c>
      <c r="I6" s="1">
        <v>963</v>
      </c>
      <c r="J6" s="1">
        <v>828</v>
      </c>
      <c r="K6" s="1">
        <v>2014</v>
      </c>
      <c r="L6" s="1">
        <v>1094</v>
      </c>
      <c r="M6" s="1">
        <v>920</v>
      </c>
      <c r="N6" s="1">
        <v>1648</v>
      </c>
      <c r="O6" s="1">
        <v>870</v>
      </c>
      <c r="P6" s="1">
        <v>778</v>
      </c>
    </row>
    <row r="7" spans="1:16" x14ac:dyDescent="0.3">
      <c r="A7" s="18">
        <v>2</v>
      </c>
      <c r="B7" s="1">
        <v>8222</v>
      </c>
      <c r="C7" s="1">
        <v>4341</v>
      </c>
      <c r="D7" s="1">
        <v>3881</v>
      </c>
      <c r="E7" s="1">
        <v>2842</v>
      </c>
      <c r="F7" s="1">
        <v>1497</v>
      </c>
      <c r="G7" s="1">
        <v>1345</v>
      </c>
      <c r="H7" s="1">
        <v>1676</v>
      </c>
      <c r="I7" s="1">
        <v>880</v>
      </c>
      <c r="J7" s="1">
        <v>796</v>
      </c>
      <c r="K7" s="1">
        <v>1942</v>
      </c>
      <c r="L7" s="1">
        <v>1039</v>
      </c>
      <c r="M7" s="1">
        <v>903</v>
      </c>
      <c r="N7" s="1">
        <v>1762</v>
      </c>
      <c r="O7" s="1">
        <v>925</v>
      </c>
      <c r="P7" s="1">
        <v>837</v>
      </c>
    </row>
    <row r="8" spans="1:16" x14ac:dyDescent="0.3">
      <c r="A8" s="18">
        <v>3</v>
      </c>
      <c r="B8" s="1">
        <v>8256</v>
      </c>
      <c r="C8" s="1">
        <v>4423</v>
      </c>
      <c r="D8" s="1">
        <v>3833</v>
      </c>
      <c r="E8" s="1">
        <v>2644</v>
      </c>
      <c r="F8" s="1">
        <v>1373</v>
      </c>
      <c r="G8" s="1">
        <v>1271</v>
      </c>
      <c r="H8" s="1">
        <v>1803</v>
      </c>
      <c r="I8" s="1">
        <v>951</v>
      </c>
      <c r="J8" s="1">
        <v>852</v>
      </c>
      <c r="K8" s="1">
        <v>2119</v>
      </c>
      <c r="L8" s="1">
        <v>1166</v>
      </c>
      <c r="M8" s="1">
        <v>953</v>
      </c>
      <c r="N8" s="1">
        <v>1690</v>
      </c>
      <c r="O8" s="1">
        <v>933</v>
      </c>
      <c r="P8" s="1">
        <v>757</v>
      </c>
    </row>
    <row r="9" spans="1:16" x14ac:dyDescent="0.3">
      <c r="A9" s="18">
        <v>4</v>
      </c>
      <c r="B9" s="1">
        <v>8068</v>
      </c>
      <c r="C9" s="1">
        <v>4262</v>
      </c>
      <c r="D9" s="1">
        <v>3806</v>
      </c>
      <c r="E9" s="1">
        <v>2579</v>
      </c>
      <c r="F9" s="1">
        <v>1329</v>
      </c>
      <c r="G9" s="1">
        <v>1250</v>
      </c>
      <c r="H9" s="1">
        <v>1734</v>
      </c>
      <c r="I9" s="1">
        <v>932</v>
      </c>
      <c r="J9" s="1">
        <v>802</v>
      </c>
      <c r="K9" s="1">
        <v>2053</v>
      </c>
      <c r="L9" s="1">
        <v>1097</v>
      </c>
      <c r="M9" s="1">
        <v>956</v>
      </c>
      <c r="N9" s="1">
        <v>1702</v>
      </c>
      <c r="O9" s="1">
        <v>904</v>
      </c>
      <c r="P9" s="1">
        <v>798</v>
      </c>
    </row>
    <row r="10" spans="1:16" x14ac:dyDescent="0.3">
      <c r="A10" s="18">
        <v>5</v>
      </c>
      <c r="B10" s="1">
        <v>8092</v>
      </c>
      <c r="C10" s="1">
        <v>4225</v>
      </c>
      <c r="D10" s="1">
        <v>3867</v>
      </c>
      <c r="E10" s="1">
        <v>2519</v>
      </c>
      <c r="F10" s="1">
        <v>1288</v>
      </c>
      <c r="G10" s="1">
        <v>1231</v>
      </c>
      <c r="H10" s="1">
        <v>1806</v>
      </c>
      <c r="I10" s="1">
        <v>947</v>
      </c>
      <c r="J10" s="1">
        <v>859</v>
      </c>
      <c r="K10" s="1">
        <v>2091</v>
      </c>
      <c r="L10" s="1">
        <v>1121</v>
      </c>
      <c r="M10" s="1">
        <v>970</v>
      </c>
      <c r="N10" s="1">
        <v>1676</v>
      </c>
      <c r="O10" s="1">
        <v>869</v>
      </c>
      <c r="P10" s="1">
        <v>807</v>
      </c>
    </row>
    <row r="11" spans="1:16" x14ac:dyDescent="0.3">
      <c r="A11" s="18">
        <v>6</v>
      </c>
      <c r="B11" s="1">
        <v>7673</v>
      </c>
      <c r="C11" s="1">
        <v>3970</v>
      </c>
      <c r="D11" s="1">
        <v>3703</v>
      </c>
      <c r="E11" s="1">
        <v>2535</v>
      </c>
      <c r="F11" s="1">
        <v>1298</v>
      </c>
      <c r="G11" s="1">
        <v>1237</v>
      </c>
      <c r="H11" s="1">
        <v>1646</v>
      </c>
      <c r="I11" s="1">
        <v>884</v>
      </c>
      <c r="J11" s="1">
        <v>762</v>
      </c>
      <c r="K11" s="1">
        <v>1951</v>
      </c>
      <c r="L11" s="1">
        <v>1017</v>
      </c>
      <c r="M11" s="1">
        <v>934</v>
      </c>
      <c r="N11" s="1">
        <v>1541</v>
      </c>
      <c r="O11" s="1">
        <v>771</v>
      </c>
      <c r="P11" s="1">
        <v>770</v>
      </c>
    </row>
    <row r="12" spans="1:16" x14ac:dyDescent="0.3">
      <c r="A12" s="18">
        <v>7</v>
      </c>
      <c r="B12" s="1">
        <v>7651</v>
      </c>
      <c r="C12" s="1">
        <v>4025</v>
      </c>
      <c r="D12" s="1">
        <v>3626</v>
      </c>
      <c r="E12" s="1">
        <v>2427</v>
      </c>
      <c r="F12" s="1">
        <v>1302</v>
      </c>
      <c r="G12" s="1">
        <v>1125</v>
      </c>
      <c r="H12" s="1">
        <v>1753</v>
      </c>
      <c r="I12" s="1">
        <v>925</v>
      </c>
      <c r="J12" s="1">
        <v>828</v>
      </c>
      <c r="K12" s="1">
        <v>1906</v>
      </c>
      <c r="L12" s="1">
        <v>974</v>
      </c>
      <c r="M12" s="1">
        <v>932</v>
      </c>
      <c r="N12" s="1">
        <v>1565</v>
      </c>
      <c r="O12" s="1">
        <v>824</v>
      </c>
      <c r="P12" s="1">
        <v>741</v>
      </c>
    </row>
    <row r="13" spans="1:16" x14ac:dyDescent="0.3">
      <c r="A13" s="18">
        <v>8</v>
      </c>
      <c r="B13" s="1">
        <v>7439</v>
      </c>
      <c r="C13" s="1">
        <v>3792</v>
      </c>
      <c r="D13" s="1">
        <v>3647</v>
      </c>
      <c r="E13" s="1">
        <v>2305</v>
      </c>
      <c r="F13" s="1">
        <v>1160</v>
      </c>
      <c r="G13" s="1">
        <v>1145</v>
      </c>
      <c r="H13" s="1">
        <v>1784</v>
      </c>
      <c r="I13" s="1">
        <v>865</v>
      </c>
      <c r="J13" s="1">
        <v>919</v>
      </c>
      <c r="K13" s="1">
        <v>1885</v>
      </c>
      <c r="L13" s="1">
        <v>996</v>
      </c>
      <c r="M13" s="1">
        <v>889</v>
      </c>
      <c r="N13" s="1">
        <v>1465</v>
      </c>
      <c r="O13" s="1">
        <v>771</v>
      </c>
      <c r="P13" s="1">
        <v>694</v>
      </c>
    </row>
    <row r="14" spans="1:16" x14ac:dyDescent="0.3">
      <c r="A14" s="18">
        <v>9</v>
      </c>
      <c r="B14" s="1">
        <v>6886</v>
      </c>
      <c r="C14" s="1">
        <v>3651</v>
      </c>
      <c r="D14" s="1">
        <v>3235</v>
      </c>
      <c r="E14" s="1">
        <v>2146</v>
      </c>
      <c r="F14" s="1">
        <v>1110</v>
      </c>
      <c r="G14" s="1">
        <v>1036</v>
      </c>
      <c r="H14" s="1">
        <v>1504</v>
      </c>
      <c r="I14" s="1">
        <v>794</v>
      </c>
      <c r="J14" s="1">
        <v>710</v>
      </c>
      <c r="K14" s="1">
        <v>1803</v>
      </c>
      <c r="L14" s="1">
        <v>1005</v>
      </c>
      <c r="M14" s="1">
        <v>798</v>
      </c>
      <c r="N14" s="1">
        <v>1433</v>
      </c>
      <c r="O14" s="1">
        <v>742</v>
      </c>
      <c r="P14" s="1">
        <v>691</v>
      </c>
    </row>
    <row r="15" spans="1:16" x14ac:dyDescent="0.3">
      <c r="A15" s="18">
        <v>10</v>
      </c>
      <c r="B15" s="1">
        <v>6885</v>
      </c>
      <c r="C15" s="1">
        <v>3659</v>
      </c>
      <c r="D15" s="1">
        <v>3226</v>
      </c>
      <c r="E15" s="1">
        <v>2174</v>
      </c>
      <c r="F15" s="1">
        <v>1129</v>
      </c>
      <c r="G15" s="1">
        <v>1045</v>
      </c>
      <c r="H15" s="1">
        <v>1629</v>
      </c>
      <c r="I15" s="1">
        <v>836</v>
      </c>
      <c r="J15" s="1">
        <v>793</v>
      </c>
      <c r="K15" s="1">
        <v>1664</v>
      </c>
      <c r="L15" s="1">
        <v>907</v>
      </c>
      <c r="M15" s="1">
        <v>757</v>
      </c>
      <c r="N15" s="1">
        <v>1418</v>
      </c>
      <c r="O15" s="1">
        <v>787</v>
      </c>
      <c r="P15" s="1">
        <v>631</v>
      </c>
    </row>
    <row r="16" spans="1:16" x14ac:dyDescent="0.3">
      <c r="A16" s="18">
        <v>11</v>
      </c>
      <c r="B16" s="1">
        <v>6987</v>
      </c>
      <c r="C16" s="1">
        <v>3669</v>
      </c>
      <c r="D16" s="1">
        <v>3318</v>
      </c>
      <c r="E16" s="1">
        <v>2348</v>
      </c>
      <c r="F16" s="1">
        <v>1197</v>
      </c>
      <c r="G16" s="1">
        <v>1151</v>
      </c>
      <c r="H16" s="1">
        <v>1550</v>
      </c>
      <c r="I16" s="1">
        <v>826</v>
      </c>
      <c r="J16" s="1">
        <v>724</v>
      </c>
      <c r="K16" s="1">
        <v>1608</v>
      </c>
      <c r="L16" s="1">
        <v>848</v>
      </c>
      <c r="M16" s="1">
        <v>760</v>
      </c>
      <c r="N16" s="1">
        <v>1481</v>
      </c>
      <c r="O16" s="1">
        <v>798</v>
      </c>
      <c r="P16" s="1">
        <v>683</v>
      </c>
    </row>
    <row r="17" spans="1:16" x14ac:dyDescent="0.3">
      <c r="A17" s="18">
        <v>12</v>
      </c>
      <c r="B17" s="1">
        <v>6417</v>
      </c>
      <c r="C17" s="1">
        <v>3472</v>
      </c>
      <c r="D17" s="1">
        <v>2945</v>
      </c>
      <c r="E17" s="1">
        <v>2261</v>
      </c>
      <c r="F17" s="1">
        <v>1212</v>
      </c>
      <c r="G17" s="1">
        <v>1049</v>
      </c>
      <c r="H17" s="1">
        <v>1394</v>
      </c>
      <c r="I17" s="1">
        <v>740</v>
      </c>
      <c r="J17" s="1">
        <v>654</v>
      </c>
      <c r="K17" s="1">
        <v>1410</v>
      </c>
      <c r="L17" s="1">
        <v>777</v>
      </c>
      <c r="M17" s="1">
        <v>633</v>
      </c>
      <c r="N17" s="1">
        <v>1352</v>
      </c>
      <c r="O17" s="1">
        <v>743</v>
      </c>
      <c r="P17" s="1">
        <v>609</v>
      </c>
    </row>
    <row r="18" spans="1:16" x14ac:dyDescent="0.3">
      <c r="A18" s="18">
        <v>13</v>
      </c>
      <c r="B18" s="1">
        <v>6207</v>
      </c>
      <c r="C18" s="1">
        <v>3310</v>
      </c>
      <c r="D18" s="1">
        <v>2897</v>
      </c>
      <c r="E18" s="1">
        <v>2221</v>
      </c>
      <c r="F18" s="1">
        <v>1167</v>
      </c>
      <c r="G18" s="1">
        <v>1054</v>
      </c>
      <c r="H18" s="1">
        <v>1275</v>
      </c>
      <c r="I18" s="1">
        <v>656</v>
      </c>
      <c r="J18" s="1">
        <v>619</v>
      </c>
      <c r="K18" s="1">
        <v>1372</v>
      </c>
      <c r="L18" s="1">
        <v>774</v>
      </c>
      <c r="M18" s="1">
        <v>598</v>
      </c>
      <c r="N18" s="1">
        <v>1339</v>
      </c>
      <c r="O18" s="1">
        <v>713</v>
      </c>
      <c r="P18" s="1">
        <v>626</v>
      </c>
    </row>
    <row r="19" spans="1:16" x14ac:dyDescent="0.3">
      <c r="A19" s="18">
        <v>14</v>
      </c>
      <c r="B19" s="1">
        <v>6093</v>
      </c>
      <c r="C19" s="1">
        <v>3158</v>
      </c>
      <c r="D19" s="1">
        <v>2935</v>
      </c>
      <c r="E19" s="1">
        <v>2109</v>
      </c>
      <c r="F19" s="1">
        <v>1127</v>
      </c>
      <c r="G19" s="1">
        <v>982</v>
      </c>
      <c r="H19" s="1">
        <v>1343</v>
      </c>
      <c r="I19" s="1">
        <v>682</v>
      </c>
      <c r="J19" s="1">
        <v>661</v>
      </c>
      <c r="K19" s="1">
        <v>1407</v>
      </c>
      <c r="L19" s="1">
        <v>733</v>
      </c>
      <c r="M19" s="1">
        <v>674</v>
      </c>
      <c r="N19" s="1">
        <v>1234</v>
      </c>
      <c r="O19" s="1">
        <v>616</v>
      </c>
      <c r="P19" s="1">
        <v>618</v>
      </c>
    </row>
    <row r="20" spans="1:16" x14ac:dyDescent="0.3">
      <c r="A20" s="18">
        <v>15</v>
      </c>
      <c r="B20" s="1">
        <v>5937</v>
      </c>
      <c r="C20" s="1">
        <v>3161</v>
      </c>
      <c r="D20" s="1">
        <v>2776</v>
      </c>
      <c r="E20" s="1">
        <v>2156</v>
      </c>
      <c r="F20" s="1">
        <v>1142</v>
      </c>
      <c r="G20" s="1">
        <v>1014</v>
      </c>
      <c r="H20" s="1">
        <v>1237</v>
      </c>
      <c r="I20" s="1">
        <v>692</v>
      </c>
      <c r="J20" s="1">
        <v>545</v>
      </c>
      <c r="K20" s="1">
        <v>1340</v>
      </c>
      <c r="L20" s="1">
        <v>706</v>
      </c>
      <c r="M20" s="1">
        <v>634</v>
      </c>
      <c r="N20" s="1">
        <v>1204</v>
      </c>
      <c r="O20" s="1">
        <v>621</v>
      </c>
      <c r="P20" s="1">
        <v>583</v>
      </c>
    </row>
    <row r="21" spans="1:16" x14ac:dyDescent="0.3">
      <c r="A21" s="18">
        <v>16</v>
      </c>
      <c r="B21" s="1">
        <v>5890</v>
      </c>
      <c r="C21" s="1">
        <v>3182</v>
      </c>
      <c r="D21" s="1">
        <v>2708</v>
      </c>
      <c r="E21" s="1">
        <v>2152</v>
      </c>
      <c r="F21" s="1">
        <v>1137</v>
      </c>
      <c r="G21" s="1">
        <v>1015</v>
      </c>
      <c r="H21" s="1">
        <v>1289</v>
      </c>
      <c r="I21" s="1">
        <v>682</v>
      </c>
      <c r="J21" s="1">
        <v>607</v>
      </c>
      <c r="K21" s="1">
        <v>1294</v>
      </c>
      <c r="L21" s="1">
        <v>747</v>
      </c>
      <c r="M21" s="1">
        <v>547</v>
      </c>
      <c r="N21" s="1">
        <v>1155</v>
      </c>
      <c r="O21" s="1">
        <v>616</v>
      </c>
      <c r="P21" s="1">
        <v>539</v>
      </c>
    </row>
    <row r="22" spans="1:16" x14ac:dyDescent="0.3">
      <c r="A22" s="18">
        <v>17</v>
      </c>
      <c r="B22" s="1">
        <v>5441</v>
      </c>
      <c r="C22" s="1">
        <v>2873</v>
      </c>
      <c r="D22" s="1">
        <v>2568</v>
      </c>
      <c r="E22" s="1">
        <v>2091</v>
      </c>
      <c r="F22" s="1">
        <v>1106</v>
      </c>
      <c r="G22" s="1">
        <v>985</v>
      </c>
      <c r="H22" s="1">
        <v>1127</v>
      </c>
      <c r="I22" s="1">
        <v>587</v>
      </c>
      <c r="J22" s="1">
        <v>540</v>
      </c>
      <c r="K22" s="1">
        <v>1153</v>
      </c>
      <c r="L22" s="1">
        <v>618</v>
      </c>
      <c r="M22" s="1">
        <v>535</v>
      </c>
      <c r="N22" s="1">
        <v>1070</v>
      </c>
      <c r="O22" s="1">
        <v>562</v>
      </c>
      <c r="P22" s="1">
        <v>508</v>
      </c>
    </row>
    <row r="23" spans="1:16" x14ac:dyDescent="0.3">
      <c r="A23" s="18">
        <v>18</v>
      </c>
      <c r="B23" s="1">
        <v>5561</v>
      </c>
      <c r="C23" s="1">
        <v>2872</v>
      </c>
      <c r="D23" s="1">
        <v>2689</v>
      </c>
      <c r="E23" s="1">
        <v>2110</v>
      </c>
      <c r="F23" s="1">
        <v>1056</v>
      </c>
      <c r="G23" s="1">
        <v>1054</v>
      </c>
      <c r="H23" s="1">
        <v>1225</v>
      </c>
      <c r="I23" s="1">
        <v>621</v>
      </c>
      <c r="J23" s="1">
        <v>604</v>
      </c>
      <c r="K23" s="1">
        <v>1229</v>
      </c>
      <c r="L23" s="1">
        <v>685</v>
      </c>
      <c r="M23" s="1">
        <v>544</v>
      </c>
      <c r="N23" s="1">
        <v>997</v>
      </c>
      <c r="O23" s="1">
        <v>510</v>
      </c>
      <c r="P23" s="1">
        <v>487</v>
      </c>
    </row>
    <row r="24" spans="1:16" x14ac:dyDescent="0.3">
      <c r="A24" s="18">
        <v>19</v>
      </c>
      <c r="B24" s="1">
        <v>5073</v>
      </c>
      <c r="C24" s="1">
        <v>2616</v>
      </c>
      <c r="D24" s="1">
        <v>2457</v>
      </c>
      <c r="E24" s="1">
        <v>2067</v>
      </c>
      <c r="F24" s="1">
        <v>1049</v>
      </c>
      <c r="G24" s="1">
        <v>1018</v>
      </c>
      <c r="H24" s="1">
        <v>987</v>
      </c>
      <c r="I24" s="1">
        <v>506</v>
      </c>
      <c r="J24" s="1">
        <v>481</v>
      </c>
      <c r="K24" s="1">
        <v>1116</v>
      </c>
      <c r="L24" s="1">
        <v>588</v>
      </c>
      <c r="M24" s="1">
        <v>528</v>
      </c>
      <c r="N24" s="1">
        <v>903</v>
      </c>
      <c r="O24" s="1">
        <v>473</v>
      </c>
      <c r="P24" s="1">
        <v>430</v>
      </c>
    </row>
    <row r="25" spans="1:16" x14ac:dyDescent="0.3">
      <c r="A25" s="18">
        <v>20</v>
      </c>
      <c r="B25" s="1">
        <v>5033</v>
      </c>
      <c r="C25" s="1">
        <v>2709</v>
      </c>
      <c r="D25" s="1">
        <v>2324</v>
      </c>
      <c r="E25" s="1">
        <v>1935</v>
      </c>
      <c r="F25" s="1">
        <v>1062</v>
      </c>
      <c r="G25" s="1">
        <v>873</v>
      </c>
      <c r="H25" s="1">
        <v>991</v>
      </c>
      <c r="I25" s="1">
        <v>526</v>
      </c>
      <c r="J25" s="1">
        <v>465</v>
      </c>
      <c r="K25" s="1">
        <v>1138</v>
      </c>
      <c r="L25" s="1">
        <v>612</v>
      </c>
      <c r="M25" s="1">
        <v>526</v>
      </c>
      <c r="N25" s="1">
        <v>969</v>
      </c>
      <c r="O25" s="1">
        <v>509</v>
      </c>
      <c r="P25" s="1">
        <v>460</v>
      </c>
    </row>
    <row r="26" spans="1:16" x14ac:dyDescent="0.3">
      <c r="A26" s="18">
        <v>21</v>
      </c>
      <c r="B26" s="1">
        <v>4783</v>
      </c>
      <c r="C26" s="1">
        <v>2471</v>
      </c>
      <c r="D26" s="1">
        <v>2312</v>
      </c>
      <c r="E26" s="1">
        <v>1849</v>
      </c>
      <c r="F26" s="1">
        <v>990</v>
      </c>
      <c r="G26" s="1">
        <v>859</v>
      </c>
      <c r="H26" s="1">
        <v>957</v>
      </c>
      <c r="I26" s="1">
        <v>498</v>
      </c>
      <c r="J26" s="1">
        <v>459</v>
      </c>
      <c r="K26" s="1">
        <v>1069</v>
      </c>
      <c r="L26" s="1">
        <v>517</v>
      </c>
      <c r="M26" s="1">
        <v>552</v>
      </c>
      <c r="N26" s="1">
        <v>908</v>
      </c>
      <c r="O26" s="1">
        <v>466</v>
      </c>
      <c r="P26" s="1">
        <v>442</v>
      </c>
    </row>
    <row r="27" spans="1:16" x14ac:dyDescent="0.3">
      <c r="A27" s="18">
        <v>22</v>
      </c>
      <c r="B27" s="1">
        <v>4526</v>
      </c>
      <c r="C27" s="1">
        <v>2240</v>
      </c>
      <c r="D27" s="1">
        <v>2286</v>
      </c>
      <c r="E27" s="1">
        <v>1778</v>
      </c>
      <c r="F27" s="1">
        <v>915</v>
      </c>
      <c r="G27" s="1">
        <v>863</v>
      </c>
      <c r="H27" s="1">
        <v>871</v>
      </c>
      <c r="I27" s="1">
        <v>412</v>
      </c>
      <c r="J27" s="1">
        <v>459</v>
      </c>
      <c r="K27" s="1">
        <v>1033</v>
      </c>
      <c r="L27" s="1">
        <v>493</v>
      </c>
      <c r="M27" s="1">
        <v>540</v>
      </c>
      <c r="N27" s="1">
        <v>844</v>
      </c>
      <c r="O27" s="1">
        <v>420</v>
      </c>
      <c r="P27" s="1">
        <v>424</v>
      </c>
    </row>
    <row r="28" spans="1:16" x14ac:dyDescent="0.3">
      <c r="A28" s="18">
        <v>23</v>
      </c>
      <c r="B28" s="1">
        <v>4473</v>
      </c>
      <c r="C28" s="1">
        <v>2182</v>
      </c>
      <c r="D28" s="1">
        <v>2291</v>
      </c>
      <c r="E28" s="1">
        <v>1703</v>
      </c>
      <c r="F28" s="1">
        <v>887</v>
      </c>
      <c r="G28" s="1">
        <v>816</v>
      </c>
      <c r="H28" s="1">
        <v>906</v>
      </c>
      <c r="I28" s="1">
        <v>414</v>
      </c>
      <c r="J28" s="1">
        <v>492</v>
      </c>
      <c r="K28" s="1">
        <v>1038</v>
      </c>
      <c r="L28" s="1">
        <v>477</v>
      </c>
      <c r="M28" s="1">
        <v>561</v>
      </c>
      <c r="N28" s="1">
        <v>826</v>
      </c>
      <c r="O28" s="1">
        <v>404</v>
      </c>
      <c r="P28" s="1">
        <v>422</v>
      </c>
    </row>
    <row r="29" spans="1:16" x14ac:dyDescent="0.3">
      <c r="A29" s="18">
        <v>24</v>
      </c>
      <c r="B29" s="1">
        <v>4437</v>
      </c>
      <c r="C29" s="1">
        <v>2172</v>
      </c>
      <c r="D29" s="1">
        <v>2265</v>
      </c>
      <c r="E29" s="1">
        <v>1704</v>
      </c>
      <c r="F29" s="1">
        <v>879</v>
      </c>
      <c r="G29" s="1">
        <v>825</v>
      </c>
      <c r="H29" s="1">
        <v>909</v>
      </c>
      <c r="I29" s="1">
        <v>429</v>
      </c>
      <c r="J29" s="1">
        <v>480</v>
      </c>
      <c r="K29" s="1">
        <v>957</v>
      </c>
      <c r="L29" s="1">
        <v>450</v>
      </c>
      <c r="M29" s="1">
        <v>507</v>
      </c>
      <c r="N29" s="1">
        <v>867</v>
      </c>
      <c r="O29" s="1">
        <v>414</v>
      </c>
      <c r="P29" s="1">
        <v>453</v>
      </c>
    </row>
    <row r="30" spans="1:16" x14ac:dyDescent="0.3">
      <c r="A30" s="18">
        <v>25</v>
      </c>
      <c r="B30" s="1">
        <v>4469</v>
      </c>
      <c r="C30" s="1">
        <v>2235</v>
      </c>
      <c r="D30" s="1">
        <v>2234</v>
      </c>
      <c r="E30" s="1">
        <v>1740</v>
      </c>
      <c r="F30" s="1">
        <v>921</v>
      </c>
      <c r="G30" s="1">
        <v>819</v>
      </c>
      <c r="H30" s="1">
        <v>892</v>
      </c>
      <c r="I30" s="1">
        <v>441</v>
      </c>
      <c r="J30" s="1">
        <v>451</v>
      </c>
      <c r="K30" s="1">
        <v>1000</v>
      </c>
      <c r="L30" s="1">
        <v>448</v>
      </c>
      <c r="M30" s="1">
        <v>552</v>
      </c>
      <c r="N30" s="1">
        <v>837</v>
      </c>
      <c r="O30" s="1">
        <v>425</v>
      </c>
      <c r="P30" s="1">
        <v>412</v>
      </c>
    </row>
    <row r="31" spans="1:16" x14ac:dyDescent="0.3">
      <c r="A31" s="18">
        <v>26</v>
      </c>
      <c r="B31" s="1">
        <v>4373</v>
      </c>
      <c r="C31" s="1">
        <v>2206</v>
      </c>
      <c r="D31" s="1">
        <v>2167</v>
      </c>
      <c r="E31" s="1">
        <v>1728</v>
      </c>
      <c r="F31" s="1">
        <v>901</v>
      </c>
      <c r="G31" s="1">
        <v>827</v>
      </c>
      <c r="H31" s="1">
        <v>846</v>
      </c>
      <c r="I31" s="1">
        <v>429</v>
      </c>
      <c r="J31" s="1">
        <v>417</v>
      </c>
      <c r="K31" s="1">
        <v>985</v>
      </c>
      <c r="L31" s="1">
        <v>477</v>
      </c>
      <c r="M31" s="1">
        <v>508</v>
      </c>
      <c r="N31" s="1">
        <v>814</v>
      </c>
      <c r="O31" s="1">
        <v>399</v>
      </c>
      <c r="P31" s="1">
        <v>415</v>
      </c>
    </row>
    <row r="32" spans="1:16" x14ac:dyDescent="0.3">
      <c r="A32" s="18">
        <v>27</v>
      </c>
      <c r="B32" s="1">
        <v>4166</v>
      </c>
      <c r="C32" s="1">
        <v>2049</v>
      </c>
      <c r="D32" s="1">
        <v>2117</v>
      </c>
      <c r="E32" s="1">
        <v>1616</v>
      </c>
      <c r="F32" s="1">
        <v>810</v>
      </c>
      <c r="G32" s="1">
        <v>806</v>
      </c>
      <c r="H32" s="1">
        <v>795</v>
      </c>
      <c r="I32" s="1">
        <v>391</v>
      </c>
      <c r="J32" s="1">
        <v>404</v>
      </c>
      <c r="K32" s="1">
        <v>968</v>
      </c>
      <c r="L32" s="1">
        <v>462</v>
      </c>
      <c r="M32" s="1">
        <v>506</v>
      </c>
      <c r="N32" s="1">
        <v>787</v>
      </c>
      <c r="O32" s="1">
        <v>386</v>
      </c>
      <c r="P32" s="1">
        <v>401</v>
      </c>
    </row>
    <row r="33" spans="1:16" x14ac:dyDescent="0.3">
      <c r="A33" s="18">
        <v>28</v>
      </c>
      <c r="B33" s="1">
        <v>4121</v>
      </c>
      <c r="C33" s="1">
        <v>1958</v>
      </c>
      <c r="D33" s="1">
        <v>2163</v>
      </c>
      <c r="E33" s="1">
        <v>1602</v>
      </c>
      <c r="F33" s="1">
        <v>761</v>
      </c>
      <c r="G33" s="1">
        <v>841</v>
      </c>
      <c r="H33" s="1">
        <v>835</v>
      </c>
      <c r="I33" s="1">
        <v>395</v>
      </c>
      <c r="J33" s="1">
        <v>440</v>
      </c>
      <c r="K33" s="1">
        <v>849</v>
      </c>
      <c r="L33" s="1">
        <v>404</v>
      </c>
      <c r="M33" s="1">
        <v>445</v>
      </c>
      <c r="N33" s="1">
        <v>835</v>
      </c>
      <c r="O33" s="1">
        <v>398</v>
      </c>
      <c r="P33" s="1">
        <v>437</v>
      </c>
    </row>
    <row r="34" spans="1:16" x14ac:dyDescent="0.3">
      <c r="A34" s="18">
        <v>29</v>
      </c>
      <c r="B34" s="1">
        <v>4193</v>
      </c>
      <c r="C34" s="1">
        <v>2147</v>
      </c>
      <c r="D34" s="1">
        <v>2046</v>
      </c>
      <c r="E34" s="1">
        <v>1628</v>
      </c>
      <c r="F34" s="1">
        <v>832</v>
      </c>
      <c r="G34" s="1">
        <v>796</v>
      </c>
      <c r="H34" s="1">
        <v>790</v>
      </c>
      <c r="I34" s="1">
        <v>408</v>
      </c>
      <c r="J34" s="1">
        <v>382</v>
      </c>
      <c r="K34" s="1">
        <v>961</v>
      </c>
      <c r="L34" s="1">
        <v>485</v>
      </c>
      <c r="M34" s="1">
        <v>476</v>
      </c>
      <c r="N34" s="1">
        <v>814</v>
      </c>
      <c r="O34" s="1">
        <v>422</v>
      </c>
      <c r="P34" s="1">
        <v>392</v>
      </c>
    </row>
    <row r="35" spans="1:16" x14ac:dyDescent="0.3">
      <c r="A35" s="18">
        <v>30</v>
      </c>
      <c r="B35" s="1">
        <v>3781</v>
      </c>
      <c r="C35" s="1">
        <v>1896</v>
      </c>
      <c r="D35" s="1">
        <v>1885</v>
      </c>
      <c r="E35" s="1">
        <v>1443</v>
      </c>
      <c r="F35" s="1">
        <v>755</v>
      </c>
      <c r="G35" s="1">
        <v>688</v>
      </c>
      <c r="H35" s="1">
        <v>772</v>
      </c>
      <c r="I35" s="1">
        <v>369</v>
      </c>
      <c r="J35" s="1">
        <v>403</v>
      </c>
      <c r="K35" s="1">
        <v>851</v>
      </c>
      <c r="L35" s="1">
        <v>406</v>
      </c>
      <c r="M35" s="1">
        <v>445</v>
      </c>
      <c r="N35" s="1">
        <v>715</v>
      </c>
      <c r="O35" s="1">
        <v>366</v>
      </c>
      <c r="P35" s="1">
        <v>349</v>
      </c>
    </row>
    <row r="36" spans="1:16" x14ac:dyDescent="0.3">
      <c r="A36" s="18">
        <v>31</v>
      </c>
      <c r="B36" s="1">
        <v>4058</v>
      </c>
      <c r="C36" s="1">
        <v>2038</v>
      </c>
      <c r="D36" s="1">
        <v>2020</v>
      </c>
      <c r="E36" s="1">
        <v>1568</v>
      </c>
      <c r="F36" s="1">
        <v>808</v>
      </c>
      <c r="G36" s="1">
        <v>760</v>
      </c>
      <c r="H36" s="1">
        <v>813</v>
      </c>
      <c r="I36" s="1">
        <v>389</v>
      </c>
      <c r="J36" s="1">
        <v>424</v>
      </c>
      <c r="K36" s="1">
        <v>934</v>
      </c>
      <c r="L36" s="1">
        <v>454</v>
      </c>
      <c r="M36" s="1">
        <v>480</v>
      </c>
      <c r="N36" s="1">
        <v>743</v>
      </c>
      <c r="O36" s="1">
        <v>387</v>
      </c>
      <c r="P36" s="1">
        <v>356</v>
      </c>
    </row>
    <row r="37" spans="1:16" x14ac:dyDescent="0.3">
      <c r="A37" s="18">
        <v>32</v>
      </c>
      <c r="B37" s="1">
        <v>3848</v>
      </c>
      <c r="C37" s="1">
        <v>2022</v>
      </c>
      <c r="D37" s="1">
        <v>1826</v>
      </c>
      <c r="E37" s="1">
        <v>1486</v>
      </c>
      <c r="F37" s="1">
        <v>813</v>
      </c>
      <c r="G37" s="1">
        <v>673</v>
      </c>
      <c r="H37" s="1">
        <v>853</v>
      </c>
      <c r="I37" s="1">
        <v>431</v>
      </c>
      <c r="J37" s="1">
        <v>422</v>
      </c>
      <c r="K37" s="1">
        <v>822</v>
      </c>
      <c r="L37" s="1">
        <v>429</v>
      </c>
      <c r="M37" s="1">
        <v>393</v>
      </c>
      <c r="N37" s="1">
        <v>687</v>
      </c>
      <c r="O37" s="1">
        <v>349</v>
      </c>
      <c r="P37" s="1">
        <v>338</v>
      </c>
    </row>
    <row r="38" spans="1:16" x14ac:dyDescent="0.3">
      <c r="A38" s="18">
        <v>33</v>
      </c>
      <c r="B38" s="1">
        <v>3259</v>
      </c>
      <c r="C38" s="1">
        <v>1593</v>
      </c>
      <c r="D38" s="1">
        <v>1666</v>
      </c>
      <c r="E38" s="1">
        <v>1243</v>
      </c>
      <c r="F38" s="1">
        <v>603</v>
      </c>
      <c r="G38" s="1">
        <v>640</v>
      </c>
      <c r="H38" s="1">
        <v>651</v>
      </c>
      <c r="I38" s="1">
        <v>320</v>
      </c>
      <c r="J38" s="1">
        <v>331</v>
      </c>
      <c r="K38" s="1">
        <v>757</v>
      </c>
      <c r="L38" s="1">
        <v>369</v>
      </c>
      <c r="M38" s="1">
        <v>388</v>
      </c>
      <c r="N38" s="1">
        <v>608</v>
      </c>
      <c r="O38" s="1">
        <v>301</v>
      </c>
      <c r="P38" s="1">
        <v>307</v>
      </c>
    </row>
    <row r="39" spans="1:16" x14ac:dyDescent="0.3">
      <c r="A39" s="18">
        <v>34</v>
      </c>
      <c r="B39" s="1">
        <v>3224</v>
      </c>
      <c r="C39" s="1">
        <v>1622</v>
      </c>
      <c r="D39" s="1">
        <v>1602</v>
      </c>
      <c r="E39" s="1">
        <v>1179</v>
      </c>
      <c r="F39" s="1">
        <v>615</v>
      </c>
      <c r="G39" s="1">
        <v>564</v>
      </c>
      <c r="H39" s="1">
        <v>680</v>
      </c>
      <c r="I39" s="1">
        <v>319</v>
      </c>
      <c r="J39" s="1">
        <v>361</v>
      </c>
      <c r="K39" s="1">
        <v>740</v>
      </c>
      <c r="L39" s="1">
        <v>366</v>
      </c>
      <c r="M39" s="1">
        <v>374</v>
      </c>
      <c r="N39" s="1">
        <v>625</v>
      </c>
      <c r="O39" s="1">
        <v>322</v>
      </c>
      <c r="P39" s="1">
        <v>303</v>
      </c>
    </row>
    <row r="40" spans="1:16" x14ac:dyDescent="0.3">
      <c r="A40" s="18">
        <v>35</v>
      </c>
      <c r="B40" s="1">
        <v>3762</v>
      </c>
      <c r="C40" s="1">
        <v>1947</v>
      </c>
      <c r="D40" s="1">
        <v>1815</v>
      </c>
      <c r="E40" s="1">
        <v>1461</v>
      </c>
      <c r="F40" s="1">
        <v>764</v>
      </c>
      <c r="G40" s="1">
        <v>697</v>
      </c>
      <c r="H40" s="1">
        <v>809</v>
      </c>
      <c r="I40" s="1">
        <v>423</v>
      </c>
      <c r="J40" s="1">
        <v>386</v>
      </c>
      <c r="K40" s="1">
        <v>793</v>
      </c>
      <c r="L40" s="1">
        <v>380</v>
      </c>
      <c r="M40" s="1">
        <v>413</v>
      </c>
      <c r="N40" s="1">
        <v>699</v>
      </c>
      <c r="O40" s="1">
        <v>380</v>
      </c>
      <c r="P40" s="1">
        <v>319</v>
      </c>
    </row>
    <row r="41" spans="1:16" x14ac:dyDescent="0.3">
      <c r="A41" s="18">
        <v>36</v>
      </c>
      <c r="B41" s="1">
        <v>3882</v>
      </c>
      <c r="C41" s="1">
        <v>1989</v>
      </c>
      <c r="D41" s="1">
        <v>1893</v>
      </c>
      <c r="E41" s="1">
        <v>1382</v>
      </c>
      <c r="F41" s="1">
        <v>706</v>
      </c>
      <c r="G41" s="1">
        <v>676</v>
      </c>
      <c r="H41" s="1">
        <v>874</v>
      </c>
      <c r="I41" s="1">
        <v>459</v>
      </c>
      <c r="J41" s="1">
        <v>415</v>
      </c>
      <c r="K41" s="1">
        <v>835</v>
      </c>
      <c r="L41" s="1">
        <v>404</v>
      </c>
      <c r="M41" s="1">
        <v>431</v>
      </c>
      <c r="N41" s="1">
        <v>791</v>
      </c>
      <c r="O41" s="1">
        <v>420</v>
      </c>
      <c r="P41" s="1">
        <v>371</v>
      </c>
    </row>
    <row r="42" spans="1:16" x14ac:dyDescent="0.3">
      <c r="A42" s="18">
        <v>37</v>
      </c>
      <c r="B42" s="1">
        <v>3317</v>
      </c>
      <c r="C42" s="1">
        <v>1706</v>
      </c>
      <c r="D42" s="1">
        <v>1611</v>
      </c>
      <c r="E42" s="1">
        <v>1254</v>
      </c>
      <c r="F42" s="1">
        <v>672</v>
      </c>
      <c r="G42" s="1">
        <v>582</v>
      </c>
      <c r="H42" s="1">
        <v>696</v>
      </c>
      <c r="I42" s="1">
        <v>355</v>
      </c>
      <c r="J42" s="1">
        <v>341</v>
      </c>
      <c r="K42" s="1">
        <v>724</v>
      </c>
      <c r="L42" s="1">
        <v>371</v>
      </c>
      <c r="M42" s="1">
        <v>353</v>
      </c>
      <c r="N42" s="1">
        <v>643</v>
      </c>
      <c r="O42" s="1">
        <v>308</v>
      </c>
      <c r="P42" s="1">
        <v>335</v>
      </c>
    </row>
    <row r="43" spans="1:16" x14ac:dyDescent="0.3">
      <c r="A43" s="18">
        <v>38</v>
      </c>
      <c r="B43" s="1">
        <v>3682</v>
      </c>
      <c r="C43" s="1">
        <v>1828</v>
      </c>
      <c r="D43" s="1">
        <v>1854</v>
      </c>
      <c r="E43" s="1">
        <v>1352</v>
      </c>
      <c r="F43" s="1">
        <v>704</v>
      </c>
      <c r="G43" s="1">
        <v>648</v>
      </c>
      <c r="H43" s="1">
        <v>809</v>
      </c>
      <c r="I43" s="1">
        <v>399</v>
      </c>
      <c r="J43" s="1">
        <v>410</v>
      </c>
      <c r="K43" s="1">
        <v>791</v>
      </c>
      <c r="L43" s="1">
        <v>386</v>
      </c>
      <c r="M43" s="1">
        <v>405</v>
      </c>
      <c r="N43" s="1">
        <v>730</v>
      </c>
      <c r="O43" s="1">
        <v>339</v>
      </c>
      <c r="P43" s="1">
        <v>391</v>
      </c>
    </row>
    <row r="44" spans="1:16" x14ac:dyDescent="0.3">
      <c r="A44" s="18">
        <v>39</v>
      </c>
      <c r="B44" s="1">
        <v>3592</v>
      </c>
      <c r="C44" s="1">
        <v>1827</v>
      </c>
      <c r="D44" s="1">
        <v>1765</v>
      </c>
      <c r="E44" s="1">
        <v>1333</v>
      </c>
      <c r="F44" s="1">
        <v>681</v>
      </c>
      <c r="G44" s="1">
        <v>652</v>
      </c>
      <c r="H44" s="1">
        <v>725</v>
      </c>
      <c r="I44" s="1">
        <v>361</v>
      </c>
      <c r="J44" s="1">
        <v>364</v>
      </c>
      <c r="K44" s="1">
        <v>810</v>
      </c>
      <c r="L44" s="1">
        <v>414</v>
      </c>
      <c r="M44" s="1">
        <v>396</v>
      </c>
      <c r="N44" s="1">
        <v>724</v>
      </c>
      <c r="O44" s="1">
        <v>371</v>
      </c>
      <c r="P44" s="1">
        <v>353</v>
      </c>
    </row>
    <row r="45" spans="1:16" x14ac:dyDescent="0.3">
      <c r="A45" s="18">
        <v>40</v>
      </c>
      <c r="B45" s="1">
        <v>2966</v>
      </c>
      <c r="C45" s="1">
        <v>1519</v>
      </c>
      <c r="D45" s="1">
        <v>1447</v>
      </c>
      <c r="E45" s="1">
        <v>1081</v>
      </c>
      <c r="F45" s="1">
        <v>582</v>
      </c>
      <c r="G45" s="1">
        <v>499</v>
      </c>
      <c r="H45" s="1">
        <v>643</v>
      </c>
      <c r="I45" s="1">
        <v>305</v>
      </c>
      <c r="J45" s="1">
        <v>338</v>
      </c>
      <c r="K45" s="1">
        <v>688</v>
      </c>
      <c r="L45" s="1">
        <v>357</v>
      </c>
      <c r="M45" s="1">
        <v>331</v>
      </c>
      <c r="N45" s="1">
        <v>554</v>
      </c>
      <c r="O45" s="1">
        <v>275</v>
      </c>
      <c r="P45" s="1">
        <v>279</v>
      </c>
    </row>
    <row r="46" spans="1:16" x14ac:dyDescent="0.3">
      <c r="A46" s="18">
        <v>41</v>
      </c>
      <c r="B46" s="1">
        <v>3184</v>
      </c>
      <c r="C46" s="1">
        <v>1669</v>
      </c>
      <c r="D46" s="1">
        <v>1515</v>
      </c>
      <c r="E46" s="1">
        <v>1206</v>
      </c>
      <c r="F46" s="1">
        <v>650</v>
      </c>
      <c r="G46" s="1">
        <v>556</v>
      </c>
      <c r="H46" s="1">
        <v>673</v>
      </c>
      <c r="I46" s="1">
        <v>361</v>
      </c>
      <c r="J46" s="1">
        <v>312</v>
      </c>
      <c r="K46" s="1">
        <v>710</v>
      </c>
      <c r="L46" s="1">
        <v>366</v>
      </c>
      <c r="M46" s="1">
        <v>344</v>
      </c>
      <c r="N46" s="1">
        <v>595</v>
      </c>
      <c r="O46" s="1">
        <v>292</v>
      </c>
      <c r="P46" s="1">
        <v>303</v>
      </c>
    </row>
    <row r="47" spans="1:16" x14ac:dyDescent="0.3">
      <c r="A47" s="18">
        <v>42</v>
      </c>
      <c r="B47" s="1">
        <v>3529</v>
      </c>
      <c r="C47" s="1">
        <v>1802</v>
      </c>
      <c r="D47" s="1">
        <v>1727</v>
      </c>
      <c r="E47" s="1">
        <v>1297</v>
      </c>
      <c r="F47" s="1">
        <v>678</v>
      </c>
      <c r="G47" s="1">
        <v>619</v>
      </c>
      <c r="H47" s="1">
        <v>745</v>
      </c>
      <c r="I47" s="1">
        <v>356</v>
      </c>
      <c r="J47" s="1">
        <v>389</v>
      </c>
      <c r="K47" s="1">
        <v>785</v>
      </c>
      <c r="L47" s="1">
        <v>406</v>
      </c>
      <c r="M47" s="1">
        <v>379</v>
      </c>
      <c r="N47" s="1">
        <v>702</v>
      </c>
      <c r="O47" s="1">
        <v>362</v>
      </c>
      <c r="P47" s="1">
        <v>340</v>
      </c>
    </row>
    <row r="48" spans="1:16" x14ac:dyDescent="0.3">
      <c r="A48" s="18">
        <v>43</v>
      </c>
      <c r="B48" s="1">
        <v>2835</v>
      </c>
      <c r="C48" s="1">
        <v>1456</v>
      </c>
      <c r="D48" s="1">
        <v>1379</v>
      </c>
      <c r="E48" s="1">
        <v>1027</v>
      </c>
      <c r="F48" s="1">
        <v>529</v>
      </c>
      <c r="G48" s="1">
        <v>498</v>
      </c>
      <c r="H48" s="1">
        <v>598</v>
      </c>
      <c r="I48" s="1">
        <v>289</v>
      </c>
      <c r="J48" s="1">
        <v>309</v>
      </c>
      <c r="K48" s="1">
        <v>626</v>
      </c>
      <c r="L48" s="1">
        <v>319</v>
      </c>
      <c r="M48" s="1">
        <v>307</v>
      </c>
      <c r="N48" s="1">
        <v>584</v>
      </c>
      <c r="O48" s="1">
        <v>319</v>
      </c>
      <c r="P48" s="1">
        <v>265</v>
      </c>
    </row>
    <row r="49" spans="1:16" x14ac:dyDescent="0.3">
      <c r="A49" s="18">
        <v>44</v>
      </c>
      <c r="B49" s="1">
        <v>2261</v>
      </c>
      <c r="C49" s="1">
        <v>1142</v>
      </c>
      <c r="D49" s="1">
        <v>1119</v>
      </c>
      <c r="E49" s="1">
        <v>783</v>
      </c>
      <c r="F49" s="1">
        <v>415</v>
      </c>
      <c r="G49" s="1">
        <v>368</v>
      </c>
      <c r="H49" s="1">
        <v>513</v>
      </c>
      <c r="I49" s="1">
        <v>261</v>
      </c>
      <c r="J49" s="1">
        <v>252</v>
      </c>
      <c r="K49" s="1">
        <v>537</v>
      </c>
      <c r="L49" s="1">
        <v>246</v>
      </c>
      <c r="M49" s="1">
        <v>291</v>
      </c>
      <c r="N49" s="1">
        <v>428</v>
      </c>
      <c r="O49" s="1">
        <v>220</v>
      </c>
      <c r="P49" s="1">
        <v>208</v>
      </c>
    </row>
    <row r="50" spans="1:16" x14ac:dyDescent="0.3">
      <c r="A50" s="18">
        <v>45</v>
      </c>
      <c r="B50" s="1">
        <v>2546</v>
      </c>
      <c r="C50" s="1">
        <v>1342</v>
      </c>
      <c r="D50" s="1">
        <v>1204</v>
      </c>
      <c r="E50" s="1">
        <v>924</v>
      </c>
      <c r="F50" s="1">
        <v>514</v>
      </c>
      <c r="G50" s="1">
        <v>410</v>
      </c>
      <c r="H50" s="1">
        <v>500</v>
      </c>
      <c r="I50" s="1">
        <v>247</v>
      </c>
      <c r="J50" s="1">
        <v>253</v>
      </c>
      <c r="K50" s="1">
        <v>595</v>
      </c>
      <c r="L50" s="1">
        <v>314</v>
      </c>
      <c r="M50" s="1">
        <v>281</v>
      </c>
      <c r="N50" s="1">
        <v>527</v>
      </c>
      <c r="O50" s="1">
        <v>267</v>
      </c>
      <c r="P50" s="1">
        <v>260</v>
      </c>
    </row>
    <row r="51" spans="1:16" x14ac:dyDescent="0.3">
      <c r="A51" s="18">
        <v>46</v>
      </c>
      <c r="B51" s="1">
        <v>2570</v>
      </c>
      <c r="C51" s="1">
        <v>1351</v>
      </c>
      <c r="D51" s="1">
        <v>1219</v>
      </c>
      <c r="E51" s="1">
        <v>953</v>
      </c>
      <c r="F51" s="1">
        <v>522</v>
      </c>
      <c r="G51" s="1">
        <v>431</v>
      </c>
      <c r="H51" s="1">
        <v>533</v>
      </c>
      <c r="I51" s="1">
        <v>274</v>
      </c>
      <c r="J51" s="1">
        <v>259</v>
      </c>
      <c r="K51" s="1">
        <v>565</v>
      </c>
      <c r="L51" s="1">
        <v>272</v>
      </c>
      <c r="M51" s="1">
        <v>293</v>
      </c>
      <c r="N51" s="1">
        <v>519</v>
      </c>
      <c r="O51" s="1">
        <v>283</v>
      </c>
      <c r="P51" s="1">
        <v>236</v>
      </c>
    </row>
    <row r="52" spans="1:16" x14ac:dyDescent="0.3">
      <c r="A52" s="18">
        <v>47</v>
      </c>
      <c r="B52" s="1">
        <v>2692</v>
      </c>
      <c r="C52" s="1">
        <v>1404</v>
      </c>
      <c r="D52" s="1">
        <v>1288</v>
      </c>
      <c r="E52" s="1">
        <v>949</v>
      </c>
      <c r="F52" s="1">
        <v>499</v>
      </c>
      <c r="G52" s="1">
        <v>450</v>
      </c>
      <c r="H52" s="1">
        <v>579</v>
      </c>
      <c r="I52" s="1">
        <v>289</v>
      </c>
      <c r="J52" s="1">
        <v>290</v>
      </c>
      <c r="K52" s="1">
        <v>635</v>
      </c>
      <c r="L52" s="1">
        <v>346</v>
      </c>
      <c r="M52" s="1">
        <v>289</v>
      </c>
      <c r="N52" s="1">
        <v>529</v>
      </c>
      <c r="O52" s="1">
        <v>270</v>
      </c>
      <c r="P52" s="1">
        <v>259</v>
      </c>
    </row>
    <row r="53" spans="1:16" x14ac:dyDescent="0.3">
      <c r="A53" s="18">
        <v>48</v>
      </c>
      <c r="B53" s="1">
        <v>2590</v>
      </c>
      <c r="C53" s="1">
        <v>1375</v>
      </c>
      <c r="D53" s="1">
        <v>1215</v>
      </c>
      <c r="E53" s="1">
        <v>894</v>
      </c>
      <c r="F53" s="1">
        <v>482</v>
      </c>
      <c r="G53" s="1">
        <v>412</v>
      </c>
      <c r="H53" s="1">
        <v>619</v>
      </c>
      <c r="I53" s="1">
        <v>325</v>
      </c>
      <c r="J53" s="1">
        <v>294</v>
      </c>
      <c r="K53" s="1">
        <v>545</v>
      </c>
      <c r="L53" s="1">
        <v>260</v>
      </c>
      <c r="M53" s="1">
        <v>285</v>
      </c>
      <c r="N53" s="1">
        <v>532</v>
      </c>
      <c r="O53" s="1">
        <v>308</v>
      </c>
      <c r="P53" s="1">
        <v>224</v>
      </c>
    </row>
    <row r="54" spans="1:16" x14ac:dyDescent="0.3">
      <c r="A54" s="18">
        <v>49</v>
      </c>
      <c r="B54" s="1">
        <v>2303</v>
      </c>
      <c r="C54" s="1">
        <v>1215</v>
      </c>
      <c r="D54" s="1">
        <v>1088</v>
      </c>
      <c r="E54" s="1">
        <v>841</v>
      </c>
      <c r="F54" s="1">
        <v>447</v>
      </c>
      <c r="G54" s="1">
        <v>394</v>
      </c>
      <c r="H54" s="1">
        <v>459</v>
      </c>
      <c r="I54" s="1">
        <v>227</v>
      </c>
      <c r="J54" s="1">
        <v>232</v>
      </c>
      <c r="K54" s="1">
        <v>514</v>
      </c>
      <c r="L54" s="1">
        <v>271</v>
      </c>
      <c r="M54" s="1">
        <v>243</v>
      </c>
      <c r="N54" s="1">
        <v>489</v>
      </c>
      <c r="O54" s="1">
        <v>270</v>
      </c>
      <c r="P54" s="1">
        <v>219</v>
      </c>
    </row>
    <row r="55" spans="1:16" x14ac:dyDescent="0.3">
      <c r="A55" s="18">
        <v>50</v>
      </c>
      <c r="B55" s="1">
        <v>2112</v>
      </c>
      <c r="C55" s="1">
        <v>1120</v>
      </c>
      <c r="D55" s="1">
        <v>992</v>
      </c>
      <c r="E55" s="1">
        <v>789</v>
      </c>
      <c r="F55" s="1">
        <v>429</v>
      </c>
      <c r="G55" s="1">
        <v>360</v>
      </c>
      <c r="H55" s="1">
        <v>441</v>
      </c>
      <c r="I55" s="1">
        <v>243</v>
      </c>
      <c r="J55" s="1">
        <v>198</v>
      </c>
      <c r="K55" s="1">
        <v>483</v>
      </c>
      <c r="L55" s="1">
        <v>237</v>
      </c>
      <c r="M55" s="1">
        <v>246</v>
      </c>
      <c r="N55" s="1">
        <v>399</v>
      </c>
      <c r="O55" s="1">
        <v>211</v>
      </c>
      <c r="P55" s="1">
        <v>188</v>
      </c>
    </row>
    <row r="56" spans="1:16" x14ac:dyDescent="0.3">
      <c r="A56" s="18">
        <v>51</v>
      </c>
      <c r="B56" s="1">
        <v>2102</v>
      </c>
      <c r="C56" s="1">
        <v>1086</v>
      </c>
      <c r="D56" s="1">
        <v>1016</v>
      </c>
      <c r="E56" s="1">
        <v>758</v>
      </c>
      <c r="F56" s="1">
        <v>403</v>
      </c>
      <c r="G56" s="1">
        <v>355</v>
      </c>
      <c r="H56" s="1">
        <v>434</v>
      </c>
      <c r="I56" s="1">
        <v>222</v>
      </c>
      <c r="J56" s="1">
        <v>212</v>
      </c>
      <c r="K56" s="1">
        <v>497</v>
      </c>
      <c r="L56" s="1">
        <v>248</v>
      </c>
      <c r="M56" s="1">
        <v>249</v>
      </c>
      <c r="N56" s="1">
        <v>413</v>
      </c>
      <c r="O56" s="1">
        <v>213</v>
      </c>
      <c r="P56" s="1">
        <v>200</v>
      </c>
    </row>
    <row r="57" spans="1:16" x14ac:dyDescent="0.3">
      <c r="A57" s="18">
        <v>52</v>
      </c>
      <c r="B57" s="1">
        <v>1860</v>
      </c>
      <c r="C57" s="1">
        <v>986</v>
      </c>
      <c r="D57" s="1">
        <v>874</v>
      </c>
      <c r="E57" s="1">
        <v>711</v>
      </c>
      <c r="F57" s="1">
        <v>389</v>
      </c>
      <c r="G57" s="1">
        <v>322</v>
      </c>
      <c r="H57" s="1">
        <v>361</v>
      </c>
      <c r="I57" s="1">
        <v>191</v>
      </c>
      <c r="J57" s="1">
        <v>170</v>
      </c>
      <c r="K57" s="1">
        <v>445</v>
      </c>
      <c r="L57" s="1">
        <v>220</v>
      </c>
      <c r="M57" s="1">
        <v>225</v>
      </c>
      <c r="N57" s="1">
        <v>343</v>
      </c>
      <c r="O57" s="1">
        <v>186</v>
      </c>
      <c r="P57" s="1">
        <v>157</v>
      </c>
    </row>
    <row r="58" spans="1:16" x14ac:dyDescent="0.3">
      <c r="A58" s="18">
        <v>53</v>
      </c>
      <c r="B58" s="1">
        <v>1717</v>
      </c>
      <c r="C58" s="1">
        <v>918</v>
      </c>
      <c r="D58" s="1">
        <v>799</v>
      </c>
      <c r="E58" s="1">
        <v>673</v>
      </c>
      <c r="F58" s="1">
        <v>367</v>
      </c>
      <c r="G58" s="1">
        <v>306</v>
      </c>
      <c r="H58" s="1">
        <v>341</v>
      </c>
      <c r="I58" s="1">
        <v>176</v>
      </c>
      <c r="J58" s="1">
        <v>165</v>
      </c>
      <c r="K58" s="1">
        <v>383</v>
      </c>
      <c r="L58" s="1">
        <v>204</v>
      </c>
      <c r="M58" s="1">
        <v>179</v>
      </c>
      <c r="N58" s="1">
        <v>320</v>
      </c>
      <c r="O58" s="1">
        <v>171</v>
      </c>
      <c r="P58" s="1">
        <v>149</v>
      </c>
    </row>
    <row r="59" spans="1:16" x14ac:dyDescent="0.3">
      <c r="A59" s="18">
        <v>54</v>
      </c>
      <c r="B59" s="1">
        <v>1425</v>
      </c>
      <c r="C59" s="1">
        <v>764</v>
      </c>
      <c r="D59" s="1">
        <v>661</v>
      </c>
      <c r="E59" s="1">
        <v>584</v>
      </c>
      <c r="F59" s="1">
        <v>292</v>
      </c>
      <c r="G59" s="1">
        <v>292</v>
      </c>
      <c r="H59" s="1">
        <v>255</v>
      </c>
      <c r="I59" s="1">
        <v>153</v>
      </c>
      <c r="J59" s="1">
        <v>102</v>
      </c>
      <c r="K59" s="1">
        <v>311</v>
      </c>
      <c r="L59" s="1">
        <v>179</v>
      </c>
      <c r="M59" s="1">
        <v>132</v>
      </c>
      <c r="N59" s="1">
        <v>275</v>
      </c>
      <c r="O59" s="1">
        <v>140</v>
      </c>
      <c r="P59" s="1">
        <v>135</v>
      </c>
    </row>
    <row r="60" spans="1:16" x14ac:dyDescent="0.3">
      <c r="A60" s="18">
        <v>55</v>
      </c>
      <c r="B60" s="1">
        <v>1433</v>
      </c>
      <c r="C60" s="1">
        <v>766</v>
      </c>
      <c r="D60" s="1">
        <v>667</v>
      </c>
      <c r="E60" s="1">
        <v>568</v>
      </c>
      <c r="F60" s="1">
        <v>307</v>
      </c>
      <c r="G60" s="1">
        <v>261</v>
      </c>
      <c r="H60" s="1">
        <v>280</v>
      </c>
      <c r="I60" s="1">
        <v>155</v>
      </c>
      <c r="J60" s="1">
        <v>125</v>
      </c>
      <c r="K60" s="1">
        <v>294</v>
      </c>
      <c r="L60" s="1">
        <v>157</v>
      </c>
      <c r="M60" s="1">
        <v>137</v>
      </c>
      <c r="N60" s="1">
        <v>291</v>
      </c>
      <c r="O60" s="1">
        <v>147</v>
      </c>
      <c r="P60" s="1">
        <v>144</v>
      </c>
    </row>
    <row r="61" spans="1:16" x14ac:dyDescent="0.3">
      <c r="A61" s="18">
        <v>56</v>
      </c>
      <c r="B61" s="1">
        <v>1320</v>
      </c>
      <c r="C61" s="1">
        <v>690</v>
      </c>
      <c r="D61" s="1">
        <v>630</v>
      </c>
      <c r="E61" s="1">
        <v>526</v>
      </c>
      <c r="F61" s="1">
        <v>286</v>
      </c>
      <c r="G61" s="1">
        <v>240</v>
      </c>
      <c r="H61" s="1">
        <v>244</v>
      </c>
      <c r="I61" s="1">
        <v>124</v>
      </c>
      <c r="J61" s="1">
        <v>120</v>
      </c>
      <c r="K61" s="1">
        <v>298</v>
      </c>
      <c r="L61" s="1">
        <v>157</v>
      </c>
      <c r="M61" s="1">
        <v>141</v>
      </c>
      <c r="N61" s="1">
        <v>252</v>
      </c>
      <c r="O61" s="1">
        <v>123</v>
      </c>
      <c r="P61" s="1">
        <v>129</v>
      </c>
    </row>
    <row r="62" spans="1:16" x14ac:dyDescent="0.3">
      <c r="A62" s="18">
        <v>57</v>
      </c>
      <c r="B62" s="1">
        <v>1385</v>
      </c>
      <c r="C62" s="1">
        <v>763</v>
      </c>
      <c r="D62" s="1">
        <v>622</v>
      </c>
      <c r="E62" s="1">
        <v>516</v>
      </c>
      <c r="F62" s="1">
        <v>289</v>
      </c>
      <c r="G62" s="1">
        <v>227</v>
      </c>
      <c r="H62" s="1">
        <v>271</v>
      </c>
      <c r="I62" s="1">
        <v>144</v>
      </c>
      <c r="J62" s="1">
        <v>127</v>
      </c>
      <c r="K62" s="1">
        <v>315</v>
      </c>
      <c r="L62" s="1">
        <v>171</v>
      </c>
      <c r="M62" s="1">
        <v>144</v>
      </c>
      <c r="N62" s="1">
        <v>283</v>
      </c>
      <c r="O62" s="1">
        <v>159</v>
      </c>
      <c r="P62" s="1">
        <v>124</v>
      </c>
    </row>
    <row r="63" spans="1:16" x14ac:dyDescent="0.3">
      <c r="A63" s="18">
        <v>58</v>
      </c>
      <c r="B63" s="1">
        <v>1352</v>
      </c>
      <c r="C63" s="1">
        <v>706</v>
      </c>
      <c r="D63" s="1">
        <v>646</v>
      </c>
      <c r="E63" s="1">
        <v>546</v>
      </c>
      <c r="F63" s="1">
        <v>296</v>
      </c>
      <c r="G63" s="1">
        <v>250</v>
      </c>
      <c r="H63" s="1">
        <v>271</v>
      </c>
      <c r="I63" s="1">
        <v>144</v>
      </c>
      <c r="J63" s="1">
        <v>127</v>
      </c>
      <c r="K63" s="1">
        <v>279</v>
      </c>
      <c r="L63" s="1">
        <v>144</v>
      </c>
      <c r="M63" s="1">
        <v>135</v>
      </c>
      <c r="N63" s="1">
        <v>256</v>
      </c>
      <c r="O63" s="1">
        <v>122</v>
      </c>
      <c r="P63" s="1">
        <v>134</v>
      </c>
    </row>
    <row r="64" spans="1:16" x14ac:dyDescent="0.3">
      <c r="A64" s="18">
        <v>59</v>
      </c>
      <c r="B64" s="1">
        <v>1450</v>
      </c>
      <c r="C64" s="1">
        <v>769</v>
      </c>
      <c r="D64" s="1">
        <v>681</v>
      </c>
      <c r="E64" s="1">
        <v>520</v>
      </c>
      <c r="F64" s="1">
        <v>274</v>
      </c>
      <c r="G64" s="1">
        <v>246</v>
      </c>
      <c r="H64" s="1">
        <v>377</v>
      </c>
      <c r="I64" s="1">
        <v>209</v>
      </c>
      <c r="J64" s="1">
        <v>168</v>
      </c>
      <c r="K64" s="1">
        <v>277</v>
      </c>
      <c r="L64" s="1">
        <v>150</v>
      </c>
      <c r="M64" s="1">
        <v>127</v>
      </c>
      <c r="N64" s="1">
        <v>276</v>
      </c>
      <c r="O64" s="1">
        <v>136</v>
      </c>
      <c r="P64" s="1">
        <v>140</v>
      </c>
    </row>
    <row r="65" spans="1:16" x14ac:dyDescent="0.3">
      <c r="A65" s="18">
        <v>60</v>
      </c>
      <c r="B65" s="1">
        <v>1057</v>
      </c>
      <c r="C65" s="1">
        <v>557</v>
      </c>
      <c r="D65" s="1">
        <v>500</v>
      </c>
      <c r="E65" s="1">
        <v>402</v>
      </c>
      <c r="F65" s="1">
        <v>221</v>
      </c>
      <c r="G65" s="1">
        <v>181</v>
      </c>
      <c r="H65" s="1">
        <v>208</v>
      </c>
      <c r="I65" s="1">
        <v>103</v>
      </c>
      <c r="J65" s="1">
        <v>105</v>
      </c>
      <c r="K65" s="1">
        <v>237</v>
      </c>
      <c r="L65" s="1">
        <v>119</v>
      </c>
      <c r="M65" s="1">
        <v>118</v>
      </c>
      <c r="N65" s="1">
        <v>210</v>
      </c>
      <c r="O65" s="1">
        <v>114</v>
      </c>
      <c r="P65" s="1">
        <v>96</v>
      </c>
    </row>
    <row r="66" spans="1:16" x14ac:dyDescent="0.3">
      <c r="A66" s="18">
        <v>61</v>
      </c>
      <c r="B66" s="1">
        <v>1102</v>
      </c>
      <c r="C66" s="1">
        <v>558</v>
      </c>
      <c r="D66" s="1">
        <v>544</v>
      </c>
      <c r="E66" s="1">
        <v>405</v>
      </c>
      <c r="F66" s="1">
        <v>218</v>
      </c>
      <c r="G66" s="1">
        <v>187</v>
      </c>
      <c r="H66" s="1">
        <v>228</v>
      </c>
      <c r="I66" s="1">
        <v>107</v>
      </c>
      <c r="J66" s="1">
        <v>121</v>
      </c>
      <c r="K66" s="1">
        <v>279</v>
      </c>
      <c r="L66" s="1">
        <v>142</v>
      </c>
      <c r="M66" s="1">
        <v>137</v>
      </c>
      <c r="N66" s="1">
        <v>190</v>
      </c>
      <c r="O66" s="1">
        <v>91</v>
      </c>
      <c r="P66" s="1">
        <v>99</v>
      </c>
    </row>
    <row r="67" spans="1:16" x14ac:dyDescent="0.3">
      <c r="A67" s="18">
        <v>62</v>
      </c>
      <c r="B67" s="1">
        <v>1100</v>
      </c>
      <c r="C67" s="1">
        <v>562</v>
      </c>
      <c r="D67" s="1">
        <v>538</v>
      </c>
      <c r="E67" s="1">
        <v>406</v>
      </c>
      <c r="F67" s="1">
        <v>205</v>
      </c>
      <c r="G67" s="1">
        <v>201</v>
      </c>
      <c r="H67" s="1">
        <v>206</v>
      </c>
      <c r="I67" s="1">
        <v>101</v>
      </c>
      <c r="J67" s="1">
        <v>105</v>
      </c>
      <c r="K67" s="1">
        <v>247</v>
      </c>
      <c r="L67" s="1">
        <v>138</v>
      </c>
      <c r="M67" s="1">
        <v>109</v>
      </c>
      <c r="N67" s="1">
        <v>241</v>
      </c>
      <c r="O67" s="1">
        <v>118</v>
      </c>
      <c r="P67" s="1">
        <v>123</v>
      </c>
    </row>
    <row r="68" spans="1:16" x14ac:dyDescent="0.3">
      <c r="A68" s="18">
        <v>63</v>
      </c>
      <c r="B68" s="1">
        <v>983</v>
      </c>
      <c r="C68" s="1">
        <v>516</v>
      </c>
      <c r="D68" s="1">
        <v>467</v>
      </c>
      <c r="E68" s="1">
        <v>374</v>
      </c>
      <c r="F68" s="1">
        <v>190</v>
      </c>
      <c r="G68" s="1">
        <v>184</v>
      </c>
      <c r="H68" s="1">
        <v>214</v>
      </c>
      <c r="I68" s="1">
        <v>109</v>
      </c>
      <c r="J68" s="1">
        <v>105</v>
      </c>
      <c r="K68" s="1">
        <v>209</v>
      </c>
      <c r="L68" s="1">
        <v>121</v>
      </c>
      <c r="M68" s="1">
        <v>88</v>
      </c>
      <c r="N68" s="1">
        <v>186</v>
      </c>
      <c r="O68" s="1">
        <v>96</v>
      </c>
      <c r="P68" s="1">
        <v>90</v>
      </c>
    </row>
    <row r="69" spans="1:16" x14ac:dyDescent="0.3">
      <c r="A69" s="18">
        <v>64</v>
      </c>
      <c r="B69" s="1">
        <v>812</v>
      </c>
      <c r="C69" s="1">
        <v>435</v>
      </c>
      <c r="D69" s="1">
        <v>377</v>
      </c>
      <c r="E69" s="1">
        <v>320</v>
      </c>
      <c r="F69" s="1">
        <v>168</v>
      </c>
      <c r="G69" s="1">
        <v>152</v>
      </c>
      <c r="H69" s="1">
        <v>168</v>
      </c>
      <c r="I69" s="1">
        <v>91</v>
      </c>
      <c r="J69" s="1">
        <v>77</v>
      </c>
      <c r="K69" s="1">
        <v>172</v>
      </c>
      <c r="L69" s="1">
        <v>91</v>
      </c>
      <c r="M69" s="1">
        <v>81</v>
      </c>
      <c r="N69" s="1">
        <v>152</v>
      </c>
      <c r="O69" s="1">
        <v>85</v>
      </c>
      <c r="P69" s="1">
        <v>67</v>
      </c>
    </row>
    <row r="70" spans="1:16" x14ac:dyDescent="0.3">
      <c r="A70" s="18">
        <v>65</v>
      </c>
      <c r="B70" s="1">
        <v>858</v>
      </c>
      <c r="C70" s="1">
        <v>449</v>
      </c>
      <c r="D70" s="1">
        <v>409</v>
      </c>
      <c r="E70" s="1">
        <v>334</v>
      </c>
      <c r="F70" s="1">
        <v>178</v>
      </c>
      <c r="G70" s="1">
        <v>156</v>
      </c>
      <c r="H70" s="1">
        <v>186</v>
      </c>
      <c r="I70" s="1">
        <v>100</v>
      </c>
      <c r="J70" s="1">
        <v>86</v>
      </c>
      <c r="K70" s="1">
        <v>182</v>
      </c>
      <c r="L70" s="1">
        <v>89</v>
      </c>
      <c r="M70" s="1">
        <v>93</v>
      </c>
      <c r="N70" s="1">
        <v>156</v>
      </c>
      <c r="O70" s="1">
        <v>82</v>
      </c>
      <c r="P70" s="1">
        <v>74</v>
      </c>
    </row>
    <row r="71" spans="1:16" x14ac:dyDescent="0.3">
      <c r="A71" s="18">
        <v>66</v>
      </c>
      <c r="B71" s="1">
        <v>636</v>
      </c>
      <c r="C71" s="1">
        <v>327</v>
      </c>
      <c r="D71" s="1">
        <v>309</v>
      </c>
      <c r="E71" s="1">
        <v>240</v>
      </c>
      <c r="F71" s="1">
        <v>125</v>
      </c>
      <c r="G71" s="1">
        <v>115</v>
      </c>
      <c r="H71" s="1">
        <v>133</v>
      </c>
      <c r="I71" s="1">
        <v>64</v>
      </c>
      <c r="J71" s="1">
        <v>69</v>
      </c>
      <c r="K71" s="1">
        <v>148</v>
      </c>
      <c r="L71" s="1">
        <v>82</v>
      </c>
      <c r="M71" s="1">
        <v>66</v>
      </c>
      <c r="N71" s="1">
        <v>115</v>
      </c>
      <c r="O71" s="1">
        <v>56</v>
      </c>
      <c r="P71" s="1">
        <v>59</v>
      </c>
    </row>
    <row r="72" spans="1:16" x14ac:dyDescent="0.3">
      <c r="A72" s="18">
        <v>67</v>
      </c>
      <c r="B72" s="1">
        <v>555</v>
      </c>
      <c r="C72" s="1">
        <v>287</v>
      </c>
      <c r="D72" s="1">
        <v>268</v>
      </c>
      <c r="E72" s="1">
        <v>224</v>
      </c>
      <c r="F72" s="1">
        <v>121</v>
      </c>
      <c r="G72" s="1">
        <v>103</v>
      </c>
      <c r="H72" s="1">
        <v>106</v>
      </c>
      <c r="I72" s="1">
        <v>48</v>
      </c>
      <c r="J72" s="1">
        <v>58</v>
      </c>
      <c r="K72" s="1">
        <v>140</v>
      </c>
      <c r="L72" s="1">
        <v>74</v>
      </c>
      <c r="M72" s="1">
        <v>66</v>
      </c>
      <c r="N72" s="1">
        <v>85</v>
      </c>
      <c r="O72" s="1">
        <v>44</v>
      </c>
      <c r="P72" s="1">
        <v>41</v>
      </c>
    </row>
    <row r="73" spans="1:16" x14ac:dyDescent="0.3">
      <c r="A73" s="18">
        <v>68</v>
      </c>
      <c r="B73" s="1">
        <v>657</v>
      </c>
      <c r="C73" s="1">
        <v>349</v>
      </c>
      <c r="D73" s="1">
        <v>308</v>
      </c>
      <c r="E73" s="1">
        <v>260</v>
      </c>
      <c r="F73" s="1">
        <v>138</v>
      </c>
      <c r="G73" s="1">
        <v>122</v>
      </c>
      <c r="H73" s="1">
        <v>155</v>
      </c>
      <c r="I73" s="1">
        <v>84</v>
      </c>
      <c r="J73" s="1">
        <v>71</v>
      </c>
      <c r="K73" s="1">
        <v>127</v>
      </c>
      <c r="L73" s="1">
        <v>63</v>
      </c>
      <c r="M73" s="1">
        <v>64</v>
      </c>
      <c r="N73" s="1">
        <v>115</v>
      </c>
      <c r="O73" s="1">
        <v>64</v>
      </c>
      <c r="P73" s="1">
        <v>51</v>
      </c>
    </row>
    <row r="74" spans="1:16" x14ac:dyDescent="0.3">
      <c r="A74" s="18">
        <v>69</v>
      </c>
      <c r="B74" s="1">
        <v>856</v>
      </c>
      <c r="C74" s="1">
        <v>458</v>
      </c>
      <c r="D74" s="1">
        <v>398</v>
      </c>
      <c r="E74" s="1">
        <v>329</v>
      </c>
      <c r="F74" s="1">
        <v>161</v>
      </c>
      <c r="G74" s="1">
        <v>168</v>
      </c>
      <c r="H74" s="1">
        <v>203</v>
      </c>
      <c r="I74" s="1">
        <v>120</v>
      </c>
      <c r="J74" s="1">
        <v>83</v>
      </c>
      <c r="K74" s="1">
        <v>168</v>
      </c>
      <c r="L74" s="1">
        <v>90</v>
      </c>
      <c r="M74" s="1">
        <v>78</v>
      </c>
      <c r="N74" s="1">
        <v>156</v>
      </c>
      <c r="O74" s="1">
        <v>87</v>
      </c>
      <c r="P74" s="1">
        <v>69</v>
      </c>
    </row>
    <row r="75" spans="1:16" x14ac:dyDescent="0.3">
      <c r="A75" s="18">
        <v>70</v>
      </c>
      <c r="B75" s="1">
        <v>454</v>
      </c>
      <c r="C75" s="1">
        <v>227</v>
      </c>
      <c r="D75" s="1">
        <v>227</v>
      </c>
      <c r="E75" s="1">
        <v>159</v>
      </c>
      <c r="F75" s="1">
        <v>78</v>
      </c>
      <c r="G75" s="1">
        <v>81</v>
      </c>
      <c r="H75" s="1">
        <v>96</v>
      </c>
      <c r="I75" s="1">
        <v>47</v>
      </c>
      <c r="J75" s="1">
        <v>49</v>
      </c>
      <c r="K75" s="1">
        <v>111</v>
      </c>
      <c r="L75" s="1">
        <v>52</v>
      </c>
      <c r="M75" s="1">
        <v>59</v>
      </c>
      <c r="N75" s="1">
        <v>88</v>
      </c>
      <c r="O75" s="1">
        <v>50</v>
      </c>
      <c r="P75" s="1">
        <v>38</v>
      </c>
    </row>
    <row r="76" spans="1:16" x14ac:dyDescent="0.3">
      <c r="A76" s="18">
        <v>71</v>
      </c>
      <c r="B76" s="1">
        <v>478</v>
      </c>
      <c r="C76" s="1">
        <v>261</v>
      </c>
      <c r="D76" s="1">
        <v>217</v>
      </c>
      <c r="E76" s="1">
        <v>167</v>
      </c>
      <c r="F76" s="1">
        <v>86</v>
      </c>
      <c r="G76" s="1">
        <v>81</v>
      </c>
      <c r="H76" s="1">
        <v>123</v>
      </c>
      <c r="I76" s="1">
        <v>69</v>
      </c>
      <c r="J76" s="1">
        <v>54</v>
      </c>
      <c r="K76" s="1">
        <v>106</v>
      </c>
      <c r="L76" s="1">
        <v>60</v>
      </c>
      <c r="M76" s="1">
        <v>46</v>
      </c>
      <c r="N76" s="1">
        <v>82</v>
      </c>
      <c r="O76" s="1">
        <v>46</v>
      </c>
      <c r="P76" s="1">
        <v>36</v>
      </c>
    </row>
    <row r="77" spans="1:16" x14ac:dyDescent="0.3">
      <c r="A77" s="18">
        <v>72</v>
      </c>
      <c r="B77" s="1">
        <v>386</v>
      </c>
      <c r="C77" s="1">
        <v>210</v>
      </c>
      <c r="D77" s="1">
        <v>176</v>
      </c>
      <c r="E77" s="1">
        <v>152</v>
      </c>
      <c r="F77" s="1">
        <v>80</v>
      </c>
      <c r="G77" s="1">
        <v>72</v>
      </c>
      <c r="H77" s="1">
        <v>84</v>
      </c>
      <c r="I77" s="1">
        <v>43</v>
      </c>
      <c r="J77" s="1">
        <v>41</v>
      </c>
      <c r="K77" s="1">
        <v>92</v>
      </c>
      <c r="L77" s="1">
        <v>55</v>
      </c>
      <c r="M77" s="1">
        <v>37</v>
      </c>
      <c r="N77" s="1">
        <v>58</v>
      </c>
      <c r="O77" s="1">
        <v>32</v>
      </c>
      <c r="P77" s="1">
        <v>26</v>
      </c>
    </row>
    <row r="78" spans="1:16" x14ac:dyDescent="0.3">
      <c r="A78" s="18">
        <v>73</v>
      </c>
      <c r="B78" s="1">
        <v>342</v>
      </c>
      <c r="C78" s="1">
        <v>173</v>
      </c>
      <c r="D78" s="1">
        <v>169</v>
      </c>
      <c r="E78" s="1">
        <v>145</v>
      </c>
      <c r="F78" s="1">
        <v>77</v>
      </c>
      <c r="G78" s="1">
        <v>68</v>
      </c>
      <c r="H78" s="1">
        <v>65</v>
      </c>
      <c r="I78" s="1">
        <v>26</v>
      </c>
      <c r="J78" s="1">
        <v>39</v>
      </c>
      <c r="K78" s="1">
        <v>72</v>
      </c>
      <c r="L78" s="1">
        <v>40</v>
      </c>
      <c r="M78" s="1">
        <v>32</v>
      </c>
      <c r="N78" s="1">
        <v>60</v>
      </c>
      <c r="O78" s="1">
        <v>30</v>
      </c>
      <c r="P78" s="1">
        <v>30</v>
      </c>
    </row>
    <row r="79" spans="1:16" x14ac:dyDescent="0.3">
      <c r="A79" s="18">
        <v>74</v>
      </c>
      <c r="B79" s="1">
        <v>337</v>
      </c>
      <c r="C79" s="1">
        <v>176</v>
      </c>
      <c r="D79" s="1">
        <v>161</v>
      </c>
      <c r="E79" s="1">
        <v>149</v>
      </c>
      <c r="F79" s="1">
        <v>77</v>
      </c>
      <c r="G79" s="1">
        <v>72</v>
      </c>
      <c r="H79" s="1">
        <v>76</v>
      </c>
      <c r="I79" s="1">
        <v>35</v>
      </c>
      <c r="J79" s="1">
        <v>41</v>
      </c>
      <c r="K79" s="1">
        <v>64</v>
      </c>
      <c r="L79" s="1">
        <v>34</v>
      </c>
      <c r="M79" s="1">
        <v>30</v>
      </c>
      <c r="N79" s="1">
        <v>48</v>
      </c>
      <c r="O79" s="1">
        <v>30</v>
      </c>
      <c r="P79" s="1">
        <v>18</v>
      </c>
    </row>
    <row r="80" spans="1:16" x14ac:dyDescent="0.3">
      <c r="A80" s="18">
        <v>75</v>
      </c>
      <c r="B80" s="1">
        <v>394</v>
      </c>
      <c r="C80" s="1">
        <v>206</v>
      </c>
      <c r="D80" s="1">
        <v>188</v>
      </c>
      <c r="E80" s="1">
        <v>173</v>
      </c>
      <c r="F80" s="1">
        <v>84</v>
      </c>
      <c r="G80" s="1">
        <v>89</v>
      </c>
      <c r="H80" s="1">
        <v>78</v>
      </c>
      <c r="I80" s="1">
        <v>45</v>
      </c>
      <c r="J80" s="1">
        <v>33</v>
      </c>
      <c r="K80" s="1">
        <v>74</v>
      </c>
      <c r="L80" s="1">
        <v>39</v>
      </c>
      <c r="M80" s="1">
        <v>35</v>
      </c>
      <c r="N80" s="1">
        <v>69</v>
      </c>
      <c r="O80" s="1">
        <v>38</v>
      </c>
      <c r="P80" s="1">
        <v>31</v>
      </c>
    </row>
    <row r="81" spans="1:16" x14ac:dyDescent="0.3">
      <c r="A81" s="18">
        <v>76</v>
      </c>
      <c r="B81" s="1">
        <v>274</v>
      </c>
      <c r="C81" s="1">
        <v>140</v>
      </c>
      <c r="D81" s="1">
        <v>134</v>
      </c>
      <c r="E81" s="1">
        <v>116</v>
      </c>
      <c r="F81" s="1">
        <v>53</v>
      </c>
      <c r="G81" s="1">
        <v>63</v>
      </c>
      <c r="H81" s="1">
        <v>65</v>
      </c>
      <c r="I81" s="1">
        <v>33</v>
      </c>
      <c r="J81" s="1">
        <v>32</v>
      </c>
      <c r="K81" s="1">
        <v>52</v>
      </c>
      <c r="L81" s="1">
        <v>32</v>
      </c>
      <c r="M81" s="1">
        <v>20</v>
      </c>
      <c r="N81" s="1">
        <v>41</v>
      </c>
      <c r="O81" s="1">
        <v>22</v>
      </c>
      <c r="P81" s="1">
        <v>19</v>
      </c>
    </row>
    <row r="82" spans="1:16" x14ac:dyDescent="0.3">
      <c r="A82" s="18">
        <v>77</v>
      </c>
      <c r="B82" s="1">
        <v>199</v>
      </c>
      <c r="C82" s="1">
        <v>96</v>
      </c>
      <c r="D82" s="1">
        <v>103</v>
      </c>
      <c r="E82" s="1">
        <v>81</v>
      </c>
      <c r="F82" s="1">
        <v>33</v>
      </c>
      <c r="G82" s="1">
        <v>48</v>
      </c>
      <c r="H82" s="1">
        <v>56</v>
      </c>
      <c r="I82" s="1">
        <v>29</v>
      </c>
      <c r="J82" s="1">
        <v>27</v>
      </c>
      <c r="K82" s="1">
        <v>32</v>
      </c>
      <c r="L82" s="1">
        <v>20</v>
      </c>
      <c r="M82" s="1">
        <v>12</v>
      </c>
      <c r="N82" s="1">
        <v>30</v>
      </c>
      <c r="O82" s="1">
        <v>14</v>
      </c>
      <c r="P82" s="1">
        <v>16</v>
      </c>
    </row>
    <row r="83" spans="1:16" x14ac:dyDescent="0.3">
      <c r="A83" s="18">
        <v>78</v>
      </c>
      <c r="B83" s="1">
        <v>237</v>
      </c>
      <c r="C83" s="1">
        <v>121</v>
      </c>
      <c r="D83" s="1">
        <v>116</v>
      </c>
      <c r="E83" s="1">
        <v>113</v>
      </c>
      <c r="F83" s="1">
        <v>56</v>
      </c>
      <c r="G83" s="1">
        <v>57</v>
      </c>
      <c r="H83" s="1">
        <v>45</v>
      </c>
      <c r="I83" s="1">
        <v>27</v>
      </c>
      <c r="J83" s="1">
        <v>18</v>
      </c>
      <c r="K83" s="1">
        <v>40</v>
      </c>
      <c r="L83" s="1">
        <v>20</v>
      </c>
      <c r="M83" s="1">
        <v>20</v>
      </c>
      <c r="N83" s="1">
        <v>39</v>
      </c>
      <c r="O83" s="1">
        <v>18</v>
      </c>
      <c r="P83" s="1">
        <v>21</v>
      </c>
    </row>
    <row r="84" spans="1:16" x14ac:dyDescent="0.3">
      <c r="A84" s="18">
        <v>79</v>
      </c>
      <c r="B84" s="1">
        <v>292</v>
      </c>
      <c r="C84" s="1">
        <v>159</v>
      </c>
      <c r="D84" s="1">
        <v>133</v>
      </c>
      <c r="E84" s="1">
        <v>114</v>
      </c>
      <c r="F84" s="1">
        <v>56</v>
      </c>
      <c r="G84" s="1">
        <v>58</v>
      </c>
      <c r="H84" s="1">
        <v>72</v>
      </c>
      <c r="I84" s="1">
        <v>48</v>
      </c>
      <c r="J84" s="1">
        <v>24</v>
      </c>
      <c r="K84" s="1">
        <v>58</v>
      </c>
      <c r="L84" s="1">
        <v>34</v>
      </c>
      <c r="M84" s="1">
        <v>24</v>
      </c>
      <c r="N84" s="1">
        <v>48</v>
      </c>
      <c r="O84" s="1">
        <v>21</v>
      </c>
      <c r="P84" s="1">
        <v>27</v>
      </c>
    </row>
    <row r="85" spans="1:16" x14ac:dyDescent="0.3">
      <c r="A85" s="18">
        <v>80</v>
      </c>
      <c r="B85" s="1">
        <v>177</v>
      </c>
      <c r="C85" s="1">
        <v>87</v>
      </c>
      <c r="D85" s="1">
        <v>90</v>
      </c>
      <c r="E85" s="1">
        <v>71</v>
      </c>
      <c r="F85" s="1">
        <v>36</v>
      </c>
      <c r="G85" s="1">
        <v>35</v>
      </c>
      <c r="H85" s="1">
        <v>47</v>
      </c>
      <c r="I85" s="1">
        <v>23</v>
      </c>
      <c r="J85" s="1">
        <v>24</v>
      </c>
      <c r="K85" s="1">
        <v>33</v>
      </c>
      <c r="L85" s="1">
        <v>18</v>
      </c>
      <c r="M85" s="1">
        <v>15</v>
      </c>
      <c r="N85" s="1">
        <v>26</v>
      </c>
      <c r="O85" s="1">
        <v>10</v>
      </c>
      <c r="P85" s="1">
        <v>16</v>
      </c>
    </row>
    <row r="86" spans="1:16" x14ac:dyDescent="0.3">
      <c r="A86" s="18">
        <v>81</v>
      </c>
      <c r="B86" s="1">
        <v>214</v>
      </c>
      <c r="C86" s="1">
        <v>109</v>
      </c>
      <c r="D86" s="1">
        <v>105</v>
      </c>
      <c r="E86" s="1">
        <v>90</v>
      </c>
      <c r="F86" s="1">
        <v>39</v>
      </c>
      <c r="G86" s="1">
        <v>51</v>
      </c>
      <c r="H86" s="1">
        <v>47</v>
      </c>
      <c r="I86" s="1">
        <v>28</v>
      </c>
      <c r="J86" s="1">
        <v>19</v>
      </c>
      <c r="K86" s="1">
        <v>41</v>
      </c>
      <c r="L86" s="1">
        <v>24</v>
      </c>
      <c r="M86" s="1">
        <v>17</v>
      </c>
      <c r="N86" s="1">
        <v>36</v>
      </c>
      <c r="O86" s="1">
        <v>18</v>
      </c>
      <c r="P86" s="1">
        <v>18</v>
      </c>
    </row>
    <row r="87" spans="1:16" x14ac:dyDescent="0.3">
      <c r="A87" s="18">
        <v>82</v>
      </c>
      <c r="B87" s="1">
        <v>110</v>
      </c>
      <c r="C87" s="1">
        <v>55</v>
      </c>
      <c r="D87" s="1">
        <v>55</v>
      </c>
      <c r="E87" s="1">
        <v>50</v>
      </c>
      <c r="F87" s="1">
        <v>21</v>
      </c>
      <c r="G87" s="1">
        <v>29</v>
      </c>
      <c r="H87" s="1">
        <v>21</v>
      </c>
      <c r="I87" s="1">
        <v>11</v>
      </c>
      <c r="J87" s="1">
        <v>10</v>
      </c>
      <c r="K87" s="1">
        <v>20</v>
      </c>
      <c r="L87" s="1">
        <v>14</v>
      </c>
      <c r="M87" s="1">
        <v>6</v>
      </c>
      <c r="N87" s="1">
        <v>19</v>
      </c>
      <c r="O87" s="1">
        <v>9</v>
      </c>
      <c r="P87" s="1">
        <v>10</v>
      </c>
    </row>
    <row r="88" spans="1:16" x14ac:dyDescent="0.3">
      <c r="A88" s="18">
        <v>83</v>
      </c>
      <c r="B88" s="1">
        <v>94</v>
      </c>
      <c r="C88" s="1">
        <v>50</v>
      </c>
      <c r="D88" s="1">
        <v>44</v>
      </c>
      <c r="E88" s="1">
        <v>36</v>
      </c>
      <c r="F88" s="1">
        <v>17</v>
      </c>
      <c r="G88" s="1">
        <v>19</v>
      </c>
      <c r="H88" s="1">
        <v>23</v>
      </c>
      <c r="I88" s="1">
        <v>14</v>
      </c>
      <c r="J88" s="1">
        <v>9</v>
      </c>
      <c r="K88" s="1">
        <v>18</v>
      </c>
      <c r="L88" s="1">
        <v>10</v>
      </c>
      <c r="M88" s="1">
        <v>8</v>
      </c>
      <c r="N88" s="1">
        <v>17</v>
      </c>
      <c r="O88" s="1">
        <v>9</v>
      </c>
      <c r="P88" s="1">
        <v>8</v>
      </c>
    </row>
    <row r="89" spans="1:16" x14ac:dyDescent="0.3">
      <c r="A89" s="18">
        <v>84</v>
      </c>
      <c r="B89" s="1">
        <v>78</v>
      </c>
      <c r="C89" s="1">
        <v>39</v>
      </c>
      <c r="D89" s="1">
        <v>39</v>
      </c>
      <c r="E89" s="1">
        <v>26</v>
      </c>
      <c r="F89" s="1">
        <v>11</v>
      </c>
      <c r="G89" s="1">
        <v>15</v>
      </c>
      <c r="H89" s="1">
        <v>30</v>
      </c>
      <c r="I89" s="1">
        <v>14</v>
      </c>
      <c r="J89" s="1">
        <v>16</v>
      </c>
      <c r="K89" s="1">
        <v>14</v>
      </c>
      <c r="L89" s="1">
        <v>9</v>
      </c>
      <c r="M89" s="1">
        <v>5</v>
      </c>
      <c r="N89" s="1">
        <v>8</v>
      </c>
      <c r="O89" s="1">
        <v>5</v>
      </c>
      <c r="P89" s="1">
        <v>3</v>
      </c>
    </row>
    <row r="90" spans="1:16" x14ac:dyDescent="0.3">
      <c r="A90" s="18">
        <v>85</v>
      </c>
      <c r="B90" s="1">
        <v>75</v>
      </c>
      <c r="C90" s="1">
        <v>33</v>
      </c>
      <c r="D90" s="1">
        <v>42</v>
      </c>
      <c r="E90" s="1">
        <v>29</v>
      </c>
      <c r="F90" s="1">
        <v>14</v>
      </c>
      <c r="G90" s="1">
        <v>15</v>
      </c>
      <c r="H90" s="1">
        <v>20</v>
      </c>
      <c r="I90" s="1">
        <v>5</v>
      </c>
      <c r="J90" s="1">
        <v>15</v>
      </c>
      <c r="K90" s="1">
        <v>10</v>
      </c>
      <c r="L90" s="1">
        <v>4</v>
      </c>
      <c r="M90" s="1">
        <v>6</v>
      </c>
      <c r="N90" s="1">
        <v>16</v>
      </c>
      <c r="O90" s="1">
        <v>10</v>
      </c>
      <c r="P90" s="1">
        <v>6</v>
      </c>
    </row>
    <row r="91" spans="1:16" x14ac:dyDescent="0.3">
      <c r="A91" s="18">
        <v>86</v>
      </c>
      <c r="B91" s="1">
        <v>52</v>
      </c>
      <c r="C91" s="1">
        <v>32</v>
      </c>
      <c r="D91" s="1">
        <v>20</v>
      </c>
      <c r="E91" s="1">
        <v>23</v>
      </c>
      <c r="F91" s="1">
        <v>13</v>
      </c>
      <c r="G91" s="1">
        <v>10</v>
      </c>
      <c r="H91" s="1">
        <v>15</v>
      </c>
      <c r="I91" s="1">
        <v>8</v>
      </c>
      <c r="J91" s="1">
        <v>7</v>
      </c>
      <c r="K91" s="1">
        <v>9</v>
      </c>
      <c r="L91" s="1">
        <v>7</v>
      </c>
      <c r="M91" s="1">
        <v>2</v>
      </c>
      <c r="N91" s="1">
        <v>5</v>
      </c>
      <c r="O91" s="1">
        <v>4</v>
      </c>
      <c r="P91" s="1">
        <v>1</v>
      </c>
    </row>
    <row r="92" spans="1:16" x14ac:dyDescent="0.3">
      <c r="A92" s="18">
        <v>87</v>
      </c>
      <c r="B92" s="1">
        <v>43</v>
      </c>
      <c r="C92" s="1">
        <v>26</v>
      </c>
      <c r="D92" s="1">
        <v>17</v>
      </c>
      <c r="E92" s="1">
        <v>15</v>
      </c>
      <c r="F92" s="1">
        <v>6</v>
      </c>
      <c r="G92" s="1">
        <v>9</v>
      </c>
      <c r="H92" s="1">
        <v>11</v>
      </c>
      <c r="I92" s="1">
        <v>9</v>
      </c>
      <c r="J92" s="1">
        <v>2</v>
      </c>
      <c r="K92" s="1">
        <v>10</v>
      </c>
      <c r="L92" s="1">
        <v>6</v>
      </c>
      <c r="M92" s="1">
        <v>4</v>
      </c>
      <c r="N92" s="1">
        <v>7</v>
      </c>
      <c r="O92" s="1">
        <v>5</v>
      </c>
      <c r="P92" s="1">
        <v>2</v>
      </c>
    </row>
    <row r="93" spans="1:16" x14ac:dyDescent="0.3">
      <c r="A93" s="18">
        <v>88</v>
      </c>
      <c r="B93" s="1">
        <v>49</v>
      </c>
      <c r="C93" s="1">
        <v>27</v>
      </c>
      <c r="D93" s="1">
        <v>22</v>
      </c>
      <c r="E93" s="1">
        <v>24</v>
      </c>
      <c r="F93" s="1">
        <v>14</v>
      </c>
      <c r="G93" s="1">
        <v>10</v>
      </c>
      <c r="H93" s="1">
        <v>5</v>
      </c>
      <c r="I93" s="1">
        <v>2</v>
      </c>
      <c r="J93" s="1">
        <v>3</v>
      </c>
      <c r="K93" s="1">
        <v>10</v>
      </c>
      <c r="L93" s="1">
        <v>7</v>
      </c>
      <c r="M93" s="1">
        <v>3</v>
      </c>
      <c r="N93" s="1">
        <v>10</v>
      </c>
      <c r="O93" s="1">
        <v>4</v>
      </c>
      <c r="P93" s="1">
        <v>6</v>
      </c>
    </row>
    <row r="94" spans="1:16" x14ac:dyDescent="0.3">
      <c r="A94" s="18">
        <v>89</v>
      </c>
      <c r="B94" s="1">
        <v>47</v>
      </c>
      <c r="C94" s="1">
        <v>31</v>
      </c>
      <c r="D94" s="1">
        <v>16</v>
      </c>
      <c r="E94" s="1">
        <v>17</v>
      </c>
      <c r="F94" s="1">
        <v>13</v>
      </c>
      <c r="G94" s="1">
        <v>4</v>
      </c>
      <c r="H94" s="1">
        <v>11</v>
      </c>
      <c r="I94" s="1">
        <v>7</v>
      </c>
      <c r="J94" s="1">
        <v>4</v>
      </c>
      <c r="K94" s="1">
        <v>12</v>
      </c>
      <c r="L94" s="1">
        <v>7</v>
      </c>
      <c r="M94" s="1">
        <v>5</v>
      </c>
      <c r="N94" s="1">
        <v>7</v>
      </c>
      <c r="O94" s="1">
        <v>4</v>
      </c>
      <c r="P94" s="1">
        <v>3</v>
      </c>
    </row>
    <row r="95" spans="1:16" x14ac:dyDescent="0.3">
      <c r="A95" s="18">
        <v>90</v>
      </c>
      <c r="B95" s="1">
        <v>34</v>
      </c>
      <c r="C95" s="1">
        <v>23</v>
      </c>
      <c r="D95" s="1">
        <v>11</v>
      </c>
      <c r="E95" s="1">
        <v>19</v>
      </c>
      <c r="F95" s="1">
        <v>11</v>
      </c>
      <c r="G95" s="1">
        <v>8</v>
      </c>
      <c r="H95" s="1">
        <v>9</v>
      </c>
      <c r="I95" s="1">
        <v>7</v>
      </c>
      <c r="J95" s="1">
        <v>2</v>
      </c>
      <c r="K95" s="1">
        <v>3</v>
      </c>
      <c r="L95" s="1">
        <v>2</v>
      </c>
      <c r="M95" s="1">
        <v>1</v>
      </c>
      <c r="N95" s="1">
        <v>3</v>
      </c>
      <c r="O95" s="1">
        <v>3</v>
      </c>
      <c r="P95" s="1">
        <v>0</v>
      </c>
    </row>
    <row r="96" spans="1:16" x14ac:dyDescent="0.3">
      <c r="A96" s="18">
        <v>91</v>
      </c>
      <c r="B96" s="1">
        <v>37</v>
      </c>
      <c r="C96" s="1">
        <v>21</v>
      </c>
      <c r="D96" s="1">
        <v>16</v>
      </c>
      <c r="E96" s="1">
        <v>18</v>
      </c>
      <c r="F96" s="1">
        <v>12</v>
      </c>
      <c r="G96" s="1">
        <v>6</v>
      </c>
      <c r="H96" s="1">
        <v>12</v>
      </c>
      <c r="I96" s="1">
        <v>5</v>
      </c>
      <c r="J96" s="1">
        <v>7</v>
      </c>
      <c r="K96" s="1">
        <v>4</v>
      </c>
      <c r="L96" s="1">
        <v>2</v>
      </c>
      <c r="M96" s="1">
        <v>2</v>
      </c>
      <c r="N96" s="1">
        <v>3</v>
      </c>
      <c r="O96" s="1">
        <v>2</v>
      </c>
      <c r="P96" s="1">
        <v>1</v>
      </c>
    </row>
    <row r="97" spans="1:16" x14ac:dyDescent="0.3">
      <c r="A97" s="18">
        <v>92</v>
      </c>
      <c r="B97" s="1">
        <v>8</v>
      </c>
      <c r="C97" s="1">
        <v>5</v>
      </c>
      <c r="D97" s="1">
        <v>3</v>
      </c>
      <c r="E97" s="1">
        <v>5</v>
      </c>
      <c r="F97" s="1">
        <v>2</v>
      </c>
      <c r="G97" s="1">
        <v>3</v>
      </c>
      <c r="H97" s="1">
        <v>1</v>
      </c>
      <c r="I97" s="1">
        <v>1</v>
      </c>
      <c r="J97" s="1">
        <v>0</v>
      </c>
      <c r="K97" s="1">
        <v>1</v>
      </c>
      <c r="L97" s="1">
        <v>1</v>
      </c>
      <c r="M97" s="1">
        <v>0</v>
      </c>
      <c r="N97" s="1">
        <v>1</v>
      </c>
      <c r="O97" s="1">
        <v>1</v>
      </c>
      <c r="P97" s="1">
        <v>0</v>
      </c>
    </row>
    <row r="98" spans="1:16" x14ac:dyDescent="0.3">
      <c r="A98" s="18">
        <v>93</v>
      </c>
      <c r="B98" s="1">
        <v>13</v>
      </c>
      <c r="C98" s="1">
        <v>5</v>
      </c>
      <c r="D98" s="1">
        <v>8</v>
      </c>
      <c r="E98" s="1">
        <v>8</v>
      </c>
      <c r="F98" s="1">
        <v>4</v>
      </c>
      <c r="G98" s="1">
        <v>4</v>
      </c>
      <c r="H98" s="1">
        <v>3</v>
      </c>
      <c r="I98" s="1">
        <v>0</v>
      </c>
      <c r="J98" s="1">
        <v>3</v>
      </c>
      <c r="K98" s="1">
        <v>1</v>
      </c>
      <c r="L98" s="1">
        <v>1</v>
      </c>
      <c r="M98" s="1">
        <v>0</v>
      </c>
      <c r="N98" s="1">
        <v>1</v>
      </c>
      <c r="O98" s="1">
        <v>0</v>
      </c>
      <c r="P98" s="1">
        <v>1</v>
      </c>
    </row>
    <row r="99" spans="1:16" x14ac:dyDescent="0.3">
      <c r="A99" s="18">
        <v>94</v>
      </c>
      <c r="B99" s="1">
        <v>6</v>
      </c>
      <c r="C99" s="1">
        <v>2</v>
      </c>
      <c r="D99" s="1">
        <v>4</v>
      </c>
      <c r="E99" s="1">
        <v>2</v>
      </c>
      <c r="F99" s="1">
        <v>0</v>
      </c>
      <c r="G99" s="1">
        <v>2</v>
      </c>
      <c r="H99" s="1">
        <v>1</v>
      </c>
      <c r="I99" s="1">
        <v>0</v>
      </c>
      <c r="J99" s="1">
        <v>1</v>
      </c>
      <c r="K99" s="1">
        <v>1</v>
      </c>
      <c r="L99" s="1">
        <v>0</v>
      </c>
      <c r="M99" s="1">
        <v>1</v>
      </c>
      <c r="N99" s="1">
        <v>2</v>
      </c>
      <c r="O99" s="1">
        <v>2</v>
      </c>
      <c r="P99" s="1">
        <v>0</v>
      </c>
    </row>
    <row r="100" spans="1:16" x14ac:dyDescent="0.3">
      <c r="A100" s="18">
        <v>95</v>
      </c>
      <c r="B100" s="1">
        <v>6</v>
      </c>
      <c r="C100" s="1">
        <v>3</v>
      </c>
      <c r="D100" s="1">
        <v>3</v>
      </c>
      <c r="E100" s="1">
        <v>5</v>
      </c>
      <c r="F100" s="1">
        <v>3</v>
      </c>
      <c r="G100" s="1">
        <v>2</v>
      </c>
      <c r="H100" s="1">
        <v>1</v>
      </c>
      <c r="I100" s="1">
        <v>0</v>
      </c>
      <c r="J100" s="1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1:16" x14ac:dyDescent="0.3">
      <c r="A101" s="18">
        <v>96</v>
      </c>
      <c r="B101" s="1">
        <v>12</v>
      </c>
      <c r="C101" s="1">
        <v>3</v>
      </c>
      <c r="D101" s="1">
        <v>9</v>
      </c>
      <c r="E101" s="1">
        <v>4</v>
      </c>
      <c r="F101" s="1">
        <v>1</v>
      </c>
      <c r="G101" s="1">
        <v>3</v>
      </c>
      <c r="H101" s="1">
        <v>1</v>
      </c>
      <c r="I101" s="1">
        <v>0</v>
      </c>
      <c r="J101" s="1">
        <v>1</v>
      </c>
      <c r="K101" s="1">
        <v>6</v>
      </c>
      <c r="L101" s="1">
        <v>2</v>
      </c>
      <c r="M101" s="1">
        <v>4</v>
      </c>
      <c r="N101" s="1">
        <v>1</v>
      </c>
      <c r="O101" s="1">
        <v>0</v>
      </c>
      <c r="P101" s="1">
        <v>1</v>
      </c>
    </row>
    <row r="102" spans="1:16" x14ac:dyDescent="0.3">
      <c r="A102" s="18">
        <v>97</v>
      </c>
      <c r="B102" s="1">
        <v>17</v>
      </c>
      <c r="C102" s="1">
        <v>5</v>
      </c>
      <c r="D102" s="1">
        <v>12</v>
      </c>
      <c r="E102" s="1">
        <v>3</v>
      </c>
      <c r="F102" s="1">
        <v>0</v>
      </c>
      <c r="G102" s="1">
        <v>3</v>
      </c>
      <c r="H102" s="1">
        <v>6</v>
      </c>
      <c r="I102" s="1">
        <v>3</v>
      </c>
      <c r="J102" s="1">
        <v>3</v>
      </c>
      <c r="K102" s="1">
        <v>5</v>
      </c>
      <c r="L102" s="1">
        <v>1</v>
      </c>
      <c r="M102" s="1">
        <v>4</v>
      </c>
      <c r="N102" s="1">
        <v>3</v>
      </c>
      <c r="O102" s="1">
        <v>1</v>
      </c>
      <c r="P102" s="1">
        <v>2</v>
      </c>
    </row>
    <row r="103" spans="1:16" x14ac:dyDescent="0.3">
      <c r="A103" s="18">
        <v>98</v>
      </c>
      <c r="B103" s="1">
        <v>10</v>
      </c>
      <c r="C103" s="1">
        <v>6</v>
      </c>
      <c r="D103" s="1">
        <v>4</v>
      </c>
      <c r="E103" s="1">
        <v>4</v>
      </c>
      <c r="F103" s="1">
        <v>2</v>
      </c>
      <c r="G103" s="1">
        <v>2</v>
      </c>
      <c r="H103" s="1">
        <v>2</v>
      </c>
      <c r="I103" s="1">
        <v>2</v>
      </c>
      <c r="J103" s="1">
        <v>0</v>
      </c>
      <c r="K103" s="1">
        <v>2</v>
      </c>
      <c r="L103" s="1">
        <v>1</v>
      </c>
      <c r="M103" s="1">
        <v>1</v>
      </c>
      <c r="N103" s="1">
        <v>2</v>
      </c>
      <c r="O103" s="1">
        <v>1</v>
      </c>
      <c r="P103" s="1">
        <v>1</v>
      </c>
    </row>
    <row r="104" spans="1:16" x14ac:dyDescent="0.3">
      <c r="A104" s="21" t="s">
        <v>38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B8B0-17DA-470A-B910-67F782AE1F69}">
  <dimension ref="A1:M58"/>
  <sheetViews>
    <sheetView view="pageBreakPreview" topLeftCell="A45" zoomScale="150" zoomScaleNormal="100" zoomScaleSheetLayoutView="150" workbookViewId="0">
      <selection activeCell="A58" sqref="A58:M58"/>
    </sheetView>
  </sheetViews>
  <sheetFormatPr defaultColWidth="8.86328125" defaultRowHeight="10.15" x14ac:dyDescent="0.3"/>
  <cols>
    <col min="1" max="1" width="8.86328125" style="1"/>
    <col min="2" max="13" width="6.1328125" style="1" customWidth="1"/>
    <col min="14" max="16384" width="8.86328125" style="1"/>
  </cols>
  <sheetData>
    <row r="1" spans="1:13" x14ac:dyDescent="0.3">
      <c r="A1" s="1" t="s">
        <v>40</v>
      </c>
    </row>
    <row r="2" spans="1:13" x14ac:dyDescent="0.3">
      <c r="A2" s="9"/>
      <c r="B2" s="25" t="s">
        <v>0</v>
      </c>
      <c r="C2" s="25"/>
      <c r="D2" s="25"/>
      <c r="E2" s="25" t="s">
        <v>22</v>
      </c>
      <c r="F2" s="25"/>
      <c r="G2" s="25"/>
      <c r="H2" s="10"/>
      <c r="I2" s="8"/>
      <c r="J2" s="9"/>
      <c r="K2" s="25" t="s">
        <v>39</v>
      </c>
      <c r="L2" s="25"/>
      <c r="M2" s="25"/>
    </row>
    <row r="3" spans="1:13" x14ac:dyDescent="0.3">
      <c r="A3" s="11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12"/>
      <c r="I3" s="13"/>
      <c r="J3" s="11"/>
      <c r="K3" s="3" t="s">
        <v>0</v>
      </c>
      <c r="L3" s="3" t="s">
        <v>20</v>
      </c>
      <c r="M3" s="3" t="s">
        <v>21</v>
      </c>
    </row>
    <row r="4" spans="1:13" x14ac:dyDescent="0.3">
      <c r="A4" s="1" t="s">
        <v>0</v>
      </c>
      <c r="B4" s="1">
        <v>145573</v>
      </c>
      <c r="C4" s="1">
        <v>74690</v>
      </c>
      <c r="D4" s="1">
        <v>70883</v>
      </c>
      <c r="E4" s="1">
        <v>47036</v>
      </c>
      <c r="F4" s="1">
        <v>30840</v>
      </c>
      <c r="G4" s="1">
        <v>16196</v>
      </c>
    </row>
    <row r="5" spans="1:13" x14ac:dyDescent="0.3">
      <c r="A5" s="1" t="s">
        <v>6</v>
      </c>
      <c r="B5" s="1">
        <v>27902</v>
      </c>
      <c r="C5" s="1">
        <v>14704</v>
      </c>
      <c r="D5" s="1">
        <v>13198</v>
      </c>
      <c r="E5" s="1">
        <v>25389</v>
      </c>
      <c r="F5" s="1">
        <v>14249</v>
      </c>
      <c r="G5" s="1">
        <v>11140</v>
      </c>
      <c r="H5" s="14">
        <f t="shared" ref="H5:J12" si="0">E5/B5*100</f>
        <v>90.993477170095332</v>
      </c>
      <c r="I5" s="14">
        <f t="shared" si="0"/>
        <v>96.90560391730142</v>
      </c>
      <c r="J5" s="14">
        <f t="shared" si="0"/>
        <v>84.406728292165482</v>
      </c>
      <c r="K5" s="15">
        <f>H13+1500</f>
        <v>2460.1194065626723</v>
      </c>
      <c r="L5" s="15">
        <f t="shared" ref="L5:M5" si="1">I13+1500</f>
        <v>2756.2627744683568</v>
      </c>
      <c r="M5" s="15">
        <f t="shared" si="1"/>
        <v>2154.714864390181</v>
      </c>
    </row>
    <row r="6" spans="1:13" x14ac:dyDescent="0.3">
      <c r="A6" s="1" t="s">
        <v>7</v>
      </c>
      <c r="B6" s="1">
        <v>23252</v>
      </c>
      <c r="C6" s="1">
        <v>11774</v>
      </c>
      <c r="D6" s="1">
        <v>11478</v>
      </c>
      <c r="E6" s="1">
        <v>12054</v>
      </c>
      <c r="F6" s="1">
        <v>8675</v>
      </c>
      <c r="G6" s="1">
        <v>3379</v>
      </c>
      <c r="H6" s="14">
        <f t="shared" si="0"/>
        <v>51.84070187510752</v>
      </c>
      <c r="I6" s="14">
        <f t="shared" si="0"/>
        <v>73.679293358246994</v>
      </c>
      <c r="J6" s="14">
        <f t="shared" si="0"/>
        <v>29.438926642272172</v>
      </c>
      <c r="K6" s="16"/>
      <c r="L6" s="16"/>
      <c r="M6" s="16"/>
    </row>
    <row r="7" spans="1:13" x14ac:dyDescent="0.3">
      <c r="A7" s="1" t="s">
        <v>8</v>
      </c>
      <c r="B7" s="1">
        <v>21322</v>
      </c>
      <c r="C7" s="1">
        <v>10595</v>
      </c>
      <c r="D7" s="1">
        <v>10727</v>
      </c>
      <c r="E7" s="1">
        <v>4815</v>
      </c>
      <c r="F7" s="1">
        <v>3872</v>
      </c>
      <c r="G7" s="1">
        <v>943</v>
      </c>
      <c r="H7" s="14">
        <f t="shared" si="0"/>
        <v>22.582309351843165</v>
      </c>
      <c r="I7" s="14">
        <f t="shared" si="0"/>
        <v>36.545540349221326</v>
      </c>
      <c r="J7" s="14">
        <f t="shared" si="0"/>
        <v>8.7909014635965317</v>
      </c>
      <c r="K7" s="15">
        <f>(H11+H12)/2</f>
        <v>3.9807563647383413</v>
      </c>
      <c r="L7" s="15">
        <f t="shared" ref="L7:M7" si="2">(I11+I12)/2</f>
        <v>6.3548421876264669</v>
      </c>
      <c r="M7" s="15">
        <f t="shared" si="2"/>
        <v>1.3298082150400794</v>
      </c>
    </row>
    <row r="8" spans="1:13" x14ac:dyDescent="0.3">
      <c r="A8" s="1" t="s">
        <v>9</v>
      </c>
      <c r="B8" s="1">
        <v>18170</v>
      </c>
      <c r="C8" s="1">
        <v>9171</v>
      </c>
      <c r="D8" s="1">
        <v>8999</v>
      </c>
      <c r="E8" s="1">
        <v>1953</v>
      </c>
      <c r="F8" s="1">
        <v>1662</v>
      </c>
      <c r="G8" s="1">
        <v>291</v>
      </c>
      <c r="H8" s="14">
        <f t="shared" si="0"/>
        <v>10.748486516235554</v>
      </c>
      <c r="I8" s="14">
        <f t="shared" si="0"/>
        <v>18.122342165521754</v>
      </c>
      <c r="J8" s="14">
        <f t="shared" si="0"/>
        <v>3.2336926325147237</v>
      </c>
      <c r="K8" s="15"/>
      <c r="L8" s="15"/>
      <c r="M8" s="15"/>
    </row>
    <row r="9" spans="1:13" x14ac:dyDescent="0.3">
      <c r="A9" s="1" t="s">
        <v>10</v>
      </c>
      <c r="B9" s="1">
        <v>18235</v>
      </c>
      <c r="C9" s="1">
        <v>9297</v>
      </c>
      <c r="D9" s="1">
        <v>8938</v>
      </c>
      <c r="E9" s="1">
        <v>1221</v>
      </c>
      <c r="F9" s="1">
        <v>1031</v>
      </c>
      <c r="G9" s="1">
        <v>190</v>
      </c>
      <c r="H9" s="14">
        <f t="shared" si="0"/>
        <v>6.6959144502330687</v>
      </c>
      <c r="I9" s="14">
        <f t="shared" si="0"/>
        <v>11.089598795310316</v>
      </c>
      <c r="J9" s="14">
        <f t="shared" si="0"/>
        <v>2.1257552025061535</v>
      </c>
      <c r="K9" s="15">
        <f>K7*50</f>
        <v>199.03781823691708</v>
      </c>
      <c r="L9" s="15">
        <f t="shared" ref="L9:M9" si="3">L7*50</f>
        <v>317.74210938132336</v>
      </c>
      <c r="M9" s="15">
        <f t="shared" si="3"/>
        <v>66.490410752003967</v>
      </c>
    </row>
    <row r="10" spans="1:13" x14ac:dyDescent="0.3">
      <c r="A10" s="1" t="s">
        <v>11</v>
      </c>
      <c r="B10" s="1">
        <v>14775</v>
      </c>
      <c r="C10" s="1">
        <v>7588</v>
      </c>
      <c r="D10" s="1">
        <v>7187</v>
      </c>
      <c r="E10" s="1">
        <v>721</v>
      </c>
      <c r="F10" s="1">
        <v>606</v>
      </c>
      <c r="G10" s="1">
        <v>115</v>
      </c>
      <c r="H10" s="14">
        <f t="shared" si="0"/>
        <v>4.8798646362098141</v>
      </c>
      <c r="I10" s="14">
        <f t="shared" si="0"/>
        <v>7.9862941486557721</v>
      </c>
      <c r="J10" s="14">
        <f t="shared" si="0"/>
        <v>1.600111312091276</v>
      </c>
      <c r="K10" s="15"/>
      <c r="L10" s="15"/>
      <c r="M10" s="15"/>
    </row>
    <row r="11" spans="1:13" x14ac:dyDescent="0.3">
      <c r="A11" s="1" t="s">
        <v>12</v>
      </c>
      <c r="B11" s="1">
        <v>12701</v>
      </c>
      <c r="C11" s="1">
        <v>6687</v>
      </c>
      <c r="D11" s="1">
        <v>6014</v>
      </c>
      <c r="E11" s="1">
        <v>544</v>
      </c>
      <c r="F11" s="1">
        <v>463</v>
      </c>
      <c r="G11" s="1">
        <v>81</v>
      </c>
      <c r="H11" s="14">
        <f t="shared" si="0"/>
        <v>4.2831273128100156</v>
      </c>
      <c r="I11" s="14">
        <f t="shared" si="0"/>
        <v>6.9238821594137887</v>
      </c>
      <c r="J11" s="14">
        <f t="shared" si="0"/>
        <v>1.3468573328899236</v>
      </c>
      <c r="K11" s="15">
        <f>K5-K9</f>
        <v>2261.0815883257551</v>
      </c>
      <c r="L11" s="15">
        <f t="shared" ref="L11:M11" si="4">L5-L9</f>
        <v>2438.5206650870336</v>
      </c>
      <c r="M11" s="15">
        <f t="shared" si="4"/>
        <v>2088.2244536381772</v>
      </c>
    </row>
    <row r="12" spans="1:13" x14ac:dyDescent="0.3">
      <c r="A12" s="1" t="s">
        <v>13</v>
      </c>
      <c r="B12" s="1">
        <v>9216</v>
      </c>
      <c r="C12" s="1">
        <v>4874</v>
      </c>
      <c r="D12" s="1">
        <v>4342</v>
      </c>
      <c r="E12" s="1">
        <v>339</v>
      </c>
      <c r="F12" s="1">
        <v>282</v>
      </c>
      <c r="G12" s="1">
        <v>57</v>
      </c>
      <c r="H12" s="14">
        <f t="shared" si="0"/>
        <v>3.6783854166666665</v>
      </c>
      <c r="I12" s="14">
        <f t="shared" si="0"/>
        <v>5.785802215839146</v>
      </c>
      <c r="J12" s="14">
        <f t="shared" si="0"/>
        <v>1.312759097190235</v>
      </c>
      <c r="K12" s="15">
        <f>100-K7</f>
        <v>96.01924363526166</v>
      </c>
      <c r="L12" s="15">
        <f t="shared" ref="L12:M12" si="5">100-L7</f>
        <v>93.645157812373526</v>
      </c>
      <c r="M12" s="15">
        <f t="shared" si="5"/>
        <v>98.670191784959925</v>
      </c>
    </row>
    <row r="13" spans="1:13" x14ac:dyDescent="0.3">
      <c r="A13" s="1" t="s">
        <v>24</v>
      </c>
      <c r="H13" s="14">
        <f>SUM(H5:H11)*5</f>
        <v>960.11940656267234</v>
      </c>
      <c r="I13" s="14">
        <f>SUM(I5:I11)*5</f>
        <v>1256.2627744683568</v>
      </c>
      <c r="J13" s="14">
        <f>SUM(J5:J11)*5</f>
        <v>654.71486439018122</v>
      </c>
      <c r="K13" s="17">
        <f>K11/K12</f>
        <v>23.548212865690665</v>
      </c>
      <c r="L13" s="17">
        <f t="shared" ref="L13:M13" si="6">L11/L12</f>
        <v>26.040008069320876</v>
      </c>
      <c r="M13" s="17">
        <f t="shared" si="6"/>
        <v>21.163680903643289</v>
      </c>
    </row>
    <row r="14" spans="1:13" x14ac:dyDescent="0.3">
      <c r="A14" s="1" t="s">
        <v>23</v>
      </c>
    </row>
    <row r="15" spans="1:13" x14ac:dyDescent="0.3">
      <c r="A15" s="1" t="s">
        <v>0</v>
      </c>
      <c r="B15" s="1">
        <v>55030</v>
      </c>
      <c r="C15" s="1">
        <v>28767</v>
      </c>
      <c r="D15" s="1">
        <v>26263</v>
      </c>
      <c r="E15" s="1">
        <v>19907</v>
      </c>
      <c r="F15" s="1">
        <v>13190</v>
      </c>
      <c r="G15" s="1">
        <v>6717</v>
      </c>
    </row>
    <row r="16" spans="1:13" x14ac:dyDescent="0.3">
      <c r="A16" s="1" t="s">
        <v>6</v>
      </c>
      <c r="B16" s="1">
        <v>10576</v>
      </c>
      <c r="C16" s="1">
        <v>5490</v>
      </c>
      <c r="D16" s="1">
        <v>5086</v>
      </c>
      <c r="E16" s="1">
        <v>9798</v>
      </c>
      <c r="F16" s="1">
        <v>5337</v>
      </c>
      <c r="G16" s="1">
        <v>4461</v>
      </c>
      <c r="H16" s="14">
        <f t="shared" ref="H16:J23" si="7">E16/B16*100</f>
        <v>92.643721633888049</v>
      </c>
      <c r="I16" s="14">
        <f t="shared" si="7"/>
        <v>97.213114754098356</v>
      </c>
      <c r="J16" s="14">
        <f t="shared" si="7"/>
        <v>87.711364530082577</v>
      </c>
      <c r="K16" s="15">
        <f>H24+1500</f>
        <v>2583.4875947649475</v>
      </c>
      <c r="L16" s="15">
        <f t="shared" ref="L16:M16" si="8">I24+1500</f>
        <v>2918.3098254486554</v>
      </c>
      <c r="M16" s="15">
        <f t="shared" si="8"/>
        <v>2218.9386906338505</v>
      </c>
    </row>
    <row r="17" spans="1:13" x14ac:dyDescent="0.3">
      <c r="A17" s="1" t="s">
        <v>7</v>
      </c>
      <c r="B17" s="1">
        <v>8969</v>
      </c>
      <c r="C17" s="1">
        <v>4733</v>
      </c>
      <c r="D17" s="1">
        <v>4236</v>
      </c>
      <c r="E17" s="1">
        <v>5270</v>
      </c>
      <c r="F17" s="1">
        <v>3806</v>
      </c>
      <c r="G17" s="1">
        <v>1464</v>
      </c>
      <c r="H17" s="14">
        <f t="shared" si="7"/>
        <v>58.757944029434718</v>
      </c>
      <c r="I17" s="14">
        <f t="shared" si="7"/>
        <v>80.414113669976757</v>
      </c>
      <c r="J17" s="14">
        <f t="shared" si="7"/>
        <v>34.560906515580733</v>
      </c>
      <c r="K17" s="16"/>
      <c r="L17" s="16"/>
      <c r="M17" s="16"/>
    </row>
    <row r="18" spans="1:13" x14ac:dyDescent="0.3">
      <c r="A18" s="1" t="s">
        <v>8</v>
      </c>
      <c r="B18" s="1">
        <v>8314</v>
      </c>
      <c r="C18" s="1">
        <v>4225</v>
      </c>
      <c r="D18" s="1">
        <v>4089</v>
      </c>
      <c r="E18" s="1">
        <v>2420</v>
      </c>
      <c r="F18" s="1">
        <v>1951</v>
      </c>
      <c r="G18" s="1">
        <v>469</v>
      </c>
      <c r="H18" s="14">
        <f t="shared" si="7"/>
        <v>29.107529468366611</v>
      </c>
      <c r="I18" s="14">
        <f t="shared" si="7"/>
        <v>46.177514792899409</v>
      </c>
      <c r="J18" s="14">
        <f t="shared" si="7"/>
        <v>11.469797016385424</v>
      </c>
      <c r="K18" s="15">
        <f>(H22+H23)/2</f>
        <v>5.3934854320273029</v>
      </c>
      <c r="L18" s="15">
        <f t="shared" ref="L18:M18" si="9">(I22+I23)/2</f>
        <v>8.8279738878143128</v>
      </c>
      <c r="M18" s="15">
        <f t="shared" si="9"/>
        <v>1.3948279105581149</v>
      </c>
    </row>
    <row r="19" spans="1:13" x14ac:dyDescent="0.3">
      <c r="A19" s="1" t="s">
        <v>9</v>
      </c>
      <c r="B19" s="1">
        <v>6919</v>
      </c>
      <c r="C19" s="1">
        <v>3594</v>
      </c>
      <c r="D19" s="1">
        <v>3325</v>
      </c>
      <c r="E19" s="1">
        <v>1007</v>
      </c>
      <c r="F19" s="1">
        <v>873</v>
      </c>
      <c r="G19" s="1">
        <v>134</v>
      </c>
      <c r="H19" s="14">
        <f t="shared" si="7"/>
        <v>14.5541263188322</v>
      </c>
      <c r="I19" s="14">
        <f t="shared" si="7"/>
        <v>24.290484140233723</v>
      </c>
      <c r="J19" s="14">
        <f t="shared" si="7"/>
        <v>4.030075187969925</v>
      </c>
      <c r="K19" s="15"/>
      <c r="L19" s="15"/>
      <c r="M19" s="15"/>
    </row>
    <row r="20" spans="1:13" x14ac:dyDescent="0.3">
      <c r="A20" s="1" t="s">
        <v>10</v>
      </c>
      <c r="B20" s="1">
        <v>6782</v>
      </c>
      <c r="C20" s="1">
        <v>3527</v>
      </c>
      <c r="D20" s="1">
        <v>3255</v>
      </c>
      <c r="E20" s="1">
        <v>621</v>
      </c>
      <c r="F20" s="1">
        <v>533</v>
      </c>
      <c r="G20" s="1">
        <v>88</v>
      </c>
      <c r="H20" s="14">
        <f t="shared" si="7"/>
        <v>9.1565909761132414</v>
      </c>
      <c r="I20" s="14">
        <f t="shared" si="7"/>
        <v>15.111993195350157</v>
      </c>
      <c r="J20" s="14">
        <f t="shared" si="7"/>
        <v>2.7035330261136714</v>
      </c>
      <c r="K20" s="15">
        <f>K18*50</f>
        <v>269.67427160136515</v>
      </c>
      <c r="L20" s="15">
        <f t="shared" ref="L20:M20" si="10">L18*50</f>
        <v>441.39869439071566</v>
      </c>
      <c r="M20" s="15">
        <f t="shared" si="10"/>
        <v>69.741395527905752</v>
      </c>
    </row>
    <row r="21" spans="1:13" x14ac:dyDescent="0.3">
      <c r="A21" s="1" t="s">
        <v>11</v>
      </c>
      <c r="B21" s="1">
        <v>5394</v>
      </c>
      <c r="C21" s="1">
        <v>2854</v>
      </c>
      <c r="D21" s="1">
        <v>2540</v>
      </c>
      <c r="E21" s="1">
        <v>349</v>
      </c>
      <c r="F21" s="1">
        <v>300</v>
      </c>
      <c r="G21" s="1">
        <v>49</v>
      </c>
      <c r="H21" s="14">
        <f t="shared" si="7"/>
        <v>6.4701520207638117</v>
      </c>
      <c r="I21" s="14">
        <f t="shared" si="7"/>
        <v>10.51156271899089</v>
      </c>
      <c r="J21" s="14">
        <f t="shared" si="7"/>
        <v>1.9291338582677164</v>
      </c>
      <c r="K21" s="15"/>
      <c r="L21" s="15"/>
      <c r="M21" s="15"/>
    </row>
    <row r="22" spans="1:13" x14ac:dyDescent="0.3">
      <c r="A22" s="1" t="s">
        <v>12</v>
      </c>
      <c r="B22" s="1">
        <v>4561</v>
      </c>
      <c r="C22" s="1">
        <v>2464</v>
      </c>
      <c r="D22" s="1">
        <v>2097</v>
      </c>
      <c r="E22" s="1">
        <v>274</v>
      </c>
      <c r="F22" s="1">
        <v>245</v>
      </c>
      <c r="G22" s="1">
        <v>29</v>
      </c>
      <c r="H22" s="14">
        <f t="shared" si="7"/>
        <v>6.0074545055908795</v>
      </c>
      <c r="I22" s="14">
        <f t="shared" si="7"/>
        <v>9.9431818181818183</v>
      </c>
      <c r="J22" s="14">
        <f t="shared" si="7"/>
        <v>1.3829279923700524</v>
      </c>
      <c r="K22" s="15">
        <f>K16-K20</f>
        <v>2313.8133231635825</v>
      </c>
      <c r="L22" s="15">
        <f t="shared" ref="L22:M22" si="11">L16-L20</f>
        <v>2476.9111310579397</v>
      </c>
      <c r="M22" s="15">
        <f t="shared" si="11"/>
        <v>2149.1972951059447</v>
      </c>
    </row>
    <row r="23" spans="1:13" x14ac:dyDescent="0.3">
      <c r="A23" s="1" t="s">
        <v>13</v>
      </c>
      <c r="B23" s="1">
        <v>3515</v>
      </c>
      <c r="C23" s="1">
        <v>1880</v>
      </c>
      <c r="D23" s="1">
        <v>1635</v>
      </c>
      <c r="E23" s="1">
        <v>168</v>
      </c>
      <c r="F23" s="1">
        <v>145</v>
      </c>
      <c r="G23" s="1">
        <v>23</v>
      </c>
      <c r="H23" s="14">
        <f t="shared" si="7"/>
        <v>4.7795163584637272</v>
      </c>
      <c r="I23" s="14">
        <f t="shared" si="7"/>
        <v>7.7127659574468082</v>
      </c>
      <c r="J23" s="14">
        <f t="shared" si="7"/>
        <v>1.4067278287461773</v>
      </c>
      <c r="K23" s="15">
        <f>100-K18</f>
        <v>94.606514567972695</v>
      </c>
      <c r="L23" s="15">
        <f t="shared" ref="L23:M23" si="12">100-L18</f>
        <v>91.172026112185691</v>
      </c>
      <c r="M23" s="15">
        <f t="shared" si="12"/>
        <v>98.605172089441879</v>
      </c>
    </row>
    <row r="24" spans="1:13" x14ac:dyDescent="0.3">
      <c r="A24" s="1" t="s">
        <v>25</v>
      </c>
      <c r="H24" s="14">
        <f>SUM(H16:H22)*5</f>
        <v>1083.4875947649475</v>
      </c>
      <c r="I24" s="14">
        <f>SUM(I16:I22)*5</f>
        <v>1418.3098254486554</v>
      </c>
      <c r="J24" s="14">
        <f>SUM(J16:J22)*5</f>
        <v>718.93869063385023</v>
      </c>
      <c r="K24" s="17">
        <f>K22/K23</f>
        <v>24.457230389786304</v>
      </c>
      <c r="L24" s="17">
        <f t="shared" ref="L24:M24" si="13">L22/L23</f>
        <v>27.167446383281433</v>
      </c>
      <c r="M24" s="17">
        <f t="shared" si="13"/>
        <v>21.795989495931011</v>
      </c>
    </row>
    <row r="25" spans="1:13" x14ac:dyDescent="0.3">
      <c r="A25" s="1" t="s">
        <v>23</v>
      </c>
    </row>
    <row r="26" spans="1:13" x14ac:dyDescent="0.3">
      <c r="A26" s="1" t="s">
        <v>0</v>
      </c>
      <c r="B26" s="1">
        <v>30033</v>
      </c>
      <c r="C26" s="1">
        <v>15175</v>
      </c>
      <c r="D26" s="1">
        <v>14858</v>
      </c>
      <c r="E26" s="1">
        <v>9493</v>
      </c>
      <c r="F26" s="1">
        <v>6139</v>
      </c>
      <c r="G26" s="1">
        <v>3354</v>
      </c>
    </row>
    <row r="27" spans="1:13" x14ac:dyDescent="0.3">
      <c r="A27" s="1" t="s">
        <v>6</v>
      </c>
      <c r="B27" s="1">
        <v>5865</v>
      </c>
      <c r="C27" s="1">
        <v>3088</v>
      </c>
      <c r="D27" s="1">
        <v>2777</v>
      </c>
      <c r="E27" s="1">
        <v>5276</v>
      </c>
      <c r="F27" s="1">
        <v>2982</v>
      </c>
      <c r="G27" s="1">
        <v>2294</v>
      </c>
      <c r="H27" s="14">
        <f t="shared" ref="H27:J34" si="14">E27/B27*100</f>
        <v>89.957374254049455</v>
      </c>
      <c r="I27" s="14">
        <f t="shared" si="14"/>
        <v>96.567357512953365</v>
      </c>
      <c r="J27" s="14">
        <f t="shared" si="14"/>
        <v>82.607129996398982</v>
      </c>
      <c r="K27" s="15">
        <f>H35+1500</f>
        <v>2436.4367592585486</v>
      </c>
      <c r="L27" s="15">
        <f t="shared" ref="L27:M27" si="15">I35+1500</f>
        <v>2725.3833938485741</v>
      </c>
      <c r="M27" s="15">
        <f t="shared" si="15"/>
        <v>2149.6834427407007</v>
      </c>
    </row>
    <row r="28" spans="1:13" x14ac:dyDescent="0.3">
      <c r="A28" s="1" t="s">
        <v>7</v>
      </c>
      <c r="B28" s="1">
        <v>4634</v>
      </c>
      <c r="C28" s="1">
        <v>2279</v>
      </c>
      <c r="D28" s="1">
        <v>2355</v>
      </c>
      <c r="E28" s="1">
        <v>2415</v>
      </c>
      <c r="F28" s="1">
        <v>1704</v>
      </c>
      <c r="G28" s="1">
        <v>711</v>
      </c>
      <c r="H28" s="14">
        <f t="shared" si="14"/>
        <v>52.114803625377647</v>
      </c>
      <c r="I28" s="14">
        <f t="shared" si="14"/>
        <v>74.769635805177714</v>
      </c>
      <c r="J28" s="14">
        <f t="shared" si="14"/>
        <v>30.191082802547768</v>
      </c>
      <c r="K28" s="16"/>
      <c r="L28" s="16"/>
      <c r="M28" s="16"/>
    </row>
    <row r="29" spans="1:13" x14ac:dyDescent="0.3">
      <c r="A29" s="1" t="s">
        <v>8</v>
      </c>
      <c r="B29" s="1">
        <v>4158</v>
      </c>
      <c r="C29" s="1">
        <v>2064</v>
      </c>
      <c r="D29" s="1">
        <v>2094</v>
      </c>
      <c r="E29" s="1">
        <v>906</v>
      </c>
      <c r="F29" s="1">
        <v>718</v>
      </c>
      <c r="G29" s="1">
        <v>188</v>
      </c>
      <c r="H29" s="14">
        <f t="shared" si="14"/>
        <v>21.789321789321789</v>
      </c>
      <c r="I29" s="14">
        <f t="shared" si="14"/>
        <v>34.786821705426355</v>
      </c>
      <c r="J29" s="14">
        <f t="shared" si="14"/>
        <v>8.9780324737344799</v>
      </c>
      <c r="K29" s="15">
        <f>(H33+H34)/2</f>
        <v>3.538639794808526</v>
      </c>
      <c r="L29" s="15">
        <f t="shared" ref="L29:M29" si="16">(I33+I34)/2</f>
        <v>5.2179535916873512</v>
      </c>
      <c r="M29" s="15">
        <f t="shared" si="16"/>
        <v>1.7189033584159543</v>
      </c>
    </row>
    <row r="30" spans="1:13" x14ac:dyDescent="0.3">
      <c r="A30" s="1" t="s">
        <v>9</v>
      </c>
      <c r="B30" s="1">
        <v>3769</v>
      </c>
      <c r="C30" s="1">
        <v>1828</v>
      </c>
      <c r="D30" s="1">
        <v>1941</v>
      </c>
      <c r="E30" s="1">
        <v>374</v>
      </c>
      <c r="F30" s="1">
        <v>312</v>
      </c>
      <c r="G30" s="1">
        <v>62</v>
      </c>
      <c r="H30" s="14">
        <f t="shared" si="14"/>
        <v>9.9230565136641022</v>
      </c>
      <c r="I30" s="14">
        <f t="shared" si="14"/>
        <v>17.067833698030636</v>
      </c>
      <c r="J30" s="14">
        <f t="shared" si="14"/>
        <v>3.1942297784647091</v>
      </c>
      <c r="K30" s="15"/>
      <c r="L30" s="15"/>
      <c r="M30" s="15"/>
    </row>
    <row r="31" spans="1:13" x14ac:dyDescent="0.3">
      <c r="A31" s="1" t="s">
        <v>10</v>
      </c>
      <c r="B31" s="1">
        <v>3913</v>
      </c>
      <c r="C31" s="1">
        <v>1997</v>
      </c>
      <c r="D31" s="1">
        <v>1916</v>
      </c>
      <c r="E31" s="1">
        <v>228</v>
      </c>
      <c r="F31" s="1">
        <v>189</v>
      </c>
      <c r="G31" s="1">
        <v>39</v>
      </c>
      <c r="H31" s="14">
        <f t="shared" si="14"/>
        <v>5.8267314081267569</v>
      </c>
      <c r="I31" s="14">
        <f t="shared" si="14"/>
        <v>9.4641962944416633</v>
      </c>
      <c r="J31" s="14">
        <f t="shared" si="14"/>
        <v>2.0354906054279751</v>
      </c>
      <c r="K31" s="15">
        <f>K29*50</f>
        <v>176.9319897404263</v>
      </c>
      <c r="L31" s="15">
        <f t="shared" ref="L31:M31" si="17">L29*50</f>
        <v>260.89767958436755</v>
      </c>
      <c r="M31" s="15">
        <f t="shared" si="17"/>
        <v>85.945167920797715</v>
      </c>
    </row>
    <row r="32" spans="1:13" x14ac:dyDescent="0.3">
      <c r="A32" s="1" t="s">
        <v>11</v>
      </c>
      <c r="B32" s="1">
        <v>3172</v>
      </c>
      <c r="C32" s="1">
        <v>1572</v>
      </c>
      <c r="D32" s="1">
        <v>1600</v>
      </c>
      <c r="E32" s="1">
        <v>135</v>
      </c>
      <c r="F32" s="1">
        <v>111</v>
      </c>
      <c r="G32" s="1">
        <v>24</v>
      </c>
      <c r="H32" s="14">
        <f t="shared" si="14"/>
        <v>4.2559899117276165</v>
      </c>
      <c r="I32" s="14">
        <f t="shared" si="14"/>
        <v>7.0610687022900773</v>
      </c>
      <c r="J32" s="14">
        <f t="shared" si="14"/>
        <v>1.5</v>
      </c>
      <c r="K32" s="15"/>
      <c r="L32" s="15"/>
      <c r="M32" s="15"/>
    </row>
    <row r="33" spans="1:13" x14ac:dyDescent="0.3">
      <c r="A33" s="1" t="s">
        <v>12</v>
      </c>
      <c r="B33" s="1">
        <v>2690</v>
      </c>
      <c r="C33" s="1">
        <v>1362</v>
      </c>
      <c r="D33" s="1">
        <v>1328</v>
      </c>
      <c r="E33" s="1">
        <v>92</v>
      </c>
      <c r="F33" s="1">
        <v>73</v>
      </c>
      <c r="G33" s="1">
        <v>19</v>
      </c>
      <c r="H33" s="14">
        <f t="shared" si="14"/>
        <v>3.4200743494423791</v>
      </c>
      <c r="I33" s="14">
        <f t="shared" si="14"/>
        <v>5.3597650513950077</v>
      </c>
      <c r="J33" s="14">
        <f t="shared" si="14"/>
        <v>1.4307228915662651</v>
      </c>
      <c r="K33" s="15">
        <f>K27-K31</f>
        <v>2259.5047695181224</v>
      </c>
      <c r="L33" s="15">
        <f t="shared" ref="L33:M33" si="18">L27-L31</f>
        <v>2464.4857142642068</v>
      </c>
      <c r="M33" s="15">
        <f t="shared" si="18"/>
        <v>2063.7382748199029</v>
      </c>
    </row>
    <row r="34" spans="1:13" x14ac:dyDescent="0.3">
      <c r="A34" s="1" t="s">
        <v>13</v>
      </c>
      <c r="B34" s="1">
        <v>1832</v>
      </c>
      <c r="C34" s="1">
        <v>985</v>
      </c>
      <c r="D34" s="1">
        <v>847</v>
      </c>
      <c r="E34" s="1">
        <v>67</v>
      </c>
      <c r="F34" s="1">
        <v>50</v>
      </c>
      <c r="G34" s="1">
        <v>17</v>
      </c>
      <c r="H34" s="14">
        <f t="shared" si="14"/>
        <v>3.6572052401746729</v>
      </c>
      <c r="I34" s="14">
        <f t="shared" si="14"/>
        <v>5.0761421319796955</v>
      </c>
      <c r="J34" s="14">
        <f t="shared" si="14"/>
        <v>2.0070838252656436</v>
      </c>
      <c r="K34" s="15">
        <f>100-K29</f>
        <v>96.461360205191468</v>
      </c>
      <c r="L34" s="15">
        <f t="shared" ref="L34:M34" si="19">100-L29</f>
        <v>94.782046408312652</v>
      </c>
      <c r="M34" s="15">
        <f t="shared" si="19"/>
        <v>98.281096641584043</v>
      </c>
    </row>
    <row r="35" spans="1:13" x14ac:dyDescent="0.3">
      <c r="A35" s="1" t="s">
        <v>26</v>
      </c>
      <c r="H35" s="14">
        <f>SUM(H27:H33)*5</f>
        <v>936.43675925854882</v>
      </c>
      <c r="I35" s="14">
        <f>SUM(I27:I33)*5</f>
        <v>1225.3833938485741</v>
      </c>
      <c r="J35" s="14">
        <f>SUM(J27:J33)*5</f>
        <v>649.6834427407008</v>
      </c>
      <c r="K35" s="17">
        <f>K33/K34</f>
        <v>23.42393643124802</v>
      </c>
      <c r="L35" s="17">
        <f t="shared" ref="L35:M35" si="20">L33/L34</f>
        <v>26.001609035190281</v>
      </c>
      <c r="M35" s="17">
        <f t="shared" si="20"/>
        <v>20.998323638431074</v>
      </c>
    </row>
    <row r="36" spans="1:13" x14ac:dyDescent="0.3">
      <c r="A36" s="1" t="s">
        <v>23</v>
      </c>
    </row>
    <row r="37" spans="1:13" x14ac:dyDescent="0.3">
      <c r="A37" s="1" t="s">
        <v>0</v>
      </c>
      <c r="B37" s="1">
        <v>32506</v>
      </c>
      <c r="C37" s="1">
        <v>16393</v>
      </c>
      <c r="D37" s="1">
        <v>16113</v>
      </c>
      <c r="E37" s="1">
        <v>8992</v>
      </c>
      <c r="F37" s="1">
        <v>5868</v>
      </c>
      <c r="G37" s="1">
        <v>3124</v>
      </c>
    </row>
    <row r="38" spans="1:13" x14ac:dyDescent="0.3">
      <c r="A38" s="1" t="s">
        <v>6</v>
      </c>
      <c r="B38" s="1">
        <v>6132</v>
      </c>
      <c r="C38" s="1">
        <v>3344</v>
      </c>
      <c r="D38" s="1">
        <v>2788</v>
      </c>
      <c r="E38" s="1">
        <v>5460</v>
      </c>
      <c r="F38" s="1">
        <v>3222</v>
      </c>
      <c r="G38" s="1">
        <v>2238</v>
      </c>
      <c r="H38" s="14">
        <f t="shared" ref="H38:J45" si="21">E38/B38*100</f>
        <v>89.041095890410958</v>
      </c>
      <c r="I38" s="14">
        <f t="shared" si="21"/>
        <v>96.351674641148321</v>
      </c>
      <c r="J38" s="14">
        <f t="shared" si="21"/>
        <v>80.272596843615503</v>
      </c>
      <c r="K38" s="15">
        <f>H46+1500</f>
        <v>2309.167827482861</v>
      </c>
      <c r="L38" s="15">
        <f t="shared" ref="L38:M38" si="22">I46+1500</f>
        <v>2542.7349694290297</v>
      </c>
      <c r="M38" s="15">
        <f t="shared" si="22"/>
        <v>2077.5254344392943</v>
      </c>
    </row>
    <row r="39" spans="1:13" x14ac:dyDescent="0.3">
      <c r="A39" s="1" t="s">
        <v>7</v>
      </c>
      <c r="B39" s="1">
        <v>5235</v>
      </c>
      <c r="C39" s="1">
        <v>2549</v>
      </c>
      <c r="D39" s="1">
        <v>2686</v>
      </c>
      <c r="E39" s="1">
        <v>2186</v>
      </c>
      <c r="F39" s="1">
        <v>1588</v>
      </c>
      <c r="G39" s="1">
        <v>598</v>
      </c>
      <c r="H39" s="14">
        <f t="shared" si="21"/>
        <v>41.757402101241645</v>
      </c>
      <c r="I39" s="14">
        <f t="shared" si="21"/>
        <v>62.298940761082775</v>
      </c>
      <c r="J39" s="14">
        <f t="shared" si="21"/>
        <v>22.263588979895758</v>
      </c>
      <c r="K39" s="16"/>
      <c r="L39" s="16"/>
      <c r="M39" s="16"/>
    </row>
    <row r="40" spans="1:13" x14ac:dyDescent="0.3">
      <c r="A40" s="1" t="s">
        <v>8</v>
      </c>
      <c r="B40" s="1">
        <v>4763</v>
      </c>
      <c r="C40" s="1">
        <v>2276</v>
      </c>
      <c r="D40" s="1">
        <v>2487</v>
      </c>
      <c r="E40" s="1">
        <v>686</v>
      </c>
      <c r="F40" s="1">
        <v>538</v>
      </c>
      <c r="G40" s="1">
        <v>148</v>
      </c>
      <c r="H40" s="14">
        <f t="shared" si="21"/>
        <v>14.402687381902163</v>
      </c>
      <c r="I40" s="14">
        <f t="shared" si="21"/>
        <v>23.637961335676625</v>
      </c>
      <c r="J40" s="14">
        <f t="shared" si="21"/>
        <v>5.9509449135504626</v>
      </c>
      <c r="K40" s="15">
        <f>(H44+H45)/2</f>
        <v>2.8030172500746575</v>
      </c>
      <c r="L40" s="15">
        <f t="shared" ref="L40:M40" si="23">(I44+I45)/2</f>
        <v>4.275373426882715</v>
      </c>
      <c r="M40" s="15">
        <f t="shared" si="23"/>
        <v>1.2523699185773027</v>
      </c>
    </row>
    <row r="41" spans="1:13" x14ac:dyDescent="0.3">
      <c r="A41" s="1" t="s">
        <v>9</v>
      </c>
      <c r="B41" s="1">
        <v>4104</v>
      </c>
      <c r="C41" s="1">
        <v>2024</v>
      </c>
      <c r="D41" s="1">
        <v>2080</v>
      </c>
      <c r="E41" s="1">
        <v>258</v>
      </c>
      <c r="F41" s="1">
        <v>199</v>
      </c>
      <c r="G41" s="1">
        <v>59</v>
      </c>
      <c r="H41" s="14">
        <f t="shared" si="21"/>
        <v>6.2865497076023384</v>
      </c>
      <c r="I41" s="14">
        <f t="shared" si="21"/>
        <v>9.8320158102766797</v>
      </c>
      <c r="J41" s="14">
        <f t="shared" si="21"/>
        <v>2.8365384615384617</v>
      </c>
      <c r="K41" s="15"/>
      <c r="L41" s="15"/>
      <c r="M41" s="15"/>
    </row>
    <row r="42" spans="1:13" x14ac:dyDescent="0.3">
      <c r="A42" s="1" t="s">
        <v>10</v>
      </c>
      <c r="B42" s="1">
        <v>3953</v>
      </c>
      <c r="C42" s="1">
        <v>1955</v>
      </c>
      <c r="D42" s="1">
        <v>1998</v>
      </c>
      <c r="E42" s="1">
        <v>150</v>
      </c>
      <c r="F42" s="1">
        <v>123</v>
      </c>
      <c r="G42" s="1">
        <v>27</v>
      </c>
      <c r="H42" s="14">
        <f t="shared" si="21"/>
        <v>3.7945863900834804</v>
      </c>
      <c r="I42" s="14">
        <f t="shared" si="21"/>
        <v>6.2915601023017906</v>
      </c>
      <c r="J42" s="14">
        <f t="shared" si="21"/>
        <v>1.3513513513513513</v>
      </c>
      <c r="K42" s="15">
        <f>K40*50</f>
        <v>140.15086250373287</v>
      </c>
      <c r="L42" s="15">
        <f t="shared" ref="L42:M42" si="24">L40*50</f>
        <v>213.76867134413575</v>
      </c>
      <c r="M42" s="15">
        <f t="shared" si="24"/>
        <v>62.618495928865137</v>
      </c>
    </row>
    <row r="43" spans="1:13" x14ac:dyDescent="0.3">
      <c r="A43" s="1" t="s">
        <v>11</v>
      </c>
      <c r="B43" s="1">
        <v>3346</v>
      </c>
      <c r="C43" s="1">
        <v>1694</v>
      </c>
      <c r="D43" s="1">
        <v>1652</v>
      </c>
      <c r="E43" s="1">
        <v>109</v>
      </c>
      <c r="F43" s="1">
        <v>86</v>
      </c>
      <c r="G43" s="1">
        <v>23</v>
      </c>
      <c r="H43" s="14">
        <f t="shared" si="21"/>
        <v>3.2576210400478178</v>
      </c>
      <c r="I43" s="14">
        <f t="shared" si="21"/>
        <v>5.0767414403778046</v>
      </c>
      <c r="J43" s="14">
        <f t="shared" si="21"/>
        <v>1.3922518159806294</v>
      </c>
      <c r="K43" s="15"/>
      <c r="L43" s="15"/>
      <c r="M43" s="15"/>
    </row>
    <row r="44" spans="1:13" x14ac:dyDescent="0.3">
      <c r="A44" s="1" t="s">
        <v>12</v>
      </c>
      <c r="B44" s="1">
        <v>2854</v>
      </c>
      <c r="C44" s="1">
        <v>1463</v>
      </c>
      <c r="D44" s="1">
        <v>1391</v>
      </c>
      <c r="E44" s="1">
        <v>94</v>
      </c>
      <c r="F44" s="1">
        <v>74</v>
      </c>
      <c r="G44" s="1">
        <v>20</v>
      </c>
      <c r="H44" s="14">
        <f t="shared" si="21"/>
        <v>3.2936229852838124</v>
      </c>
      <c r="I44" s="14">
        <f t="shared" si="21"/>
        <v>5.0580997949419002</v>
      </c>
      <c r="J44" s="14">
        <f t="shared" si="21"/>
        <v>1.4378145219266714</v>
      </c>
      <c r="K44" s="15">
        <f>K38-K42</f>
        <v>2169.0169649791283</v>
      </c>
      <c r="L44" s="15">
        <f t="shared" ref="L44:M44" si="25">L38-L42</f>
        <v>2328.9662980848939</v>
      </c>
      <c r="M44" s="15">
        <f t="shared" si="25"/>
        <v>2014.9069385104292</v>
      </c>
    </row>
    <row r="45" spans="1:13" x14ac:dyDescent="0.3">
      <c r="A45" s="1" t="s">
        <v>13</v>
      </c>
      <c r="B45" s="1">
        <v>2119</v>
      </c>
      <c r="C45" s="1">
        <v>1088</v>
      </c>
      <c r="D45" s="1">
        <v>1031</v>
      </c>
      <c r="E45" s="1">
        <v>49</v>
      </c>
      <c r="F45" s="1">
        <v>38</v>
      </c>
      <c r="G45" s="1">
        <v>11</v>
      </c>
      <c r="H45" s="14">
        <f t="shared" si="21"/>
        <v>2.3124115148655027</v>
      </c>
      <c r="I45" s="14">
        <f t="shared" si="21"/>
        <v>3.4926470588235294</v>
      </c>
      <c r="J45" s="14">
        <f t="shared" si="21"/>
        <v>1.0669253152279341</v>
      </c>
      <c r="K45" s="15">
        <f>100-K40</f>
        <v>97.19698274992534</v>
      </c>
      <c r="L45" s="15">
        <f t="shared" ref="L45:M45" si="26">100-L40</f>
        <v>95.724626573117291</v>
      </c>
      <c r="M45" s="15">
        <f t="shared" si="26"/>
        <v>98.747630081422699</v>
      </c>
    </row>
    <row r="46" spans="1:13" x14ac:dyDescent="0.3">
      <c r="A46" s="1" t="s">
        <v>27</v>
      </c>
      <c r="H46" s="14">
        <f>SUM(H38:H44)*5</f>
        <v>809.16782748286096</v>
      </c>
      <c r="I46" s="14">
        <f>SUM(I38:I44)*5</f>
        <v>1042.7349694290297</v>
      </c>
      <c r="J46" s="14">
        <f>SUM(J38:J44)*5</f>
        <v>577.52543443929414</v>
      </c>
      <c r="K46" s="17">
        <f>K44/K45</f>
        <v>22.315682067618447</v>
      </c>
      <c r="L46" s="17">
        <f t="shared" ref="L46:M46" si="27">L44/L45</f>
        <v>24.329855142406441</v>
      </c>
      <c r="M46" s="17">
        <f t="shared" si="27"/>
        <v>20.40461059013802</v>
      </c>
    </row>
    <row r="47" spans="1:13" x14ac:dyDescent="0.3">
      <c r="A47" s="1" t="s">
        <v>23</v>
      </c>
    </row>
    <row r="48" spans="1:13" x14ac:dyDescent="0.3">
      <c r="A48" s="1" t="s">
        <v>0</v>
      </c>
      <c r="B48" s="1">
        <v>28004</v>
      </c>
      <c r="C48" s="1">
        <v>14355</v>
      </c>
      <c r="D48" s="1">
        <v>13649</v>
      </c>
      <c r="E48" s="1">
        <v>8644</v>
      </c>
      <c r="F48" s="1">
        <v>5643</v>
      </c>
      <c r="G48" s="1">
        <v>3001</v>
      </c>
    </row>
    <row r="49" spans="1:13" x14ac:dyDescent="0.3">
      <c r="A49" s="1" t="s">
        <v>6</v>
      </c>
      <c r="B49" s="1">
        <v>5329</v>
      </c>
      <c r="C49" s="1">
        <v>2782</v>
      </c>
      <c r="D49" s="1">
        <v>2547</v>
      </c>
      <c r="E49" s="1">
        <v>4855</v>
      </c>
      <c r="F49" s="1">
        <v>2708</v>
      </c>
      <c r="G49" s="1">
        <v>2147</v>
      </c>
      <c r="H49" s="14">
        <f t="shared" ref="H49:J56" si="28">E49/B49*100</f>
        <v>91.105273034340399</v>
      </c>
      <c r="I49" s="14">
        <f t="shared" si="28"/>
        <v>97.34004313443566</v>
      </c>
      <c r="J49" s="14">
        <f t="shared" si="28"/>
        <v>84.29524931291715</v>
      </c>
      <c r="K49" s="15">
        <f>H57+1500</f>
        <v>2417.0012545825157</v>
      </c>
      <c r="L49" s="15">
        <f t="shared" ref="L49:M49" si="29">I57+1500</f>
        <v>2701.0505647364189</v>
      </c>
      <c r="M49" s="15">
        <f t="shared" si="29"/>
        <v>2125.985218342923</v>
      </c>
    </row>
    <row r="50" spans="1:13" x14ac:dyDescent="0.3">
      <c r="A50" s="1" t="s">
        <v>7</v>
      </c>
      <c r="B50" s="1">
        <v>4414</v>
      </c>
      <c r="C50" s="1">
        <v>2213</v>
      </c>
      <c r="D50" s="1">
        <v>2201</v>
      </c>
      <c r="E50" s="1">
        <v>2183</v>
      </c>
      <c r="F50" s="1">
        <v>1577</v>
      </c>
      <c r="G50" s="1">
        <v>606</v>
      </c>
      <c r="H50" s="14">
        <f t="shared" si="28"/>
        <v>49.456275487086543</v>
      </c>
      <c r="I50" s="14">
        <f t="shared" si="28"/>
        <v>71.260732037957524</v>
      </c>
      <c r="J50" s="14">
        <f t="shared" si="28"/>
        <v>27.5329395729214</v>
      </c>
      <c r="K50" s="16"/>
      <c r="L50" s="16"/>
      <c r="M50" s="16"/>
    </row>
    <row r="51" spans="1:13" x14ac:dyDescent="0.3">
      <c r="A51" s="1" t="s">
        <v>8</v>
      </c>
      <c r="B51" s="1">
        <v>4087</v>
      </c>
      <c r="C51" s="1">
        <v>2030</v>
      </c>
      <c r="D51" s="1">
        <v>2057</v>
      </c>
      <c r="E51" s="1">
        <v>803</v>
      </c>
      <c r="F51" s="1">
        <v>665</v>
      </c>
      <c r="G51" s="1">
        <v>138</v>
      </c>
      <c r="H51" s="14">
        <f t="shared" si="28"/>
        <v>19.647663322730612</v>
      </c>
      <c r="I51" s="14">
        <f t="shared" si="28"/>
        <v>32.758620689655174</v>
      </c>
      <c r="J51" s="14">
        <f t="shared" si="28"/>
        <v>6.7087992221682065</v>
      </c>
      <c r="K51" s="15">
        <f>(H55+H56)/2</f>
        <v>3.1893022232005284</v>
      </c>
      <c r="L51" s="15">
        <f t="shared" ref="L51:M51" si="30">(I55+I56)/2</f>
        <v>5.1994939257105308</v>
      </c>
      <c r="M51" s="15">
        <f t="shared" si="30"/>
        <v>0.90445273686945082</v>
      </c>
    </row>
    <row r="52" spans="1:13" x14ac:dyDescent="0.3">
      <c r="A52" s="1" t="s">
        <v>9</v>
      </c>
      <c r="B52" s="1">
        <v>3378</v>
      </c>
      <c r="C52" s="1">
        <v>1725</v>
      </c>
      <c r="D52" s="1">
        <v>1653</v>
      </c>
      <c r="E52" s="1">
        <v>314</v>
      </c>
      <c r="F52" s="1">
        <v>278</v>
      </c>
      <c r="G52" s="1">
        <v>36</v>
      </c>
      <c r="H52" s="14">
        <f t="shared" si="28"/>
        <v>9.2954410894020132</v>
      </c>
      <c r="I52" s="14">
        <f t="shared" si="28"/>
        <v>16.115942028985508</v>
      </c>
      <c r="J52" s="14">
        <f t="shared" si="28"/>
        <v>2.1778584392014517</v>
      </c>
      <c r="K52" s="15"/>
      <c r="L52" s="15"/>
      <c r="M52" s="15"/>
    </row>
    <row r="53" spans="1:13" x14ac:dyDescent="0.3">
      <c r="A53" s="1" t="s">
        <v>10</v>
      </c>
      <c r="B53" s="1">
        <v>3587</v>
      </c>
      <c r="C53" s="1">
        <v>1818</v>
      </c>
      <c r="D53" s="1">
        <v>1769</v>
      </c>
      <c r="E53" s="1">
        <v>222</v>
      </c>
      <c r="F53" s="1">
        <v>186</v>
      </c>
      <c r="G53" s="1">
        <v>36</v>
      </c>
      <c r="H53" s="14">
        <f t="shared" si="28"/>
        <v>6.1890158907164761</v>
      </c>
      <c r="I53" s="14">
        <f t="shared" si="28"/>
        <v>10.231023102310232</v>
      </c>
      <c r="J53" s="14">
        <f t="shared" si="28"/>
        <v>2.0350480497456189</v>
      </c>
      <c r="K53" s="15">
        <f>K51*50</f>
        <v>159.46511116002642</v>
      </c>
      <c r="L53" s="15">
        <f t="shared" ref="L53:M53" si="31">L51*50</f>
        <v>259.97469628552653</v>
      </c>
      <c r="M53" s="15">
        <f t="shared" si="31"/>
        <v>45.222636843472543</v>
      </c>
    </row>
    <row r="54" spans="1:13" x14ac:dyDescent="0.3">
      <c r="A54" s="1" t="s">
        <v>11</v>
      </c>
      <c r="B54" s="1">
        <v>2863</v>
      </c>
      <c r="C54" s="1">
        <v>1468</v>
      </c>
      <c r="D54" s="1">
        <v>1395</v>
      </c>
      <c r="E54" s="1">
        <v>128</v>
      </c>
      <c r="F54" s="1">
        <v>109</v>
      </c>
      <c r="G54" s="1">
        <v>19</v>
      </c>
      <c r="H54" s="14">
        <f t="shared" si="28"/>
        <v>4.4708347886831996</v>
      </c>
      <c r="I54" s="14">
        <f t="shared" si="28"/>
        <v>7.4250681198910078</v>
      </c>
      <c r="J54" s="14">
        <f t="shared" si="28"/>
        <v>1.3620071684587813</v>
      </c>
      <c r="K54" s="15"/>
      <c r="L54" s="15"/>
      <c r="M54" s="15"/>
    </row>
    <row r="55" spans="1:13" x14ac:dyDescent="0.3">
      <c r="A55" s="1" t="s">
        <v>12</v>
      </c>
      <c r="B55" s="1">
        <v>2596</v>
      </c>
      <c r="C55" s="1">
        <v>1398</v>
      </c>
      <c r="D55" s="1">
        <v>1198</v>
      </c>
      <c r="E55" s="1">
        <v>84</v>
      </c>
      <c r="F55" s="1">
        <v>71</v>
      </c>
      <c r="G55" s="1">
        <v>13</v>
      </c>
      <c r="H55" s="14">
        <f t="shared" si="28"/>
        <v>3.2357473035439135</v>
      </c>
      <c r="I55" s="14">
        <f t="shared" si="28"/>
        <v>5.0786838340486407</v>
      </c>
      <c r="J55" s="14">
        <f t="shared" si="28"/>
        <v>1.0851419031719534</v>
      </c>
      <c r="K55" s="15">
        <f>K49-K53</f>
        <v>2257.5361434224892</v>
      </c>
      <c r="L55" s="15">
        <f t="shared" ref="L55:M55" si="32">L49-L53</f>
        <v>2441.0758684508924</v>
      </c>
      <c r="M55" s="15">
        <f t="shared" si="32"/>
        <v>2080.7625814994503</v>
      </c>
    </row>
    <row r="56" spans="1:13" x14ac:dyDescent="0.3">
      <c r="A56" s="1" t="s">
        <v>13</v>
      </c>
      <c r="B56" s="1">
        <v>1750</v>
      </c>
      <c r="C56" s="1">
        <v>921</v>
      </c>
      <c r="D56" s="1">
        <v>829</v>
      </c>
      <c r="E56" s="1">
        <v>55</v>
      </c>
      <c r="F56" s="1">
        <v>49</v>
      </c>
      <c r="G56" s="1">
        <v>6</v>
      </c>
      <c r="H56" s="14">
        <f t="shared" si="28"/>
        <v>3.1428571428571432</v>
      </c>
      <c r="I56" s="14">
        <f t="shared" si="28"/>
        <v>5.3203040173724219</v>
      </c>
      <c r="J56" s="14">
        <f t="shared" si="28"/>
        <v>0.72376357056694818</v>
      </c>
      <c r="K56" s="15">
        <f>100-K51</f>
        <v>96.810697776799472</v>
      </c>
      <c r="L56" s="15">
        <f t="shared" ref="L56:M56" si="33">100-L51</f>
        <v>94.800506074289473</v>
      </c>
      <c r="M56" s="15">
        <f t="shared" si="33"/>
        <v>99.095547263130555</v>
      </c>
    </row>
    <row r="57" spans="1:13" x14ac:dyDescent="0.3">
      <c r="H57" s="14">
        <f>SUM(H49:H55)*5</f>
        <v>917.00125458251568</v>
      </c>
      <c r="I57" s="14">
        <f>SUM(I49:I55)*5</f>
        <v>1201.0505647364187</v>
      </c>
      <c r="J57" s="14">
        <f>SUM(J49:J55)*5</f>
        <v>625.98521834292296</v>
      </c>
      <c r="K57" s="17">
        <f>K55/K56</f>
        <v>23.319077284488948</v>
      </c>
      <c r="L57" s="17">
        <f t="shared" ref="L57:M57" si="34">L55/L56</f>
        <v>25.749607987724957</v>
      </c>
      <c r="M57" s="17">
        <f t="shared" si="34"/>
        <v>20.997538627788757</v>
      </c>
    </row>
    <row r="58" spans="1:13" x14ac:dyDescent="0.3">
      <c r="A58" s="8" t="s">
        <v>38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2C77-3DEA-4961-9216-6137C88853DF}">
  <dimension ref="A1:I52"/>
  <sheetViews>
    <sheetView view="pageBreakPreview" zoomScaleNormal="100" zoomScaleSheetLayoutView="100" workbookViewId="0">
      <selection activeCell="A52" sqref="A52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36</v>
      </c>
    </row>
    <row r="2" spans="1:9" x14ac:dyDescent="0.3">
      <c r="A2" s="2"/>
      <c r="B2" s="3" t="s">
        <v>21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3" t="s">
        <v>34</v>
      </c>
      <c r="I2" s="4" t="s">
        <v>35</v>
      </c>
    </row>
    <row r="3" spans="1:9" x14ac:dyDescent="0.3">
      <c r="A3" s="1" t="s">
        <v>0</v>
      </c>
      <c r="B3" s="1">
        <v>66541</v>
      </c>
      <c r="C3" s="1">
        <v>164064</v>
      </c>
      <c r="D3" s="1">
        <v>155880</v>
      </c>
      <c r="E3" s="1">
        <v>11586</v>
      </c>
      <c r="F3" s="5">
        <f>C3/B3</f>
        <v>2.465607670458815</v>
      </c>
      <c r="G3" s="5">
        <f>D3/B3</f>
        <v>2.3426158308411353</v>
      </c>
      <c r="H3" s="6">
        <f>D3*100/C3</f>
        <v>95.011702750146284</v>
      </c>
      <c r="I3" s="1">
        <f>E3*1000/B3</f>
        <v>174.11821283118678</v>
      </c>
    </row>
    <row r="4" spans="1:9" x14ac:dyDescent="0.3">
      <c r="A4" s="1" t="s">
        <v>6</v>
      </c>
      <c r="B4" s="1">
        <v>13198</v>
      </c>
      <c r="C4" s="1">
        <v>3006</v>
      </c>
      <c r="D4" s="1">
        <v>2915</v>
      </c>
      <c r="E4" s="1">
        <v>1178</v>
      </c>
      <c r="F4" s="5">
        <f t="shared" ref="F4:F10" si="0">C4/B4</f>
        <v>0.22776178208819517</v>
      </c>
      <c r="G4" s="5">
        <f t="shared" ref="G4:G10" si="1">D4/B4</f>
        <v>0.22086679799969691</v>
      </c>
      <c r="H4" s="6">
        <f t="shared" ref="H4:H10" si="2">D4*100/C4</f>
        <v>96.972721224218233</v>
      </c>
      <c r="I4" s="1">
        <f t="shared" ref="I4:I10" si="3">E4*1000/B4</f>
        <v>89.255947870889528</v>
      </c>
    </row>
    <row r="5" spans="1:9" x14ac:dyDescent="0.3">
      <c r="A5" s="1" t="s">
        <v>7</v>
      </c>
      <c r="B5" s="1">
        <v>11478</v>
      </c>
      <c r="C5" s="1">
        <v>13813</v>
      </c>
      <c r="D5" s="1">
        <v>13348</v>
      </c>
      <c r="E5" s="1">
        <v>2983</v>
      </c>
      <c r="F5" s="5">
        <f t="shared" si="0"/>
        <v>1.2034326537724342</v>
      </c>
      <c r="G5" s="5">
        <f t="shared" si="1"/>
        <v>1.1629203694023349</v>
      </c>
      <c r="H5" s="6">
        <f t="shared" si="2"/>
        <v>96.633606023311373</v>
      </c>
      <c r="I5" s="1">
        <f t="shared" si="3"/>
        <v>259.88848231399197</v>
      </c>
    </row>
    <row r="6" spans="1:9" x14ac:dyDescent="0.3">
      <c r="A6" s="1" t="s">
        <v>8</v>
      </c>
      <c r="B6" s="1">
        <v>10727</v>
      </c>
      <c r="C6" s="1">
        <v>24230</v>
      </c>
      <c r="D6" s="1">
        <v>23350</v>
      </c>
      <c r="E6" s="1">
        <v>2822</v>
      </c>
      <c r="F6" s="5">
        <f t="shared" si="0"/>
        <v>2.2587862403281438</v>
      </c>
      <c r="G6" s="5">
        <f t="shared" si="1"/>
        <v>2.1767502563624497</v>
      </c>
      <c r="H6" s="6">
        <f t="shared" si="2"/>
        <v>96.36813867106892</v>
      </c>
      <c r="I6" s="1">
        <f t="shared" si="3"/>
        <v>263.07448494453251</v>
      </c>
    </row>
    <row r="7" spans="1:9" x14ac:dyDescent="0.3">
      <c r="A7" s="1" t="s">
        <v>9</v>
      </c>
      <c r="B7" s="1">
        <v>8999</v>
      </c>
      <c r="C7" s="1">
        <v>29106</v>
      </c>
      <c r="D7" s="1">
        <v>27842</v>
      </c>
      <c r="E7" s="1">
        <v>2013</v>
      </c>
      <c r="F7" s="5">
        <f t="shared" si="0"/>
        <v>3.2343593732636959</v>
      </c>
      <c r="G7" s="5">
        <f t="shared" si="1"/>
        <v>3.0938993221469051</v>
      </c>
      <c r="H7" s="6">
        <f t="shared" si="2"/>
        <v>95.657252800109944</v>
      </c>
      <c r="I7" s="1">
        <f t="shared" si="3"/>
        <v>223.69152128014224</v>
      </c>
    </row>
    <row r="8" spans="1:9" x14ac:dyDescent="0.3">
      <c r="A8" s="1" t="s">
        <v>10</v>
      </c>
      <c r="B8" s="1">
        <v>8938</v>
      </c>
      <c r="C8" s="1">
        <v>35165</v>
      </c>
      <c r="D8" s="1">
        <v>33383</v>
      </c>
      <c r="E8" s="1">
        <v>1378</v>
      </c>
      <c r="F8" s="5">
        <f t="shared" si="0"/>
        <v>3.9343253524278361</v>
      </c>
      <c r="G8" s="5">
        <f t="shared" si="1"/>
        <v>3.7349518908033117</v>
      </c>
      <c r="H8" s="6">
        <f t="shared" si="2"/>
        <v>94.932461254087869</v>
      </c>
      <c r="I8" s="1">
        <f t="shared" si="3"/>
        <v>154.17319310807787</v>
      </c>
    </row>
    <row r="9" spans="1:9" x14ac:dyDescent="0.3">
      <c r="A9" s="1" t="s">
        <v>11</v>
      </c>
      <c r="B9" s="1">
        <v>7187</v>
      </c>
      <c r="C9" s="1">
        <v>31296</v>
      </c>
      <c r="D9" s="1">
        <v>29384</v>
      </c>
      <c r="E9" s="1">
        <v>683</v>
      </c>
      <c r="F9" s="5">
        <f t="shared" si="0"/>
        <v>4.3545290107137884</v>
      </c>
      <c r="G9" s="5">
        <f t="shared" si="1"/>
        <v>4.0884931125643522</v>
      </c>
      <c r="H9" s="6">
        <f t="shared" si="2"/>
        <v>93.89059304703477</v>
      </c>
      <c r="I9" s="1">
        <f t="shared" si="3"/>
        <v>95.032697926812304</v>
      </c>
    </row>
    <row r="10" spans="1:9" x14ac:dyDescent="0.3">
      <c r="A10" s="1" t="s">
        <v>12</v>
      </c>
      <c r="B10" s="1">
        <v>6014</v>
      </c>
      <c r="C10" s="1">
        <v>27448</v>
      </c>
      <c r="D10" s="1">
        <v>25658</v>
      </c>
      <c r="E10" s="1">
        <v>529</v>
      </c>
      <c r="F10" s="5">
        <f t="shared" si="0"/>
        <v>4.5640172929830394</v>
      </c>
      <c r="G10" s="5">
        <f t="shared" si="1"/>
        <v>4.2663784502826738</v>
      </c>
      <c r="H10" s="6">
        <f t="shared" si="2"/>
        <v>93.478577674147473</v>
      </c>
      <c r="I10" s="1">
        <f t="shared" si="3"/>
        <v>87.961423345527109</v>
      </c>
    </row>
    <row r="11" spans="1:9" x14ac:dyDescent="0.3">
      <c r="A11" s="1" t="s">
        <v>24</v>
      </c>
      <c r="H11" s="7" t="s">
        <v>37</v>
      </c>
      <c r="I11" s="1">
        <f>SUM(I4:I10)*5</f>
        <v>5865.3887539498664</v>
      </c>
    </row>
    <row r="12" spans="1:9" x14ac:dyDescent="0.3">
      <c r="A12" s="1" t="s">
        <v>31</v>
      </c>
    </row>
    <row r="13" spans="1:9" x14ac:dyDescent="0.3">
      <c r="A13" s="1" t="s">
        <v>0</v>
      </c>
      <c r="B13" s="1">
        <v>24628</v>
      </c>
      <c r="C13" s="1">
        <v>54223</v>
      </c>
      <c r="D13" s="1">
        <v>51827</v>
      </c>
      <c r="E13" s="1">
        <v>4083</v>
      </c>
      <c r="F13" s="5">
        <f>C13/B13</f>
        <v>2.2016810134805911</v>
      </c>
      <c r="G13" s="5">
        <f>D13/B13</f>
        <v>2.1043933733961344</v>
      </c>
      <c r="H13" s="6">
        <f>D13*100/C13</f>
        <v>95.581210925253117</v>
      </c>
      <c r="I13" s="1">
        <f>E13*1000/B13</f>
        <v>165.78690920903037</v>
      </c>
    </row>
    <row r="14" spans="1:9" x14ac:dyDescent="0.3">
      <c r="A14" s="1" t="s">
        <v>6</v>
      </c>
      <c r="B14" s="1">
        <v>5086</v>
      </c>
      <c r="C14" s="1">
        <v>1022</v>
      </c>
      <c r="D14" s="1">
        <v>998</v>
      </c>
      <c r="E14" s="1">
        <v>418</v>
      </c>
      <c r="F14" s="5">
        <f t="shared" ref="F14:F20" si="4">C14/B14</f>
        <v>0.20094376720408966</v>
      </c>
      <c r="G14" s="5">
        <f t="shared" ref="G14:G20" si="5">D14/B14</f>
        <v>0.19622493118364137</v>
      </c>
      <c r="H14" s="6">
        <f t="shared" ref="H14:H20" si="6">D14*100/C14</f>
        <v>97.651663405088058</v>
      </c>
      <c r="I14" s="1">
        <f t="shared" ref="I14:I20" si="7">E14*1000/B14</f>
        <v>82.186394022807704</v>
      </c>
    </row>
    <row r="15" spans="1:9" x14ac:dyDescent="0.3">
      <c r="A15" s="1" t="s">
        <v>7</v>
      </c>
      <c r="B15" s="1">
        <v>4236</v>
      </c>
      <c r="C15" s="1">
        <v>4450</v>
      </c>
      <c r="D15" s="1">
        <v>4319</v>
      </c>
      <c r="E15" s="1">
        <v>1039</v>
      </c>
      <c r="F15" s="5">
        <f t="shared" si="4"/>
        <v>1.0505193578847969</v>
      </c>
      <c r="G15" s="5">
        <f t="shared" si="5"/>
        <v>1.0195939565627952</v>
      </c>
      <c r="H15" s="6">
        <f t="shared" si="6"/>
        <v>97.056179775280896</v>
      </c>
      <c r="I15" s="1">
        <f t="shared" si="7"/>
        <v>245.27856468366383</v>
      </c>
    </row>
    <row r="16" spans="1:9" x14ac:dyDescent="0.3">
      <c r="A16" s="1" t="s">
        <v>8</v>
      </c>
      <c r="B16" s="1">
        <v>4089</v>
      </c>
      <c r="C16" s="1">
        <v>8261</v>
      </c>
      <c r="D16" s="1">
        <v>8002</v>
      </c>
      <c r="E16" s="1">
        <v>1020</v>
      </c>
      <c r="F16" s="5">
        <f t="shared" si="4"/>
        <v>2.0202983614575691</v>
      </c>
      <c r="G16" s="5">
        <f t="shared" si="5"/>
        <v>1.9569576913670823</v>
      </c>
      <c r="H16" s="6">
        <f t="shared" si="6"/>
        <v>96.864786345478763</v>
      </c>
      <c r="I16" s="1">
        <f t="shared" si="7"/>
        <v>249.44974321349963</v>
      </c>
    </row>
    <row r="17" spans="1:9" x14ac:dyDescent="0.3">
      <c r="A17" s="1" t="s">
        <v>9</v>
      </c>
      <c r="B17" s="1">
        <v>3325</v>
      </c>
      <c r="C17" s="1">
        <v>9700</v>
      </c>
      <c r="D17" s="1">
        <v>9330</v>
      </c>
      <c r="E17" s="1">
        <v>699</v>
      </c>
      <c r="F17" s="5">
        <f t="shared" si="4"/>
        <v>2.9172932330827068</v>
      </c>
      <c r="G17" s="5">
        <f t="shared" si="5"/>
        <v>2.8060150375939852</v>
      </c>
      <c r="H17" s="6">
        <f t="shared" si="6"/>
        <v>96.185567010309285</v>
      </c>
      <c r="I17" s="1">
        <f t="shared" si="7"/>
        <v>210.22556390977442</v>
      </c>
    </row>
    <row r="18" spans="1:9" x14ac:dyDescent="0.3">
      <c r="A18" s="1" t="s">
        <v>10</v>
      </c>
      <c r="B18" s="1">
        <v>3255</v>
      </c>
      <c r="C18" s="1">
        <v>11686</v>
      </c>
      <c r="D18" s="1">
        <v>11196</v>
      </c>
      <c r="E18" s="1">
        <v>483</v>
      </c>
      <c r="F18" s="5">
        <f t="shared" si="4"/>
        <v>3.590168970814132</v>
      </c>
      <c r="G18" s="5">
        <f t="shared" si="5"/>
        <v>3.43963133640553</v>
      </c>
      <c r="H18" s="6">
        <f t="shared" si="6"/>
        <v>95.806948485367101</v>
      </c>
      <c r="I18" s="1">
        <f t="shared" si="7"/>
        <v>148.38709677419354</v>
      </c>
    </row>
    <row r="19" spans="1:9" x14ac:dyDescent="0.3">
      <c r="A19" s="1" t="s">
        <v>11</v>
      </c>
      <c r="B19" s="1">
        <v>2540</v>
      </c>
      <c r="C19" s="1">
        <v>10116</v>
      </c>
      <c r="D19" s="1">
        <v>9515</v>
      </c>
      <c r="E19" s="1">
        <v>229</v>
      </c>
      <c r="F19" s="5">
        <f t="shared" si="4"/>
        <v>3.9826771653543309</v>
      </c>
      <c r="G19" s="5">
        <f t="shared" si="5"/>
        <v>3.7460629921259843</v>
      </c>
      <c r="H19" s="6">
        <f t="shared" si="6"/>
        <v>94.05891656781337</v>
      </c>
      <c r="I19" s="1">
        <f t="shared" si="7"/>
        <v>90.157480314960637</v>
      </c>
    </row>
    <row r="20" spans="1:9" x14ac:dyDescent="0.3">
      <c r="A20" s="1" t="s">
        <v>12</v>
      </c>
      <c r="B20" s="1">
        <v>2097</v>
      </c>
      <c r="C20" s="1">
        <v>8988</v>
      </c>
      <c r="D20" s="1">
        <v>8467</v>
      </c>
      <c r="E20" s="1">
        <v>195</v>
      </c>
      <c r="F20" s="5">
        <f t="shared" si="4"/>
        <v>4.2861230329041486</v>
      </c>
      <c r="G20" s="5">
        <f t="shared" si="5"/>
        <v>4.0376728659990464</v>
      </c>
      <c r="H20" s="6">
        <f t="shared" si="6"/>
        <v>94.203382287494435</v>
      </c>
      <c r="I20" s="1">
        <f t="shared" si="7"/>
        <v>92.989985693848354</v>
      </c>
    </row>
    <row r="21" spans="1:9" x14ac:dyDescent="0.3">
      <c r="A21" s="1" t="s">
        <v>25</v>
      </c>
      <c r="H21" s="7" t="s">
        <v>37</v>
      </c>
      <c r="I21" s="1">
        <f>SUM(I14:I20)*5</f>
        <v>5593.3741430637401</v>
      </c>
    </row>
    <row r="22" spans="1:9" x14ac:dyDescent="0.3">
      <c r="A22" s="1" t="s">
        <v>31</v>
      </c>
    </row>
    <row r="23" spans="1:9" x14ac:dyDescent="0.3">
      <c r="A23" s="1" t="s">
        <v>0</v>
      </c>
      <c r="B23" s="1">
        <v>14011</v>
      </c>
      <c r="C23" s="1">
        <v>35062</v>
      </c>
      <c r="D23" s="1">
        <v>33342</v>
      </c>
      <c r="E23" s="1">
        <v>2303</v>
      </c>
      <c r="F23" s="5">
        <f>C23/B23</f>
        <v>2.5024623510099206</v>
      </c>
      <c r="G23" s="5">
        <f>D23/B23</f>
        <v>2.3797016629790879</v>
      </c>
      <c r="H23" s="6">
        <f>D23*100/C23</f>
        <v>95.094404198277331</v>
      </c>
      <c r="I23" s="1">
        <f>E23*1000/B23</f>
        <v>164.37085147384198</v>
      </c>
    </row>
    <row r="24" spans="1:9" x14ac:dyDescent="0.3">
      <c r="A24" s="1" t="s">
        <v>6</v>
      </c>
      <c r="B24" s="1">
        <v>2777</v>
      </c>
      <c r="C24" s="1">
        <v>692</v>
      </c>
      <c r="D24" s="1">
        <v>669</v>
      </c>
      <c r="E24" s="1">
        <v>246</v>
      </c>
      <c r="F24" s="5">
        <f t="shared" ref="F24:F30" si="8">C24/B24</f>
        <v>0.24918977313647822</v>
      </c>
      <c r="G24" s="5">
        <f t="shared" ref="G24:G30" si="9">D24/B24</f>
        <v>0.2409074540871444</v>
      </c>
      <c r="H24" s="6">
        <f t="shared" ref="H24:H30" si="10">D24*100/C24</f>
        <v>96.676300578034684</v>
      </c>
      <c r="I24" s="1">
        <f t="shared" ref="I24:I30" si="11">E24*1000/B24</f>
        <v>88.584803745048617</v>
      </c>
    </row>
    <row r="25" spans="1:9" x14ac:dyDescent="0.3">
      <c r="A25" s="1" t="s">
        <v>7</v>
      </c>
      <c r="B25" s="1">
        <v>2355</v>
      </c>
      <c r="C25" s="1">
        <v>2865</v>
      </c>
      <c r="D25" s="1">
        <v>2772</v>
      </c>
      <c r="E25" s="1">
        <v>581</v>
      </c>
      <c r="F25" s="5">
        <f t="shared" si="8"/>
        <v>1.2165605095541401</v>
      </c>
      <c r="G25" s="5">
        <f t="shared" si="9"/>
        <v>1.1770700636942675</v>
      </c>
      <c r="H25" s="6">
        <f t="shared" si="10"/>
        <v>96.753926701570677</v>
      </c>
      <c r="I25" s="1">
        <f t="shared" si="11"/>
        <v>246.70912951167728</v>
      </c>
    </row>
    <row r="26" spans="1:9" x14ac:dyDescent="0.3">
      <c r="A26" s="1" t="s">
        <v>8</v>
      </c>
      <c r="B26" s="1">
        <v>2094</v>
      </c>
      <c r="C26" s="1">
        <v>4843</v>
      </c>
      <c r="D26" s="1">
        <v>4667</v>
      </c>
      <c r="E26" s="1">
        <v>515</v>
      </c>
      <c r="F26" s="5">
        <f t="shared" si="8"/>
        <v>2.3127984718242596</v>
      </c>
      <c r="G26" s="5">
        <f t="shared" si="9"/>
        <v>2.2287488061127028</v>
      </c>
      <c r="H26" s="6">
        <f t="shared" si="10"/>
        <v>96.365888911831505</v>
      </c>
      <c r="I26" s="1">
        <f t="shared" si="11"/>
        <v>245.94078319006687</v>
      </c>
    </row>
    <row r="27" spans="1:9" x14ac:dyDescent="0.3">
      <c r="A27" s="1" t="s">
        <v>9</v>
      </c>
      <c r="B27" s="1">
        <v>1941</v>
      </c>
      <c r="C27" s="1">
        <v>6365</v>
      </c>
      <c r="D27" s="1">
        <v>6114</v>
      </c>
      <c r="E27" s="1">
        <v>432</v>
      </c>
      <c r="F27" s="5">
        <f t="shared" si="8"/>
        <v>3.2792375064399795</v>
      </c>
      <c r="G27" s="5">
        <f t="shared" si="9"/>
        <v>3.1499227202472952</v>
      </c>
      <c r="H27" s="6">
        <f t="shared" si="10"/>
        <v>96.056559308719557</v>
      </c>
      <c r="I27" s="1">
        <f t="shared" si="11"/>
        <v>222.56568778979909</v>
      </c>
    </row>
    <row r="28" spans="1:9" x14ac:dyDescent="0.3">
      <c r="A28" s="1" t="s">
        <v>10</v>
      </c>
      <c r="B28" s="1">
        <v>1916</v>
      </c>
      <c r="C28" s="1">
        <v>7429</v>
      </c>
      <c r="D28" s="1">
        <v>7076</v>
      </c>
      <c r="E28" s="1">
        <v>273</v>
      </c>
      <c r="F28" s="5">
        <f t="shared" si="8"/>
        <v>3.8773486430062629</v>
      </c>
      <c r="G28" s="5">
        <f t="shared" si="9"/>
        <v>3.6931106471816282</v>
      </c>
      <c r="H28" s="6">
        <f t="shared" si="10"/>
        <v>95.248351056669804</v>
      </c>
      <c r="I28" s="1">
        <f t="shared" si="11"/>
        <v>142.48434237995824</v>
      </c>
    </row>
    <row r="29" spans="1:9" x14ac:dyDescent="0.3">
      <c r="A29" s="1" t="s">
        <v>11</v>
      </c>
      <c r="B29" s="1">
        <v>1600</v>
      </c>
      <c r="C29" s="1">
        <v>6857</v>
      </c>
      <c r="D29" s="1">
        <v>6425</v>
      </c>
      <c r="E29" s="1">
        <v>137</v>
      </c>
      <c r="F29" s="5">
        <f t="shared" si="8"/>
        <v>4.2856249999999996</v>
      </c>
      <c r="G29" s="5">
        <f t="shared" si="9"/>
        <v>4.015625</v>
      </c>
      <c r="H29" s="6">
        <f t="shared" si="10"/>
        <v>93.699868747265569</v>
      </c>
      <c r="I29" s="1">
        <f t="shared" si="11"/>
        <v>85.625</v>
      </c>
    </row>
    <row r="30" spans="1:9" x14ac:dyDescent="0.3">
      <c r="A30" s="1" t="s">
        <v>12</v>
      </c>
      <c r="B30" s="1">
        <v>1328</v>
      </c>
      <c r="C30" s="1">
        <v>6011</v>
      </c>
      <c r="D30" s="1">
        <v>5619</v>
      </c>
      <c r="E30" s="1">
        <v>119</v>
      </c>
      <c r="F30" s="5">
        <f t="shared" si="8"/>
        <v>4.5263554216867474</v>
      </c>
      <c r="G30" s="5">
        <f t="shared" si="9"/>
        <v>4.231174698795181</v>
      </c>
      <c r="H30" s="6">
        <f t="shared" si="10"/>
        <v>93.478622525370156</v>
      </c>
      <c r="I30" s="1">
        <f t="shared" si="11"/>
        <v>89.608433734939766</v>
      </c>
    </row>
    <row r="31" spans="1:9" x14ac:dyDescent="0.3">
      <c r="A31" s="1" t="s">
        <v>26</v>
      </c>
      <c r="H31" s="7" t="s">
        <v>37</v>
      </c>
      <c r="I31" s="1">
        <f>SUM(I24:I30)*5</f>
        <v>5607.5909017574486</v>
      </c>
    </row>
    <row r="32" spans="1:9" x14ac:dyDescent="0.3">
      <c r="A32" s="1" t="s">
        <v>31</v>
      </c>
    </row>
    <row r="33" spans="1:9" x14ac:dyDescent="0.3">
      <c r="A33" s="1" t="s">
        <v>0</v>
      </c>
      <c r="B33" s="1">
        <v>15082</v>
      </c>
      <c r="C33" s="1">
        <v>41740</v>
      </c>
      <c r="D33" s="1">
        <v>39638</v>
      </c>
      <c r="E33" s="1">
        <v>2996</v>
      </c>
      <c r="F33" s="5">
        <f>C33/B33</f>
        <v>2.767537461875083</v>
      </c>
      <c r="G33" s="5">
        <f>D33/B33</f>
        <v>2.6281660257260309</v>
      </c>
      <c r="H33" s="6">
        <f>D33*100/C33</f>
        <v>94.964063248682322</v>
      </c>
      <c r="I33" s="1">
        <f>E33*1000/B33</f>
        <v>198.64739424479512</v>
      </c>
    </row>
    <row r="34" spans="1:9" x14ac:dyDescent="0.3">
      <c r="A34" s="1" t="s">
        <v>6</v>
      </c>
      <c r="B34" s="1">
        <v>2788</v>
      </c>
      <c r="C34" s="1">
        <v>754</v>
      </c>
      <c r="D34" s="1">
        <v>727</v>
      </c>
      <c r="E34" s="1">
        <v>292</v>
      </c>
      <c r="F34" s="5">
        <f t="shared" ref="F34:F40" si="12">C34/B34</f>
        <v>0.27044476327116213</v>
      </c>
      <c r="G34" s="5">
        <f t="shared" ref="G34:G40" si="13">D34/B34</f>
        <v>0.26076040172166426</v>
      </c>
      <c r="H34" s="6">
        <f t="shared" ref="H34:H40" si="14">D34*100/C34</f>
        <v>96.41909814323607</v>
      </c>
      <c r="I34" s="1">
        <f t="shared" ref="I34:I40" si="15">E34*1000/B34</f>
        <v>104.73457675753228</v>
      </c>
    </row>
    <row r="35" spans="1:9" x14ac:dyDescent="0.3">
      <c r="A35" s="1" t="s">
        <v>7</v>
      </c>
      <c r="B35" s="1">
        <v>2686</v>
      </c>
      <c r="C35" s="1">
        <v>3723</v>
      </c>
      <c r="D35" s="1">
        <v>3579</v>
      </c>
      <c r="E35" s="1">
        <v>764</v>
      </c>
      <c r="F35" s="5">
        <f t="shared" si="12"/>
        <v>1.3860759493670887</v>
      </c>
      <c r="G35" s="5">
        <f t="shared" si="13"/>
        <v>1.3324646314221891</v>
      </c>
      <c r="H35" s="6">
        <f t="shared" si="14"/>
        <v>96.132151490733278</v>
      </c>
      <c r="I35" s="1">
        <f t="shared" si="15"/>
        <v>284.43782576321667</v>
      </c>
    </row>
    <row r="36" spans="1:9" x14ac:dyDescent="0.3">
      <c r="A36" s="1" t="s">
        <v>8</v>
      </c>
      <c r="B36" s="1">
        <v>2487</v>
      </c>
      <c r="C36" s="1">
        <v>6276</v>
      </c>
      <c r="D36" s="1">
        <v>6047</v>
      </c>
      <c r="E36" s="1">
        <v>743</v>
      </c>
      <c r="F36" s="5">
        <f t="shared" si="12"/>
        <v>2.5235223160434259</v>
      </c>
      <c r="G36" s="5">
        <f t="shared" si="13"/>
        <v>2.4314435062324087</v>
      </c>
      <c r="H36" s="6">
        <f t="shared" si="14"/>
        <v>96.351179094964948</v>
      </c>
      <c r="I36" s="1">
        <f t="shared" si="15"/>
        <v>298.75351829513471</v>
      </c>
    </row>
    <row r="37" spans="1:9" x14ac:dyDescent="0.3">
      <c r="A37" s="1" t="s">
        <v>9</v>
      </c>
      <c r="B37" s="1">
        <v>2080</v>
      </c>
      <c r="C37" s="1">
        <v>7326</v>
      </c>
      <c r="D37" s="1">
        <v>7003</v>
      </c>
      <c r="E37" s="1">
        <v>518</v>
      </c>
      <c r="F37" s="5">
        <f t="shared" si="12"/>
        <v>3.5221153846153848</v>
      </c>
      <c r="G37" s="5">
        <f t="shared" si="13"/>
        <v>3.366826923076923</v>
      </c>
      <c r="H37" s="6">
        <f t="shared" si="14"/>
        <v>95.591045591045585</v>
      </c>
      <c r="I37" s="1">
        <f t="shared" si="15"/>
        <v>249.03846153846155</v>
      </c>
    </row>
    <row r="38" spans="1:9" x14ac:dyDescent="0.3">
      <c r="A38" s="1" t="s">
        <v>10</v>
      </c>
      <c r="B38" s="1">
        <v>1998</v>
      </c>
      <c r="C38" s="1">
        <v>8761</v>
      </c>
      <c r="D38" s="1">
        <v>8291</v>
      </c>
      <c r="E38" s="1">
        <v>358</v>
      </c>
      <c r="F38" s="5">
        <f t="shared" si="12"/>
        <v>4.3848848848848849</v>
      </c>
      <c r="G38" s="5">
        <f t="shared" si="13"/>
        <v>4.1496496496496498</v>
      </c>
      <c r="H38" s="6">
        <f t="shared" si="14"/>
        <v>94.635315603241636</v>
      </c>
      <c r="I38" s="1">
        <f t="shared" si="15"/>
        <v>179.17917917917919</v>
      </c>
    </row>
    <row r="39" spans="1:9" x14ac:dyDescent="0.3">
      <c r="A39" s="1" t="s">
        <v>11</v>
      </c>
      <c r="B39" s="1">
        <v>1652</v>
      </c>
      <c r="C39" s="1">
        <v>8025</v>
      </c>
      <c r="D39" s="1">
        <v>7582</v>
      </c>
      <c r="E39" s="1">
        <v>195</v>
      </c>
      <c r="F39" s="5">
        <f t="shared" si="12"/>
        <v>4.8577481840193704</v>
      </c>
      <c r="G39" s="5">
        <f t="shared" si="13"/>
        <v>4.5895883777239712</v>
      </c>
      <c r="H39" s="6">
        <f t="shared" si="14"/>
        <v>94.479750778816197</v>
      </c>
      <c r="I39" s="1">
        <f t="shared" si="15"/>
        <v>118.03874092009686</v>
      </c>
    </row>
    <row r="40" spans="1:9" x14ac:dyDescent="0.3">
      <c r="A40" s="1" t="s">
        <v>12</v>
      </c>
      <c r="B40" s="1">
        <v>1391</v>
      </c>
      <c r="C40" s="1">
        <v>6875</v>
      </c>
      <c r="D40" s="1">
        <v>6409</v>
      </c>
      <c r="E40" s="1">
        <v>126</v>
      </c>
      <c r="F40" s="5">
        <f t="shared" si="12"/>
        <v>4.9424874191229335</v>
      </c>
      <c r="G40" s="5">
        <f t="shared" si="13"/>
        <v>4.6074766355140184</v>
      </c>
      <c r="H40" s="6">
        <f t="shared" si="14"/>
        <v>93.221818181818179</v>
      </c>
      <c r="I40" s="1">
        <f t="shared" si="15"/>
        <v>90.582314881380299</v>
      </c>
    </row>
    <row r="41" spans="1:9" x14ac:dyDescent="0.3">
      <c r="A41" s="1" t="s">
        <v>27</v>
      </c>
      <c r="H41" s="7" t="s">
        <v>37</v>
      </c>
      <c r="I41" s="1">
        <f>SUM(I34:I40)*5</f>
        <v>6623.8230866750091</v>
      </c>
    </row>
    <row r="42" spans="1:9" x14ac:dyDescent="0.3">
      <c r="A42" s="1" t="s">
        <v>31</v>
      </c>
    </row>
    <row r="43" spans="1:9" x14ac:dyDescent="0.3">
      <c r="A43" s="1" t="s">
        <v>0</v>
      </c>
      <c r="B43" s="1">
        <v>12820</v>
      </c>
      <c r="C43" s="1">
        <v>33039</v>
      </c>
      <c r="D43" s="1">
        <v>31073</v>
      </c>
      <c r="E43" s="1">
        <v>2204</v>
      </c>
      <c r="F43" s="5">
        <f>C43/B43</f>
        <v>2.5771450858034322</v>
      </c>
      <c r="G43" s="5">
        <f>D43/B43</f>
        <v>2.4237909516380656</v>
      </c>
      <c r="H43" s="6">
        <f>D43*100/C43</f>
        <v>94.049456702684708</v>
      </c>
      <c r="I43" s="1">
        <f>E43*1000/B43</f>
        <v>171.91887675507022</v>
      </c>
    </row>
    <row r="44" spans="1:9" x14ac:dyDescent="0.3">
      <c r="A44" s="1" t="s">
        <v>6</v>
      </c>
      <c r="B44" s="1">
        <v>2547</v>
      </c>
      <c r="C44" s="1">
        <v>538</v>
      </c>
      <c r="D44" s="1">
        <v>521</v>
      </c>
      <c r="E44" s="1">
        <v>222</v>
      </c>
      <c r="F44" s="5">
        <f t="shared" ref="F44:F50" si="16">C44/B44</f>
        <v>0.21122889674126424</v>
      </c>
      <c r="G44" s="5">
        <f t="shared" ref="G44:G50" si="17">D44/B44</f>
        <v>0.20455437769925403</v>
      </c>
      <c r="H44" s="6">
        <f t="shared" ref="H44:H50" si="18">D44*100/C44</f>
        <v>96.840148698884761</v>
      </c>
      <c r="I44" s="1">
        <f t="shared" ref="I44:I50" si="19">E44*1000/B44</f>
        <v>87.16136631330977</v>
      </c>
    </row>
    <row r="45" spans="1:9" x14ac:dyDescent="0.3">
      <c r="A45" s="1" t="s">
        <v>7</v>
      </c>
      <c r="B45" s="1">
        <v>2201</v>
      </c>
      <c r="C45" s="1">
        <v>2775</v>
      </c>
      <c r="D45" s="1">
        <v>2678</v>
      </c>
      <c r="E45" s="1">
        <v>599</v>
      </c>
      <c r="F45" s="5">
        <f t="shared" si="16"/>
        <v>1.2607905497501135</v>
      </c>
      <c r="G45" s="5">
        <f t="shared" si="17"/>
        <v>1.2167196728759655</v>
      </c>
      <c r="H45" s="6">
        <f t="shared" si="18"/>
        <v>96.50450450450451</v>
      </c>
      <c r="I45" s="1">
        <f t="shared" si="19"/>
        <v>272.14902317128576</v>
      </c>
    </row>
    <row r="46" spans="1:9" x14ac:dyDescent="0.3">
      <c r="A46" s="1" t="s">
        <v>8</v>
      </c>
      <c r="B46" s="1">
        <v>2057</v>
      </c>
      <c r="C46" s="1">
        <v>4850</v>
      </c>
      <c r="D46" s="1">
        <v>4634</v>
      </c>
      <c r="E46" s="1">
        <v>544</v>
      </c>
      <c r="F46" s="5">
        <f t="shared" si="16"/>
        <v>2.3578026251823045</v>
      </c>
      <c r="G46" s="5">
        <f t="shared" si="17"/>
        <v>2.252795333009237</v>
      </c>
      <c r="H46" s="6">
        <f t="shared" si="18"/>
        <v>95.546391752577321</v>
      </c>
      <c r="I46" s="1">
        <f t="shared" si="19"/>
        <v>264.46280991735534</v>
      </c>
    </row>
    <row r="47" spans="1:9" x14ac:dyDescent="0.3">
      <c r="A47" s="1" t="s">
        <v>9</v>
      </c>
      <c r="B47" s="1">
        <v>1653</v>
      </c>
      <c r="C47" s="1">
        <v>5715</v>
      </c>
      <c r="D47" s="1">
        <v>5395</v>
      </c>
      <c r="E47" s="1">
        <v>364</v>
      </c>
      <c r="F47" s="5">
        <f t="shared" si="16"/>
        <v>3.4573502722323051</v>
      </c>
      <c r="G47" s="5">
        <f t="shared" si="17"/>
        <v>3.2637628554143983</v>
      </c>
      <c r="H47" s="6">
        <f t="shared" si="18"/>
        <v>94.40069991251093</v>
      </c>
      <c r="I47" s="1">
        <f t="shared" si="19"/>
        <v>220.20568663036903</v>
      </c>
    </row>
    <row r="48" spans="1:9" x14ac:dyDescent="0.3">
      <c r="A48" s="1" t="s">
        <v>10</v>
      </c>
      <c r="B48" s="1">
        <v>1769</v>
      </c>
      <c r="C48" s="1">
        <v>7289</v>
      </c>
      <c r="D48" s="1">
        <v>6820</v>
      </c>
      <c r="E48" s="1">
        <v>264</v>
      </c>
      <c r="F48" s="5">
        <f t="shared" si="16"/>
        <v>4.1204070096099494</v>
      </c>
      <c r="G48" s="5">
        <f t="shared" si="17"/>
        <v>3.8552854720180894</v>
      </c>
      <c r="H48" s="6">
        <f t="shared" si="18"/>
        <v>93.565646865139257</v>
      </c>
      <c r="I48" s="1">
        <f t="shared" si="19"/>
        <v>149.2368569813454</v>
      </c>
    </row>
    <row r="49" spans="1:9" x14ac:dyDescent="0.3">
      <c r="A49" s="1" t="s">
        <v>11</v>
      </c>
      <c r="B49" s="1">
        <v>1395</v>
      </c>
      <c r="C49" s="1">
        <v>6298</v>
      </c>
      <c r="D49" s="1">
        <v>5862</v>
      </c>
      <c r="E49" s="1">
        <v>122</v>
      </c>
      <c r="F49" s="5">
        <f t="shared" si="16"/>
        <v>4.5146953405017918</v>
      </c>
      <c r="G49" s="5">
        <f t="shared" si="17"/>
        <v>4.2021505376344086</v>
      </c>
      <c r="H49" s="6">
        <f t="shared" si="18"/>
        <v>93.077167354715783</v>
      </c>
      <c r="I49" s="1">
        <f t="shared" si="19"/>
        <v>87.45519713261649</v>
      </c>
    </row>
    <row r="50" spans="1:9" x14ac:dyDescent="0.3">
      <c r="A50" s="1" t="s">
        <v>12</v>
      </c>
      <c r="B50" s="1">
        <v>1198</v>
      </c>
      <c r="C50" s="1">
        <v>5574</v>
      </c>
      <c r="D50" s="1">
        <v>5163</v>
      </c>
      <c r="E50" s="1">
        <v>89</v>
      </c>
      <c r="F50" s="5">
        <f t="shared" si="16"/>
        <v>4.6527545909849746</v>
      </c>
      <c r="G50" s="5">
        <f t="shared" si="17"/>
        <v>4.3096828046744573</v>
      </c>
      <c r="H50" s="6">
        <f t="shared" si="18"/>
        <v>92.6264800861141</v>
      </c>
      <c r="I50" s="1">
        <f t="shared" si="19"/>
        <v>74.29048414023373</v>
      </c>
    </row>
    <row r="51" spans="1:9" x14ac:dyDescent="0.3">
      <c r="H51" s="7" t="s">
        <v>37</v>
      </c>
      <c r="I51" s="1">
        <f>SUM(I44:I50)*5</f>
        <v>5774.8071214325773</v>
      </c>
    </row>
    <row r="52" spans="1:9" x14ac:dyDescent="0.3">
      <c r="A52" s="8" t="s">
        <v>38</v>
      </c>
      <c r="B52" s="8"/>
      <c r="C52" s="8"/>
      <c r="D52" s="8"/>
      <c r="E52" s="8"/>
      <c r="F52" s="8"/>
      <c r="G52" s="8"/>
      <c r="H52" s="8"/>
      <c r="I52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Milne Bay 2011</vt:lpstr>
      <vt:lpstr>Age and Sex</vt:lpstr>
      <vt:lpstr>Single Age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Milne</dc:title>
  <dc:subject>2011 PNG Milne</dc:subject>
  <dc:creator>Michael Levin</dc:creator>
  <cp:keywords>2011 PNG;Papua New Guinea Statistics;2011 PNG Milne</cp:keywords>
  <cp:lastModifiedBy>Brad</cp:lastModifiedBy>
  <dcterms:created xsi:type="dcterms:W3CDTF">2020-08-07T19:29:21Z</dcterms:created>
  <dcterms:modified xsi:type="dcterms:W3CDTF">2020-08-12T00:25:18Z</dcterms:modified>
</cp:coreProperties>
</file>