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11\html\"/>
    </mc:Choice>
  </mc:AlternateContent>
  <xr:revisionPtr revIDLastSave="0" documentId="8_{06C283F9-262A-422E-81D6-4DEF4F335761}" xr6:coauthVersionLast="45" xr6:coauthVersionMax="45" xr10:uidLastSave="{00000000-0000-0000-0000-000000000000}"/>
  <bookViews>
    <workbookView xWindow="-108" yWindow="-108" windowWidth="24792" windowHeight="13440" xr2:uid="{10F56873-1250-44D4-AE5E-3B828006CF96}"/>
  </bookViews>
  <sheets>
    <sheet name="List of Tables" sheetId="6" r:id="rId1"/>
    <sheet name="New Ireland 2011" sheetId="1" r:id="rId2"/>
    <sheet name="Age and Sex" sheetId="2" r:id="rId3"/>
    <sheet name="Single Year" sheetId="3" r:id="rId4"/>
    <sheet name="SMAM" sheetId="4" r:id="rId5"/>
    <sheet name="Fertility" sheetId="5" r:id="rId6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6" l="1"/>
  <c r="A12" i="6"/>
  <c r="A11" i="6"/>
  <c r="A10" i="6"/>
  <c r="A9" i="6"/>
  <c r="I35" i="4" l="1"/>
  <c r="L27" i="4" s="1"/>
  <c r="J34" i="4"/>
  <c r="I34" i="4"/>
  <c r="H34" i="4"/>
  <c r="J33" i="4"/>
  <c r="M29" i="4" s="1"/>
  <c r="I33" i="4"/>
  <c r="L29" i="4" s="1"/>
  <c r="H33" i="4"/>
  <c r="J32" i="4"/>
  <c r="I32" i="4"/>
  <c r="H32" i="4"/>
  <c r="J31" i="4"/>
  <c r="I31" i="4"/>
  <c r="H31" i="4"/>
  <c r="J30" i="4"/>
  <c r="I30" i="4"/>
  <c r="H30" i="4"/>
  <c r="J29" i="4"/>
  <c r="I29" i="4"/>
  <c r="H29" i="4"/>
  <c r="J28" i="4"/>
  <c r="I28" i="4"/>
  <c r="H28" i="4"/>
  <c r="J27" i="4"/>
  <c r="J35" i="4" s="1"/>
  <c r="M27" i="4" s="1"/>
  <c r="I27" i="4"/>
  <c r="H27" i="4"/>
  <c r="J23" i="4"/>
  <c r="I23" i="4"/>
  <c r="H23" i="4"/>
  <c r="J22" i="4"/>
  <c r="M18" i="4" s="1"/>
  <c r="I22" i="4"/>
  <c r="L18" i="4" s="1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J24" i="4" s="1"/>
  <c r="M16" i="4" s="1"/>
  <c r="I16" i="4"/>
  <c r="H16" i="4"/>
  <c r="J12" i="4"/>
  <c r="I12" i="4"/>
  <c r="H12" i="4"/>
  <c r="J11" i="4"/>
  <c r="I11" i="4"/>
  <c r="L7" i="4" s="1"/>
  <c r="H11" i="4"/>
  <c r="K7" i="4" s="1"/>
  <c r="K12" i="4" s="1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  <c r="J5" i="4"/>
  <c r="J13" i="4" s="1"/>
  <c r="M5" i="4" s="1"/>
  <c r="I5" i="4"/>
  <c r="I13" i="4" s="1"/>
  <c r="L5" i="4" s="1"/>
  <c r="H5" i="4"/>
  <c r="I30" i="5"/>
  <c r="H30" i="5"/>
  <c r="G30" i="5"/>
  <c r="F30" i="5"/>
  <c r="I29" i="5"/>
  <c r="H29" i="5"/>
  <c r="G29" i="5"/>
  <c r="F29" i="5"/>
  <c r="I28" i="5"/>
  <c r="H28" i="5"/>
  <c r="G28" i="5"/>
  <c r="F28" i="5"/>
  <c r="I27" i="5"/>
  <c r="H27" i="5"/>
  <c r="G27" i="5"/>
  <c r="F27" i="5"/>
  <c r="I26" i="5"/>
  <c r="H26" i="5"/>
  <c r="G26" i="5"/>
  <c r="F26" i="5"/>
  <c r="I25" i="5"/>
  <c r="H25" i="5"/>
  <c r="G25" i="5"/>
  <c r="F25" i="5"/>
  <c r="I24" i="5"/>
  <c r="H24" i="5"/>
  <c r="G24" i="5"/>
  <c r="F24" i="5"/>
  <c r="I23" i="5"/>
  <c r="H23" i="5"/>
  <c r="G23" i="5"/>
  <c r="F23" i="5"/>
  <c r="I20" i="5"/>
  <c r="H20" i="5"/>
  <c r="G20" i="5"/>
  <c r="F20" i="5"/>
  <c r="I19" i="5"/>
  <c r="H19" i="5"/>
  <c r="G19" i="5"/>
  <c r="F19" i="5"/>
  <c r="I18" i="5"/>
  <c r="H18" i="5"/>
  <c r="G18" i="5"/>
  <c r="F18" i="5"/>
  <c r="I17" i="5"/>
  <c r="H17" i="5"/>
  <c r="G17" i="5"/>
  <c r="F17" i="5"/>
  <c r="I16" i="5"/>
  <c r="H16" i="5"/>
  <c r="G16" i="5"/>
  <c r="F16" i="5"/>
  <c r="I15" i="5"/>
  <c r="H15" i="5"/>
  <c r="G15" i="5"/>
  <c r="F15" i="5"/>
  <c r="I14" i="5"/>
  <c r="I21" i="5" s="1"/>
  <c r="H14" i="5"/>
  <c r="G14" i="5"/>
  <c r="F14" i="5"/>
  <c r="I13" i="5"/>
  <c r="H13" i="5"/>
  <c r="G13" i="5"/>
  <c r="F13" i="5"/>
  <c r="I10" i="5"/>
  <c r="H10" i="5"/>
  <c r="G10" i="5"/>
  <c r="F10" i="5"/>
  <c r="I9" i="5"/>
  <c r="H9" i="5"/>
  <c r="G9" i="5"/>
  <c r="F9" i="5"/>
  <c r="I8" i="5"/>
  <c r="H8" i="5"/>
  <c r="G8" i="5"/>
  <c r="F8" i="5"/>
  <c r="I7" i="5"/>
  <c r="H7" i="5"/>
  <c r="G7" i="5"/>
  <c r="F7" i="5"/>
  <c r="I6" i="5"/>
  <c r="H6" i="5"/>
  <c r="G6" i="5"/>
  <c r="F6" i="5"/>
  <c r="I5" i="5"/>
  <c r="H5" i="5"/>
  <c r="G5" i="5"/>
  <c r="F5" i="5"/>
  <c r="I4" i="5"/>
  <c r="I11" i="5" s="1"/>
  <c r="H4" i="5"/>
  <c r="G4" i="5"/>
  <c r="F4" i="5"/>
  <c r="I3" i="5"/>
  <c r="H3" i="5"/>
  <c r="G3" i="5"/>
  <c r="F3" i="5"/>
  <c r="M7" i="4" l="1"/>
  <c r="M12" i="4" s="1"/>
  <c r="K18" i="4"/>
  <c r="K23" i="4" s="1"/>
  <c r="H13" i="4"/>
  <c r="K5" i="4" s="1"/>
  <c r="K11" i="4" s="1"/>
  <c r="K13" i="4" s="1"/>
  <c r="K29" i="4"/>
  <c r="H24" i="4"/>
  <c r="K16" i="4" s="1"/>
  <c r="H35" i="4"/>
  <c r="K27" i="4" s="1"/>
  <c r="K34" i="4"/>
  <c r="K31" i="4"/>
  <c r="K33" i="4"/>
  <c r="K35" i="4" s="1"/>
  <c r="L34" i="4"/>
  <c r="L31" i="4"/>
  <c r="L33" i="4" s="1"/>
  <c r="L35" i="4" s="1"/>
  <c r="M34" i="4"/>
  <c r="M31" i="4"/>
  <c r="M33" i="4" s="1"/>
  <c r="M35" i="4" s="1"/>
  <c r="L23" i="4"/>
  <c r="L20" i="4"/>
  <c r="M23" i="4"/>
  <c r="M20" i="4"/>
  <c r="M22" i="4" s="1"/>
  <c r="M24" i="4" s="1"/>
  <c r="I24" i="4"/>
  <c r="L16" i="4" s="1"/>
  <c r="L12" i="4"/>
  <c r="L9" i="4"/>
  <c r="L11" i="4" s="1"/>
  <c r="L13" i="4" s="1"/>
  <c r="K9" i="4"/>
  <c r="I31" i="5"/>
  <c r="K20" i="4" l="1"/>
  <c r="K22" i="4" s="1"/>
  <c r="K24" i="4" s="1"/>
  <c r="M9" i="4"/>
  <c r="M11" i="4" s="1"/>
  <c r="M13" i="4" s="1"/>
  <c r="L22" i="4"/>
  <c r="L24" i="4" s="1"/>
</calcChain>
</file>

<file path=xl/sharedStrings.xml><?xml version="1.0" encoding="utf-8"?>
<sst xmlns="http://schemas.openxmlformats.org/spreadsheetml/2006/main" count="195" uniqueCount="48">
  <si>
    <t>Total</t>
  </si>
  <si>
    <t>Kavieng</t>
  </si>
  <si>
    <t>Namatanai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</si>
  <si>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</si>
  <si>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</si>
  <si>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</si>
  <si>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</si>
  <si>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</si>
  <si>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</si>
  <si>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</si>
  <si>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</si>
  <si>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</si>
  <si>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</si>
  <si>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</si>
  <si>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</si>
  <si>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</si>
  <si>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</si>
  <si>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</si>
  <si>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Males</t>
  </si>
  <si>
    <t>Females</t>
  </si>
  <si>
    <t>Never married</t>
  </si>
  <si>
    <t xml:space="preserve">   SMAM Ages</t>
  </si>
  <si>
    <t xml:space="preserve">   Kavieng</t>
  </si>
  <si>
    <t xml:space="preserve">   Namatanai</t>
  </si>
  <si>
    <t>CEB</t>
  </si>
  <si>
    <t>CS</t>
  </si>
  <si>
    <t>LB</t>
  </si>
  <si>
    <t xml:space="preserve">   Fertility ages</t>
  </si>
  <si>
    <t>CEB/W</t>
  </si>
  <si>
    <t>CS/W</t>
  </si>
  <si>
    <t>CS/CEB</t>
  </si>
  <si>
    <t>ASFR</t>
  </si>
  <si>
    <t>Table 5. Fertility by District, New Ireland Province, PNG: 2011</t>
  </si>
  <si>
    <t>TFR ==&gt;</t>
  </si>
  <si>
    <t>Source: 2011 Papua New Guinea Census</t>
  </si>
  <si>
    <t>Average Age 1st Marriage</t>
  </si>
  <si>
    <t>Table 4. Average Age at First Marriage by District, New Ireland Province, PNG: 2011</t>
  </si>
  <si>
    <t xml:space="preserve">     Total</t>
  </si>
  <si>
    <t>5 - 9</t>
  </si>
  <si>
    <t>10 - 14</t>
  </si>
  <si>
    <t xml:space="preserve">    Males</t>
  </si>
  <si>
    <t xml:space="preserve">    Females</t>
  </si>
  <si>
    <t>Table 1. Sex and Age by Districts, New Ireland Province, PNG: 2011</t>
  </si>
  <si>
    <t>Table 2. Age and Sex by District, New Ireland Province, PNG: 2011</t>
  </si>
  <si>
    <t>Table 3. Single Year of Age and Sex by District,  New Ireland Province, PNG: 2011</t>
  </si>
  <si>
    <t>Papua New Guinea</t>
  </si>
  <si>
    <t>2011 PNG New Ireland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</si>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</sst>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sz val="26"/>
      <color theme="1"/>
      <name val="Calibri"/>
      <family val="2"/>
      <scheme val="minor"/>
    </font>
    <font>
      <sz val="28"/>
      <color theme="0" tint="-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degree="135">
        <stop position="0">
          <color rgb="FFC00000"/>
        </stop>
        <stop position="1">
          <color theme="1"/>
        </stop>
      </gradient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4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3" fontId="2" fillId="0" borderId="1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left"/>
    </xf>
    <xf numFmtId="3" fontId="2" fillId="0" borderId="5" xfId="0" applyNumberFormat="1" applyFont="1" applyBorder="1" applyAlignment="1">
      <alignment horizontal="left"/>
    </xf>
    <xf numFmtId="3" fontId="2" fillId="0" borderId="7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49" fontId="2" fillId="0" borderId="0" xfId="0" applyNumberFormat="1" applyFont="1"/>
    <xf numFmtId="49" fontId="2" fillId="0" borderId="4" xfId="0" applyNumberFormat="1" applyFont="1" applyBorder="1"/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3" borderId="0" xfId="0" applyFont="1" applyFill="1" applyAlignment="1">
      <alignment horizontal="center" textRotation="45"/>
    </xf>
    <xf numFmtId="0" fontId="6" fillId="0" borderId="0" xfId="2" applyAlignment="1">
      <alignment horizontal="left"/>
    </xf>
    <xf numFmtId="49" fontId="6" fillId="0" borderId="0" xfId="2" quotePrefix="1" applyNumberFormat="1" applyAlignment="1">
      <alignment horizontal="left"/>
    </xf>
    <xf numFmtId="3" fontId="6" fillId="0" borderId="0" xfId="2" quotePrefix="1" applyNumberFormat="1" applyAlignment="1">
      <alignment horizontal="left"/>
    </xf>
    <xf numFmtId="3" fontId="6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9DF0B-083D-46FF-8B97-2412F3F87E83}">
  <dimension ref="A1:L24"/>
  <sheetViews>
    <sheetView tabSelected="1" workbookViewId="0">
      <selection activeCell="A14" sqref="A14:H14"/>
    </sheetView>
  </sheetViews>
  <sheetFormatPr defaultRowHeight="14.4" x14ac:dyDescent="0.3"/>
  <sheetData>
    <row r="1" spans="1:12" ht="14.4" customHeight="1" x14ac:dyDescent="0.3">
      <c r="A1" s="27" t="s">
        <v>46</v>
      </c>
      <c r="B1" s="27"/>
      <c r="C1" s="27"/>
      <c r="D1" s="27"/>
      <c r="E1" s="27"/>
      <c r="F1" s="27"/>
      <c r="G1" s="27"/>
      <c r="H1" s="27"/>
      <c r="I1" s="29" t="s">
        <v>45</v>
      </c>
      <c r="J1" s="29"/>
      <c r="K1" s="29"/>
      <c r="L1" s="29"/>
    </row>
    <row r="2" spans="1:12" x14ac:dyDescent="0.3">
      <c r="A2" s="27"/>
      <c r="B2" s="27"/>
      <c r="C2" s="27"/>
      <c r="D2" s="27"/>
      <c r="E2" s="27"/>
      <c r="F2" s="27"/>
      <c r="G2" s="27"/>
      <c r="H2" s="27"/>
      <c r="I2" s="29"/>
      <c r="J2" s="29"/>
      <c r="K2" s="29"/>
      <c r="L2" s="29"/>
    </row>
    <row r="3" spans="1:12" x14ac:dyDescent="0.3">
      <c r="A3" s="27"/>
      <c r="B3" s="27"/>
      <c r="C3" s="27"/>
      <c r="D3" s="27"/>
      <c r="E3" s="27"/>
      <c r="F3" s="27"/>
      <c r="G3" s="27"/>
      <c r="H3" s="27"/>
      <c r="I3" s="29"/>
      <c r="J3" s="29"/>
      <c r="K3" s="29"/>
      <c r="L3" s="29"/>
    </row>
    <row r="4" spans="1:12" x14ac:dyDescent="0.3">
      <c r="A4" s="27"/>
      <c r="B4" s="27"/>
      <c r="C4" s="27"/>
      <c r="D4" s="27"/>
      <c r="E4" s="27"/>
      <c r="F4" s="27"/>
      <c r="G4" s="27"/>
      <c r="H4" s="27"/>
      <c r="I4" s="29"/>
      <c r="J4" s="29"/>
      <c r="K4" s="29"/>
      <c r="L4" s="29"/>
    </row>
    <row r="5" spans="1:12" x14ac:dyDescent="0.3">
      <c r="A5" s="27" t="s">
        <v>47</v>
      </c>
      <c r="B5" s="27"/>
      <c r="C5" s="27"/>
      <c r="D5" s="27"/>
      <c r="E5" s="27"/>
      <c r="F5" s="27"/>
      <c r="G5" s="27"/>
      <c r="H5" s="27"/>
      <c r="I5" s="29"/>
      <c r="J5" s="29"/>
      <c r="K5" s="29"/>
      <c r="L5" s="29"/>
    </row>
    <row r="6" spans="1:12" x14ac:dyDescent="0.3">
      <c r="A6" s="27"/>
      <c r="B6" s="27"/>
      <c r="C6" s="27"/>
      <c r="D6" s="27"/>
      <c r="E6" s="27"/>
      <c r="F6" s="27"/>
      <c r="G6" s="27"/>
      <c r="H6" s="27"/>
      <c r="I6" s="29"/>
      <c r="J6" s="29"/>
      <c r="K6" s="29"/>
      <c r="L6" s="29"/>
    </row>
    <row r="7" spans="1:12" x14ac:dyDescent="0.3">
      <c r="A7" s="27"/>
      <c r="B7" s="27"/>
      <c r="C7" s="27"/>
      <c r="D7" s="27"/>
      <c r="E7" s="27"/>
      <c r="F7" s="27"/>
      <c r="G7" s="27"/>
      <c r="H7" s="27"/>
      <c r="I7" s="29"/>
      <c r="J7" s="29"/>
      <c r="K7" s="29"/>
      <c r="L7" s="29"/>
    </row>
    <row r="8" spans="1:12" x14ac:dyDescent="0.3">
      <c r="A8" s="27"/>
      <c r="B8" s="27"/>
      <c r="C8" s="27"/>
      <c r="D8" s="27"/>
      <c r="E8" s="27"/>
      <c r="F8" s="27"/>
      <c r="G8" s="27"/>
      <c r="H8" s="27"/>
      <c r="I8" s="29"/>
      <c r="J8" s="29"/>
      <c r="K8" s="29"/>
      <c r="L8" s="29"/>
    </row>
    <row r="9" spans="1:12" x14ac:dyDescent="0.3">
      <c r="A9" s="31" t="str">
        <f>'New Ireland 2011'!A1</f>
        <v>Table 1. Sex and Age by Districts, New Ireland Province, PNG: 2011</v>
      </c>
      <c r="B9" s="30"/>
      <c r="C9" s="30"/>
      <c r="D9" s="30"/>
      <c r="E9" s="30"/>
      <c r="F9" s="30"/>
      <c r="G9" s="30"/>
      <c r="H9" s="30"/>
      <c r="I9" s="29"/>
      <c r="J9" s="29"/>
      <c r="K9" s="29"/>
      <c r="L9" s="29"/>
    </row>
    <row r="10" spans="1:12" x14ac:dyDescent="0.3">
      <c r="A10" s="32" t="str">
        <f>'Age and Sex'!A1</f>
        <v>Table 2. Age and Sex by District, New Ireland Province, PNG: 2011</v>
      </c>
      <c r="B10" s="30"/>
      <c r="C10" s="30"/>
      <c r="D10" s="30"/>
      <c r="E10" s="30"/>
      <c r="F10" s="30"/>
      <c r="G10" s="30"/>
      <c r="H10" s="30"/>
      <c r="I10" s="29"/>
      <c r="J10" s="29"/>
      <c r="K10" s="29"/>
      <c r="L10" s="29"/>
    </row>
    <row r="11" spans="1:12" x14ac:dyDescent="0.3">
      <c r="A11" s="32" t="str">
        <f>'Single Year'!A1</f>
        <v>Table 3. Single Year of Age and Sex by District,  New Ireland Province, PNG: 2011</v>
      </c>
      <c r="B11" s="30"/>
      <c r="C11" s="30"/>
      <c r="D11" s="30"/>
      <c r="E11" s="30"/>
      <c r="F11" s="30"/>
      <c r="G11" s="30"/>
      <c r="H11" s="30"/>
      <c r="I11" s="29"/>
      <c r="J11" s="29"/>
      <c r="K11" s="29"/>
      <c r="L11" s="29"/>
    </row>
    <row r="12" spans="1:12" x14ac:dyDescent="0.3">
      <c r="A12" s="33" t="str">
        <f>SMAM!A1</f>
        <v>Table 4. Average Age at First Marriage by District, New Ireland Province, PNG: 2011</v>
      </c>
      <c r="B12" s="30"/>
      <c r="C12" s="30"/>
      <c r="D12" s="30"/>
      <c r="E12" s="30"/>
      <c r="F12" s="30"/>
      <c r="G12" s="30"/>
      <c r="H12" s="30"/>
      <c r="I12" s="29"/>
      <c r="J12" s="29"/>
      <c r="K12" s="29"/>
      <c r="L12" s="29"/>
    </row>
    <row r="13" spans="1:12" x14ac:dyDescent="0.3">
      <c r="A13" s="33" t="str">
        <f>Fertility!A1</f>
        <v>Table 5. Fertility by District, New Ireland Province, PNG: 2011</v>
      </c>
      <c r="B13" s="30"/>
      <c r="C13" s="30"/>
      <c r="D13" s="30"/>
      <c r="E13" s="30"/>
      <c r="F13" s="30"/>
      <c r="G13" s="30"/>
      <c r="H13" s="30"/>
    </row>
    <row r="14" spans="1:12" x14ac:dyDescent="0.3">
      <c r="A14" s="28"/>
      <c r="B14" s="28"/>
      <c r="C14" s="28"/>
      <c r="D14" s="28"/>
      <c r="E14" s="28"/>
      <c r="F14" s="28"/>
      <c r="G14" s="28"/>
      <c r="H14" s="28"/>
    </row>
    <row r="15" spans="1:12" x14ac:dyDescent="0.3">
      <c r="A15" s="28"/>
      <c r="B15" s="28"/>
      <c r="C15" s="28"/>
      <c r="D15" s="28"/>
      <c r="E15" s="28"/>
      <c r="F15" s="28"/>
      <c r="G15" s="28"/>
      <c r="H15" s="28"/>
    </row>
    <row r="16" spans="1:12" x14ac:dyDescent="0.3">
      <c r="A16" s="28"/>
      <c r="B16" s="28"/>
      <c r="C16" s="28"/>
      <c r="D16" s="28"/>
      <c r="E16" s="28"/>
      <c r="F16" s="28"/>
      <c r="G16" s="28"/>
      <c r="H16" s="28"/>
    </row>
    <row r="17" spans="1:8" x14ac:dyDescent="0.3">
      <c r="A17" s="28"/>
      <c r="B17" s="28"/>
      <c r="C17" s="28"/>
      <c r="D17" s="28"/>
      <c r="E17" s="28"/>
      <c r="F17" s="28"/>
      <c r="G17" s="28"/>
      <c r="H17" s="28"/>
    </row>
    <row r="18" spans="1:8" x14ac:dyDescent="0.3">
      <c r="A18" s="28"/>
      <c r="B18" s="28"/>
      <c r="C18" s="28"/>
      <c r="D18" s="28"/>
      <c r="E18" s="28"/>
      <c r="F18" s="28"/>
      <c r="G18" s="28"/>
      <c r="H18" s="28"/>
    </row>
    <row r="19" spans="1:8" x14ac:dyDescent="0.3">
      <c r="A19" s="28"/>
      <c r="B19" s="28"/>
      <c r="C19" s="28"/>
      <c r="D19" s="28"/>
      <c r="E19" s="28"/>
      <c r="F19" s="28"/>
      <c r="G19" s="28"/>
      <c r="H19" s="28"/>
    </row>
    <row r="20" spans="1:8" x14ac:dyDescent="0.3">
      <c r="A20" s="28"/>
      <c r="B20" s="28"/>
      <c r="C20" s="28"/>
      <c r="D20" s="28"/>
      <c r="E20" s="28"/>
      <c r="F20" s="28"/>
      <c r="G20" s="28"/>
      <c r="H20" s="28"/>
    </row>
    <row r="21" spans="1:8" x14ac:dyDescent="0.3">
      <c r="A21" s="28"/>
      <c r="B21" s="28"/>
      <c r="C21" s="28"/>
      <c r="D21" s="28"/>
      <c r="E21" s="28"/>
      <c r="F21" s="28"/>
      <c r="G21" s="28"/>
      <c r="H21" s="28"/>
    </row>
    <row r="22" spans="1:8" x14ac:dyDescent="0.3">
      <c r="A22" s="28"/>
      <c r="B22" s="28"/>
      <c r="C22" s="28"/>
      <c r="D22" s="28"/>
      <c r="E22" s="28"/>
      <c r="F22" s="28"/>
      <c r="G22" s="28"/>
      <c r="H22" s="28"/>
    </row>
    <row r="23" spans="1:8" x14ac:dyDescent="0.3">
      <c r="A23" s="28"/>
      <c r="B23" s="28"/>
      <c r="C23" s="28"/>
      <c r="D23" s="28"/>
      <c r="E23" s="28"/>
      <c r="F23" s="28"/>
      <c r="G23" s="28"/>
      <c r="H23" s="28"/>
    </row>
    <row r="24" spans="1:8" x14ac:dyDescent="0.3">
      <c r="A24" s="28"/>
      <c r="B24" s="28"/>
      <c r="C24" s="28"/>
      <c r="D24" s="28"/>
      <c r="E24" s="28"/>
      <c r="F24" s="28"/>
      <c r="G24" s="28"/>
      <c r="H24" s="28"/>
    </row>
  </sheetData>
  <mergeCells count="19">
    <mergeCell ref="I1:L12"/>
    <mergeCell ref="A19:H19"/>
    <mergeCell ref="A20:H20"/>
    <mergeCell ref="A21:H21"/>
    <mergeCell ref="A22:H22"/>
    <mergeCell ref="A23:H23"/>
    <mergeCell ref="A24:H24"/>
    <mergeCell ref="A13:H13"/>
    <mergeCell ref="A14:H14"/>
    <mergeCell ref="A15:H15"/>
    <mergeCell ref="A16:H16"/>
    <mergeCell ref="A17:H17"/>
    <mergeCell ref="A18:H18"/>
    <mergeCell ref="A1:H4"/>
    <mergeCell ref="A5:H8"/>
    <mergeCell ref="A9:H9"/>
    <mergeCell ref="A10:H10"/>
    <mergeCell ref="A11:H11"/>
    <mergeCell ref="A12:H12"/>
  </mergeCells>
  <hyperlinks>
    <hyperlink ref="A9:H9" location="'New Ireland 2011'!A1" display="'New Ireland 2011'!A1" xr:uid="{649CAEAB-8C97-48CA-BED0-D23210949950}"/>
    <hyperlink ref="A10:H10" location="'Age and Sex'!A1" display="'Age and Sex'!A1" xr:uid="{70C47757-A66C-4CF3-903D-D1BA7AAE74D1}"/>
    <hyperlink ref="A11:H11" location="'Single Year'!A1" display="'Single Year'!A1" xr:uid="{1BC34587-A065-4100-A192-16AC7208B3D9}"/>
    <hyperlink ref="A12:H12" location="SMAM!A1" display="SMAM!A1" xr:uid="{1038C81C-1328-428D-9744-5C13BCDD52F1}"/>
    <hyperlink ref="A13:H13" location="Fertility!A1" display="Fertility!A1" xr:uid="{53D26D13-1F06-4F49-98AC-08E58E071779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0C07-F06F-4839-9214-8CBE981D8F79}">
  <dimension ref="A1:D59"/>
  <sheetViews>
    <sheetView view="pageBreakPreview" zoomScale="150" zoomScaleNormal="100" zoomScaleSheetLayoutView="150" workbookViewId="0">
      <selection activeCell="A3" sqref="A3:A20"/>
    </sheetView>
  </sheetViews>
  <sheetFormatPr defaultRowHeight="10.199999999999999" x14ac:dyDescent="0.2"/>
  <cols>
    <col min="1" max="4" width="15.77734375" style="1" customWidth="1"/>
    <col min="5" max="16384" width="8.88671875" style="1"/>
  </cols>
  <sheetData>
    <row r="1" spans="1:4" x14ac:dyDescent="0.2">
      <c r="A1" s="23" t="s">
        <v>42</v>
      </c>
    </row>
    <row r="2" spans="1:4" x14ac:dyDescent="0.2">
      <c r="A2" s="18"/>
      <c r="B2" s="3" t="s">
        <v>0</v>
      </c>
      <c r="C2" s="3" t="s">
        <v>1</v>
      </c>
      <c r="D2" s="4" t="s">
        <v>2</v>
      </c>
    </row>
    <row r="3" spans="1:4" x14ac:dyDescent="0.2">
      <c r="A3" s="23" t="s">
        <v>37</v>
      </c>
      <c r="B3" s="1">
        <v>192119</v>
      </c>
      <c r="C3" s="1">
        <v>82223</v>
      </c>
      <c r="D3" s="1">
        <v>109896</v>
      </c>
    </row>
    <row r="4" spans="1:4" x14ac:dyDescent="0.2">
      <c r="A4" s="23" t="s">
        <v>3</v>
      </c>
      <c r="B4" s="1">
        <v>27152</v>
      </c>
      <c r="C4" s="1">
        <v>11779</v>
      </c>
      <c r="D4" s="1">
        <v>15373</v>
      </c>
    </row>
    <row r="5" spans="1:4" x14ac:dyDescent="0.2">
      <c r="A5" s="23" t="s">
        <v>38</v>
      </c>
      <c r="B5" s="1">
        <v>29160</v>
      </c>
      <c r="C5" s="1">
        <v>12454</v>
      </c>
      <c r="D5" s="1">
        <v>16706</v>
      </c>
    </row>
    <row r="6" spans="1:4" x14ac:dyDescent="0.2">
      <c r="A6" s="23" t="s">
        <v>39</v>
      </c>
      <c r="B6" s="1">
        <v>24840</v>
      </c>
      <c r="C6" s="1">
        <v>10812</v>
      </c>
      <c r="D6" s="1">
        <v>14028</v>
      </c>
    </row>
    <row r="7" spans="1:4" x14ac:dyDescent="0.2">
      <c r="A7" s="23" t="s">
        <v>4</v>
      </c>
      <c r="B7" s="1">
        <v>21771</v>
      </c>
      <c r="C7" s="1">
        <v>9259</v>
      </c>
      <c r="D7" s="1">
        <v>12512</v>
      </c>
    </row>
    <row r="8" spans="1:4" x14ac:dyDescent="0.2">
      <c r="A8" s="23" t="s">
        <v>5</v>
      </c>
      <c r="B8" s="1">
        <v>16221</v>
      </c>
      <c r="C8" s="1">
        <v>6758</v>
      </c>
      <c r="D8" s="1">
        <v>9463</v>
      </c>
    </row>
    <row r="9" spans="1:4" x14ac:dyDescent="0.2">
      <c r="A9" s="23" t="s">
        <v>6</v>
      </c>
      <c r="B9" s="1">
        <v>14955</v>
      </c>
      <c r="C9" s="1">
        <v>6137</v>
      </c>
      <c r="D9" s="1">
        <v>8818</v>
      </c>
    </row>
    <row r="10" spans="1:4" x14ac:dyDescent="0.2">
      <c r="A10" s="23" t="s">
        <v>7</v>
      </c>
      <c r="B10" s="1">
        <v>11626</v>
      </c>
      <c r="C10" s="1">
        <v>4759</v>
      </c>
      <c r="D10" s="1">
        <v>6867</v>
      </c>
    </row>
    <row r="11" spans="1:4" x14ac:dyDescent="0.2">
      <c r="A11" s="23" t="s">
        <v>8</v>
      </c>
      <c r="B11" s="1">
        <v>11422</v>
      </c>
      <c r="C11" s="1">
        <v>4884</v>
      </c>
      <c r="D11" s="1">
        <v>6538</v>
      </c>
    </row>
    <row r="12" spans="1:4" x14ac:dyDescent="0.2">
      <c r="A12" s="23" t="s">
        <v>9</v>
      </c>
      <c r="B12" s="1">
        <v>8900</v>
      </c>
      <c r="C12" s="1">
        <v>3875</v>
      </c>
      <c r="D12" s="1">
        <v>5025</v>
      </c>
    </row>
    <row r="13" spans="1:4" x14ac:dyDescent="0.2">
      <c r="A13" s="23" t="s">
        <v>10</v>
      </c>
      <c r="B13" s="1">
        <v>8144</v>
      </c>
      <c r="C13" s="1">
        <v>3519</v>
      </c>
      <c r="D13" s="1">
        <v>4625</v>
      </c>
    </row>
    <row r="14" spans="1:4" x14ac:dyDescent="0.2">
      <c r="A14" s="23" t="s">
        <v>11</v>
      </c>
      <c r="B14" s="1">
        <v>5779</v>
      </c>
      <c r="C14" s="1">
        <v>2464</v>
      </c>
      <c r="D14" s="1">
        <v>3315</v>
      </c>
    </row>
    <row r="15" spans="1:4" x14ac:dyDescent="0.2">
      <c r="A15" s="23" t="s">
        <v>12</v>
      </c>
      <c r="B15" s="1">
        <v>4256</v>
      </c>
      <c r="C15" s="1">
        <v>1873</v>
      </c>
      <c r="D15" s="1">
        <v>2383</v>
      </c>
    </row>
    <row r="16" spans="1:4" x14ac:dyDescent="0.2">
      <c r="A16" s="23" t="s">
        <v>13</v>
      </c>
      <c r="B16" s="1">
        <v>3071</v>
      </c>
      <c r="C16" s="1">
        <v>1398</v>
      </c>
      <c r="D16" s="1">
        <v>1673</v>
      </c>
    </row>
    <row r="17" spans="1:4" x14ac:dyDescent="0.2">
      <c r="A17" s="23" t="s">
        <v>14</v>
      </c>
      <c r="B17" s="1">
        <v>2012</v>
      </c>
      <c r="C17" s="1">
        <v>927</v>
      </c>
      <c r="D17" s="1">
        <v>1085</v>
      </c>
    </row>
    <row r="18" spans="1:4" x14ac:dyDescent="0.2">
      <c r="A18" s="23" t="s">
        <v>15</v>
      </c>
      <c r="B18" s="1">
        <v>1311</v>
      </c>
      <c r="C18" s="1">
        <v>636</v>
      </c>
      <c r="D18" s="1">
        <v>675</v>
      </c>
    </row>
    <row r="19" spans="1:4" x14ac:dyDescent="0.2">
      <c r="A19" s="23" t="s">
        <v>16</v>
      </c>
      <c r="B19" s="1">
        <v>1499</v>
      </c>
      <c r="C19" s="1">
        <v>689</v>
      </c>
      <c r="D19" s="1">
        <v>810</v>
      </c>
    </row>
    <row r="20" spans="1:4" x14ac:dyDescent="0.2">
      <c r="A20" s="23" t="s">
        <v>17</v>
      </c>
      <c r="B20" s="6">
        <v>18.399999999999999</v>
      </c>
      <c r="C20" s="6">
        <v>18.3</v>
      </c>
      <c r="D20" s="6">
        <v>18.5</v>
      </c>
    </row>
    <row r="21" spans="1:4" x14ac:dyDescent="0.2">
      <c r="A21" s="23"/>
    </row>
    <row r="22" spans="1:4" x14ac:dyDescent="0.2">
      <c r="A22" s="23" t="s">
        <v>40</v>
      </c>
      <c r="B22" s="1">
        <v>101149</v>
      </c>
      <c r="C22" s="1">
        <v>42891</v>
      </c>
      <c r="D22" s="1">
        <v>58258</v>
      </c>
    </row>
    <row r="23" spans="1:4" x14ac:dyDescent="0.2">
      <c r="A23" s="23" t="s">
        <v>3</v>
      </c>
      <c r="B23" s="1">
        <v>14298</v>
      </c>
      <c r="C23" s="1">
        <v>6089</v>
      </c>
      <c r="D23" s="1">
        <v>8209</v>
      </c>
    </row>
    <row r="24" spans="1:4" x14ac:dyDescent="0.2">
      <c r="A24" s="23" t="s">
        <v>38</v>
      </c>
      <c r="B24" s="1">
        <v>15226</v>
      </c>
      <c r="C24" s="1">
        <v>6449</v>
      </c>
      <c r="D24" s="1">
        <v>8777</v>
      </c>
    </row>
    <row r="25" spans="1:4" x14ac:dyDescent="0.2">
      <c r="A25" s="23" t="s">
        <v>39</v>
      </c>
      <c r="B25" s="1">
        <v>13242</v>
      </c>
      <c r="C25" s="1">
        <v>5724</v>
      </c>
      <c r="D25" s="1">
        <v>7518</v>
      </c>
    </row>
    <row r="26" spans="1:4" x14ac:dyDescent="0.2">
      <c r="A26" s="23" t="s">
        <v>4</v>
      </c>
      <c r="B26" s="1">
        <v>11531</v>
      </c>
      <c r="C26" s="1">
        <v>4908</v>
      </c>
      <c r="D26" s="1">
        <v>6623</v>
      </c>
    </row>
    <row r="27" spans="1:4" x14ac:dyDescent="0.2">
      <c r="A27" s="23" t="s">
        <v>5</v>
      </c>
      <c r="B27" s="1">
        <v>8484</v>
      </c>
      <c r="C27" s="1">
        <v>3504</v>
      </c>
      <c r="D27" s="1">
        <v>4980</v>
      </c>
    </row>
    <row r="28" spans="1:4" x14ac:dyDescent="0.2">
      <c r="A28" s="23" t="s">
        <v>6</v>
      </c>
      <c r="B28" s="1">
        <v>7517</v>
      </c>
      <c r="C28" s="1">
        <v>2968</v>
      </c>
      <c r="D28" s="1">
        <v>4549</v>
      </c>
    </row>
    <row r="29" spans="1:4" x14ac:dyDescent="0.2">
      <c r="A29" s="23" t="s">
        <v>7</v>
      </c>
      <c r="B29" s="1">
        <v>5957</v>
      </c>
      <c r="C29" s="1">
        <v>2387</v>
      </c>
      <c r="D29" s="1">
        <v>3570</v>
      </c>
    </row>
    <row r="30" spans="1:4" x14ac:dyDescent="0.2">
      <c r="A30" s="23" t="s">
        <v>8</v>
      </c>
      <c r="B30" s="1">
        <v>5967</v>
      </c>
      <c r="C30" s="1">
        <v>2537</v>
      </c>
      <c r="D30" s="1">
        <v>3430</v>
      </c>
    </row>
    <row r="31" spans="1:4" x14ac:dyDescent="0.2">
      <c r="A31" s="23" t="s">
        <v>9</v>
      </c>
      <c r="B31" s="1">
        <v>4720</v>
      </c>
      <c r="C31" s="1">
        <v>2059</v>
      </c>
      <c r="D31" s="1">
        <v>2661</v>
      </c>
    </row>
    <row r="32" spans="1:4" x14ac:dyDescent="0.2">
      <c r="A32" s="23" t="s">
        <v>10</v>
      </c>
      <c r="B32" s="1">
        <v>4283</v>
      </c>
      <c r="C32" s="1">
        <v>1845</v>
      </c>
      <c r="D32" s="1">
        <v>2438</v>
      </c>
    </row>
    <row r="33" spans="1:4" x14ac:dyDescent="0.2">
      <c r="A33" s="23" t="s">
        <v>11</v>
      </c>
      <c r="B33" s="1">
        <v>3181</v>
      </c>
      <c r="C33" s="1">
        <v>1384</v>
      </c>
      <c r="D33" s="1">
        <v>1797</v>
      </c>
    </row>
    <row r="34" spans="1:4" x14ac:dyDescent="0.2">
      <c r="A34" s="23" t="s">
        <v>12</v>
      </c>
      <c r="B34" s="1">
        <v>2324</v>
      </c>
      <c r="C34" s="1">
        <v>996</v>
      </c>
      <c r="D34" s="1">
        <v>1328</v>
      </c>
    </row>
    <row r="35" spans="1:4" x14ac:dyDescent="0.2">
      <c r="A35" s="23" t="s">
        <v>13</v>
      </c>
      <c r="B35" s="1">
        <v>1744</v>
      </c>
      <c r="C35" s="1">
        <v>787</v>
      </c>
      <c r="D35" s="1">
        <v>957</v>
      </c>
    </row>
    <row r="36" spans="1:4" x14ac:dyDescent="0.2">
      <c r="A36" s="23" t="s">
        <v>14</v>
      </c>
      <c r="B36" s="1">
        <v>1090</v>
      </c>
      <c r="C36" s="1">
        <v>515</v>
      </c>
      <c r="D36" s="1">
        <v>575</v>
      </c>
    </row>
    <row r="37" spans="1:4" x14ac:dyDescent="0.2">
      <c r="A37" s="23" t="s">
        <v>15</v>
      </c>
      <c r="B37" s="1">
        <v>747</v>
      </c>
      <c r="C37" s="1">
        <v>343</v>
      </c>
      <c r="D37" s="1">
        <v>404</v>
      </c>
    </row>
    <row r="38" spans="1:4" x14ac:dyDescent="0.2">
      <c r="A38" s="23" t="s">
        <v>16</v>
      </c>
      <c r="B38" s="1">
        <v>838</v>
      </c>
      <c r="C38" s="1">
        <v>396</v>
      </c>
      <c r="D38" s="1">
        <v>442</v>
      </c>
    </row>
    <row r="39" spans="1:4" x14ac:dyDescent="0.2">
      <c r="A39" s="23" t="s">
        <v>17</v>
      </c>
      <c r="B39" s="6">
        <v>18.399999999999999</v>
      </c>
      <c r="C39" s="6">
        <v>18.2</v>
      </c>
      <c r="D39" s="6">
        <v>18.5</v>
      </c>
    </row>
    <row r="40" spans="1:4" x14ac:dyDescent="0.2">
      <c r="A40" s="23"/>
    </row>
    <row r="41" spans="1:4" x14ac:dyDescent="0.2">
      <c r="A41" s="23" t="s">
        <v>41</v>
      </c>
      <c r="B41" s="1">
        <v>90970</v>
      </c>
      <c r="C41" s="1">
        <v>39332</v>
      </c>
      <c r="D41" s="1">
        <v>51638</v>
      </c>
    </row>
    <row r="42" spans="1:4" x14ac:dyDescent="0.2">
      <c r="A42" s="23" t="s">
        <v>3</v>
      </c>
      <c r="B42" s="1">
        <v>12854</v>
      </c>
      <c r="C42" s="1">
        <v>5690</v>
      </c>
      <c r="D42" s="1">
        <v>7164</v>
      </c>
    </row>
    <row r="43" spans="1:4" x14ac:dyDescent="0.2">
      <c r="A43" s="23" t="s">
        <v>38</v>
      </c>
      <c r="B43" s="1">
        <v>13934</v>
      </c>
      <c r="C43" s="1">
        <v>6005</v>
      </c>
      <c r="D43" s="1">
        <v>7929</v>
      </c>
    </row>
    <row r="44" spans="1:4" x14ac:dyDescent="0.2">
      <c r="A44" s="23" t="s">
        <v>39</v>
      </c>
      <c r="B44" s="1">
        <v>11598</v>
      </c>
      <c r="C44" s="1">
        <v>5088</v>
      </c>
      <c r="D44" s="1">
        <v>6510</v>
      </c>
    </row>
    <row r="45" spans="1:4" x14ac:dyDescent="0.2">
      <c r="A45" s="23" t="s">
        <v>4</v>
      </c>
      <c r="B45" s="1">
        <v>10240</v>
      </c>
      <c r="C45" s="1">
        <v>4351</v>
      </c>
      <c r="D45" s="1">
        <v>5889</v>
      </c>
    </row>
    <row r="46" spans="1:4" x14ac:dyDescent="0.2">
      <c r="A46" s="23" t="s">
        <v>5</v>
      </c>
      <c r="B46" s="1">
        <v>7737</v>
      </c>
      <c r="C46" s="1">
        <v>3254</v>
      </c>
      <c r="D46" s="1">
        <v>4483</v>
      </c>
    </row>
    <row r="47" spans="1:4" x14ac:dyDescent="0.2">
      <c r="A47" s="23" t="s">
        <v>6</v>
      </c>
      <c r="B47" s="1">
        <v>7438</v>
      </c>
      <c r="C47" s="1">
        <v>3169</v>
      </c>
      <c r="D47" s="1">
        <v>4269</v>
      </c>
    </row>
    <row r="48" spans="1:4" x14ac:dyDescent="0.2">
      <c r="A48" s="23" t="s">
        <v>7</v>
      </c>
      <c r="B48" s="1">
        <v>5669</v>
      </c>
      <c r="C48" s="1">
        <v>2372</v>
      </c>
      <c r="D48" s="1">
        <v>3297</v>
      </c>
    </row>
    <row r="49" spans="1:4" x14ac:dyDescent="0.2">
      <c r="A49" s="23" t="s">
        <v>8</v>
      </c>
      <c r="B49" s="1">
        <v>5455</v>
      </c>
      <c r="C49" s="1">
        <v>2347</v>
      </c>
      <c r="D49" s="1">
        <v>3108</v>
      </c>
    </row>
    <row r="50" spans="1:4" x14ac:dyDescent="0.2">
      <c r="A50" s="23" t="s">
        <v>9</v>
      </c>
      <c r="B50" s="1">
        <v>4180</v>
      </c>
      <c r="C50" s="1">
        <v>1816</v>
      </c>
      <c r="D50" s="1">
        <v>2364</v>
      </c>
    </row>
    <row r="51" spans="1:4" x14ac:dyDescent="0.2">
      <c r="A51" s="23" t="s">
        <v>10</v>
      </c>
      <c r="B51" s="1">
        <v>3861</v>
      </c>
      <c r="C51" s="1">
        <v>1674</v>
      </c>
      <c r="D51" s="1">
        <v>2187</v>
      </c>
    </row>
    <row r="52" spans="1:4" x14ac:dyDescent="0.2">
      <c r="A52" s="23" t="s">
        <v>11</v>
      </c>
      <c r="B52" s="1">
        <v>2598</v>
      </c>
      <c r="C52" s="1">
        <v>1080</v>
      </c>
      <c r="D52" s="1">
        <v>1518</v>
      </c>
    </row>
    <row r="53" spans="1:4" x14ac:dyDescent="0.2">
      <c r="A53" s="23" t="s">
        <v>12</v>
      </c>
      <c r="B53" s="1">
        <v>1932</v>
      </c>
      <c r="C53" s="1">
        <v>877</v>
      </c>
      <c r="D53" s="1">
        <v>1055</v>
      </c>
    </row>
    <row r="54" spans="1:4" x14ac:dyDescent="0.2">
      <c r="A54" s="23" t="s">
        <v>13</v>
      </c>
      <c r="B54" s="1">
        <v>1327</v>
      </c>
      <c r="C54" s="1">
        <v>611</v>
      </c>
      <c r="D54" s="1">
        <v>716</v>
      </c>
    </row>
    <row r="55" spans="1:4" x14ac:dyDescent="0.2">
      <c r="A55" s="23" t="s">
        <v>14</v>
      </c>
      <c r="B55" s="1">
        <v>922</v>
      </c>
      <c r="C55" s="1">
        <v>412</v>
      </c>
      <c r="D55" s="1">
        <v>510</v>
      </c>
    </row>
    <row r="56" spans="1:4" x14ac:dyDescent="0.2">
      <c r="A56" s="23" t="s">
        <v>15</v>
      </c>
      <c r="B56" s="1">
        <v>564</v>
      </c>
      <c r="C56" s="1">
        <v>293</v>
      </c>
      <c r="D56" s="1">
        <v>271</v>
      </c>
    </row>
    <row r="57" spans="1:4" x14ac:dyDescent="0.2">
      <c r="A57" s="23" t="s">
        <v>16</v>
      </c>
      <c r="B57" s="1">
        <v>661</v>
      </c>
      <c r="C57" s="1">
        <v>293</v>
      </c>
      <c r="D57" s="1">
        <v>368</v>
      </c>
    </row>
    <row r="58" spans="1:4" x14ac:dyDescent="0.2">
      <c r="A58" s="23" t="s">
        <v>17</v>
      </c>
      <c r="B58" s="6">
        <v>18.5</v>
      </c>
      <c r="C58" s="6">
        <v>18.3</v>
      </c>
      <c r="D58" s="6">
        <v>18.600000000000001</v>
      </c>
    </row>
    <row r="59" spans="1:4" x14ac:dyDescent="0.2">
      <c r="A59" s="24" t="s">
        <v>34</v>
      </c>
      <c r="B59" s="8"/>
      <c r="C59" s="8"/>
      <c r="D59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21E9F-CF4C-4019-BFF2-BCB17F43EC9F}">
  <dimension ref="A1:J22"/>
  <sheetViews>
    <sheetView view="pageBreakPreview" zoomScale="150" zoomScaleNormal="100" zoomScaleSheetLayoutView="150" workbookViewId="0"/>
  </sheetViews>
  <sheetFormatPr defaultRowHeight="10.199999999999999" x14ac:dyDescent="0.2"/>
  <cols>
    <col min="1" max="16384" width="8.88671875" style="1"/>
  </cols>
  <sheetData>
    <row r="1" spans="1:10" x14ac:dyDescent="0.2">
      <c r="A1" s="19" t="s">
        <v>43</v>
      </c>
    </row>
    <row r="2" spans="1:10" x14ac:dyDescent="0.2">
      <c r="A2" s="20"/>
      <c r="B2" s="25" t="s">
        <v>0</v>
      </c>
      <c r="C2" s="25"/>
      <c r="D2" s="25"/>
      <c r="E2" s="25" t="s">
        <v>1</v>
      </c>
      <c r="F2" s="25"/>
      <c r="G2" s="25"/>
      <c r="H2" s="25" t="s">
        <v>2</v>
      </c>
      <c r="I2" s="25"/>
      <c r="J2" s="26"/>
    </row>
    <row r="3" spans="1:10" s="7" customFormat="1" x14ac:dyDescent="0.2">
      <c r="A3" s="21"/>
      <c r="B3" s="3" t="s">
        <v>0</v>
      </c>
      <c r="C3" s="3" t="s">
        <v>18</v>
      </c>
      <c r="D3" s="3" t="s">
        <v>19</v>
      </c>
      <c r="E3" s="3" t="s">
        <v>0</v>
      </c>
      <c r="F3" s="3" t="s">
        <v>18</v>
      </c>
      <c r="G3" s="3" t="s">
        <v>19</v>
      </c>
      <c r="H3" s="3" t="s">
        <v>0</v>
      </c>
      <c r="I3" s="3" t="s">
        <v>18</v>
      </c>
      <c r="J3" s="4" t="s">
        <v>19</v>
      </c>
    </row>
    <row r="4" spans="1:10" x14ac:dyDescent="0.2">
      <c r="A4" s="23" t="s">
        <v>37</v>
      </c>
      <c r="B4" s="1">
        <v>192119</v>
      </c>
      <c r="C4" s="1">
        <v>101149</v>
      </c>
      <c r="D4" s="1">
        <v>90970</v>
      </c>
      <c r="E4" s="1">
        <v>82223</v>
      </c>
      <c r="F4" s="1">
        <v>42891</v>
      </c>
      <c r="G4" s="1">
        <v>39332</v>
      </c>
      <c r="H4" s="1">
        <v>109896</v>
      </c>
      <c r="I4" s="1">
        <v>58258</v>
      </c>
      <c r="J4" s="1">
        <v>51638</v>
      </c>
    </row>
    <row r="5" spans="1:10" x14ac:dyDescent="0.2">
      <c r="A5" s="23" t="s">
        <v>3</v>
      </c>
      <c r="B5" s="1">
        <v>27152</v>
      </c>
      <c r="C5" s="1">
        <v>14298</v>
      </c>
      <c r="D5" s="1">
        <v>12854</v>
      </c>
      <c r="E5" s="1">
        <v>11779</v>
      </c>
      <c r="F5" s="1">
        <v>6089</v>
      </c>
      <c r="G5" s="1">
        <v>5690</v>
      </c>
      <c r="H5" s="1">
        <v>15373</v>
      </c>
      <c r="I5" s="1">
        <v>8209</v>
      </c>
      <c r="J5" s="1">
        <v>7164</v>
      </c>
    </row>
    <row r="6" spans="1:10" x14ac:dyDescent="0.2">
      <c r="A6" s="23" t="s">
        <v>38</v>
      </c>
      <c r="B6" s="1">
        <v>29160</v>
      </c>
      <c r="C6" s="1">
        <v>15226</v>
      </c>
      <c r="D6" s="1">
        <v>13934</v>
      </c>
      <c r="E6" s="1">
        <v>12454</v>
      </c>
      <c r="F6" s="1">
        <v>6449</v>
      </c>
      <c r="G6" s="1">
        <v>6005</v>
      </c>
      <c r="H6" s="1">
        <v>16706</v>
      </c>
      <c r="I6" s="1">
        <v>8777</v>
      </c>
      <c r="J6" s="1">
        <v>7929</v>
      </c>
    </row>
    <row r="7" spans="1:10" x14ac:dyDescent="0.2">
      <c r="A7" s="23" t="s">
        <v>39</v>
      </c>
      <c r="B7" s="1">
        <v>24840</v>
      </c>
      <c r="C7" s="1">
        <v>13242</v>
      </c>
      <c r="D7" s="1">
        <v>11598</v>
      </c>
      <c r="E7" s="1">
        <v>10812</v>
      </c>
      <c r="F7" s="1">
        <v>5724</v>
      </c>
      <c r="G7" s="1">
        <v>5088</v>
      </c>
      <c r="H7" s="1">
        <v>14028</v>
      </c>
      <c r="I7" s="1">
        <v>7518</v>
      </c>
      <c r="J7" s="1">
        <v>6510</v>
      </c>
    </row>
    <row r="8" spans="1:10" x14ac:dyDescent="0.2">
      <c r="A8" s="23" t="s">
        <v>4</v>
      </c>
      <c r="B8" s="1">
        <v>21771</v>
      </c>
      <c r="C8" s="1">
        <v>11531</v>
      </c>
      <c r="D8" s="1">
        <v>10240</v>
      </c>
      <c r="E8" s="1">
        <v>9259</v>
      </c>
      <c r="F8" s="1">
        <v>4908</v>
      </c>
      <c r="G8" s="1">
        <v>4351</v>
      </c>
      <c r="H8" s="1">
        <v>12512</v>
      </c>
      <c r="I8" s="1">
        <v>6623</v>
      </c>
      <c r="J8" s="1">
        <v>5889</v>
      </c>
    </row>
    <row r="9" spans="1:10" x14ac:dyDescent="0.2">
      <c r="A9" s="23" t="s">
        <v>5</v>
      </c>
      <c r="B9" s="1">
        <v>16221</v>
      </c>
      <c r="C9" s="1">
        <v>8484</v>
      </c>
      <c r="D9" s="1">
        <v>7737</v>
      </c>
      <c r="E9" s="1">
        <v>6758</v>
      </c>
      <c r="F9" s="1">
        <v>3504</v>
      </c>
      <c r="G9" s="1">
        <v>3254</v>
      </c>
      <c r="H9" s="1">
        <v>9463</v>
      </c>
      <c r="I9" s="1">
        <v>4980</v>
      </c>
      <c r="J9" s="1">
        <v>4483</v>
      </c>
    </row>
    <row r="10" spans="1:10" x14ac:dyDescent="0.2">
      <c r="A10" s="23" t="s">
        <v>6</v>
      </c>
      <c r="B10" s="1">
        <v>14955</v>
      </c>
      <c r="C10" s="1">
        <v>7517</v>
      </c>
      <c r="D10" s="1">
        <v>7438</v>
      </c>
      <c r="E10" s="1">
        <v>6137</v>
      </c>
      <c r="F10" s="1">
        <v>2968</v>
      </c>
      <c r="G10" s="1">
        <v>3169</v>
      </c>
      <c r="H10" s="1">
        <v>8818</v>
      </c>
      <c r="I10" s="1">
        <v>4549</v>
      </c>
      <c r="J10" s="1">
        <v>4269</v>
      </c>
    </row>
    <row r="11" spans="1:10" x14ac:dyDescent="0.2">
      <c r="A11" s="23" t="s">
        <v>7</v>
      </c>
      <c r="B11" s="1">
        <v>11626</v>
      </c>
      <c r="C11" s="1">
        <v>5957</v>
      </c>
      <c r="D11" s="1">
        <v>5669</v>
      </c>
      <c r="E11" s="1">
        <v>4759</v>
      </c>
      <c r="F11" s="1">
        <v>2387</v>
      </c>
      <c r="G11" s="1">
        <v>2372</v>
      </c>
      <c r="H11" s="1">
        <v>6867</v>
      </c>
      <c r="I11" s="1">
        <v>3570</v>
      </c>
      <c r="J11" s="1">
        <v>3297</v>
      </c>
    </row>
    <row r="12" spans="1:10" x14ac:dyDescent="0.2">
      <c r="A12" s="23" t="s">
        <v>8</v>
      </c>
      <c r="B12" s="1">
        <v>11422</v>
      </c>
      <c r="C12" s="1">
        <v>5967</v>
      </c>
      <c r="D12" s="1">
        <v>5455</v>
      </c>
      <c r="E12" s="1">
        <v>4884</v>
      </c>
      <c r="F12" s="1">
        <v>2537</v>
      </c>
      <c r="G12" s="1">
        <v>2347</v>
      </c>
      <c r="H12" s="1">
        <v>6538</v>
      </c>
      <c r="I12" s="1">
        <v>3430</v>
      </c>
      <c r="J12" s="1">
        <v>3108</v>
      </c>
    </row>
    <row r="13" spans="1:10" x14ac:dyDescent="0.2">
      <c r="A13" s="23" t="s">
        <v>9</v>
      </c>
      <c r="B13" s="1">
        <v>8900</v>
      </c>
      <c r="C13" s="1">
        <v>4720</v>
      </c>
      <c r="D13" s="1">
        <v>4180</v>
      </c>
      <c r="E13" s="1">
        <v>3875</v>
      </c>
      <c r="F13" s="1">
        <v>2059</v>
      </c>
      <c r="G13" s="1">
        <v>1816</v>
      </c>
      <c r="H13" s="1">
        <v>5025</v>
      </c>
      <c r="I13" s="1">
        <v>2661</v>
      </c>
      <c r="J13" s="1">
        <v>2364</v>
      </c>
    </row>
    <row r="14" spans="1:10" x14ac:dyDescent="0.2">
      <c r="A14" s="23" t="s">
        <v>10</v>
      </c>
      <c r="B14" s="1">
        <v>8144</v>
      </c>
      <c r="C14" s="1">
        <v>4283</v>
      </c>
      <c r="D14" s="1">
        <v>3861</v>
      </c>
      <c r="E14" s="1">
        <v>3519</v>
      </c>
      <c r="F14" s="1">
        <v>1845</v>
      </c>
      <c r="G14" s="1">
        <v>1674</v>
      </c>
      <c r="H14" s="1">
        <v>4625</v>
      </c>
      <c r="I14" s="1">
        <v>2438</v>
      </c>
      <c r="J14" s="1">
        <v>2187</v>
      </c>
    </row>
    <row r="15" spans="1:10" x14ac:dyDescent="0.2">
      <c r="A15" s="23" t="s">
        <v>11</v>
      </c>
      <c r="B15" s="1">
        <v>5779</v>
      </c>
      <c r="C15" s="1">
        <v>3181</v>
      </c>
      <c r="D15" s="1">
        <v>2598</v>
      </c>
      <c r="E15" s="1">
        <v>2464</v>
      </c>
      <c r="F15" s="1">
        <v>1384</v>
      </c>
      <c r="G15" s="1">
        <v>1080</v>
      </c>
      <c r="H15" s="1">
        <v>3315</v>
      </c>
      <c r="I15" s="1">
        <v>1797</v>
      </c>
      <c r="J15" s="1">
        <v>1518</v>
      </c>
    </row>
    <row r="16" spans="1:10" x14ac:dyDescent="0.2">
      <c r="A16" s="23" t="s">
        <v>12</v>
      </c>
      <c r="B16" s="1">
        <v>4256</v>
      </c>
      <c r="C16" s="1">
        <v>2324</v>
      </c>
      <c r="D16" s="1">
        <v>1932</v>
      </c>
      <c r="E16" s="1">
        <v>1873</v>
      </c>
      <c r="F16" s="1">
        <v>996</v>
      </c>
      <c r="G16" s="1">
        <v>877</v>
      </c>
      <c r="H16" s="1">
        <v>2383</v>
      </c>
      <c r="I16" s="1">
        <v>1328</v>
      </c>
      <c r="J16" s="1">
        <v>1055</v>
      </c>
    </row>
    <row r="17" spans="1:10" x14ac:dyDescent="0.2">
      <c r="A17" s="23" t="s">
        <v>13</v>
      </c>
      <c r="B17" s="1">
        <v>3071</v>
      </c>
      <c r="C17" s="1">
        <v>1744</v>
      </c>
      <c r="D17" s="1">
        <v>1327</v>
      </c>
      <c r="E17" s="1">
        <v>1398</v>
      </c>
      <c r="F17" s="1">
        <v>787</v>
      </c>
      <c r="G17" s="1">
        <v>611</v>
      </c>
      <c r="H17" s="1">
        <v>1673</v>
      </c>
      <c r="I17" s="1">
        <v>957</v>
      </c>
      <c r="J17" s="1">
        <v>716</v>
      </c>
    </row>
    <row r="18" spans="1:10" x14ac:dyDescent="0.2">
      <c r="A18" s="23" t="s">
        <v>14</v>
      </c>
      <c r="B18" s="1">
        <v>2012</v>
      </c>
      <c r="C18" s="1">
        <v>1090</v>
      </c>
      <c r="D18" s="1">
        <v>922</v>
      </c>
      <c r="E18" s="1">
        <v>927</v>
      </c>
      <c r="F18" s="1">
        <v>515</v>
      </c>
      <c r="G18" s="1">
        <v>412</v>
      </c>
      <c r="H18" s="1">
        <v>1085</v>
      </c>
      <c r="I18" s="1">
        <v>575</v>
      </c>
      <c r="J18" s="1">
        <v>510</v>
      </c>
    </row>
    <row r="19" spans="1:10" x14ac:dyDescent="0.2">
      <c r="A19" s="23" t="s">
        <v>15</v>
      </c>
      <c r="B19" s="1">
        <v>1311</v>
      </c>
      <c r="C19" s="1">
        <v>747</v>
      </c>
      <c r="D19" s="1">
        <v>564</v>
      </c>
      <c r="E19" s="1">
        <v>636</v>
      </c>
      <c r="F19" s="1">
        <v>343</v>
      </c>
      <c r="G19" s="1">
        <v>293</v>
      </c>
      <c r="H19" s="1">
        <v>675</v>
      </c>
      <c r="I19" s="1">
        <v>404</v>
      </c>
      <c r="J19" s="1">
        <v>271</v>
      </c>
    </row>
    <row r="20" spans="1:10" x14ac:dyDescent="0.2">
      <c r="A20" s="23" t="s">
        <v>16</v>
      </c>
      <c r="B20" s="1">
        <v>1499</v>
      </c>
      <c r="C20" s="1">
        <v>838</v>
      </c>
      <c r="D20" s="1">
        <v>661</v>
      </c>
      <c r="E20" s="1">
        <v>689</v>
      </c>
      <c r="F20" s="1">
        <v>396</v>
      </c>
      <c r="G20" s="1">
        <v>293</v>
      </c>
      <c r="H20" s="1">
        <v>810</v>
      </c>
      <c r="I20" s="1">
        <v>442</v>
      </c>
      <c r="J20" s="1">
        <v>368</v>
      </c>
    </row>
    <row r="21" spans="1:10" s="6" customFormat="1" x14ac:dyDescent="0.2">
      <c r="A21" s="23" t="s">
        <v>17</v>
      </c>
      <c r="B21" s="6">
        <v>18.399999999999999</v>
      </c>
      <c r="C21" s="6">
        <v>18.399999999999999</v>
      </c>
      <c r="D21" s="6">
        <v>18.5</v>
      </c>
      <c r="E21" s="6">
        <v>18.3</v>
      </c>
      <c r="F21" s="6">
        <v>18.2</v>
      </c>
      <c r="G21" s="6">
        <v>18.3</v>
      </c>
      <c r="H21" s="6">
        <v>18.5</v>
      </c>
      <c r="I21" s="6">
        <v>18.5</v>
      </c>
      <c r="J21" s="6">
        <v>18.600000000000001</v>
      </c>
    </row>
    <row r="22" spans="1:10" x14ac:dyDescent="0.2">
      <c r="A22" s="22" t="s">
        <v>34</v>
      </c>
      <c r="B22" s="8"/>
      <c r="C22" s="8"/>
      <c r="D22" s="8"/>
      <c r="E22" s="8"/>
      <c r="F22" s="8"/>
      <c r="G22" s="8"/>
      <c r="H22" s="8"/>
      <c r="I22" s="8"/>
      <c r="J22" s="8"/>
    </row>
  </sheetData>
  <mergeCells count="3"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DA6E4-AD3E-451C-B093-5AB56EE549ED}">
  <dimension ref="A1:J104"/>
  <sheetViews>
    <sheetView view="pageBreakPreview" zoomScaleNormal="100" zoomScaleSheetLayoutView="100" workbookViewId="0">
      <selection activeCell="H18" sqref="H18"/>
    </sheetView>
  </sheetViews>
  <sheetFormatPr defaultRowHeight="10.199999999999999" x14ac:dyDescent="0.2"/>
  <cols>
    <col min="1" max="1" width="8.88671875" style="19"/>
    <col min="2" max="16384" width="8.88671875" style="1"/>
  </cols>
  <sheetData>
    <row r="1" spans="1:10" x14ac:dyDescent="0.2">
      <c r="A1" s="19" t="s">
        <v>44</v>
      </c>
    </row>
    <row r="2" spans="1:10" x14ac:dyDescent="0.2">
      <c r="A2" s="20"/>
      <c r="B2" s="25" t="s">
        <v>0</v>
      </c>
      <c r="C2" s="25"/>
      <c r="D2" s="25"/>
      <c r="E2" s="25" t="s">
        <v>1</v>
      </c>
      <c r="F2" s="25"/>
      <c r="G2" s="25"/>
      <c r="H2" s="25" t="s">
        <v>2</v>
      </c>
      <c r="I2" s="25"/>
      <c r="J2" s="26"/>
    </row>
    <row r="3" spans="1:10" s="7" customFormat="1" x14ac:dyDescent="0.2">
      <c r="A3" s="21"/>
      <c r="B3" s="3" t="s">
        <v>0</v>
      </c>
      <c r="C3" s="3" t="s">
        <v>18</v>
      </c>
      <c r="D3" s="3" t="s">
        <v>19</v>
      </c>
      <c r="E3" s="3" t="s">
        <v>0</v>
      </c>
      <c r="F3" s="3" t="s">
        <v>18</v>
      </c>
      <c r="G3" s="3" t="s">
        <v>19</v>
      </c>
      <c r="H3" s="3" t="s">
        <v>0</v>
      </c>
      <c r="I3" s="3" t="s">
        <v>18</v>
      </c>
      <c r="J3" s="4" t="s">
        <v>19</v>
      </c>
    </row>
    <row r="4" spans="1:10" x14ac:dyDescent="0.2">
      <c r="A4" s="19" t="s">
        <v>0</v>
      </c>
      <c r="B4" s="1">
        <v>192119</v>
      </c>
      <c r="C4" s="1">
        <v>101149</v>
      </c>
      <c r="D4" s="1">
        <v>90970</v>
      </c>
      <c r="E4" s="1">
        <v>82223</v>
      </c>
      <c r="F4" s="1">
        <v>42891</v>
      </c>
      <c r="G4" s="1">
        <v>39332</v>
      </c>
      <c r="H4" s="1">
        <v>109896</v>
      </c>
      <c r="I4" s="1">
        <v>58258</v>
      </c>
      <c r="J4" s="1">
        <v>51638</v>
      </c>
    </row>
    <row r="5" spans="1:10" x14ac:dyDescent="0.2">
      <c r="A5" s="19">
        <v>0</v>
      </c>
      <c r="B5" s="1">
        <v>3912</v>
      </c>
      <c r="C5" s="1">
        <v>2126</v>
      </c>
      <c r="D5" s="1">
        <v>1786</v>
      </c>
      <c r="E5" s="1">
        <v>1712</v>
      </c>
      <c r="F5" s="1">
        <v>936</v>
      </c>
      <c r="G5" s="1">
        <v>776</v>
      </c>
      <c r="H5" s="1">
        <v>2200</v>
      </c>
      <c r="I5" s="1">
        <v>1190</v>
      </c>
      <c r="J5" s="1">
        <v>1010</v>
      </c>
    </row>
    <row r="6" spans="1:10" x14ac:dyDescent="0.2">
      <c r="A6" s="19">
        <v>1</v>
      </c>
      <c r="B6" s="1">
        <v>5521</v>
      </c>
      <c r="C6" s="1">
        <v>2901</v>
      </c>
      <c r="D6" s="1">
        <v>2620</v>
      </c>
      <c r="E6" s="1">
        <v>2354</v>
      </c>
      <c r="F6" s="1">
        <v>1208</v>
      </c>
      <c r="G6" s="1">
        <v>1146</v>
      </c>
      <c r="H6" s="1">
        <v>3167</v>
      </c>
      <c r="I6" s="1">
        <v>1693</v>
      </c>
      <c r="J6" s="1">
        <v>1474</v>
      </c>
    </row>
    <row r="7" spans="1:10" x14ac:dyDescent="0.2">
      <c r="A7" s="19">
        <v>2</v>
      </c>
      <c r="B7" s="1">
        <v>5731</v>
      </c>
      <c r="C7" s="1">
        <v>3001</v>
      </c>
      <c r="D7" s="1">
        <v>2730</v>
      </c>
      <c r="E7" s="1">
        <v>2534</v>
      </c>
      <c r="F7" s="1">
        <v>1300</v>
      </c>
      <c r="G7" s="1">
        <v>1234</v>
      </c>
      <c r="H7" s="1">
        <v>3197</v>
      </c>
      <c r="I7" s="1">
        <v>1701</v>
      </c>
      <c r="J7" s="1">
        <v>1496</v>
      </c>
    </row>
    <row r="8" spans="1:10" x14ac:dyDescent="0.2">
      <c r="A8" s="19">
        <v>3</v>
      </c>
      <c r="B8" s="1">
        <v>6003</v>
      </c>
      <c r="C8" s="1">
        <v>3135</v>
      </c>
      <c r="D8" s="1">
        <v>2868</v>
      </c>
      <c r="E8" s="1">
        <v>2611</v>
      </c>
      <c r="F8" s="1">
        <v>1338</v>
      </c>
      <c r="G8" s="1">
        <v>1273</v>
      </c>
      <c r="H8" s="1">
        <v>3392</v>
      </c>
      <c r="I8" s="1">
        <v>1797</v>
      </c>
      <c r="J8" s="1">
        <v>1595</v>
      </c>
    </row>
    <row r="9" spans="1:10" x14ac:dyDescent="0.2">
      <c r="A9" s="19">
        <v>4</v>
      </c>
      <c r="B9" s="1">
        <v>5985</v>
      </c>
      <c r="C9" s="1">
        <v>3135</v>
      </c>
      <c r="D9" s="1">
        <v>2850</v>
      </c>
      <c r="E9" s="1">
        <v>2568</v>
      </c>
      <c r="F9" s="1">
        <v>1307</v>
      </c>
      <c r="G9" s="1">
        <v>1261</v>
      </c>
      <c r="H9" s="1">
        <v>3417</v>
      </c>
      <c r="I9" s="1">
        <v>1828</v>
      </c>
      <c r="J9" s="1">
        <v>1589</v>
      </c>
    </row>
    <row r="10" spans="1:10" x14ac:dyDescent="0.2">
      <c r="A10" s="19">
        <v>5</v>
      </c>
      <c r="B10" s="1">
        <v>6375</v>
      </c>
      <c r="C10" s="1">
        <v>3332</v>
      </c>
      <c r="D10" s="1">
        <v>3043</v>
      </c>
      <c r="E10" s="1">
        <v>2695</v>
      </c>
      <c r="F10" s="1">
        <v>1407</v>
      </c>
      <c r="G10" s="1">
        <v>1288</v>
      </c>
      <c r="H10" s="1">
        <v>3680</v>
      </c>
      <c r="I10" s="1">
        <v>1925</v>
      </c>
      <c r="J10" s="1">
        <v>1755</v>
      </c>
    </row>
    <row r="11" spans="1:10" x14ac:dyDescent="0.2">
      <c r="A11" s="19">
        <v>6</v>
      </c>
      <c r="B11" s="1">
        <v>6123</v>
      </c>
      <c r="C11" s="1">
        <v>3141</v>
      </c>
      <c r="D11" s="1">
        <v>2982</v>
      </c>
      <c r="E11" s="1">
        <v>2646</v>
      </c>
      <c r="F11" s="1">
        <v>1324</v>
      </c>
      <c r="G11" s="1">
        <v>1322</v>
      </c>
      <c r="H11" s="1">
        <v>3477</v>
      </c>
      <c r="I11" s="1">
        <v>1817</v>
      </c>
      <c r="J11" s="1">
        <v>1660</v>
      </c>
    </row>
    <row r="12" spans="1:10" x14ac:dyDescent="0.2">
      <c r="A12" s="19">
        <v>7</v>
      </c>
      <c r="B12" s="1">
        <v>5810</v>
      </c>
      <c r="C12" s="1">
        <v>3053</v>
      </c>
      <c r="D12" s="1">
        <v>2757</v>
      </c>
      <c r="E12" s="1">
        <v>2524</v>
      </c>
      <c r="F12" s="1">
        <v>1313</v>
      </c>
      <c r="G12" s="1">
        <v>1211</v>
      </c>
      <c r="H12" s="1">
        <v>3286</v>
      </c>
      <c r="I12" s="1">
        <v>1740</v>
      </c>
      <c r="J12" s="1">
        <v>1546</v>
      </c>
    </row>
    <row r="13" spans="1:10" x14ac:dyDescent="0.2">
      <c r="A13" s="19">
        <v>8</v>
      </c>
      <c r="B13" s="1">
        <v>5631</v>
      </c>
      <c r="C13" s="1">
        <v>2968</v>
      </c>
      <c r="D13" s="1">
        <v>2663</v>
      </c>
      <c r="E13" s="1">
        <v>2346</v>
      </c>
      <c r="F13" s="1">
        <v>1241</v>
      </c>
      <c r="G13" s="1">
        <v>1105</v>
      </c>
      <c r="H13" s="1">
        <v>3285</v>
      </c>
      <c r="I13" s="1">
        <v>1727</v>
      </c>
      <c r="J13" s="1">
        <v>1558</v>
      </c>
    </row>
    <row r="14" spans="1:10" x14ac:dyDescent="0.2">
      <c r="A14" s="19">
        <v>9</v>
      </c>
      <c r="B14" s="1">
        <v>5221</v>
      </c>
      <c r="C14" s="1">
        <v>2732</v>
      </c>
      <c r="D14" s="1">
        <v>2489</v>
      </c>
      <c r="E14" s="1">
        <v>2243</v>
      </c>
      <c r="F14" s="1">
        <v>1164</v>
      </c>
      <c r="G14" s="1">
        <v>1079</v>
      </c>
      <c r="H14" s="1">
        <v>2978</v>
      </c>
      <c r="I14" s="1">
        <v>1568</v>
      </c>
      <c r="J14" s="1">
        <v>1410</v>
      </c>
    </row>
    <row r="15" spans="1:10" x14ac:dyDescent="0.2">
      <c r="A15" s="19">
        <v>10</v>
      </c>
      <c r="B15" s="1">
        <v>5176</v>
      </c>
      <c r="C15" s="1">
        <v>2791</v>
      </c>
      <c r="D15" s="1">
        <v>2385</v>
      </c>
      <c r="E15" s="1">
        <v>2213</v>
      </c>
      <c r="F15" s="1">
        <v>1178</v>
      </c>
      <c r="G15" s="1">
        <v>1035</v>
      </c>
      <c r="H15" s="1">
        <v>2963</v>
      </c>
      <c r="I15" s="1">
        <v>1613</v>
      </c>
      <c r="J15" s="1">
        <v>1350</v>
      </c>
    </row>
    <row r="16" spans="1:10" x14ac:dyDescent="0.2">
      <c r="A16" s="19">
        <v>11</v>
      </c>
      <c r="B16" s="1">
        <v>4971</v>
      </c>
      <c r="C16" s="1">
        <v>2643</v>
      </c>
      <c r="D16" s="1">
        <v>2328</v>
      </c>
      <c r="E16" s="1">
        <v>2179</v>
      </c>
      <c r="F16" s="1">
        <v>1164</v>
      </c>
      <c r="G16" s="1">
        <v>1015</v>
      </c>
      <c r="H16" s="1">
        <v>2792</v>
      </c>
      <c r="I16" s="1">
        <v>1479</v>
      </c>
      <c r="J16" s="1">
        <v>1313</v>
      </c>
    </row>
    <row r="17" spans="1:10" x14ac:dyDescent="0.2">
      <c r="A17" s="19">
        <v>12</v>
      </c>
      <c r="B17" s="1">
        <v>5340</v>
      </c>
      <c r="C17" s="1">
        <v>2859</v>
      </c>
      <c r="D17" s="1">
        <v>2481</v>
      </c>
      <c r="E17" s="1">
        <v>2285</v>
      </c>
      <c r="F17" s="1">
        <v>1209</v>
      </c>
      <c r="G17" s="1">
        <v>1076</v>
      </c>
      <c r="H17" s="1">
        <v>3055</v>
      </c>
      <c r="I17" s="1">
        <v>1650</v>
      </c>
      <c r="J17" s="1">
        <v>1405</v>
      </c>
    </row>
    <row r="18" spans="1:10" x14ac:dyDescent="0.2">
      <c r="A18" s="19">
        <v>13</v>
      </c>
      <c r="B18" s="1">
        <v>4684</v>
      </c>
      <c r="C18" s="1">
        <v>2443</v>
      </c>
      <c r="D18" s="1">
        <v>2241</v>
      </c>
      <c r="E18" s="1">
        <v>2058</v>
      </c>
      <c r="F18" s="1">
        <v>1069</v>
      </c>
      <c r="G18" s="1">
        <v>989</v>
      </c>
      <c r="H18" s="1">
        <v>2626</v>
      </c>
      <c r="I18" s="1">
        <v>1374</v>
      </c>
      <c r="J18" s="1">
        <v>1252</v>
      </c>
    </row>
    <row r="19" spans="1:10" x14ac:dyDescent="0.2">
      <c r="A19" s="19">
        <v>14</v>
      </c>
      <c r="B19" s="1">
        <v>4669</v>
      </c>
      <c r="C19" s="1">
        <v>2506</v>
      </c>
      <c r="D19" s="1">
        <v>2163</v>
      </c>
      <c r="E19" s="1">
        <v>2077</v>
      </c>
      <c r="F19" s="1">
        <v>1104</v>
      </c>
      <c r="G19" s="1">
        <v>973</v>
      </c>
      <c r="H19" s="1">
        <v>2592</v>
      </c>
      <c r="I19" s="1">
        <v>1402</v>
      </c>
      <c r="J19" s="1">
        <v>1190</v>
      </c>
    </row>
    <row r="20" spans="1:10" x14ac:dyDescent="0.2">
      <c r="A20" s="19">
        <v>15</v>
      </c>
      <c r="B20" s="1">
        <v>4683</v>
      </c>
      <c r="C20" s="1">
        <v>2495</v>
      </c>
      <c r="D20" s="1">
        <v>2188</v>
      </c>
      <c r="E20" s="1">
        <v>1968</v>
      </c>
      <c r="F20" s="1">
        <v>1048</v>
      </c>
      <c r="G20" s="1">
        <v>920</v>
      </c>
      <c r="H20" s="1">
        <v>2715</v>
      </c>
      <c r="I20" s="1">
        <v>1447</v>
      </c>
      <c r="J20" s="1">
        <v>1268</v>
      </c>
    </row>
    <row r="21" spans="1:10" x14ac:dyDescent="0.2">
      <c r="A21" s="19">
        <v>16</v>
      </c>
      <c r="B21" s="1">
        <v>4549</v>
      </c>
      <c r="C21" s="1">
        <v>2330</v>
      </c>
      <c r="D21" s="1">
        <v>2219</v>
      </c>
      <c r="E21" s="1">
        <v>1927</v>
      </c>
      <c r="F21" s="1">
        <v>978</v>
      </c>
      <c r="G21" s="1">
        <v>949</v>
      </c>
      <c r="H21" s="1">
        <v>2622</v>
      </c>
      <c r="I21" s="1">
        <v>1352</v>
      </c>
      <c r="J21" s="1">
        <v>1270</v>
      </c>
    </row>
    <row r="22" spans="1:10" x14ac:dyDescent="0.2">
      <c r="A22" s="19">
        <v>17</v>
      </c>
      <c r="B22" s="1">
        <v>4163</v>
      </c>
      <c r="C22" s="1">
        <v>2274</v>
      </c>
      <c r="D22" s="1">
        <v>1889</v>
      </c>
      <c r="E22" s="1">
        <v>1760</v>
      </c>
      <c r="F22" s="1">
        <v>974</v>
      </c>
      <c r="G22" s="1">
        <v>786</v>
      </c>
      <c r="H22" s="1">
        <v>2403</v>
      </c>
      <c r="I22" s="1">
        <v>1300</v>
      </c>
      <c r="J22" s="1">
        <v>1103</v>
      </c>
    </row>
    <row r="23" spans="1:10" x14ac:dyDescent="0.2">
      <c r="A23" s="19">
        <v>18</v>
      </c>
      <c r="B23" s="1">
        <v>4446</v>
      </c>
      <c r="C23" s="1">
        <v>2284</v>
      </c>
      <c r="D23" s="1">
        <v>2162</v>
      </c>
      <c r="E23" s="1">
        <v>1955</v>
      </c>
      <c r="F23" s="1">
        <v>1024</v>
      </c>
      <c r="G23" s="1">
        <v>931</v>
      </c>
      <c r="H23" s="1">
        <v>2491</v>
      </c>
      <c r="I23" s="1">
        <v>1260</v>
      </c>
      <c r="J23" s="1">
        <v>1231</v>
      </c>
    </row>
    <row r="24" spans="1:10" x14ac:dyDescent="0.2">
      <c r="A24" s="19">
        <v>19</v>
      </c>
      <c r="B24" s="1">
        <v>3930</v>
      </c>
      <c r="C24" s="1">
        <v>2148</v>
      </c>
      <c r="D24" s="1">
        <v>1782</v>
      </c>
      <c r="E24" s="1">
        <v>1649</v>
      </c>
      <c r="F24" s="1">
        <v>884</v>
      </c>
      <c r="G24" s="1">
        <v>765</v>
      </c>
      <c r="H24" s="1">
        <v>2281</v>
      </c>
      <c r="I24" s="1">
        <v>1264</v>
      </c>
      <c r="J24" s="1">
        <v>1017</v>
      </c>
    </row>
    <row r="25" spans="1:10" x14ac:dyDescent="0.2">
      <c r="A25" s="19">
        <v>20</v>
      </c>
      <c r="B25" s="1">
        <v>3862</v>
      </c>
      <c r="C25" s="1">
        <v>2046</v>
      </c>
      <c r="D25" s="1">
        <v>1816</v>
      </c>
      <c r="E25" s="1">
        <v>1580</v>
      </c>
      <c r="F25" s="1">
        <v>827</v>
      </c>
      <c r="G25" s="1">
        <v>753</v>
      </c>
      <c r="H25" s="1">
        <v>2282</v>
      </c>
      <c r="I25" s="1">
        <v>1219</v>
      </c>
      <c r="J25" s="1">
        <v>1063</v>
      </c>
    </row>
    <row r="26" spans="1:10" x14ac:dyDescent="0.2">
      <c r="A26" s="19">
        <v>21</v>
      </c>
      <c r="B26" s="1">
        <v>3477</v>
      </c>
      <c r="C26" s="1">
        <v>1877</v>
      </c>
      <c r="D26" s="1">
        <v>1600</v>
      </c>
      <c r="E26" s="1">
        <v>1491</v>
      </c>
      <c r="F26" s="1">
        <v>811</v>
      </c>
      <c r="G26" s="1">
        <v>680</v>
      </c>
      <c r="H26" s="1">
        <v>1986</v>
      </c>
      <c r="I26" s="1">
        <v>1066</v>
      </c>
      <c r="J26" s="1">
        <v>920</v>
      </c>
    </row>
    <row r="27" spans="1:10" x14ac:dyDescent="0.2">
      <c r="A27" s="19">
        <v>22</v>
      </c>
      <c r="B27" s="1">
        <v>3092</v>
      </c>
      <c r="C27" s="1">
        <v>1590</v>
      </c>
      <c r="D27" s="1">
        <v>1502</v>
      </c>
      <c r="E27" s="1">
        <v>1288</v>
      </c>
      <c r="F27" s="1">
        <v>649</v>
      </c>
      <c r="G27" s="1">
        <v>639</v>
      </c>
      <c r="H27" s="1">
        <v>1804</v>
      </c>
      <c r="I27" s="1">
        <v>941</v>
      </c>
      <c r="J27" s="1">
        <v>863</v>
      </c>
    </row>
    <row r="28" spans="1:10" x14ac:dyDescent="0.2">
      <c r="A28" s="19">
        <v>23</v>
      </c>
      <c r="B28" s="1">
        <v>2825</v>
      </c>
      <c r="C28" s="1">
        <v>1471</v>
      </c>
      <c r="D28" s="1">
        <v>1354</v>
      </c>
      <c r="E28" s="1">
        <v>1171</v>
      </c>
      <c r="F28" s="1">
        <v>611</v>
      </c>
      <c r="G28" s="1">
        <v>560</v>
      </c>
      <c r="H28" s="1">
        <v>1654</v>
      </c>
      <c r="I28" s="1">
        <v>860</v>
      </c>
      <c r="J28" s="1">
        <v>794</v>
      </c>
    </row>
    <row r="29" spans="1:10" x14ac:dyDescent="0.2">
      <c r="A29" s="19">
        <v>24</v>
      </c>
      <c r="B29" s="1">
        <v>2965</v>
      </c>
      <c r="C29" s="1">
        <v>1500</v>
      </c>
      <c r="D29" s="1">
        <v>1465</v>
      </c>
      <c r="E29" s="1">
        <v>1228</v>
      </c>
      <c r="F29" s="1">
        <v>606</v>
      </c>
      <c r="G29" s="1">
        <v>622</v>
      </c>
      <c r="H29" s="1">
        <v>1737</v>
      </c>
      <c r="I29" s="1">
        <v>894</v>
      </c>
      <c r="J29" s="1">
        <v>843</v>
      </c>
    </row>
    <row r="30" spans="1:10" x14ac:dyDescent="0.2">
      <c r="A30" s="19">
        <v>25</v>
      </c>
      <c r="B30" s="1">
        <v>3308</v>
      </c>
      <c r="C30" s="1">
        <v>1705</v>
      </c>
      <c r="D30" s="1">
        <v>1603</v>
      </c>
      <c r="E30" s="1">
        <v>1349</v>
      </c>
      <c r="F30" s="1">
        <v>689</v>
      </c>
      <c r="G30" s="1">
        <v>660</v>
      </c>
      <c r="H30" s="1">
        <v>1959</v>
      </c>
      <c r="I30" s="1">
        <v>1016</v>
      </c>
      <c r="J30" s="1">
        <v>943</v>
      </c>
    </row>
    <row r="31" spans="1:10" x14ac:dyDescent="0.2">
      <c r="A31" s="19">
        <v>26</v>
      </c>
      <c r="B31" s="1">
        <v>2961</v>
      </c>
      <c r="C31" s="1">
        <v>1491</v>
      </c>
      <c r="D31" s="1">
        <v>1470</v>
      </c>
      <c r="E31" s="1">
        <v>1197</v>
      </c>
      <c r="F31" s="1">
        <v>584</v>
      </c>
      <c r="G31" s="1">
        <v>613</v>
      </c>
      <c r="H31" s="1">
        <v>1764</v>
      </c>
      <c r="I31" s="1">
        <v>907</v>
      </c>
      <c r="J31" s="1">
        <v>857</v>
      </c>
    </row>
    <row r="32" spans="1:10" x14ac:dyDescent="0.2">
      <c r="A32" s="19">
        <v>27</v>
      </c>
      <c r="B32" s="1">
        <v>2856</v>
      </c>
      <c r="C32" s="1">
        <v>1391</v>
      </c>
      <c r="D32" s="1">
        <v>1465</v>
      </c>
      <c r="E32" s="1">
        <v>1150</v>
      </c>
      <c r="F32" s="1">
        <v>556</v>
      </c>
      <c r="G32" s="1">
        <v>594</v>
      </c>
      <c r="H32" s="1">
        <v>1706</v>
      </c>
      <c r="I32" s="1">
        <v>835</v>
      </c>
      <c r="J32" s="1">
        <v>871</v>
      </c>
    </row>
    <row r="33" spans="1:10" x14ac:dyDescent="0.2">
      <c r="A33" s="19">
        <v>28</v>
      </c>
      <c r="B33" s="1">
        <v>2928</v>
      </c>
      <c r="C33" s="1">
        <v>1464</v>
      </c>
      <c r="D33" s="1">
        <v>1464</v>
      </c>
      <c r="E33" s="1">
        <v>1218</v>
      </c>
      <c r="F33" s="1">
        <v>570</v>
      </c>
      <c r="G33" s="1">
        <v>648</v>
      </c>
      <c r="H33" s="1">
        <v>1710</v>
      </c>
      <c r="I33" s="1">
        <v>894</v>
      </c>
      <c r="J33" s="1">
        <v>816</v>
      </c>
    </row>
    <row r="34" spans="1:10" x14ac:dyDescent="0.2">
      <c r="A34" s="19">
        <v>29</v>
      </c>
      <c r="B34" s="1">
        <v>2902</v>
      </c>
      <c r="C34" s="1">
        <v>1466</v>
      </c>
      <c r="D34" s="1">
        <v>1436</v>
      </c>
      <c r="E34" s="1">
        <v>1223</v>
      </c>
      <c r="F34" s="1">
        <v>569</v>
      </c>
      <c r="G34" s="1">
        <v>654</v>
      </c>
      <c r="H34" s="1">
        <v>1679</v>
      </c>
      <c r="I34" s="1">
        <v>897</v>
      </c>
      <c r="J34" s="1">
        <v>782</v>
      </c>
    </row>
    <row r="35" spans="1:10" x14ac:dyDescent="0.2">
      <c r="A35" s="19">
        <v>30</v>
      </c>
      <c r="B35" s="1">
        <v>2914</v>
      </c>
      <c r="C35" s="1">
        <v>1490</v>
      </c>
      <c r="D35" s="1">
        <v>1424</v>
      </c>
      <c r="E35" s="1">
        <v>1142</v>
      </c>
      <c r="F35" s="1">
        <v>569</v>
      </c>
      <c r="G35" s="1">
        <v>573</v>
      </c>
      <c r="H35" s="1">
        <v>1772</v>
      </c>
      <c r="I35" s="1">
        <v>921</v>
      </c>
      <c r="J35" s="1">
        <v>851</v>
      </c>
    </row>
    <row r="36" spans="1:10" x14ac:dyDescent="0.2">
      <c r="A36" s="19">
        <v>31</v>
      </c>
      <c r="B36" s="1">
        <v>2337</v>
      </c>
      <c r="C36" s="1">
        <v>1193</v>
      </c>
      <c r="D36" s="1">
        <v>1144</v>
      </c>
      <c r="E36" s="1">
        <v>993</v>
      </c>
      <c r="F36" s="1">
        <v>505</v>
      </c>
      <c r="G36" s="1">
        <v>488</v>
      </c>
      <c r="H36" s="1">
        <v>1344</v>
      </c>
      <c r="I36" s="1">
        <v>688</v>
      </c>
      <c r="J36" s="1">
        <v>656</v>
      </c>
    </row>
    <row r="37" spans="1:10" x14ac:dyDescent="0.2">
      <c r="A37" s="19">
        <v>32</v>
      </c>
      <c r="B37" s="1">
        <v>2484</v>
      </c>
      <c r="C37" s="1">
        <v>1264</v>
      </c>
      <c r="D37" s="1">
        <v>1220</v>
      </c>
      <c r="E37" s="1">
        <v>1004</v>
      </c>
      <c r="F37" s="1">
        <v>497</v>
      </c>
      <c r="G37" s="1">
        <v>507</v>
      </c>
      <c r="H37" s="1">
        <v>1480</v>
      </c>
      <c r="I37" s="1">
        <v>767</v>
      </c>
      <c r="J37" s="1">
        <v>713</v>
      </c>
    </row>
    <row r="38" spans="1:10" x14ac:dyDescent="0.2">
      <c r="A38" s="19">
        <v>33</v>
      </c>
      <c r="B38" s="1">
        <v>1832</v>
      </c>
      <c r="C38" s="1">
        <v>939</v>
      </c>
      <c r="D38" s="1">
        <v>893</v>
      </c>
      <c r="E38" s="1">
        <v>761</v>
      </c>
      <c r="F38" s="1">
        <v>381</v>
      </c>
      <c r="G38" s="1">
        <v>380</v>
      </c>
      <c r="H38" s="1">
        <v>1071</v>
      </c>
      <c r="I38" s="1">
        <v>558</v>
      </c>
      <c r="J38" s="1">
        <v>513</v>
      </c>
    </row>
    <row r="39" spans="1:10" x14ac:dyDescent="0.2">
      <c r="A39" s="19">
        <v>34</v>
      </c>
      <c r="B39" s="1">
        <v>2059</v>
      </c>
      <c r="C39" s="1">
        <v>1071</v>
      </c>
      <c r="D39" s="1">
        <v>988</v>
      </c>
      <c r="E39" s="1">
        <v>859</v>
      </c>
      <c r="F39" s="1">
        <v>435</v>
      </c>
      <c r="G39" s="1">
        <v>424</v>
      </c>
      <c r="H39" s="1">
        <v>1200</v>
      </c>
      <c r="I39" s="1">
        <v>636</v>
      </c>
      <c r="J39" s="1">
        <v>564</v>
      </c>
    </row>
    <row r="40" spans="1:10" x14ac:dyDescent="0.2">
      <c r="A40" s="19">
        <v>35</v>
      </c>
      <c r="B40" s="1">
        <v>2432</v>
      </c>
      <c r="C40" s="1">
        <v>1244</v>
      </c>
      <c r="D40" s="1">
        <v>1188</v>
      </c>
      <c r="E40" s="1">
        <v>994</v>
      </c>
      <c r="F40" s="1">
        <v>496</v>
      </c>
      <c r="G40" s="1">
        <v>498</v>
      </c>
      <c r="H40" s="1">
        <v>1438</v>
      </c>
      <c r="I40" s="1">
        <v>748</v>
      </c>
      <c r="J40" s="1">
        <v>690</v>
      </c>
    </row>
    <row r="41" spans="1:10" x14ac:dyDescent="0.2">
      <c r="A41" s="19">
        <v>36</v>
      </c>
      <c r="B41" s="1">
        <v>2399</v>
      </c>
      <c r="C41" s="1">
        <v>1310</v>
      </c>
      <c r="D41" s="1">
        <v>1089</v>
      </c>
      <c r="E41" s="1">
        <v>1026</v>
      </c>
      <c r="F41" s="1">
        <v>556</v>
      </c>
      <c r="G41" s="1">
        <v>470</v>
      </c>
      <c r="H41" s="1">
        <v>1373</v>
      </c>
      <c r="I41" s="1">
        <v>754</v>
      </c>
      <c r="J41" s="1">
        <v>619</v>
      </c>
    </row>
    <row r="42" spans="1:10" x14ac:dyDescent="0.2">
      <c r="A42" s="19">
        <v>37</v>
      </c>
      <c r="B42" s="1">
        <v>2026</v>
      </c>
      <c r="C42" s="1">
        <v>1063</v>
      </c>
      <c r="D42" s="1">
        <v>963</v>
      </c>
      <c r="E42" s="1">
        <v>881</v>
      </c>
      <c r="F42" s="1">
        <v>466</v>
      </c>
      <c r="G42" s="1">
        <v>415</v>
      </c>
      <c r="H42" s="1">
        <v>1145</v>
      </c>
      <c r="I42" s="1">
        <v>597</v>
      </c>
      <c r="J42" s="1">
        <v>548</v>
      </c>
    </row>
    <row r="43" spans="1:10" x14ac:dyDescent="0.2">
      <c r="A43" s="19">
        <v>38</v>
      </c>
      <c r="B43" s="1">
        <v>2305</v>
      </c>
      <c r="C43" s="1">
        <v>1188</v>
      </c>
      <c r="D43" s="1">
        <v>1117</v>
      </c>
      <c r="E43" s="1">
        <v>987</v>
      </c>
      <c r="F43" s="1">
        <v>507</v>
      </c>
      <c r="G43" s="1">
        <v>480</v>
      </c>
      <c r="H43" s="1">
        <v>1318</v>
      </c>
      <c r="I43" s="1">
        <v>681</v>
      </c>
      <c r="J43" s="1">
        <v>637</v>
      </c>
    </row>
    <row r="44" spans="1:10" x14ac:dyDescent="0.2">
      <c r="A44" s="19">
        <v>39</v>
      </c>
      <c r="B44" s="1">
        <v>2260</v>
      </c>
      <c r="C44" s="1">
        <v>1162</v>
      </c>
      <c r="D44" s="1">
        <v>1098</v>
      </c>
      <c r="E44" s="1">
        <v>996</v>
      </c>
      <c r="F44" s="1">
        <v>512</v>
      </c>
      <c r="G44" s="1">
        <v>484</v>
      </c>
      <c r="H44" s="1">
        <v>1264</v>
      </c>
      <c r="I44" s="1">
        <v>650</v>
      </c>
      <c r="J44" s="1">
        <v>614</v>
      </c>
    </row>
    <row r="45" spans="1:10" x14ac:dyDescent="0.2">
      <c r="A45" s="19">
        <v>40</v>
      </c>
      <c r="B45" s="1">
        <v>2252</v>
      </c>
      <c r="C45" s="1">
        <v>1189</v>
      </c>
      <c r="D45" s="1">
        <v>1063</v>
      </c>
      <c r="E45" s="1">
        <v>954</v>
      </c>
      <c r="F45" s="1">
        <v>488</v>
      </c>
      <c r="G45" s="1">
        <v>466</v>
      </c>
      <c r="H45" s="1">
        <v>1298</v>
      </c>
      <c r="I45" s="1">
        <v>701</v>
      </c>
      <c r="J45" s="1">
        <v>597</v>
      </c>
    </row>
    <row r="46" spans="1:10" x14ac:dyDescent="0.2">
      <c r="A46" s="19">
        <v>41</v>
      </c>
      <c r="B46" s="1">
        <v>1844</v>
      </c>
      <c r="C46" s="1">
        <v>983</v>
      </c>
      <c r="D46" s="1">
        <v>861</v>
      </c>
      <c r="E46" s="1">
        <v>839</v>
      </c>
      <c r="F46" s="1">
        <v>469</v>
      </c>
      <c r="G46" s="1">
        <v>370</v>
      </c>
      <c r="H46" s="1">
        <v>1005</v>
      </c>
      <c r="I46" s="1">
        <v>514</v>
      </c>
      <c r="J46" s="1">
        <v>491</v>
      </c>
    </row>
    <row r="47" spans="1:10" x14ac:dyDescent="0.2">
      <c r="A47" s="19">
        <v>42</v>
      </c>
      <c r="B47" s="1">
        <v>2001</v>
      </c>
      <c r="C47" s="1">
        <v>1047</v>
      </c>
      <c r="D47" s="1">
        <v>954</v>
      </c>
      <c r="E47" s="1">
        <v>863</v>
      </c>
      <c r="F47" s="1">
        <v>454</v>
      </c>
      <c r="G47" s="1">
        <v>409</v>
      </c>
      <c r="H47" s="1">
        <v>1138</v>
      </c>
      <c r="I47" s="1">
        <v>593</v>
      </c>
      <c r="J47" s="1">
        <v>545</v>
      </c>
    </row>
    <row r="48" spans="1:10" x14ac:dyDescent="0.2">
      <c r="A48" s="19">
        <v>43</v>
      </c>
      <c r="B48" s="1">
        <v>1552</v>
      </c>
      <c r="C48" s="1">
        <v>836</v>
      </c>
      <c r="D48" s="1">
        <v>716</v>
      </c>
      <c r="E48" s="1">
        <v>675</v>
      </c>
      <c r="F48" s="1">
        <v>364</v>
      </c>
      <c r="G48" s="1">
        <v>311</v>
      </c>
      <c r="H48" s="1">
        <v>877</v>
      </c>
      <c r="I48" s="1">
        <v>472</v>
      </c>
      <c r="J48" s="1">
        <v>405</v>
      </c>
    </row>
    <row r="49" spans="1:10" x14ac:dyDescent="0.2">
      <c r="A49" s="19">
        <v>44</v>
      </c>
      <c r="B49" s="1">
        <v>1251</v>
      </c>
      <c r="C49" s="1">
        <v>665</v>
      </c>
      <c r="D49" s="1">
        <v>586</v>
      </c>
      <c r="E49" s="1">
        <v>544</v>
      </c>
      <c r="F49" s="1">
        <v>284</v>
      </c>
      <c r="G49" s="1">
        <v>260</v>
      </c>
      <c r="H49" s="1">
        <v>707</v>
      </c>
      <c r="I49" s="1">
        <v>381</v>
      </c>
      <c r="J49" s="1">
        <v>326</v>
      </c>
    </row>
    <row r="50" spans="1:10" x14ac:dyDescent="0.2">
      <c r="A50" s="19">
        <v>45</v>
      </c>
      <c r="B50" s="1">
        <v>1771</v>
      </c>
      <c r="C50" s="1">
        <v>884</v>
      </c>
      <c r="D50" s="1">
        <v>887</v>
      </c>
      <c r="E50" s="1">
        <v>739</v>
      </c>
      <c r="F50" s="1">
        <v>363</v>
      </c>
      <c r="G50" s="1">
        <v>376</v>
      </c>
      <c r="H50" s="1">
        <v>1032</v>
      </c>
      <c r="I50" s="1">
        <v>521</v>
      </c>
      <c r="J50" s="1">
        <v>511</v>
      </c>
    </row>
    <row r="51" spans="1:10" x14ac:dyDescent="0.2">
      <c r="A51" s="19">
        <v>46</v>
      </c>
      <c r="B51" s="1">
        <v>1509</v>
      </c>
      <c r="C51" s="1">
        <v>788</v>
      </c>
      <c r="D51" s="1">
        <v>721</v>
      </c>
      <c r="E51" s="1">
        <v>651</v>
      </c>
      <c r="F51" s="1">
        <v>344</v>
      </c>
      <c r="G51" s="1">
        <v>307</v>
      </c>
      <c r="H51" s="1">
        <v>858</v>
      </c>
      <c r="I51" s="1">
        <v>444</v>
      </c>
      <c r="J51" s="1">
        <v>414</v>
      </c>
    </row>
    <row r="52" spans="1:10" x14ac:dyDescent="0.2">
      <c r="A52" s="19">
        <v>47</v>
      </c>
      <c r="B52" s="1">
        <v>1646</v>
      </c>
      <c r="C52" s="1">
        <v>890</v>
      </c>
      <c r="D52" s="1">
        <v>756</v>
      </c>
      <c r="E52" s="1">
        <v>741</v>
      </c>
      <c r="F52" s="1">
        <v>381</v>
      </c>
      <c r="G52" s="1">
        <v>360</v>
      </c>
      <c r="H52" s="1">
        <v>905</v>
      </c>
      <c r="I52" s="1">
        <v>509</v>
      </c>
      <c r="J52" s="1">
        <v>396</v>
      </c>
    </row>
    <row r="53" spans="1:10" x14ac:dyDescent="0.2">
      <c r="A53" s="19">
        <v>48</v>
      </c>
      <c r="B53" s="1">
        <v>1661</v>
      </c>
      <c r="C53" s="1">
        <v>879</v>
      </c>
      <c r="D53" s="1">
        <v>782</v>
      </c>
      <c r="E53" s="1">
        <v>753</v>
      </c>
      <c r="F53" s="1">
        <v>401</v>
      </c>
      <c r="G53" s="1">
        <v>352</v>
      </c>
      <c r="H53" s="1">
        <v>908</v>
      </c>
      <c r="I53" s="1">
        <v>478</v>
      </c>
      <c r="J53" s="1">
        <v>430</v>
      </c>
    </row>
    <row r="54" spans="1:10" x14ac:dyDescent="0.2">
      <c r="A54" s="19">
        <v>49</v>
      </c>
      <c r="B54" s="1">
        <v>1557</v>
      </c>
      <c r="C54" s="1">
        <v>842</v>
      </c>
      <c r="D54" s="1">
        <v>715</v>
      </c>
      <c r="E54" s="1">
        <v>635</v>
      </c>
      <c r="F54" s="1">
        <v>356</v>
      </c>
      <c r="G54" s="1">
        <v>279</v>
      </c>
      <c r="H54" s="1">
        <v>922</v>
      </c>
      <c r="I54" s="1">
        <v>486</v>
      </c>
      <c r="J54" s="1">
        <v>436</v>
      </c>
    </row>
    <row r="55" spans="1:10" x14ac:dyDescent="0.2">
      <c r="A55" s="19">
        <v>50</v>
      </c>
      <c r="B55" s="1">
        <v>1494</v>
      </c>
      <c r="C55" s="1">
        <v>833</v>
      </c>
      <c r="D55" s="1">
        <v>661</v>
      </c>
      <c r="E55" s="1">
        <v>631</v>
      </c>
      <c r="F55" s="1">
        <v>336</v>
      </c>
      <c r="G55" s="1">
        <v>295</v>
      </c>
      <c r="H55" s="1">
        <v>863</v>
      </c>
      <c r="I55" s="1">
        <v>497</v>
      </c>
      <c r="J55" s="1">
        <v>366</v>
      </c>
    </row>
    <row r="56" spans="1:10" x14ac:dyDescent="0.2">
      <c r="A56" s="19">
        <v>51</v>
      </c>
      <c r="B56" s="1">
        <v>1311</v>
      </c>
      <c r="C56" s="1">
        <v>752</v>
      </c>
      <c r="D56" s="1">
        <v>559</v>
      </c>
      <c r="E56" s="1">
        <v>584</v>
      </c>
      <c r="F56" s="1">
        <v>342</v>
      </c>
      <c r="G56" s="1">
        <v>242</v>
      </c>
      <c r="H56" s="1">
        <v>727</v>
      </c>
      <c r="I56" s="1">
        <v>410</v>
      </c>
      <c r="J56" s="1">
        <v>317</v>
      </c>
    </row>
    <row r="57" spans="1:10" x14ac:dyDescent="0.2">
      <c r="A57" s="19">
        <v>52</v>
      </c>
      <c r="B57" s="1">
        <v>1223</v>
      </c>
      <c r="C57" s="1">
        <v>649</v>
      </c>
      <c r="D57" s="1">
        <v>574</v>
      </c>
      <c r="E57" s="1">
        <v>516</v>
      </c>
      <c r="F57" s="1">
        <v>301</v>
      </c>
      <c r="G57" s="1">
        <v>215</v>
      </c>
      <c r="H57" s="1">
        <v>707</v>
      </c>
      <c r="I57" s="1">
        <v>348</v>
      </c>
      <c r="J57" s="1">
        <v>359</v>
      </c>
    </row>
    <row r="58" spans="1:10" x14ac:dyDescent="0.2">
      <c r="A58" s="19">
        <v>53</v>
      </c>
      <c r="B58" s="1">
        <v>853</v>
      </c>
      <c r="C58" s="1">
        <v>452</v>
      </c>
      <c r="D58" s="1">
        <v>401</v>
      </c>
      <c r="E58" s="1">
        <v>349</v>
      </c>
      <c r="F58" s="1">
        <v>184</v>
      </c>
      <c r="G58" s="1">
        <v>165</v>
      </c>
      <c r="H58" s="1">
        <v>504</v>
      </c>
      <c r="I58" s="1">
        <v>268</v>
      </c>
      <c r="J58" s="1">
        <v>236</v>
      </c>
    </row>
    <row r="59" spans="1:10" x14ac:dyDescent="0.2">
      <c r="A59" s="19">
        <v>54</v>
      </c>
      <c r="B59" s="1">
        <v>898</v>
      </c>
      <c r="C59" s="1">
        <v>495</v>
      </c>
      <c r="D59" s="1">
        <v>403</v>
      </c>
      <c r="E59" s="1">
        <v>384</v>
      </c>
      <c r="F59" s="1">
        <v>221</v>
      </c>
      <c r="G59" s="1">
        <v>163</v>
      </c>
      <c r="H59" s="1">
        <v>514</v>
      </c>
      <c r="I59" s="1">
        <v>274</v>
      </c>
      <c r="J59" s="1">
        <v>240</v>
      </c>
    </row>
    <row r="60" spans="1:10" x14ac:dyDescent="0.2">
      <c r="A60" s="19">
        <v>55</v>
      </c>
      <c r="B60" s="1">
        <v>873</v>
      </c>
      <c r="C60" s="1">
        <v>458</v>
      </c>
      <c r="D60" s="1">
        <v>415</v>
      </c>
      <c r="E60" s="1">
        <v>350</v>
      </c>
      <c r="F60" s="1">
        <v>179</v>
      </c>
      <c r="G60" s="1">
        <v>171</v>
      </c>
      <c r="H60" s="1">
        <v>523</v>
      </c>
      <c r="I60" s="1">
        <v>279</v>
      </c>
      <c r="J60" s="1">
        <v>244</v>
      </c>
    </row>
    <row r="61" spans="1:10" x14ac:dyDescent="0.2">
      <c r="A61" s="19">
        <v>56</v>
      </c>
      <c r="B61" s="1">
        <v>840</v>
      </c>
      <c r="C61" s="1">
        <v>456</v>
      </c>
      <c r="D61" s="1">
        <v>384</v>
      </c>
      <c r="E61" s="1">
        <v>371</v>
      </c>
      <c r="F61" s="1">
        <v>202</v>
      </c>
      <c r="G61" s="1">
        <v>169</v>
      </c>
      <c r="H61" s="1">
        <v>469</v>
      </c>
      <c r="I61" s="1">
        <v>254</v>
      </c>
      <c r="J61" s="1">
        <v>215</v>
      </c>
    </row>
    <row r="62" spans="1:10" x14ac:dyDescent="0.2">
      <c r="A62" s="19">
        <v>57</v>
      </c>
      <c r="B62" s="1">
        <v>809</v>
      </c>
      <c r="C62" s="1">
        <v>461</v>
      </c>
      <c r="D62" s="1">
        <v>348</v>
      </c>
      <c r="E62" s="1">
        <v>359</v>
      </c>
      <c r="F62" s="1">
        <v>195</v>
      </c>
      <c r="G62" s="1">
        <v>164</v>
      </c>
      <c r="H62" s="1">
        <v>450</v>
      </c>
      <c r="I62" s="1">
        <v>266</v>
      </c>
      <c r="J62" s="1">
        <v>184</v>
      </c>
    </row>
    <row r="63" spans="1:10" x14ac:dyDescent="0.2">
      <c r="A63" s="19">
        <v>58</v>
      </c>
      <c r="B63" s="1">
        <v>840</v>
      </c>
      <c r="C63" s="1">
        <v>454</v>
      </c>
      <c r="D63" s="1">
        <v>386</v>
      </c>
      <c r="E63" s="1">
        <v>388</v>
      </c>
      <c r="F63" s="1">
        <v>199</v>
      </c>
      <c r="G63" s="1">
        <v>189</v>
      </c>
      <c r="H63" s="1">
        <v>452</v>
      </c>
      <c r="I63" s="1">
        <v>255</v>
      </c>
      <c r="J63" s="1">
        <v>197</v>
      </c>
    </row>
    <row r="64" spans="1:10" x14ac:dyDescent="0.2">
      <c r="A64" s="19">
        <v>59</v>
      </c>
      <c r="B64" s="1">
        <v>894</v>
      </c>
      <c r="C64" s="1">
        <v>495</v>
      </c>
      <c r="D64" s="1">
        <v>399</v>
      </c>
      <c r="E64" s="1">
        <v>405</v>
      </c>
      <c r="F64" s="1">
        <v>221</v>
      </c>
      <c r="G64" s="1">
        <v>184</v>
      </c>
      <c r="H64" s="1">
        <v>489</v>
      </c>
      <c r="I64" s="1">
        <v>274</v>
      </c>
      <c r="J64" s="1">
        <v>215</v>
      </c>
    </row>
    <row r="65" spans="1:10" x14ac:dyDescent="0.2">
      <c r="A65" s="19">
        <v>60</v>
      </c>
      <c r="B65" s="1">
        <v>863</v>
      </c>
      <c r="C65" s="1">
        <v>512</v>
      </c>
      <c r="D65" s="1">
        <v>351</v>
      </c>
      <c r="E65" s="1">
        <v>365</v>
      </c>
      <c r="F65" s="1">
        <v>207</v>
      </c>
      <c r="G65" s="1">
        <v>158</v>
      </c>
      <c r="H65" s="1">
        <v>498</v>
      </c>
      <c r="I65" s="1">
        <v>305</v>
      </c>
      <c r="J65" s="1">
        <v>193</v>
      </c>
    </row>
    <row r="66" spans="1:10" x14ac:dyDescent="0.2">
      <c r="A66" s="19">
        <v>61</v>
      </c>
      <c r="B66" s="1">
        <v>644</v>
      </c>
      <c r="C66" s="1">
        <v>357</v>
      </c>
      <c r="D66" s="1">
        <v>287</v>
      </c>
      <c r="E66" s="1">
        <v>309</v>
      </c>
      <c r="F66" s="1">
        <v>168</v>
      </c>
      <c r="G66" s="1">
        <v>141</v>
      </c>
      <c r="H66" s="1">
        <v>335</v>
      </c>
      <c r="I66" s="1">
        <v>189</v>
      </c>
      <c r="J66" s="1">
        <v>146</v>
      </c>
    </row>
    <row r="67" spans="1:10" x14ac:dyDescent="0.2">
      <c r="A67" s="19">
        <v>62</v>
      </c>
      <c r="B67" s="1">
        <v>640</v>
      </c>
      <c r="C67" s="1">
        <v>381</v>
      </c>
      <c r="D67" s="1">
        <v>259</v>
      </c>
      <c r="E67" s="1">
        <v>303</v>
      </c>
      <c r="F67" s="1">
        <v>193</v>
      </c>
      <c r="G67" s="1">
        <v>110</v>
      </c>
      <c r="H67" s="1">
        <v>337</v>
      </c>
      <c r="I67" s="1">
        <v>188</v>
      </c>
      <c r="J67" s="1">
        <v>149</v>
      </c>
    </row>
    <row r="68" spans="1:10" x14ac:dyDescent="0.2">
      <c r="A68" s="19">
        <v>63</v>
      </c>
      <c r="B68" s="1">
        <v>540</v>
      </c>
      <c r="C68" s="1">
        <v>298</v>
      </c>
      <c r="D68" s="1">
        <v>242</v>
      </c>
      <c r="E68" s="1">
        <v>248</v>
      </c>
      <c r="F68" s="1">
        <v>131</v>
      </c>
      <c r="G68" s="1">
        <v>117</v>
      </c>
      <c r="H68" s="1">
        <v>292</v>
      </c>
      <c r="I68" s="1">
        <v>167</v>
      </c>
      <c r="J68" s="1">
        <v>125</v>
      </c>
    </row>
    <row r="69" spans="1:10" x14ac:dyDescent="0.2">
      <c r="A69" s="19">
        <v>64</v>
      </c>
      <c r="B69" s="1">
        <v>384</v>
      </c>
      <c r="C69" s="1">
        <v>196</v>
      </c>
      <c r="D69" s="1">
        <v>188</v>
      </c>
      <c r="E69" s="1">
        <v>173</v>
      </c>
      <c r="F69" s="1">
        <v>88</v>
      </c>
      <c r="G69" s="1">
        <v>85</v>
      </c>
      <c r="H69" s="1">
        <v>211</v>
      </c>
      <c r="I69" s="1">
        <v>108</v>
      </c>
      <c r="J69" s="1">
        <v>103</v>
      </c>
    </row>
    <row r="70" spans="1:10" x14ac:dyDescent="0.2">
      <c r="A70" s="19">
        <v>65</v>
      </c>
      <c r="B70" s="1">
        <v>455</v>
      </c>
      <c r="C70" s="1">
        <v>241</v>
      </c>
      <c r="D70" s="1">
        <v>214</v>
      </c>
      <c r="E70" s="1">
        <v>196</v>
      </c>
      <c r="F70" s="1">
        <v>113</v>
      </c>
      <c r="G70" s="1">
        <v>83</v>
      </c>
      <c r="H70" s="1">
        <v>259</v>
      </c>
      <c r="I70" s="1">
        <v>128</v>
      </c>
      <c r="J70" s="1">
        <v>131</v>
      </c>
    </row>
    <row r="71" spans="1:10" x14ac:dyDescent="0.2">
      <c r="A71" s="19">
        <v>66</v>
      </c>
      <c r="B71" s="1">
        <v>332</v>
      </c>
      <c r="C71" s="1">
        <v>170</v>
      </c>
      <c r="D71" s="1">
        <v>162</v>
      </c>
      <c r="E71" s="1">
        <v>149</v>
      </c>
      <c r="F71" s="1">
        <v>79</v>
      </c>
      <c r="G71" s="1">
        <v>70</v>
      </c>
      <c r="H71" s="1">
        <v>183</v>
      </c>
      <c r="I71" s="1">
        <v>91</v>
      </c>
      <c r="J71" s="1">
        <v>92</v>
      </c>
    </row>
    <row r="72" spans="1:10" x14ac:dyDescent="0.2">
      <c r="A72" s="19">
        <v>67</v>
      </c>
      <c r="B72" s="1">
        <v>300</v>
      </c>
      <c r="C72" s="1">
        <v>165</v>
      </c>
      <c r="D72" s="1">
        <v>135</v>
      </c>
      <c r="E72" s="1">
        <v>139</v>
      </c>
      <c r="F72" s="1">
        <v>75</v>
      </c>
      <c r="G72" s="1">
        <v>64</v>
      </c>
      <c r="H72" s="1">
        <v>161</v>
      </c>
      <c r="I72" s="1">
        <v>90</v>
      </c>
      <c r="J72" s="1">
        <v>71</v>
      </c>
    </row>
    <row r="73" spans="1:10" x14ac:dyDescent="0.2">
      <c r="A73" s="19">
        <v>68</v>
      </c>
      <c r="B73" s="1">
        <v>417</v>
      </c>
      <c r="C73" s="1">
        <v>221</v>
      </c>
      <c r="D73" s="1">
        <v>196</v>
      </c>
      <c r="E73" s="1">
        <v>197</v>
      </c>
      <c r="F73" s="1">
        <v>107</v>
      </c>
      <c r="G73" s="1">
        <v>90</v>
      </c>
      <c r="H73" s="1">
        <v>220</v>
      </c>
      <c r="I73" s="1">
        <v>114</v>
      </c>
      <c r="J73" s="1">
        <v>106</v>
      </c>
    </row>
    <row r="74" spans="1:10" x14ac:dyDescent="0.2">
      <c r="A74" s="19">
        <v>69</v>
      </c>
      <c r="B74" s="1">
        <v>508</v>
      </c>
      <c r="C74" s="1">
        <v>293</v>
      </c>
      <c r="D74" s="1">
        <v>215</v>
      </c>
      <c r="E74" s="1">
        <v>246</v>
      </c>
      <c r="F74" s="1">
        <v>141</v>
      </c>
      <c r="G74" s="1">
        <v>105</v>
      </c>
      <c r="H74" s="1">
        <v>262</v>
      </c>
      <c r="I74" s="1">
        <v>152</v>
      </c>
      <c r="J74" s="1">
        <v>110</v>
      </c>
    </row>
    <row r="75" spans="1:10" x14ac:dyDescent="0.2">
      <c r="A75" s="19">
        <v>70</v>
      </c>
      <c r="B75" s="1">
        <v>334</v>
      </c>
      <c r="C75" s="1">
        <v>196</v>
      </c>
      <c r="D75" s="1">
        <v>138</v>
      </c>
      <c r="E75" s="1">
        <v>159</v>
      </c>
      <c r="F75" s="1">
        <v>84</v>
      </c>
      <c r="G75" s="1">
        <v>75</v>
      </c>
      <c r="H75" s="1">
        <v>175</v>
      </c>
      <c r="I75" s="1">
        <v>112</v>
      </c>
      <c r="J75" s="1">
        <v>63</v>
      </c>
    </row>
    <row r="76" spans="1:10" x14ac:dyDescent="0.2">
      <c r="A76" s="19">
        <v>71</v>
      </c>
      <c r="B76" s="1">
        <v>268</v>
      </c>
      <c r="C76" s="1">
        <v>149</v>
      </c>
      <c r="D76" s="1">
        <v>119</v>
      </c>
      <c r="E76" s="1">
        <v>123</v>
      </c>
      <c r="F76" s="1">
        <v>63</v>
      </c>
      <c r="G76" s="1">
        <v>60</v>
      </c>
      <c r="H76" s="1">
        <v>145</v>
      </c>
      <c r="I76" s="1">
        <v>86</v>
      </c>
      <c r="J76" s="1">
        <v>59</v>
      </c>
    </row>
    <row r="77" spans="1:10" x14ac:dyDescent="0.2">
      <c r="A77" s="19">
        <v>72</v>
      </c>
      <c r="B77" s="1">
        <v>237</v>
      </c>
      <c r="C77" s="1">
        <v>134</v>
      </c>
      <c r="D77" s="1">
        <v>103</v>
      </c>
      <c r="E77" s="1">
        <v>112</v>
      </c>
      <c r="F77" s="1">
        <v>62</v>
      </c>
      <c r="G77" s="1">
        <v>50</v>
      </c>
      <c r="H77" s="1">
        <v>125</v>
      </c>
      <c r="I77" s="1">
        <v>72</v>
      </c>
      <c r="J77" s="1">
        <v>53</v>
      </c>
    </row>
    <row r="78" spans="1:10" x14ac:dyDescent="0.2">
      <c r="A78" s="19">
        <v>73</v>
      </c>
      <c r="B78" s="1">
        <v>245</v>
      </c>
      <c r="C78" s="1">
        <v>131</v>
      </c>
      <c r="D78" s="1">
        <v>114</v>
      </c>
      <c r="E78" s="1">
        <v>122</v>
      </c>
      <c r="F78" s="1">
        <v>59</v>
      </c>
      <c r="G78" s="1">
        <v>63</v>
      </c>
      <c r="H78" s="1">
        <v>123</v>
      </c>
      <c r="I78" s="1">
        <v>72</v>
      </c>
      <c r="J78" s="1">
        <v>51</v>
      </c>
    </row>
    <row r="79" spans="1:10" x14ac:dyDescent="0.2">
      <c r="A79" s="19">
        <v>74</v>
      </c>
      <c r="B79" s="1">
        <v>227</v>
      </c>
      <c r="C79" s="1">
        <v>137</v>
      </c>
      <c r="D79" s="1">
        <v>90</v>
      </c>
      <c r="E79" s="1">
        <v>120</v>
      </c>
      <c r="F79" s="1">
        <v>75</v>
      </c>
      <c r="G79" s="1">
        <v>45</v>
      </c>
      <c r="H79" s="1">
        <v>107</v>
      </c>
      <c r="I79" s="1">
        <v>62</v>
      </c>
      <c r="J79" s="1">
        <v>45</v>
      </c>
    </row>
    <row r="80" spans="1:10" x14ac:dyDescent="0.2">
      <c r="A80" s="19">
        <v>75</v>
      </c>
      <c r="B80" s="1">
        <v>224</v>
      </c>
      <c r="C80" s="1">
        <v>120</v>
      </c>
      <c r="D80" s="1">
        <v>104</v>
      </c>
      <c r="E80" s="1">
        <v>96</v>
      </c>
      <c r="F80" s="1">
        <v>59</v>
      </c>
      <c r="G80" s="1">
        <v>37</v>
      </c>
      <c r="H80" s="1">
        <v>128</v>
      </c>
      <c r="I80" s="1">
        <v>61</v>
      </c>
      <c r="J80" s="1">
        <v>67</v>
      </c>
    </row>
    <row r="81" spans="1:10" x14ac:dyDescent="0.2">
      <c r="A81" s="19">
        <v>76</v>
      </c>
      <c r="B81" s="1">
        <v>201</v>
      </c>
      <c r="C81" s="1">
        <v>109</v>
      </c>
      <c r="D81" s="1">
        <v>92</v>
      </c>
      <c r="E81" s="1">
        <v>101</v>
      </c>
      <c r="F81" s="1">
        <v>58</v>
      </c>
      <c r="G81" s="1">
        <v>43</v>
      </c>
      <c r="H81" s="1">
        <v>100</v>
      </c>
      <c r="I81" s="1">
        <v>51</v>
      </c>
      <c r="J81" s="1">
        <v>49</v>
      </c>
    </row>
    <row r="82" spans="1:10" x14ac:dyDescent="0.2">
      <c r="A82" s="19">
        <v>77</v>
      </c>
      <c r="B82" s="1">
        <v>121</v>
      </c>
      <c r="C82" s="1">
        <v>62</v>
      </c>
      <c r="D82" s="1">
        <v>59</v>
      </c>
      <c r="E82" s="1">
        <v>54</v>
      </c>
      <c r="F82" s="1">
        <v>29</v>
      </c>
      <c r="G82" s="1">
        <v>25</v>
      </c>
      <c r="H82" s="1">
        <v>67</v>
      </c>
      <c r="I82" s="1">
        <v>33</v>
      </c>
      <c r="J82" s="1">
        <v>34</v>
      </c>
    </row>
    <row r="83" spans="1:10" x14ac:dyDescent="0.2">
      <c r="A83" s="19">
        <v>78</v>
      </c>
      <c r="B83" s="1">
        <v>142</v>
      </c>
      <c r="C83" s="1">
        <v>80</v>
      </c>
      <c r="D83" s="1">
        <v>62</v>
      </c>
      <c r="E83" s="1">
        <v>69</v>
      </c>
      <c r="F83" s="1">
        <v>40</v>
      </c>
      <c r="G83" s="1">
        <v>29</v>
      </c>
      <c r="H83" s="1">
        <v>73</v>
      </c>
      <c r="I83" s="1">
        <v>40</v>
      </c>
      <c r="J83" s="1">
        <v>33</v>
      </c>
    </row>
    <row r="84" spans="1:10" x14ac:dyDescent="0.2">
      <c r="A84" s="19">
        <v>79</v>
      </c>
      <c r="B84" s="1">
        <v>179</v>
      </c>
      <c r="C84" s="1">
        <v>105</v>
      </c>
      <c r="D84" s="1">
        <v>74</v>
      </c>
      <c r="E84" s="1">
        <v>88</v>
      </c>
      <c r="F84" s="1">
        <v>55</v>
      </c>
      <c r="G84" s="1">
        <v>33</v>
      </c>
      <c r="H84" s="1">
        <v>91</v>
      </c>
      <c r="I84" s="1">
        <v>50</v>
      </c>
      <c r="J84" s="1">
        <v>41</v>
      </c>
    </row>
    <row r="85" spans="1:10" x14ac:dyDescent="0.2">
      <c r="A85" s="19">
        <v>80</v>
      </c>
      <c r="B85" s="1">
        <v>132</v>
      </c>
      <c r="C85" s="1">
        <v>73</v>
      </c>
      <c r="D85" s="1">
        <v>59</v>
      </c>
      <c r="E85" s="1">
        <v>55</v>
      </c>
      <c r="F85" s="1">
        <v>28</v>
      </c>
      <c r="G85" s="1">
        <v>27</v>
      </c>
      <c r="H85" s="1">
        <v>77</v>
      </c>
      <c r="I85" s="1">
        <v>45</v>
      </c>
      <c r="J85" s="1">
        <v>32</v>
      </c>
    </row>
    <row r="86" spans="1:10" x14ac:dyDescent="0.2">
      <c r="A86" s="19">
        <v>81</v>
      </c>
      <c r="B86" s="1">
        <v>111</v>
      </c>
      <c r="C86" s="1">
        <v>66</v>
      </c>
      <c r="D86" s="1">
        <v>45</v>
      </c>
      <c r="E86" s="1">
        <v>49</v>
      </c>
      <c r="F86" s="1">
        <v>31</v>
      </c>
      <c r="G86" s="1">
        <v>18</v>
      </c>
      <c r="H86" s="1">
        <v>62</v>
      </c>
      <c r="I86" s="1">
        <v>35</v>
      </c>
      <c r="J86" s="1">
        <v>27</v>
      </c>
    </row>
    <row r="87" spans="1:10" x14ac:dyDescent="0.2">
      <c r="A87" s="19">
        <v>82</v>
      </c>
      <c r="B87" s="1">
        <v>59</v>
      </c>
      <c r="C87" s="1">
        <v>23</v>
      </c>
      <c r="D87" s="1">
        <v>36</v>
      </c>
      <c r="E87" s="1">
        <v>25</v>
      </c>
      <c r="F87" s="1">
        <v>9</v>
      </c>
      <c r="G87" s="1">
        <v>16</v>
      </c>
      <c r="H87" s="1">
        <v>34</v>
      </c>
      <c r="I87" s="1">
        <v>14</v>
      </c>
      <c r="J87" s="1">
        <v>20</v>
      </c>
    </row>
    <row r="88" spans="1:10" x14ac:dyDescent="0.2">
      <c r="A88" s="19">
        <v>83</v>
      </c>
      <c r="B88" s="1">
        <v>49</v>
      </c>
      <c r="C88" s="1">
        <v>23</v>
      </c>
      <c r="D88" s="1">
        <v>26</v>
      </c>
      <c r="E88" s="1">
        <v>23</v>
      </c>
      <c r="F88" s="1">
        <v>9</v>
      </c>
      <c r="G88" s="1">
        <v>14</v>
      </c>
      <c r="H88" s="1">
        <v>26</v>
      </c>
      <c r="I88" s="1">
        <v>14</v>
      </c>
      <c r="J88" s="1">
        <v>12</v>
      </c>
    </row>
    <row r="89" spans="1:10" x14ac:dyDescent="0.2">
      <c r="A89" s="19">
        <v>84</v>
      </c>
      <c r="B89" s="1">
        <v>45</v>
      </c>
      <c r="C89" s="1">
        <v>21</v>
      </c>
      <c r="D89" s="1">
        <v>24</v>
      </c>
      <c r="E89" s="1">
        <v>18</v>
      </c>
      <c r="F89" s="1">
        <v>9</v>
      </c>
      <c r="G89" s="1">
        <v>9</v>
      </c>
      <c r="H89" s="1">
        <v>27</v>
      </c>
      <c r="I89" s="1">
        <v>12</v>
      </c>
      <c r="J89" s="1">
        <v>15</v>
      </c>
    </row>
    <row r="90" spans="1:10" x14ac:dyDescent="0.2">
      <c r="A90" s="19">
        <v>85</v>
      </c>
      <c r="B90" s="1">
        <v>29</v>
      </c>
      <c r="C90" s="1">
        <v>19</v>
      </c>
      <c r="D90" s="1">
        <v>10</v>
      </c>
      <c r="E90" s="1">
        <v>16</v>
      </c>
      <c r="F90" s="1">
        <v>10</v>
      </c>
      <c r="G90" s="1">
        <v>6</v>
      </c>
      <c r="H90" s="1">
        <v>13</v>
      </c>
      <c r="I90" s="1">
        <v>9</v>
      </c>
      <c r="J90" s="1">
        <v>4</v>
      </c>
    </row>
    <row r="91" spans="1:10" x14ac:dyDescent="0.2">
      <c r="A91" s="19">
        <v>86</v>
      </c>
      <c r="B91" s="1">
        <v>35</v>
      </c>
      <c r="C91" s="1">
        <v>24</v>
      </c>
      <c r="D91" s="1">
        <v>11</v>
      </c>
      <c r="E91" s="1">
        <v>16</v>
      </c>
      <c r="F91" s="1">
        <v>11</v>
      </c>
      <c r="G91" s="1">
        <v>5</v>
      </c>
      <c r="H91" s="1">
        <v>19</v>
      </c>
      <c r="I91" s="1">
        <v>13</v>
      </c>
      <c r="J91" s="1">
        <v>6</v>
      </c>
    </row>
    <row r="92" spans="1:10" x14ac:dyDescent="0.2">
      <c r="A92" s="19">
        <v>87</v>
      </c>
      <c r="B92" s="1">
        <v>16</v>
      </c>
      <c r="C92" s="1">
        <v>10</v>
      </c>
      <c r="D92" s="1">
        <v>6</v>
      </c>
      <c r="E92" s="1">
        <v>9</v>
      </c>
      <c r="F92" s="1">
        <v>5</v>
      </c>
      <c r="G92" s="1">
        <v>4</v>
      </c>
      <c r="H92" s="1">
        <v>7</v>
      </c>
      <c r="I92" s="1">
        <v>5</v>
      </c>
      <c r="J92" s="1">
        <v>2</v>
      </c>
    </row>
    <row r="93" spans="1:10" x14ac:dyDescent="0.2">
      <c r="A93" s="19">
        <v>88</v>
      </c>
      <c r="B93" s="1">
        <v>32</v>
      </c>
      <c r="C93" s="1">
        <v>18</v>
      </c>
      <c r="D93" s="1">
        <v>14</v>
      </c>
      <c r="E93" s="1">
        <v>18</v>
      </c>
      <c r="F93" s="1">
        <v>8</v>
      </c>
      <c r="G93" s="1">
        <v>10</v>
      </c>
      <c r="H93" s="1">
        <v>14</v>
      </c>
      <c r="I93" s="1">
        <v>10</v>
      </c>
      <c r="J93" s="1">
        <v>4</v>
      </c>
    </row>
    <row r="94" spans="1:10" x14ac:dyDescent="0.2">
      <c r="A94" s="19">
        <v>89</v>
      </c>
      <c r="B94" s="1">
        <v>25</v>
      </c>
      <c r="C94" s="1">
        <v>15</v>
      </c>
      <c r="D94" s="1">
        <v>10</v>
      </c>
      <c r="E94" s="1">
        <v>12</v>
      </c>
      <c r="F94" s="1">
        <v>7</v>
      </c>
      <c r="G94" s="1">
        <v>5</v>
      </c>
      <c r="H94" s="1">
        <v>13</v>
      </c>
      <c r="I94" s="1">
        <v>8</v>
      </c>
      <c r="J94" s="1">
        <v>5</v>
      </c>
    </row>
    <row r="95" spans="1:10" x14ac:dyDescent="0.2">
      <c r="A95" s="19">
        <v>90</v>
      </c>
      <c r="B95" s="1">
        <v>24</v>
      </c>
      <c r="C95" s="1">
        <v>19</v>
      </c>
      <c r="D95" s="1">
        <v>5</v>
      </c>
      <c r="E95" s="1">
        <v>7</v>
      </c>
      <c r="F95" s="1">
        <v>6</v>
      </c>
      <c r="G95" s="1">
        <v>1</v>
      </c>
      <c r="H95" s="1">
        <v>17</v>
      </c>
      <c r="I95" s="1">
        <v>13</v>
      </c>
      <c r="J95" s="1">
        <v>4</v>
      </c>
    </row>
    <row r="96" spans="1:10" x14ac:dyDescent="0.2">
      <c r="A96" s="19">
        <v>91</v>
      </c>
      <c r="B96" s="1">
        <v>20</v>
      </c>
      <c r="C96" s="1">
        <v>15</v>
      </c>
      <c r="D96" s="1">
        <v>5</v>
      </c>
      <c r="E96" s="1">
        <v>12</v>
      </c>
      <c r="F96" s="1">
        <v>8</v>
      </c>
      <c r="G96" s="1">
        <v>4</v>
      </c>
      <c r="H96" s="1">
        <v>8</v>
      </c>
      <c r="I96" s="1">
        <v>7</v>
      </c>
      <c r="J96" s="1">
        <v>1</v>
      </c>
    </row>
    <row r="97" spans="1:10" x14ac:dyDescent="0.2">
      <c r="A97" s="19">
        <v>92</v>
      </c>
      <c r="B97" s="1">
        <v>13</v>
      </c>
      <c r="C97" s="1">
        <v>8</v>
      </c>
      <c r="D97" s="1">
        <v>5</v>
      </c>
      <c r="E97" s="1">
        <v>6</v>
      </c>
      <c r="F97" s="1">
        <v>2</v>
      </c>
      <c r="G97" s="1">
        <v>4</v>
      </c>
      <c r="H97" s="1">
        <v>7</v>
      </c>
      <c r="I97" s="1">
        <v>6</v>
      </c>
      <c r="J97" s="1">
        <v>1</v>
      </c>
    </row>
    <row r="98" spans="1:10" x14ac:dyDescent="0.2">
      <c r="A98" s="19">
        <v>93</v>
      </c>
      <c r="B98" s="1">
        <v>9</v>
      </c>
      <c r="C98" s="1">
        <v>4</v>
      </c>
      <c r="D98" s="1">
        <v>5</v>
      </c>
      <c r="E98" s="1">
        <v>3</v>
      </c>
      <c r="F98" s="1">
        <v>1</v>
      </c>
      <c r="G98" s="1">
        <v>2</v>
      </c>
      <c r="H98" s="1">
        <v>6</v>
      </c>
      <c r="I98" s="1">
        <v>3</v>
      </c>
      <c r="J98" s="1">
        <v>3</v>
      </c>
    </row>
    <row r="99" spans="1:10" x14ac:dyDescent="0.2">
      <c r="A99" s="19">
        <v>94</v>
      </c>
      <c r="B99" s="1">
        <v>4</v>
      </c>
      <c r="C99" s="1">
        <v>3</v>
      </c>
      <c r="D99" s="1">
        <v>1</v>
      </c>
      <c r="E99" s="1">
        <v>1</v>
      </c>
      <c r="F99" s="1">
        <v>1</v>
      </c>
      <c r="G99" s="1">
        <v>0</v>
      </c>
      <c r="H99" s="1">
        <v>3</v>
      </c>
      <c r="I99" s="1">
        <v>2</v>
      </c>
      <c r="J99" s="1">
        <v>1</v>
      </c>
    </row>
    <row r="100" spans="1:10" x14ac:dyDescent="0.2">
      <c r="A100" s="19">
        <v>95</v>
      </c>
      <c r="B100" s="1">
        <v>7</v>
      </c>
      <c r="C100" s="1">
        <v>4</v>
      </c>
      <c r="D100" s="1">
        <v>3</v>
      </c>
      <c r="E100" s="1">
        <v>1</v>
      </c>
      <c r="F100" s="1">
        <v>1</v>
      </c>
      <c r="G100" s="1">
        <v>0</v>
      </c>
      <c r="H100" s="1">
        <v>6</v>
      </c>
      <c r="I100" s="1">
        <v>3</v>
      </c>
      <c r="J100" s="1">
        <v>3</v>
      </c>
    </row>
    <row r="101" spans="1:10" x14ac:dyDescent="0.2">
      <c r="A101" s="19">
        <v>96</v>
      </c>
      <c r="B101" s="1">
        <v>9</v>
      </c>
      <c r="C101" s="1">
        <v>6</v>
      </c>
      <c r="D101" s="1">
        <v>3</v>
      </c>
      <c r="E101" s="1">
        <v>3</v>
      </c>
      <c r="F101" s="1">
        <v>2</v>
      </c>
      <c r="G101" s="1">
        <v>1</v>
      </c>
      <c r="H101" s="1">
        <v>6</v>
      </c>
      <c r="I101" s="1">
        <v>4</v>
      </c>
      <c r="J101" s="1">
        <v>2</v>
      </c>
    </row>
    <row r="102" spans="1:10" x14ac:dyDescent="0.2">
      <c r="A102" s="19">
        <v>97</v>
      </c>
      <c r="B102" s="1">
        <v>4</v>
      </c>
      <c r="C102" s="1">
        <v>4</v>
      </c>
      <c r="D102" s="1">
        <v>0</v>
      </c>
      <c r="E102" s="1">
        <v>2</v>
      </c>
      <c r="F102" s="1">
        <v>2</v>
      </c>
      <c r="G102" s="1">
        <v>0</v>
      </c>
      <c r="H102" s="1">
        <v>2</v>
      </c>
      <c r="I102" s="1">
        <v>2</v>
      </c>
      <c r="J102" s="1">
        <v>0</v>
      </c>
    </row>
    <row r="103" spans="1:10" x14ac:dyDescent="0.2">
      <c r="A103" s="19">
        <v>98</v>
      </c>
      <c r="B103" s="1">
        <v>9</v>
      </c>
      <c r="C103" s="1">
        <v>7</v>
      </c>
      <c r="D103" s="1">
        <v>2</v>
      </c>
      <c r="E103" s="1">
        <v>5</v>
      </c>
      <c r="F103" s="1">
        <v>5</v>
      </c>
      <c r="G103" s="1">
        <v>0</v>
      </c>
      <c r="H103" s="1">
        <v>4</v>
      </c>
      <c r="I103" s="1">
        <v>2</v>
      </c>
      <c r="J103" s="1">
        <v>2</v>
      </c>
    </row>
    <row r="104" spans="1:10" x14ac:dyDescent="0.2">
      <c r="A104" s="22" t="s">
        <v>34</v>
      </c>
      <c r="B104" s="8"/>
      <c r="C104" s="8"/>
      <c r="D104" s="8"/>
      <c r="E104" s="8"/>
      <c r="F104" s="8"/>
      <c r="G104" s="8"/>
      <c r="H104" s="8"/>
      <c r="I104" s="8"/>
      <c r="J104" s="8"/>
    </row>
  </sheetData>
  <mergeCells count="3"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E0AB1-4D8F-45DF-8155-D62772283384}">
  <dimension ref="A1:M36"/>
  <sheetViews>
    <sheetView view="pageBreakPreview" zoomScale="150" zoomScaleNormal="100" zoomScaleSheetLayoutView="150" workbookViewId="0">
      <selection activeCell="A36" sqref="A36:M36"/>
    </sheetView>
  </sheetViews>
  <sheetFormatPr defaultRowHeight="10.199999999999999" x14ac:dyDescent="0.2"/>
  <cols>
    <col min="1" max="1" width="8.88671875" style="1"/>
    <col min="2" max="13" width="6.109375" style="1" customWidth="1"/>
    <col min="14" max="16384" width="8.88671875" style="1"/>
  </cols>
  <sheetData>
    <row r="1" spans="1:13" x14ac:dyDescent="0.2">
      <c r="A1" s="1" t="s">
        <v>36</v>
      </c>
    </row>
    <row r="2" spans="1:13" x14ac:dyDescent="0.2">
      <c r="A2" s="9"/>
      <c r="B2" s="25" t="s">
        <v>0</v>
      </c>
      <c r="C2" s="25"/>
      <c r="D2" s="25"/>
      <c r="E2" s="25" t="s">
        <v>20</v>
      </c>
      <c r="F2" s="25"/>
      <c r="G2" s="25"/>
      <c r="H2" s="10"/>
      <c r="I2" s="8"/>
      <c r="J2" s="9"/>
      <c r="K2" s="25" t="s">
        <v>35</v>
      </c>
      <c r="L2" s="25"/>
      <c r="M2" s="25"/>
    </row>
    <row r="3" spans="1:13" x14ac:dyDescent="0.2">
      <c r="A3" s="11"/>
      <c r="B3" s="3" t="s">
        <v>0</v>
      </c>
      <c r="C3" s="3" t="s">
        <v>18</v>
      </c>
      <c r="D3" s="3" t="s">
        <v>19</v>
      </c>
      <c r="E3" s="3" t="s">
        <v>0</v>
      </c>
      <c r="F3" s="3" t="s">
        <v>18</v>
      </c>
      <c r="G3" s="3" t="s">
        <v>19</v>
      </c>
      <c r="H3" s="12"/>
      <c r="I3" s="13"/>
      <c r="J3" s="11"/>
      <c r="K3" s="3" t="s">
        <v>0</v>
      </c>
      <c r="L3" s="3" t="s">
        <v>18</v>
      </c>
      <c r="M3" s="3" t="s">
        <v>19</v>
      </c>
    </row>
    <row r="4" spans="1:13" x14ac:dyDescent="0.2">
      <c r="A4" s="1" t="s">
        <v>0</v>
      </c>
      <c r="B4" s="1">
        <v>98818</v>
      </c>
      <c r="C4" s="1">
        <v>51640</v>
      </c>
      <c r="D4" s="1">
        <v>47178</v>
      </c>
      <c r="E4" s="1">
        <v>37466</v>
      </c>
      <c r="F4" s="1">
        <v>24205</v>
      </c>
      <c r="G4" s="1">
        <v>13261</v>
      </c>
    </row>
    <row r="5" spans="1:13" x14ac:dyDescent="0.2">
      <c r="A5" s="1" t="s">
        <v>4</v>
      </c>
      <c r="B5" s="1">
        <v>21771</v>
      </c>
      <c r="C5" s="1">
        <v>11531</v>
      </c>
      <c r="D5" s="1">
        <v>10240</v>
      </c>
      <c r="E5" s="1">
        <v>19664</v>
      </c>
      <c r="F5" s="1">
        <v>10853</v>
      </c>
      <c r="G5" s="1">
        <v>8811</v>
      </c>
      <c r="H5" s="14">
        <f t="shared" ref="H5:J12" si="0">E5/B5*100</f>
        <v>90.321987965642364</v>
      </c>
      <c r="I5" s="14">
        <f t="shared" si="0"/>
        <v>94.120197727864024</v>
      </c>
      <c r="J5" s="14">
        <f t="shared" si="0"/>
        <v>86.044921875</v>
      </c>
      <c r="K5" s="15">
        <f>H13+1500</f>
        <v>2558.7367569897997</v>
      </c>
      <c r="L5" s="15">
        <f t="shared" ref="L5:M5" si="1">I13+1500</f>
        <v>2860.428540038994</v>
      </c>
      <c r="M5" s="15">
        <f t="shared" si="1"/>
        <v>2236.1825888857675</v>
      </c>
    </row>
    <row r="6" spans="1:13" x14ac:dyDescent="0.2">
      <c r="A6" s="1" t="s">
        <v>5</v>
      </c>
      <c r="B6" s="1">
        <v>16221</v>
      </c>
      <c r="C6" s="1">
        <v>8484</v>
      </c>
      <c r="D6" s="1">
        <v>7737</v>
      </c>
      <c r="E6" s="1">
        <v>9857</v>
      </c>
      <c r="F6" s="1">
        <v>6811</v>
      </c>
      <c r="G6" s="1">
        <v>3046</v>
      </c>
      <c r="H6" s="14">
        <f t="shared" si="0"/>
        <v>60.766907095740088</v>
      </c>
      <c r="I6" s="14">
        <f t="shared" si="0"/>
        <v>80.28052805280528</v>
      </c>
      <c r="J6" s="14">
        <f t="shared" si="0"/>
        <v>39.369264572831845</v>
      </c>
      <c r="K6" s="16"/>
      <c r="L6" s="16"/>
      <c r="M6" s="16"/>
    </row>
    <row r="7" spans="1:13" x14ac:dyDescent="0.2">
      <c r="A7" s="1" t="s">
        <v>6</v>
      </c>
      <c r="B7" s="1">
        <v>14955</v>
      </c>
      <c r="C7" s="1">
        <v>7517</v>
      </c>
      <c r="D7" s="1">
        <v>7438</v>
      </c>
      <c r="E7" s="1">
        <v>4364</v>
      </c>
      <c r="F7" s="1">
        <v>3483</v>
      </c>
      <c r="G7" s="1">
        <v>881</v>
      </c>
      <c r="H7" s="14">
        <f t="shared" si="0"/>
        <v>29.180875961216984</v>
      </c>
      <c r="I7" s="14">
        <f t="shared" si="0"/>
        <v>46.334974058800057</v>
      </c>
      <c r="J7" s="14">
        <f t="shared" si="0"/>
        <v>11.844581876848617</v>
      </c>
      <c r="K7" s="15">
        <f>(H11+H12)/2</f>
        <v>4.3447515154626313</v>
      </c>
      <c r="L7" s="15">
        <f t="shared" ref="L7:M7" si="2">(I11+I12)/2</f>
        <v>7.1169746707757202</v>
      </c>
      <c r="M7" s="15">
        <f t="shared" si="2"/>
        <v>1.103816634994464</v>
      </c>
    </row>
    <row r="8" spans="1:13" x14ac:dyDescent="0.2">
      <c r="A8" s="1" t="s">
        <v>7</v>
      </c>
      <c r="B8" s="1">
        <v>11626</v>
      </c>
      <c r="C8" s="1">
        <v>5957</v>
      </c>
      <c r="D8" s="1">
        <v>5669</v>
      </c>
      <c r="E8" s="1">
        <v>1614</v>
      </c>
      <c r="F8" s="1">
        <v>1371</v>
      </c>
      <c r="G8" s="1">
        <v>243</v>
      </c>
      <c r="H8" s="14">
        <f t="shared" si="0"/>
        <v>13.882676758988474</v>
      </c>
      <c r="I8" s="14">
        <f t="shared" si="0"/>
        <v>23.014940406244754</v>
      </c>
      <c r="J8" s="14">
        <f t="shared" si="0"/>
        <v>4.2864702769447867</v>
      </c>
      <c r="K8" s="15"/>
      <c r="L8" s="15"/>
      <c r="M8" s="15"/>
    </row>
    <row r="9" spans="1:13" x14ac:dyDescent="0.2">
      <c r="A9" s="1" t="s">
        <v>8</v>
      </c>
      <c r="B9" s="1">
        <v>11422</v>
      </c>
      <c r="C9" s="1">
        <v>5967</v>
      </c>
      <c r="D9" s="1">
        <v>5455</v>
      </c>
      <c r="E9" s="1">
        <v>854</v>
      </c>
      <c r="F9" s="1">
        <v>735</v>
      </c>
      <c r="G9" s="1">
        <v>119</v>
      </c>
      <c r="H9" s="14">
        <f t="shared" si="0"/>
        <v>7.4767991595167231</v>
      </c>
      <c r="I9" s="14">
        <f t="shared" si="0"/>
        <v>12.31774761186526</v>
      </c>
      <c r="J9" s="14">
        <f t="shared" si="0"/>
        <v>2.1814848762603116</v>
      </c>
      <c r="K9" s="15">
        <f>K7*50</f>
        <v>217.23757577313157</v>
      </c>
      <c r="L9" s="15">
        <f t="shared" ref="L9:M9" si="3">L7*50</f>
        <v>355.84873353878601</v>
      </c>
      <c r="M9" s="15">
        <f t="shared" si="3"/>
        <v>55.190831749723202</v>
      </c>
    </row>
    <row r="10" spans="1:13" x14ac:dyDescent="0.2">
      <c r="A10" s="1" t="s">
        <v>9</v>
      </c>
      <c r="B10" s="1">
        <v>8900</v>
      </c>
      <c r="C10" s="1">
        <v>4720</v>
      </c>
      <c r="D10" s="1">
        <v>4180</v>
      </c>
      <c r="E10" s="1">
        <v>506</v>
      </c>
      <c r="F10" s="1">
        <v>421</v>
      </c>
      <c r="G10" s="1">
        <v>85</v>
      </c>
      <c r="H10" s="14">
        <f t="shared" si="0"/>
        <v>5.6853932584269664</v>
      </c>
      <c r="I10" s="14">
        <f t="shared" si="0"/>
        <v>8.9194915254237284</v>
      </c>
      <c r="J10" s="14">
        <f t="shared" si="0"/>
        <v>2.0334928229665072</v>
      </c>
      <c r="K10" s="15"/>
      <c r="L10" s="15"/>
      <c r="M10" s="15"/>
    </row>
    <row r="11" spans="1:13" x14ac:dyDescent="0.2">
      <c r="A11" s="1" t="s">
        <v>10</v>
      </c>
      <c r="B11" s="1">
        <v>8144</v>
      </c>
      <c r="C11" s="1">
        <v>4283</v>
      </c>
      <c r="D11" s="1">
        <v>3861</v>
      </c>
      <c r="E11" s="1">
        <v>361</v>
      </c>
      <c r="F11" s="1">
        <v>304</v>
      </c>
      <c r="G11" s="1">
        <v>57</v>
      </c>
      <c r="H11" s="14">
        <f t="shared" si="0"/>
        <v>4.432711198428291</v>
      </c>
      <c r="I11" s="14">
        <f t="shared" si="0"/>
        <v>7.0978286247957048</v>
      </c>
      <c r="J11" s="14">
        <f t="shared" si="0"/>
        <v>1.4763014763014763</v>
      </c>
      <c r="K11" s="15">
        <f>K5-K9</f>
        <v>2341.4991812166681</v>
      </c>
      <c r="L11" s="15">
        <f t="shared" ref="L11:M11" si="4">L5-L9</f>
        <v>2504.5798065002082</v>
      </c>
      <c r="M11" s="15">
        <f t="shared" si="4"/>
        <v>2180.9917571360443</v>
      </c>
    </row>
    <row r="12" spans="1:13" x14ac:dyDescent="0.2">
      <c r="A12" s="1" t="s">
        <v>11</v>
      </c>
      <c r="B12" s="1">
        <v>5779</v>
      </c>
      <c r="C12" s="1">
        <v>3181</v>
      </c>
      <c r="D12" s="1">
        <v>2598</v>
      </c>
      <c r="E12" s="1">
        <v>246</v>
      </c>
      <c r="F12" s="1">
        <v>227</v>
      </c>
      <c r="G12" s="1">
        <v>19</v>
      </c>
      <c r="H12" s="14">
        <f t="shared" si="0"/>
        <v>4.2567918324969725</v>
      </c>
      <c r="I12" s="14">
        <f t="shared" si="0"/>
        <v>7.1361207167557366</v>
      </c>
      <c r="J12" s="14">
        <f t="shared" si="0"/>
        <v>0.73133179368745183</v>
      </c>
      <c r="K12" s="15">
        <f>100-K7</f>
        <v>95.655248484537367</v>
      </c>
      <c r="L12" s="15">
        <f t="shared" ref="L12:M12" si="5">100-L7</f>
        <v>92.883025329224282</v>
      </c>
      <c r="M12" s="15">
        <f t="shared" si="5"/>
        <v>98.896183365005541</v>
      </c>
    </row>
    <row r="13" spans="1:13" x14ac:dyDescent="0.2">
      <c r="A13" s="1" t="s">
        <v>22</v>
      </c>
      <c r="H13" s="14">
        <f>SUM(H5:H11)*5</f>
        <v>1058.7367569897995</v>
      </c>
      <c r="I13" s="14">
        <f>SUM(I5:I11)*5</f>
        <v>1360.428540038994</v>
      </c>
      <c r="J13" s="14">
        <f>SUM(J5:J11)*5</f>
        <v>736.18258888576759</v>
      </c>
      <c r="K13" s="17">
        <f>K11/K12</f>
        <v>24.478522802595307</v>
      </c>
      <c r="L13" s="17">
        <f t="shared" ref="L13:M13" si="6">L11/L12</f>
        <v>26.964881878284157</v>
      </c>
      <c r="M13" s="17">
        <f t="shared" si="6"/>
        <v>22.053346073897014</v>
      </c>
    </row>
    <row r="14" spans="1:13" x14ac:dyDescent="0.2">
      <c r="A14" s="1" t="s">
        <v>21</v>
      </c>
    </row>
    <row r="15" spans="1:13" x14ac:dyDescent="0.2">
      <c r="A15" s="1" t="s">
        <v>0</v>
      </c>
      <c r="B15" s="1">
        <v>41655</v>
      </c>
      <c r="C15" s="1">
        <v>21592</v>
      </c>
      <c r="D15" s="1">
        <v>20063</v>
      </c>
      <c r="E15" s="1">
        <v>15508</v>
      </c>
      <c r="F15" s="1">
        <v>10096</v>
      </c>
      <c r="G15" s="1">
        <v>5412</v>
      </c>
    </row>
    <row r="16" spans="1:13" x14ac:dyDescent="0.2">
      <c r="A16" s="1" t="s">
        <v>4</v>
      </c>
      <c r="B16" s="1">
        <v>9259</v>
      </c>
      <c r="C16" s="1">
        <v>4908</v>
      </c>
      <c r="D16" s="1">
        <v>4351</v>
      </c>
      <c r="E16" s="1">
        <v>8246</v>
      </c>
      <c r="F16" s="1">
        <v>4599</v>
      </c>
      <c r="G16" s="1">
        <v>3647</v>
      </c>
      <c r="H16" s="14">
        <f t="shared" ref="H16:J23" si="7">E16/B16*100</f>
        <v>89.05929366022248</v>
      </c>
      <c r="I16" s="14">
        <f t="shared" si="7"/>
        <v>93.704156479217602</v>
      </c>
      <c r="J16" s="14">
        <f t="shared" si="7"/>
        <v>83.819811537577564</v>
      </c>
      <c r="K16" s="15">
        <f>H24+1500</f>
        <v>2540.5803187163729</v>
      </c>
      <c r="L16" s="15">
        <f t="shared" ref="L16:M16" si="8">I24+1500</f>
        <v>2862.6615361707109</v>
      </c>
      <c r="M16" s="15">
        <f t="shared" si="8"/>
        <v>2207.4004687372435</v>
      </c>
    </row>
    <row r="17" spans="1:13" x14ac:dyDescent="0.2">
      <c r="A17" s="1" t="s">
        <v>5</v>
      </c>
      <c r="B17" s="1">
        <v>6758</v>
      </c>
      <c r="C17" s="1">
        <v>3504</v>
      </c>
      <c r="D17" s="1">
        <v>3254</v>
      </c>
      <c r="E17" s="1">
        <v>4013</v>
      </c>
      <c r="F17" s="1">
        <v>2813</v>
      </c>
      <c r="G17" s="1">
        <v>1200</v>
      </c>
      <c r="H17" s="14">
        <f t="shared" si="7"/>
        <v>59.381473808819173</v>
      </c>
      <c r="I17" s="14">
        <f t="shared" si="7"/>
        <v>80.279680365296798</v>
      </c>
      <c r="J17" s="14">
        <f t="shared" si="7"/>
        <v>36.877688998156117</v>
      </c>
      <c r="K17" s="16"/>
      <c r="L17" s="16"/>
      <c r="M17" s="16"/>
    </row>
    <row r="18" spans="1:13" x14ac:dyDescent="0.2">
      <c r="A18" s="1" t="s">
        <v>6</v>
      </c>
      <c r="B18" s="1">
        <v>6137</v>
      </c>
      <c r="C18" s="1">
        <v>2968</v>
      </c>
      <c r="D18" s="1">
        <v>3169</v>
      </c>
      <c r="E18" s="1">
        <v>1733</v>
      </c>
      <c r="F18" s="1">
        <v>1394</v>
      </c>
      <c r="G18" s="1">
        <v>339</v>
      </c>
      <c r="H18" s="14">
        <f t="shared" si="7"/>
        <v>28.238553038944108</v>
      </c>
      <c r="I18" s="14">
        <f t="shared" si="7"/>
        <v>46.967654986522909</v>
      </c>
      <c r="J18" s="14">
        <f t="shared" si="7"/>
        <v>10.697380877248342</v>
      </c>
      <c r="K18" s="15">
        <f>(H22+H23)/2</f>
        <v>4.4730161498064316</v>
      </c>
      <c r="L18" s="15">
        <f t="shared" ref="L18:M18" si="9">(I22+I23)/2</f>
        <v>7.2260405407522281</v>
      </c>
      <c r="M18" s="15">
        <f t="shared" si="9"/>
        <v>1.1603942652329748</v>
      </c>
    </row>
    <row r="19" spans="1:13" x14ac:dyDescent="0.2">
      <c r="A19" s="1" t="s">
        <v>7</v>
      </c>
      <c r="B19" s="1">
        <v>4759</v>
      </c>
      <c r="C19" s="1">
        <v>2387</v>
      </c>
      <c r="D19" s="1">
        <v>2372</v>
      </c>
      <c r="E19" s="1">
        <v>652</v>
      </c>
      <c r="F19" s="1">
        <v>542</v>
      </c>
      <c r="G19" s="1">
        <v>110</v>
      </c>
      <c r="H19" s="14">
        <f t="shared" si="7"/>
        <v>13.700357217902919</v>
      </c>
      <c r="I19" s="14">
        <f t="shared" si="7"/>
        <v>22.706325932132383</v>
      </c>
      <c r="J19" s="14">
        <f t="shared" si="7"/>
        <v>4.6374367622259696</v>
      </c>
      <c r="K19" s="15"/>
      <c r="L19" s="15"/>
      <c r="M19" s="15"/>
    </row>
    <row r="20" spans="1:13" x14ac:dyDescent="0.2">
      <c r="A20" s="1" t="s">
        <v>8</v>
      </c>
      <c r="B20" s="1">
        <v>4884</v>
      </c>
      <c r="C20" s="1">
        <v>2537</v>
      </c>
      <c r="D20" s="1">
        <v>2347</v>
      </c>
      <c r="E20" s="1">
        <v>378</v>
      </c>
      <c r="F20" s="1">
        <v>323</v>
      </c>
      <c r="G20" s="1">
        <v>55</v>
      </c>
      <c r="H20" s="14">
        <f t="shared" si="7"/>
        <v>7.73955773955774</v>
      </c>
      <c r="I20" s="14">
        <f t="shared" si="7"/>
        <v>12.731572723689396</v>
      </c>
      <c r="J20" s="14">
        <f t="shared" si="7"/>
        <v>2.3434171282488281</v>
      </c>
      <c r="K20" s="15">
        <f>K18*50</f>
        <v>223.65080749032157</v>
      </c>
      <c r="L20" s="15">
        <f t="shared" ref="L20:M20" si="10">L18*50</f>
        <v>361.30202703761142</v>
      </c>
      <c r="M20" s="15">
        <f t="shared" si="10"/>
        <v>58.019713261648739</v>
      </c>
    </row>
    <row r="21" spans="1:13" x14ac:dyDescent="0.2">
      <c r="A21" s="1" t="s">
        <v>9</v>
      </c>
      <c r="B21" s="1">
        <v>3875</v>
      </c>
      <c r="C21" s="1">
        <v>2059</v>
      </c>
      <c r="D21" s="1">
        <v>1816</v>
      </c>
      <c r="E21" s="1">
        <v>220</v>
      </c>
      <c r="F21" s="1">
        <v>194</v>
      </c>
      <c r="G21" s="1">
        <v>26</v>
      </c>
      <c r="H21" s="14">
        <f t="shared" si="7"/>
        <v>5.67741935483871</v>
      </c>
      <c r="I21" s="14">
        <f t="shared" si="7"/>
        <v>9.4220495386109757</v>
      </c>
      <c r="J21" s="14">
        <f t="shared" si="7"/>
        <v>1.4317180616740088</v>
      </c>
      <c r="K21" s="15"/>
      <c r="L21" s="15"/>
      <c r="M21" s="15"/>
    </row>
    <row r="22" spans="1:13" x14ac:dyDescent="0.2">
      <c r="A22" s="1" t="s">
        <v>10</v>
      </c>
      <c r="B22" s="1">
        <v>3519</v>
      </c>
      <c r="C22" s="1">
        <v>1845</v>
      </c>
      <c r="D22" s="1">
        <v>1674</v>
      </c>
      <c r="E22" s="1">
        <v>152</v>
      </c>
      <c r="F22" s="1">
        <v>124</v>
      </c>
      <c r="G22" s="1">
        <v>28</v>
      </c>
      <c r="H22" s="14">
        <f t="shared" si="7"/>
        <v>4.3194089229894859</v>
      </c>
      <c r="I22" s="14">
        <f t="shared" si="7"/>
        <v>6.720867208672086</v>
      </c>
      <c r="J22" s="14">
        <f t="shared" si="7"/>
        <v>1.6726403823178015</v>
      </c>
      <c r="K22" s="15">
        <f>K16-K20</f>
        <v>2316.9295112260511</v>
      </c>
      <c r="L22" s="15">
        <f t="shared" ref="L22:M22" si="11">L16-L20</f>
        <v>2501.3595091330994</v>
      </c>
      <c r="M22" s="15">
        <f t="shared" si="11"/>
        <v>2149.3807554755949</v>
      </c>
    </row>
    <row r="23" spans="1:13" x14ac:dyDescent="0.2">
      <c r="A23" s="1" t="s">
        <v>11</v>
      </c>
      <c r="B23" s="1">
        <v>2464</v>
      </c>
      <c r="C23" s="1">
        <v>1384</v>
      </c>
      <c r="D23" s="1">
        <v>1080</v>
      </c>
      <c r="E23" s="1">
        <v>114</v>
      </c>
      <c r="F23" s="1">
        <v>107</v>
      </c>
      <c r="G23" s="1">
        <v>7</v>
      </c>
      <c r="H23" s="14">
        <f t="shared" si="7"/>
        <v>4.6266233766233764</v>
      </c>
      <c r="I23" s="14">
        <f t="shared" si="7"/>
        <v>7.7312138728323694</v>
      </c>
      <c r="J23" s="14">
        <f t="shared" si="7"/>
        <v>0.64814814814814814</v>
      </c>
      <c r="K23" s="15">
        <f>100-K18</f>
        <v>95.526983850193574</v>
      </c>
      <c r="L23" s="15">
        <f t="shared" ref="L23:M23" si="12">100-L18</f>
        <v>92.773959459247777</v>
      </c>
      <c r="M23" s="15">
        <f t="shared" si="12"/>
        <v>98.839605734767019</v>
      </c>
    </row>
    <row r="24" spans="1:13" x14ac:dyDescent="0.2">
      <c r="A24" s="1" t="s">
        <v>23</v>
      </c>
      <c r="H24" s="14">
        <f>SUM(H16:H22)*5</f>
        <v>1040.5803187163729</v>
      </c>
      <c r="I24" s="14">
        <f>SUM(I16:I22)*5</f>
        <v>1362.6615361707106</v>
      </c>
      <c r="J24" s="14">
        <f>SUM(J16:J22)*5</f>
        <v>707.40046873724327</v>
      </c>
      <c r="K24" s="17">
        <f>K22/K23</f>
        <v>24.254188898704104</v>
      </c>
      <c r="L24" s="17">
        <f t="shared" ref="L24:M24" si="13">L22/L23</f>
        <v>26.961870806342546</v>
      </c>
      <c r="M24" s="17">
        <f t="shared" si="13"/>
        <v>21.746148616207464</v>
      </c>
    </row>
    <row r="25" spans="1:13" x14ac:dyDescent="0.2">
      <c r="A25" s="1" t="s">
        <v>21</v>
      </c>
    </row>
    <row r="26" spans="1:13" x14ac:dyDescent="0.2">
      <c r="A26" s="1" t="s">
        <v>0</v>
      </c>
      <c r="B26" s="1">
        <v>57163</v>
      </c>
      <c r="C26" s="1">
        <v>30048</v>
      </c>
      <c r="D26" s="1">
        <v>27115</v>
      </c>
      <c r="E26" s="1">
        <v>21958</v>
      </c>
      <c r="F26" s="1">
        <v>14109</v>
      </c>
      <c r="G26" s="1">
        <v>7849</v>
      </c>
    </row>
    <row r="27" spans="1:13" x14ac:dyDescent="0.2">
      <c r="A27" s="1" t="s">
        <v>4</v>
      </c>
      <c r="B27" s="1">
        <v>12512</v>
      </c>
      <c r="C27" s="1">
        <v>6623</v>
      </c>
      <c r="D27" s="1">
        <v>5889</v>
      </c>
      <c r="E27" s="1">
        <v>11418</v>
      </c>
      <c r="F27" s="1">
        <v>6254</v>
      </c>
      <c r="G27" s="1">
        <v>5164</v>
      </c>
      <c r="H27" s="14">
        <f t="shared" ref="H27:J34" si="14">E27/B27*100</f>
        <v>91.256393861892576</v>
      </c>
      <c r="I27" s="14">
        <f t="shared" si="14"/>
        <v>94.428506719009505</v>
      </c>
      <c r="J27" s="14">
        <f t="shared" si="14"/>
        <v>87.688911529971136</v>
      </c>
      <c r="K27" s="15">
        <f>H35+1500</f>
        <v>2571.7470470255121</v>
      </c>
      <c r="L27" s="15">
        <f t="shared" ref="L27:M27" si="15">I35+1500</f>
        <v>2858.8924536251834</v>
      </c>
      <c r="M27" s="15">
        <f t="shared" si="15"/>
        <v>2257.3891781625289</v>
      </c>
    </row>
    <row r="28" spans="1:13" x14ac:dyDescent="0.2">
      <c r="A28" s="1" t="s">
        <v>5</v>
      </c>
      <c r="B28" s="1">
        <v>9463</v>
      </c>
      <c r="C28" s="1">
        <v>4980</v>
      </c>
      <c r="D28" s="1">
        <v>4483</v>
      </c>
      <c r="E28" s="1">
        <v>5844</v>
      </c>
      <c r="F28" s="1">
        <v>3998</v>
      </c>
      <c r="G28" s="1">
        <v>1846</v>
      </c>
      <c r="H28" s="14">
        <f t="shared" si="14"/>
        <v>61.756314065306981</v>
      </c>
      <c r="I28" s="14">
        <f t="shared" si="14"/>
        <v>80.281124497991968</v>
      </c>
      <c r="J28" s="14">
        <f t="shared" si="14"/>
        <v>41.177782734775818</v>
      </c>
      <c r="K28" s="16"/>
      <c r="L28" s="16"/>
      <c r="M28" s="16"/>
    </row>
    <row r="29" spans="1:13" x14ac:dyDescent="0.2">
      <c r="A29" s="1" t="s">
        <v>6</v>
      </c>
      <c r="B29" s="1">
        <v>8818</v>
      </c>
      <c r="C29" s="1">
        <v>4549</v>
      </c>
      <c r="D29" s="1">
        <v>4269</v>
      </c>
      <c r="E29" s="1">
        <v>2631</v>
      </c>
      <c r="F29" s="1">
        <v>2089</v>
      </c>
      <c r="G29" s="1">
        <v>542</v>
      </c>
      <c r="H29" s="14">
        <f t="shared" si="14"/>
        <v>29.836697663869359</v>
      </c>
      <c r="I29" s="14">
        <f t="shared" si="14"/>
        <v>45.922180699054735</v>
      </c>
      <c r="J29" s="14">
        <f t="shared" si="14"/>
        <v>12.696181775591473</v>
      </c>
      <c r="K29" s="15">
        <f>(H33+H34)/2</f>
        <v>4.2504096857038034</v>
      </c>
      <c r="L29" s="15">
        <f t="shared" ref="L29:M29" si="16">(I33+I34)/2</f>
        <v>7.0304486147955094</v>
      </c>
      <c r="M29" s="15">
        <f t="shared" si="16"/>
        <v>1.0582656046960932</v>
      </c>
    </row>
    <row r="30" spans="1:13" x14ac:dyDescent="0.2">
      <c r="A30" s="1" t="s">
        <v>7</v>
      </c>
      <c r="B30" s="1">
        <v>6867</v>
      </c>
      <c r="C30" s="1">
        <v>3570</v>
      </c>
      <c r="D30" s="1">
        <v>3297</v>
      </c>
      <c r="E30" s="1">
        <v>962</v>
      </c>
      <c r="F30" s="1">
        <v>829</v>
      </c>
      <c r="G30" s="1">
        <v>133</v>
      </c>
      <c r="H30" s="14">
        <f t="shared" si="14"/>
        <v>14.009028687927771</v>
      </c>
      <c r="I30" s="14">
        <f t="shared" si="14"/>
        <v>23.221288515406162</v>
      </c>
      <c r="J30" s="14">
        <f t="shared" si="14"/>
        <v>4.0339702760084926</v>
      </c>
      <c r="K30" s="15"/>
      <c r="L30" s="15"/>
      <c r="M30" s="15"/>
    </row>
    <row r="31" spans="1:13" x14ac:dyDescent="0.2">
      <c r="A31" s="1" t="s">
        <v>8</v>
      </c>
      <c r="B31" s="1">
        <v>6538</v>
      </c>
      <c r="C31" s="1">
        <v>3430</v>
      </c>
      <c r="D31" s="1">
        <v>3108</v>
      </c>
      <c r="E31" s="1">
        <v>476</v>
      </c>
      <c r="F31" s="1">
        <v>412</v>
      </c>
      <c r="G31" s="1">
        <v>64</v>
      </c>
      <c r="H31" s="14">
        <f t="shared" si="14"/>
        <v>7.2805139186295502</v>
      </c>
      <c r="I31" s="14">
        <f t="shared" si="14"/>
        <v>12.011661807580175</v>
      </c>
      <c r="J31" s="14">
        <f t="shared" si="14"/>
        <v>2.0592020592020592</v>
      </c>
      <c r="K31" s="15">
        <f>K29*50</f>
        <v>212.52048428519018</v>
      </c>
      <c r="L31" s="15">
        <f t="shared" ref="L31:M31" si="17">L29*50</f>
        <v>351.52243073977547</v>
      </c>
      <c r="M31" s="15">
        <f t="shared" si="17"/>
        <v>52.91328023480466</v>
      </c>
    </row>
    <row r="32" spans="1:13" x14ac:dyDescent="0.2">
      <c r="A32" s="1" t="s">
        <v>9</v>
      </c>
      <c r="B32" s="1">
        <v>5025</v>
      </c>
      <c r="C32" s="1">
        <v>2661</v>
      </c>
      <c r="D32" s="1">
        <v>2364</v>
      </c>
      <c r="E32" s="1">
        <v>286</v>
      </c>
      <c r="F32" s="1">
        <v>227</v>
      </c>
      <c r="G32" s="1">
        <v>59</v>
      </c>
      <c r="H32" s="14">
        <f t="shared" si="14"/>
        <v>5.6915422885572138</v>
      </c>
      <c r="I32" s="14">
        <f t="shared" si="14"/>
        <v>8.5306275836151837</v>
      </c>
      <c r="J32" s="14">
        <f t="shared" si="14"/>
        <v>2.4957698815566838</v>
      </c>
      <c r="K32" s="15"/>
      <c r="L32" s="15"/>
      <c r="M32" s="15"/>
    </row>
    <row r="33" spans="1:13" x14ac:dyDescent="0.2">
      <c r="A33" s="1" t="s">
        <v>10</v>
      </c>
      <c r="B33" s="1">
        <v>4625</v>
      </c>
      <c r="C33" s="1">
        <v>2438</v>
      </c>
      <c r="D33" s="1">
        <v>2187</v>
      </c>
      <c r="E33" s="1">
        <v>209</v>
      </c>
      <c r="F33" s="1">
        <v>180</v>
      </c>
      <c r="G33" s="1">
        <v>29</v>
      </c>
      <c r="H33" s="14">
        <f t="shared" si="14"/>
        <v>4.5189189189189189</v>
      </c>
      <c r="I33" s="14">
        <f t="shared" si="14"/>
        <v>7.3831009023789989</v>
      </c>
      <c r="J33" s="14">
        <f t="shared" si="14"/>
        <v>1.3260173754000915</v>
      </c>
      <c r="K33" s="15">
        <f>K27-K31</f>
        <v>2359.2265627403217</v>
      </c>
      <c r="L33" s="15">
        <f t="shared" ref="L33:M33" si="18">L27-L31</f>
        <v>2507.3700228854077</v>
      </c>
      <c r="M33" s="15">
        <f t="shared" si="18"/>
        <v>2204.4758979277244</v>
      </c>
    </row>
    <row r="34" spans="1:13" x14ac:dyDescent="0.2">
      <c r="A34" s="1" t="s">
        <v>11</v>
      </c>
      <c r="B34" s="1">
        <v>3315</v>
      </c>
      <c r="C34" s="1">
        <v>1797</v>
      </c>
      <c r="D34" s="1">
        <v>1518</v>
      </c>
      <c r="E34" s="1">
        <v>132</v>
      </c>
      <c r="F34" s="1">
        <v>120</v>
      </c>
      <c r="G34" s="1">
        <v>12</v>
      </c>
      <c r="H34" s="14">
        <f t="shared" si="14"/>
        <v>3.9819004524886874</v>
      </c>
      <c r="I34" s="14">
        <f t="shared" si="14"/>
        <v>6.67779632721202</v>
      </c>
      <c r="J34" s="14">
        <f t="shared" si="14"/>
        <v>0.79051383399209485</v>
      </c>
      <c r="K34" s="15">
        <f>100-K29</f>
        <v>95.749590314296199</v>
      </c>
      <c r="L34" s="15">
        <f t="shared" ref="L34:M34" si="19">100-L29</f>
        <v>92.969551385204497</v>
      </c>
      <c r="M34" s="15">
        <f t="shared" si="19"/>
        <v>98.941734395303911</v>
      </c>
    </row>
    <row r="35" spans="1:13" x14ac:dyDescent="0.2">
      <c r="H35" s="14">
        <f>SUM(H27:H33)*5</f>
        <v>1071.7470470255118</v>
      </c>
      <c r="I35" s="14">
        <f>SUM(I27:I33)*5</f>
        <v>1358.8924536251834</v>
      </c>
      <c r="J35" s="14">
        <f>SUM(J27:J33)*5</f>
        <v>757.38917816252876</v>
      </c>
      <c r="K35" s="17">
        <f>K33/K34</f>
        <v>24.639547333792297</v>
      </c>
      <c r="L35" s="17">
        <f t="shared" ref="L35:M35" si="20">L33/L34</f>
        <v>26.969798020176739</v>
      </c>
      <c r="M35" s="17">
        <f t="shared" si="20"/>
        <v>22.280546337707577</v>
      </c>
    </row>
    <row r="36" spans="1:13" x14ac:dyDescent="0.2">
      <c r="A36" s="8" t="s">
        <v>34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</sheetData>
  <mergeCells count="3">
    <mergeCell ref="B2:D2"/>
    <mergeCell ref="E2:G2"/>
    <mergeCell ref="K2:M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84199-D6C0-4A03-8C7E-A398AA05E3CE}">
  <dimension ref="A1:I32"/>
  <sheetViews>
    <sheetView view="pageBreakPreview" zoomScale="150" zoomScaleNormal="100" zoomScaleSheetLayoutView="150" workbookViewId="0">
      <selection activeCell="A32" sqref="A32:I32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32</v>
      </c>
    </row>
    <row r="2" spans="1:9" x14ac:dyDescent="0.2">
      <c r="A2" s="2"/>
      <c r="B2" s="3" t="s">
        <v>19</v>
      </c>
      <c r="C2" s="3" t="s">
        <v>24</v>
      </c>
      <c r="D2" s="3" t="s">
        <v>25</v>
      </c>
      <c r="E2" s="3" t="s">
        <v>26</v>
      </c>
      <c r="F2" s="3" t="s">
        <v>28</v>
      </c>
      <c r="G2" s="3" t="s">
        <v>29</v>
      </c>
      <c r="H2" s="3" t="s">
        <v>30</v>
      </c>
      <c r="I2" s="4" t="s">
        <v>31</v>
      </c>
    </row>
    <row r="3" spans="1:9" x14ac:dyDescent="0.2">
      <c r="A3" s="1" t="s">
        <v>0</v>
      </c>
      <c r="B3" s="1">
        <v>44580</v>
      </c>
      <c r="C3" s="1">
        <v>104667</v>
      </c>
      <c r="D3" s="1">
        <v>101186</v>
      </c>
      <c r="E3" s="1">
        <v>7306</v>
      </c>
      <c r="F3" s="5">
        <f>C3/B3</f>
        <v>2.3478465679676983</v>
      </c>
      <c r="G3" s="5">
        <f>D3/B3</f>
        <v>2.2697622252131002</v>
      </c>
      <c r="H3" s="6">
        <f>D3*100/C3</f>
        <v>96.674214413329892</v>
      </c>
      <c r="I3" s="1">
        <f>E3*1000/B3</f>
        <v>163.88515029161059</v>
      </c>
    </row>
    <row r="4" spans="1:9" x14ac:dyDescent="0.2">
      <c r="A4" s="1" t="s">
        <v>4</v>
      </c>
      <c r="B4" s="1">
        <v>10240</v>
      </c>
      <c r="C4" s="1">
        <v>2395</v>
      </c>
      <c r="D4" s="1">
        <v>2329</v>
      </c>
      <c r="E4" s="1">
        <v>751</v>
      </c>
      <c r="F4" s="5">
        <f t="shared" ref="F4:F10" si="0">C4/B4</f>
        <v>0.23388671875</v>
      </c>
      <c r="G4" s="5">
        <f t="shared" ref="G4:G10" si="1">D4/B4</f>
        <v>0.22744140625000001</v>
      </c>
      <c r="H4" s="6">
        <f t="shared" ref="H4:H10" si="2">D4*100/C4</f>
        <v>97.244258872651358</v>
      </c>
      <c r="I4" s="1">
        <f t="shared" ref="I4:I10" si="3">E4*1000/B4</f>
        <v>73.33984375</v>
      </c>
    </row>
    <row r="5" spans="1:9" x14ac:dyDescent="0.2">
      <c r="A5" s="1" t="s">
        <v>5</v>
      </c>
      <c r="B5" s="1">
        <v>7737</v>
      </c>
      <c r="C5" s="1">
        <v>8394</v>
      </c>
      <c r="D5" s="1">
        <v>8176</v>
      </c>
      <c r="E5" s="1">
        <v>1846</v>
      </c>
      <c r="F5" s="5">
        <f t="shared" si="0"/>
        <v>1.084916634354401</v>
      </c>
      <c r="G5" s="5">
        <f t="shared" si="1"/>
        <v>1.0567403386325449</v>
      </c>
      <c r="H5" s="6">
        <f t="shared" si="2"/>
        <v>97.402906838217774</v>
      </c>
      <c r="I5" s="1">
        <f t="shared" si="3"/>
        <v>238.59377019516609</v>
      </c>
    </row>
    <row r="6" spans="1:9" x14ac:dyDescent="0.2">
      <c r="A6" s="1" t="s">
        <v>6</v>
      </c>
      <c r="B6" s="1">
        <v>7438</v>
      </c>
      <c r="C6" s="1">
        <v>16197</v>
      </c>
      <c r="D6" s="1">
        <v>15742</v>
      </c>
      <c r="E6" s="1">
        <v>1860</v>
      </c>
      <c r="F6" s="5">
        <f t="shared" si="0"/>
        <v>2.1776015057811238</v>
      </c>
      <c r="G6" s="5">
        <f t="shared" si="1"/>
        <v>2.1164291476203281</v>
      </c>
      <c r="H6" s="6">
        <f t="shared" si="2"/>
        <v>97.190837809470892</v>
      </c>
      <c r="I6" s="1">
        <f t="shared" si="3"/>
        <v>250.06722237160528</v>
      </c>
    </row>
    <row r="7" spans="1:9" x14ac:dyDescent="0.2">
      <c r="A7" s="1" t="s">
        <v>7</v>
      </c>
      <c r="B7" s="1">
        <v>5669</v>
      </c>
      <c r="C7" s="1">
        <v>18850</v>
      </c>
      <c r="D7" s="1">
        <v>18287</v>
      </c>
      <c r="E7" s="1">
        <v>1287</v>
      </c>
      <c r="F7" s="5">
        <f t="shared" si="0"/>
        <v>3.3251014288234257</v>
      </c>
      <c r="G7" s="5">
        <f t="shared" si="1"/>
        <v>3.2257893808431821</v>
      </c>
      <c r="H7" s="6">
        <f t="shared" si="2"/>
        <v>97.013262599469499</v>
      </c>
      <c r="I7" s="1">
        <f t="shared" si="3"/>
        <v>227.02416651966837</v>
      </c>
    </row>
    <row r="8" spans="1:9" x14ac:dyDescent="0.2">
      <c r="A8" s="1" t="s">
        <v>8</v>
      </c>
      <c r="B8" s="1">
        <v>5455</v>
      </c>
      <c r="C8" s="1">
        <v>21960</v>
      </c>
      <c r="D8" s="1">
        <v>21284</v>
      </c>
      <c r="E8" s="1">
        <v>860</v>
      </c>
      <c r="F8" s="5">
        <f t="shared" si="0"/>
        <v>4.0256645279560033</v>
      </c>
      <c r="G8" s="5">
        <f t="shared" si="1"/>
        <v>3.9017415215398716</v>
      </c>
      <c r="H8" s="6">
        <f t="shared" si="2"/>
        <v>96.921675774134798</v>
      </c>
      <c r="I8" s="1">
        <f t="shared" si="3"/>
        <v>157.65352887259394</v>
      </c>
    </row>
    <row r="9" spans="1:9" x14ac:dyDescent="0.2">
      <c r="A9" s="1" t="s">
        <v>9</v>
      </c>
      <c r="B9" s="1">
        <v>4180</v>
      </c>
      <c r="C9" s="1">
        <v>18685</v>
      </c>
      <c r="D9" s="1">
        <v>17979</v>
      </c>
      <c r="E9" s="1">
        <v>389</v>
      </c>
      <c r="F9" s="5">
        <f t="shared" si="0"/>
        <v>4.4700956937799043</v>
      </c>
      <c r="G9" s="5">
        <f t="shared" si="1"/>
        <v>4.3011961722488037</v>
      </c>
      <c r="H9" s="6">
        <f t="shared" si="2"/>
        <v>96.221568102756223</v>
      </c>
      <c r="I9" s="1">
        <f t="shared" si="3"/>
        <v>93.062200956937801</v>
      </c>
    </row>
    <row r="10" spans="1:9" x14ac:dyDescent="0.2">
      <c r="A10" s="1" t="s">
        <v>10</v>
      </c>
      <c r="B10" s="1">
        <v>3861</v>
      </c>
      <c r="C10" s="1">
        <v>18186</v>
      </c>
      <c r="D10" s="1">
        <v>17389</v>
      </c>
      <c r="E10" s="1">
        <v>313</v>
      </c>
      <c r="F10" s="5">
        <f t="shared" si="0"/>
        <v>4.7101787101787105</v>
      </c>
      <c r="G10" s="5">
        <f t="shared" si="1"/>
        <v>4.5037555037555039</v>
      </c>
      <c r="H10" s="6">
        <f t="shared" si="2"/>
        <v>95.61750797316617</v>
      </c>
      <c r="I10" s="1">
        <f t="shared" si="3"/>
        <v>81.067081067081062</v>
      </c>
    </row>
    <row r="11" spans="1:9" x14ac:dyDescent="0.2">
      <c r="A11" s="1" t="s">
        <v>22</v>
      </c>
      <c r="H11" s="7" t="s">
        <v>33</v>
      </c>
      <c r="I11" s="1">
        <f>SUM(I4:I10)*5</f>
        <v>5604.0390686652627</v>
      </c>
    </row>
    <row r="12" spans="1:9" x14ac:dyDescent="0.2">
      <c r="A12" s="1" t="s">
        <v>27</v>
      </c>
    </row>
    <row r="13" spans="1:9" x14ac:dyDescent="0.2">
      <c r="A13" s="1" t="s">
        <v>0</v>
      </c>
      <c r="B13" s="1">
        <v>18983</v>
      </c>
      <c r="C13" s="1">
        <v>44267</v>
      </c>
      <c r="D13" s="1">
        <v>42960</v>
      </c>
      <c r="E13" s="1">
        <v>3158</v>
      </c>
      <c r="F13" s="5">
        <f>C13/B13</f>
        <v>2.3319285676658064</v>
      </c>
      <c r="G13" s="5">
        <f>D13/B13</f>
        <v>2.2630774903861348</v>
      </c>
      <c r="H13" s="6">
        <f>D13*100/C13</f>
        <v>97.047461992003079</v>
      </c>
      <c r="I13" s="1">
        <f>E13*1000/B13</f>
        <v>166.35937417689513</v>
      </c>
    </row>
    <row r="14" spans="1:9" x14ac:dyDescent="0.2">
      <c r="A14" s="1" t="s">
        <v>4</v>
      </c>
      <c r="B14" s="1">
        <v>4351</v>
      </c>
      <c r="C14" s="1">
        <v>1107</v>
      </c>
      <c r="D14" s="1">
        <v>1079</v>
      </c>
      <c r="E14" s="1">
        <v>320</v>
      </c>
      <c r="F14" s="5">
        <f t="shared" ref="F14:F20" si="4">C14/B14</f>
        <v>0.25442427028269365</v>
      </c>
      <c r="G14" s="5">
        <f t="shared" ref="G14:G20" si="5">D14/B14</f>
        <v>0.24798896805332107</v>
      </c>
      <c r="H14" s="6">
        <f t="shared" ref="H14:H20" si="6">D14*100/C14</f>
        <v>97.470641373080397</v>
      </c>
      <c r="I14" s="1">
        <f t="shared" ref="I14:I20" si="7">E14*1000/B14</f>
        <v>73.546311192829236</v>
      </c>
    </row>
    <row r="15" spans="1:9" x14ac:dyDescent="0.2">
      <c r="A15" s="1" t="s">
        <v>5</v>
      </c>
      <c r="B15" s="1">
        <v>3254</v>
      </c>
      <c r="C15" s="1">
        <v>3708</v>
      </c>
      <c r="D15" s="1">
        <v>3626</v>
      </c>
      <c r="E15" s="1">
        <v>806</v>
      </c>
      <c r="F15" s="5">
        <f t="shared" si="4"/>
        <v>1.1395205900430239</v>
      </c>
      <c r="G15" s="5">
        <f t="shared" si="5"/>
        <v>1.114320835894284</v>
      </c>
      <c r="H15" s="6">
        <f t="shared" si="6"/>
        <v>97.788565264293425</v>
      </c>
      <c r="I15" s="1">
        <f t="shared" si="7"/>
        <v>247.69514443761526</v>
      </c>
    </row>
    <row r="16" spans="1:9" x14ac:dyDescent="0.2">
      <c r="A16" s="1" t="s">
        <v>6</v>
      </c>
      <c r="B16" s="1">
        <v>3169</v>
      </c>
      <c r="C16" s="1">
        <v>7101</v>
      </c>
      <c r="D16" s="1">
        <v>6923</v>
      </c>
      <c r="E16" s="1">
        <v>799</v>
      </c>
      <c r="F16" s="5">
        <f t="shared" si="4"/>
        <v>2.2407699589775953</v>
      </c>
      <c r="G16" s="5">
        <f t="shared" si="5"/>
        <v>2.1846008204480909</v>
      </c>
      <c r="H16" s="6">
        <f t="shared" si="6"/>
        <v>97.493310801295593</v>
      </c>
      <c r="I16" s="1">
        <f t="shared" si="7"/>
        <v>252.13000946670874</v>
      </c>
    </row>
    <row r="17" spans="1:9" x14ac:dyDescent="0.2">
      <c r="A17" s="1" t="s">
        <v>7</v>
      </c>
      <c r="B17" s="1">
        <v>2372</v>
      </c>
      <c r="C17" s="1">
        <v>7813</v>
      </c>
      <c r="D17" s="1">
        <v>7600</v>
      </c>
      <c r="E17" s="1">
        <v>535</v>
      </c>
      <c r="F17" s="5">
        <f t="shared" si="4"/>
        <v>3.2938448566610457</v>
      </c>
      <c r="G17" s="5">
        <f t="shared" si="5"/>
        <v>3.2040472175379429</v>
      </c>
      <c r="H17" s="6">
        <f t="shared" si="6"/>
        <v>97.273774478433381</v>
      </c>
      <c r="I17" s="1">
        <f t="shared" si="7"/>
        <v>225.54806070826308</v>
      </c>
    </row>
    <row r="18" spans="1:9" x14ac:dyDescent="0.2">
      <c r="A18" s="1" t="s">
        <v>8</v>
      </c>
      <c r="B18" s="1">
        <v>2347</v>
      </c>
      <c r="C18" s="1">
        <v>9187</v>
      </c>
      <c r="D18" s="1">
        <v>8942</v>
      </c>
      <c r="E18" s="1">
        <v>395</v>
      </c>
      <c r="F18" s="5">
        <f t="shared" si="4"/>
        <v>3.9143587558585429</v>
      </c>
      <c r="G18" s="5">
        <f t="shared" si="5"/>
        <v>3.8099701746910952</v>
      </c>
      <c r="H18" s="6">
        <f t="shared" si="6"/>
        <v>97.333188200718411</v>
      </c>
      <c r="I18" s="1">
        <f t="shared" si="7"/>
        <v>168.29995739241585</v>
      </c>
    </row>
    <row r="19" spans="1:9" x14ac:dyDescent="0.2">
      <c r="A19" s="1" t="s">
        <v>9</v>
      </c>
      <c r="B19" s="1">
        <v>1816</v>
      </c>
      <c r="C19" s="1">
        <v>7776</v>
      </c>
      <c r="D19" s="1">
        <v>7494</v>
      </c>
      <c r="E19" s="1">
        <v>157</v>
      </c>
      <c r="F19" s="5">
        <f t="shared" si="4"/>
        <v>4.2819383259911898</v>
      </c>
      <c r="G19" s="5">
        <f t="shared" si="5"/>
        <v>4.1266519823788546</v>
      </c>
      <c r="H19" s="6">
        <f t="shared" si="6"/>
        <v>96.373456790123456</v>
      </c>
      <c r="I19" s="1">
        <f t="shared" si="7"/>
        <v>86.453744493392065</v>
      </c>
    </row>
    <row r="20" spans="1:9" x14ac:dyDescent="0.2">
      <c r="A20" s="1" t="s">
        <v>10</v>
      </c>
      <c r="B20" s="1">
        <v>1674</v>
      </c>
      <c r="C20" s="1">
        <v>7575</v>
      </c>
      <c r="D20" s="1">
        <v>7296</v>
      </c>
      <c r="E20" s="1">
        <v>146</v>
      </c>
      <c r="F20" s="5">
        <f t="shared" si="4"/>
        <v>4.5250896057347667</v>
      </c>
      <c r="G20" s="5">
        <f t="shared" si="5"/>
        <v>4.3584229390681006</v>
      </c>
      <c r="H20" s="6">
        <f t="shared" si="6"/>
        <v>96.316831683168317</v>
      </c>
      <c r="I20" s="1">
        <f t="shared" si="7"/>
        <v>87.216248506571091</v>
      </c>
    </row>
    <row r="21" spans="1:9" x14ac:dyDescent="0.2">
      <c r="A21" s="1" t="s">
        <v>23</v>
      </c>
      <c r="H21" s="7" t="s">
        <v>33</v>
      </c>
      <c r="I21" s="1">
        <f>SUM(I14:I20)*5</f>
        <v>5704.447380988976</v>
      </c>
    </row>
    <row r="22" spans="1:9" x14ac:dyDescent="0.2">
      <c r="A22" s="1" t="s">
        <v>27</v>
      </c>
    </row>
    <row r="23" spans="1:9" x14ac:dyDescent="0.2">
      <c r="A23" s="1" t="s">
        <v>0</v>
      </c>
      <c r="B23" s="1">
        <v>25597</v>
      </c>
      <c r="C23" s="1">
        <v>60400</v>
      </c>
      <c r="D23" s="1">
        <v>58226</v>
      </c>
      <c r="E23" s="1">
        <v>4148</v>
      </c>
      <c r="F23" s="5">
        <f>C23/B23</f>
        <v>2.3596515216626948</v>
      </c>
      <c r="G23" s="5">
        <f>D23/B23</f>
        <v>2.2747196937141072</v>
      </c>
      <c r="H23" s="6">
        <f>D23*100/C23</f>
        <v>96.400662251655632</v>
      </c>
      <c r="I23" s="1">
        <f>E23*1000/B23</f>
        <v>162.05024026253076</v>
      </c>
    </row>
    <row r="24" spans="1:9" x14ac:dyDescent="0.2">
      <c r="A24" s="1" t="s">
        <v>4</v>
      </c>
      <c r="B24" s="1">
        <v>5889</v>
      </c>
      <c r="C24" s="1">
        <v>1288</v>
      </c>
      <c r="D24" s="1">
        <v>1250</v>
      </c>
      <c r="E24" s="1">
        <v>431</v>
      </c>
      <c r="F24" s="5">
        <f t="shared" ref="F24:F30" si="8">C24/B24</f>
        <v>0.21871285447444389</v>
      </c>
      <c r="G24" s="5">
        <f t="shared" ref="G24:G30" si="9">D24/B24</f>
        <v>0.21226014603498047</v>
      </c>
      <c r="H24" s="6">
        <f t="shared" ref="H24:H30" si="10">D24*100/C24</f>
        <v>97.049689440993788</v>
      </c>
      <c r="I24" s="1">
        <f t="shared" ref="I24:I30" si="11">E24*1000/B24</f>
        <v>73.187298352861262</v>
      </c>
    </row>
    <row r="25" spans="1:9" x14ac:dyDescent="0.2">
      <c r="A25" s="1" t="s">
        <v>5</v>
      </c>
      <c r="B25" s="1">
        <v>4483</v>
      </c>
      <c r="C25" s="1">
        <v>4686</v>
      </c>
      <c r="D25" s="1">
        <v>4550</v>
      </c>
      <c r="E25" s="1">
        <v>1040</v>
      </c>
      <c r="F25" s="5">
        <f t="shared" si="8"/>
        <v>1.0452821771135401</v>
      </c>
      <c r="G25" s="5">
        <f t="shared" si="9"/>
        <v>1.0149453490965872</v>
      </c>
      <c r="H25" s="6">
        <f t="shared" si="10"/>
        <v>97.097737942808365</v>
      </c>
      <c r="I25" s="1">
        <f t="shared" si="11"/>
        <v>231.9875083649342</v>
      </c>
    </row>
    <row r="26" spans="1:9" x14ac:dyDescent="0.2">
      <c r="A26" s="1" t="s">
        <v>6</v>
      </c>
      <c r="B26" s="1">
        <v>4269</v>
      </c>
      <c r="C26" s="1">
        <v>9096</v>
      </c>
      <c r="D26" s="1">
        <v>8819</v>
      </c>
      <c r="E26" s="1">
        <v>1061</v>
      </c>
      <c r="F26" s="5">
        <f t="shared" si="8"/>
        <v>2.1307097680955729</v>
      </c>
      <c r="G26" s="5">
        <f t="shared" si="9"/>
        <v>2.0658233778402435</v>
      </c>
      <c r="H26" s="6">
        <f t="shared" si="10"/>
        <v>96.954705364995604</v>
      </c>
      <c r="I26" s="1">
        <f t="shared" si="11"/>
        <v>248.5359568985711</v>
      </c>
    </row>
    <row r="27" spans="1:9" x14ac:dyDescent="0.2">
      <c r="A27" s="1" t="s">
        <v>7</v>
      </c>
      <c r="B27" s="1">
        <v>3297</v>
      </c>
      <c r="C27" s="1">
        <v>11037</v>
      </c>
      <c r="D27" s="1">
        <v>10687</v>
      </c>
      <c r="E27" s="1">
        <v>752</v>
      </c>
      <c r="F27" s="5">
        <f t="shared" si="8"/>
        <v>3.3475887170154688</v>
      </c>
      <c r="G27" s="5">
        <f t="shared" si="9"/>
        <v>3.2414316044889295</v>
      </c>
      <c r="H27" s="6">
        <f t="shared" si="10"/>
        <v>96.828848418954422</v>
      </c>
      <c r="I27" s="1">
        <f t="shared" si="11"/>
        <v>228.08613891416439</v>
      </c>
    </row>
    <row r="28" spans="1:9" x14ac:dyDescent="0.2">
      <c r="A28" s="1" t="s">
        <v>8</v>
      </c>
      <c r="B28" s="1">
        <v>3108</v>
      </c>
      <c r="C28" s="1">
        <v>12773</v>
      </c>
      <c r="D28" s="1">
        <v>12342</v>
      </c>
      <c r="E28" s="1">
        <v>465</v>
      </c>
      <c r="F28" s="5">
        <f t="shared" si="8"/>
        <v>4.1097168597168601</v>
      </c>
      <c r="G28" s="5">
        <f t="shared" si="9"/>
        <v>3.971042471042471</v>
      </c>
      <c r="H28" s="6">
        <f t="shared" si="10"/>
        <v>96.625694825021526</v>
      </c>
      <c r="I28" s="1">
        <f t="shared" si="11"/>
        <v>149.6138996138996</v>
      </c>
    </row>
    <row r="29" spans="1:9" x14ac:dyDescent="0.2">
      <c r="A29" s="1" t="s">
        <v>9</v>
      </c>
      <c r="B29" s="1">
        <v>2364</v>
      </c>
      <c r="C29" s="1">
        <v>10909</v>
      </c>
      <c r="D29" s="1">
        <v>10485</v>
      </c>
      <c r="E29" s="1">
        <v>232</v>
      </c>
      <c r="F29" s="5">
        <f t="shared" si="8"/>
        <v>4.6146362098138747</v>
      </c>
      <c r="G29" s="5">
        <f t="shared" si="9"/>
        <v>4.4352791878172591</v>
      </c>
      <c r="H29" s="6">
        <f t="shared" si="10"/>
        <v>96.11330094417454</v>
      </c>
      <c r="I29" s="1">
        <f t="shared" si="11"/>
        <v>98.138747884940784</v>
      </c>
    </row>
    <row r="30" spans="1:9" x14ac:dyDescent="0.2">
      <c r="A30" s="1" t="s">
        <v>10</v>
      </c>
      <c r="B30" s="1">
        <v>2187</v>
      </c>
      <c r="C30" s="1">
        <v>10611</v>
      </c>
      <c r="D30" s="1">
        <v>10093</v>
      </c>
      <c r="E30" s="1">
        <v>167</v>
      </c>
      <c r="F30" s="5">
        <f t="shared" si="8"/>
        <v>4.8518518518518521</v>
      </c>
      <c r="G30" s="5">
        <f t="shared" si="9"/>
        <v>4.6149977137631462</v>
      </c>
      <c r="H30" s="6">
        <f t="shared" si="10"/>
        <v>95.118273489774765</v>
      </c>
      <c r="I30" s="1">
        <f t="shared" si="11"/>
        <v>76.360310928212158</v>
      </c>
    </row>
    <row r="31" spans="1:9" x14ac:dyDescent="0.2">
      <c r="H31" s="7" t="s">
        <v>33</v>
      </c>
      <c r="I31" s="1">
        <f>SUM(I24:I30)*5</f>
        <v>5529.5493047879172</v>
      </c>
    </row>
    <row r="32" spans="1:9" x14ac:dyDescent="0.2">
      <c r="A32" s="8" t="s">
        <v>34</v>
      </c>
      <c r="B32" s="8"/>
      <c r="C32" s="8"/>
      <c r="D32" s="8"/>
      <c r="E32" s="8"/>
      <c r="F32" s="8"/>
      <c r="G32" s="8"/>
      <c r="H32" s="8"/>
      <c r="I32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List of Tables</vt:lpstr>
      <vt:lpstr>New Ireland 2011</vt:lpstr>
      <vt:lpstr>Age and Sex</vt:lpstr>
      <vt:lpstr>Single Year</vt:lpstr>
      <vt:lpstr>SMAM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 PNG New Ireland</dc:title>
  <dc:subject>2011 PNG New Ireland</dc:subject>
  <dc:creator>Michael Levin</dc:creator>
  <cp:keywords>2011 PNG;Papua New Guinea Statistics;2011 PNG New Ireland</cp:keywords>
  <cp:lastModifiedBy>Brad</cp:lastModifiedBy>
  <dcterms:created xsi:type="dcterms:W3CDTF">2020-08-07T19:34:36Z</dcterms:created>
  <dcterms:modified xsi:type="dcterms:W3CDTF">2020-08-11T12:10:59Z</dcterms:modified>
</cp:coreProperties>
</file>