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4A58E9BD-BB92-4C8D-A3C2-059E81253188}" xr6:coauthVersionLast="45" xr6:coauthVersionMax="45" xr10:uidLastSave="{00000000-0000-0000-0000-000000000000}"/>
  <bookViews>
    <workbookView xWindow="-108" yWindow="-108" windowWidth="24792" windowHeight="13440" xr2:uid="{856AD8E9-D8A5-400D-BF41-4EFDE5840546}"/>
  </bookViews>
  <sheets>
    <sheet name="List of Tables" sheetId="6" r:id="rId1"/>
    <sheet name="Southern Highlands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70" i="4" l="1"/>
  <c r="I70" i="4"/>
  <c r="H70" i="4"/>
  <c r="K65" i="4" s="1"/>
  <c r="J69" i="4"/>
  <c r="I69" i="4"/>
  <c r="H69" i="4"/>
  <c r="J68" i="4"/>
  <c r="I68" i="4"/>
  <c r="H68" i="4"/>
  <c r="J67" i="4"/>
  <c r="I67" i="4"/>
  <c r="H67" i="4"/>
  <c r="J66" i="4"/>
  <c r="I66" i="4"/>
  <c r="H66" i="4"/>
  <c r="M65" i="4"/>
  <c r="M70" i="4" s="1"/>
  <c r="L65" i="4"/>
  <c r="L70" i="4" s="1"/>
  <c r="J65" i="4"/>
  <c r="I65" i="4"/>
  <c r="H65" i="4"/>
  <c r="J64" i="4"/>
  <c r="I64" i="4"/>
  <c r="H64" i="4"/>
  <c r="J63" i="4"/>
  <c r="J71" i="4" s="1"/>
  <c r="M63" i="4" s="1"/>
  <c r="I63" i="4"/>
  <c r="I71" i="4" s="1"/>
  <c r="L63" i="4" s="1"/>
  <c r="H63" i="4"/>
  <c r="H71" i="4" s="1"/>
  <c r="K63" i="4" s="1"/>
  <c r="J60" i="4"/>
  <c r="M52" i="4" s="1"/>
  <c r="I60" i="4"/>
  <c r="L52" i="4" s="1"/>
  <c r="J59" i="4"/>
  <c r="I59" i="4"/>
  <c r="H59" i="4"/>
  <c r="K54" i="4" s="1"/>
  <c r="J58" i="4"/>
  <c r="M54" i="4" s="1"/>
  <c r="I58" i="4"/>
  <c r="L54" i="4" s="1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H60" i="4" s="1"/>
  <c r="K52" i="4" s="1"/>
  <c r="J48" i="4"/>
  <c r="I48" i="4"/>
  <c r="H48" i="4"/>
  <c r="K43" i="4" s="1"/>
  <c r="J47" i="4"/>
  <c r="I47" i="4"/>
  <c r="H47" i="4"/>
  <c r="J46" i="4"/>
  <c r="I46" i="4"/>
  <c r="H46" i="4"/>
  <c r="J45" i="4"/>
  <c r="I45" i="4"/>
  <c r="H45" i="4"/>
  <c r="J44" i="4"/>
  <c r="I44" i="4"/>
  <c r="H44" i="4"/>
  <c r="M43" i="4"/>
  <c r="M48" i="4" s="1"/>
  <c r="L43" i="4"/>
  <c r="L48" i="4" s="1"/>
  <c r="J43" i="4"/>
  <c r="I43" i="4"/>
  <c r="H43" i="4"/>
  <c r="J42" i="4"/>
  <c r="I42" i="4"/>
  <c r="H42" i="4"/>
  <c r="J41" i="4"/>
  <c r="J49" i="4" s="1"/>
  <c r="M41" i="4" s="1"/>
  <c r="I41" i="4"/>
  <c r="I49" i="4" s="1"/>
  <c r="L41" i="4" s="1"/>
  <c r="H41" i="4"/>
  <c r="H49" i="4" s="1"/>
  <c r="K41" i="4" s="1"/>
  <c r="J37" i="4"/>
  <c r="I37" i="4"/>
  <c r="L32" i="4" s="1"/>
  <c r="H37" i="4"/>
  <c r="J36" i="4"/>
  <c r="I36" i="4"/>
  <c r="H36" i="4"/>
  <c r="K32" i="4" s="1"/>
  <c r="J35" i="4"/>
  <c r="I35" i="4"/>
  <c r="H35" i="4"/>
  <c r="J34" i="4"/>
  <c r="I34" i="4"/>
  <c r="H34" i="4"/>
  <c r="J33" i="4"/>
  <c r="I33" i="4"/>
  <c r="H33" i="4"/>
  <c r="M32" i="4"/>
  <c r="M37" i="4" s="1"/>
  <c r="J32" i="4"/>
  <c r="I32" i="4"/>
  <c r="H32" i="4"/>
  <c r="H38" i="4" s="1"/>
  <c r="K30" i="4" s="1"/>
  <c r="J31" i="4"/>
  <c r="I31" i="4"/>
  <c r="H31" i="4"/>
  <c r="J30" i="4"/>
  <c r="J38" i="4" s="1"/>
  <c r="M30" i="4" s="1"/>
  <c r="I30" i="4"/>
  <c r="I38" i="4" s="1"/>
  <c r="L30" i="4" s="1"/>
  <c r="H30" i="4"/>
  <c r="J26" i="4"/>
  <c r="I26" i="4"/>
  <c r="H26" i="4"/>
  <c r="J25" i="4"/>
  <c r="I25" i="4"/>
  <c r="H25" i="4"/>
  <c r="K21" i="4" s="1"/>
  <c r="J24" i="4"/>
  <c r="I24" i="4"/>
  <c r="H24" i="4"/>
  <c r="J23" i="4"/>
  <c r="I23" i="4"/>
  <c r="H23" i="4"/>
  <c r="J22" i="4"/>
  <c r="I22" i="4"/>
  <c r="H22" i="4"/>
  <c r="M21" i="4"/>
  <c r="M26" i="4" s="1"/>
  <c r="L21" i="4"/>
  <c r="L26" i="4" s="1"/>
  <c r="J21" i="4"/>
  <c r="I21" i="4"/>
  <c r="H21" i="4"/>
  <c r="J20" i="4"/>
  <c r="I20" i="4"/>
  <c r="H20" i="4"/>
  <c r="J19" i="4"/>
  <c r="J27" i="4" s="1"/>
  <c r="M19" i="4" s="1"/>
  <c r="I19" i="4"/>
  <c r="I27" i="4" s="1"/>
  <c r="L19" i="4" s="1"/>
  <c r="H19" i="4"/>
  <c r="H27" i="4" s="1"/>
  <c r="K19" i="4" s="1"/>
  <c r="J16" i="4"/>
  <c r="M8" i="4" s="1"/>
  <c r="I16" i="4"/>
  <c r="L8" i="4" s="1"/>
  <c r="J15" i="4"/>
  <c r="I15" i="4"/>
  <c r="H15" i="4"/>
  <c r="J14" i="4"/>
  <c r="M10" i="4" s="1"/>
  <c r="I14" i="4"/>
  <c r="L10" i="4" s="1"/>
  <c r="H14" i="4"/>
  <c r="K10" i="4" s="1"/>
  <c r="J13" i="4"/>
  <c r="I13" i="4"/>
  <c r="H13" i="4"/>
  <c r="J12" i="4"/>
  <c r="I12" i="4"/>
  <c r="H12" i="4"/>
  <c r="J11" i="4"/>
  <c r="I11" i="4"/>
  <c r="H11" i="4"/>
  <c r="H16" i="4" s="1"/>
  <c r="K8" i="4" s="1"/>
  <c r="J10" i="4"/>
  <c r="I10" i="4"/>
  <c r="H10" i="4"/>
  <c r="J9" i="4"/>
  <c r="I9" i="4"/>
  <c r="H9" i="4"/>
  <c r="J8" i="4"/>
  <c r="I8" i="4"/>
  <c r="H8" i="4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I61" i="5" s="1"/>
  <c r="H54" i="5"/>
  <c r="G54" i="5"/>
  <c r="F54" i="5"/>
  <c r="I53" i="5"/>
  <c r="H53" i="5"/>
  <c r="G53" i="5"/>
  <c r="F53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I51" i="5" s="1"/>
  <c r="H44" i="5"/>
  <c r="G44" i="5"/>
  <c r="F44" i="5"/>
  <c r="I43" i="5"/>
  <c r="H43" i="5"/>
  <c r="G43" i="5"/>
  <c r="F43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I41" i="5" s="1"/>
  <c r="H34" i="5"/>
  <c r="G34" i="5"/>
  <c r="F34" i="5"/>
  <c r="I33" i="5"/>
  <c r="H33" i="5"/>
  <c r="G33" i="5"/>
  <c r="F33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I31" i="5" s="1"/>
  <c r="H24" i="5"/>
  <c r="G24" i="5"/>
  <c r="F24" i="5"/>
  <c r="I23" i="5"/>
  <c r="H23" i="5"/>
  <c r="G23" i="5"/>
  <c r="F23" i="5"/>
  <c r="I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M69" i="4" l="1"/>
  <c r="M71" i="4" s="1"/>
  <c r="K70" i="4"/>
  <c r="K67" i="4"/>
  <c r="K69" i="4" s="1"/>
  <c r="K71" i="4" s="1"/>
  <c r="L67" i="4"/>
  <c r="L69" i="4" s="1"/>
  <c r="L71" i="4" s="1"/>
  <c r="M67" i="4"/>
  <c r="K59" i="4"/>
  <c r="K56" i="4"/>
  <c r="K58" i="4" s="1"/>
  <c r="K60" i="4" s="1"/>
  <c r="M58" i="4"/>
  <c r="M60" i="4" s="1"/>
  <c r="L58" i="4"/>
  <c r="L60" i="4" s="1"/>
  <c r="L59" i="4"/>
  <c r="L56" i="4"/>
  <c r="M59" i="4"/>
  <c r="M56" i="4"/>
  <c r="M47" i="4"/>
  <c r="M49" i="4" s="1"/>
  <c r="K47" i="4"/>
  <c r="K49" i="4" s="1"/>
  <c r="K48" i="4"/>
  <c r="K45" i="4"/>
  <c r="L45" i="4"/>
  <c r="L47" i="4" s="1"/>
  <c r="L49" i="4" s="1"/>
  <c r="M45" i="4"/>
  <c r="M36" i="4"/>
  <c r="M38" i="4" s="1"/>
  <c r="L37" i="4"/>
  <c r="L34" i="4"/>
  <c r="L36" i="4"/>
  <c r="K37" i="4"/>
  <c r="K34" i="4"/>
  <c r="K36" i="4"/>
  <c r="K38" i="4" s="1"/>
  <c r="M34" i="4"/>
  <c r="L25" i="4"/>
  <c r="L27" i="4" s="1"/>
  <c r="K25" i="4"/>
  <c r="K27" i="4" s="1"/>
  <c r="K26" i="4"/>
  <c r="K23" i="4"/>
  <c r="L23" i="4"/>
  <c r="M23" i="4"/>
  <c r="M25" i="4" s="1"/>
  <c r="M27" i="4" s="1"/>
  <c r="M14" i="4"/>
  <c r="M16" i="4" s="1"/>
  <c r="K15" i="4"/>
  <c r="K12" i="4"/>
  <c r="K14" i="4" s="1"/>
  <c r="K16" i="4" s="1"/>
  <c r="L15" i="4"/>
  <c r="L12" i="4"/>
  <c r="L14" i="4" s="1"/>
  <c r="L16" i="4" s="1"/>
  <c r="M15" i="4"/>
  <c r="M12" i="4"/>
  <c r="L38" i="4" l="1"/>
</calcChain>
</file>

<file path=xl/sharedStrings.xml><?xml version="1.0" encoding="utf-8"?>
<sst xmlns="http://schemas.openxmlformats.org/spreadsheetml/2006/main" count="291" uniqueCount="56">
  <si>
    <t>Total</t>
  </si>
  <si>
    <t>Ialibu/Pangia</t>
  </si>
  <si>
    <t>Imbonggu</t>
  </si>
  <si>
    <t>Kagua/Erave</t>
  </si>
  <si>
    <t>Mendi/Munihu</t>
  </si>
  <si>
    <t>Nipa/Kutubu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</si>
  <si>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</si>
  <si>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</si>
  <si>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</si>
  <si>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</si>
  <si>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</si>
  <si>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</si>
  <si>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</si>
  <si>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</si>
  <si>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</si>
  <si>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</si>
  <si>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</si>
  <si>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</si>
  <si>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</si>
  <si>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</si>
  <si>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</si>
  <si>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</si>
  <si>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</si>
  <si>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</si>
  <si>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</si>
  <si>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Southern Highlands</t>
  </si>
  <si>
    <t xml:space="preserve">   SMAM Ages</t>
  </si>
  <si>
    <t xml:space="preserve">   Ialibu/Pangia</t>
  </si>
  <si>
    <t xml:space="preserve">   Imbonggu</t>
  </si>
  <si>
    <t xml:space="preserve">   Kagua/Erave</t>
  </si>
  <si>
    <t xml:space="preserve">   Mendi/Munihu</t>
  </si>
  <si>
    <t xml:space="preserve">   Nipa/Kutubu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</si>
  <si>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</si>
  <si>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</si>
  <si>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</si>
  <si>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</si>
  <si>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</si>
  <si>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</si>
  <si>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</si>
  <si>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</si>
  <si>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Soutthern Highlands Province, PNG: 2011</t>
  </si>
  <si>
    <t>TFR ==&gt;</t>
  </si>
  <si>
    <t>Average Age 1st Marriage</t>
  </si>
  <si>
    <t>Table 4. Average Age at First Marriage by District, Southern Highlands Province, PNG: 2011</t>
  </si>
  <si>
    <t xml:space="preserve">     Total</t>
  </si>
  <si>
    <t>5 - 9</t>
  </si>
  <si>
    <t>10 - 14</t>
  </si>
  <si>
    <t xml:space="preserve">    Females</t>
  </si>
  <si>
    <t xml:space="preserve">    Males</t>
  </si>
  <si>
    <t>Table 1. Sex and Age by Districts, Southern Highlands Province, PNG: 2011</t>
  </si>
  <si>
    <t>Table 2. Age by Districts and Sex, Southern Highlands Province, PNG: 2011</t>
  </si>
  <si>
    <t>Table 3. Single Age by Districts and Sex, Southern Highlands Province, PNG: 2011</t>
  </si>
  <si>
    <t>Source: 2011 Papua New Guinea Census</t>
  </si>
  <si>
    <t>List of Tables</t>
  </si>
  <si>
    <t>2011 PNG Southern Highlands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</si>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</sst>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49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3" fontId="4" fillId="0" borderId="4" xfId="0" applyNumberFormat="1" applyFont="1" applyBorder="1"/>
    <xf numFmtId="3" fontId="4" fillId="0" borderId="7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49" fontId="2" fillId="0" borderId="6" xfId="0" applyNumberFormat="1" applyFont="1" applyBorder="1"/>
    <xf numFmtId="3" fontId="4" fillId="0" borderId="6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  <xf numFmtId="0" fontId="7" fillId="3" borderId="0" xfId="0" applyFont="1" applyFill="1" applyAlignment="1">
      <alignment horizontal="center" textRotation="45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4C83C-E2BC-4FCA-8C1C-D66B0BE5398B}">
  <dimension ref="A1:M17"/>
  <sheetViews>
    <sheetView tabSelected="1" workbookViewId="0">
      <selection activeCell="J1" sqref="J1:M13"/>
    </sheetView>
  </sheetViews>
  <sheetFormatPr defaultRowHeight="14.4" x14ac:dyDescent="0.3"/>
  <sheetData>
    <row r="1" spans="1:13" x14ac:dyDescent="0.3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41" t="s">
        <v>55</v>
      </c>
      <c r="K1" s="41"/>
      <c r="L1" s="41"/>
      <c r="M1" s="41"/>
    </row>
    <row r="2" spans="1:13" x14ac:dyDescent="0.3">
      <c r="A2" s="36"/>
      <c r="B2" s="36"/>
      <c r="C2" s="36"/>
      <c r="D2" s="36"/>
      <c r="E2" s="36"/>
      <c r="F2" s="36"/>
      <c r="G2" s="36"/>
      <c r="H2" s="36"/>
      <c r="I2" s="36"/>
      <c r="J2" s="41"/>
      <c r="K2" s="41"/>
      <c r="L2" s="41"/>
      <c r="M2" s="41"/>
    </row>
    <row r="3" spans="1:13" x14ac:dyDescent="0.3">
      <c r="A3" s="36"/>
      <c r="B3" s="36"/>
      <c r="C3" s="36"/>
      <c r="D3" s="36"/>
      <c r="E3" s="36"/>
      <c r="F3" s="36"/>
      <c r="G3" s="36"/>
      <c r="H3" s="36"/>
      <c r="I3" s="36"/>
      <c r="J3" s="41"/>
      <c r="K3" s="41"/>
      <c r="L3" s="41"/>
      <c r="M3" s="41"/>
    </row>
    <row r="4" spans="1:13" x14ac:dyDescent="0.3">
      <c r="A4" s="36"/>
      <c r="B4" s="36"/>
      <c r="C4" s="36"/>
      <c r="D4" s="36"/>
      <c r="E4" s="36"/>
      <c r="F4" s="36"/>
      <c r="G4" s="36"/>
      <c r="H4" s="36"/>
      <c r="I4" s="36"/>
      <c r="J4" s="41"/>
      <c r="K4" s="41"/>
      <c r="L4" s="41"/>
      <c r="M4" s="41"/>
    </row>
    <row r="5" spans="1:13" x14ac:dyDescent="0.3">
      <c r="A5" s="36" t="s">
        <v>53</v>
      </c>
      <c r="B5" s="36"/>
      <c r="C5" s="36"/>
      <c r="D5" s="36"/>
      <c r="E5" s="36"/>
      <c r="F5" s="36"/>
      <c r="G5" s="36"/>
      <c r="H5" s="36"/>
      <c r="I5" s="36"/>
      <c r="J5" s="41"/>
      <c r="K5" s="41"/>
      <c r="L5" s="41"/>
      <c r="M5" s="41"/>
    </row>
    <row r="6" spans="1:13" x14ac:dyDescent="0.3">
      <c r="A6" s="36"/>
      <c r="B6" s="36"/>
      <c r="C6" s="36"/>
      <c r="D6" s="36"/>
      <c r="E6" s="36"/>
      <c r="F6" s="36"/>
      <c r="G6" s="36"/>
      <c r="H6" s="36"/>
      <c r="I6" s="36"/>
      <c r="J6" s="41"/>
      <c r="K6" s="41"/>
      <c r="L6" s="41"/>
      <c r="M6" s="41"/>
    </row>
    <row r="7" spans="1:13" x14ac:dyDescent="0.3">
      <c r="A7" s="36"/>
      <c r="B7" s="36"/>
      <c r="C7" s="36"/>
      <c r="D7" s="36"/>
      <c r="E7" s="36"/>
      <c r="F7" s="36"/>
      <c r="G7" s="36"/>
      <c r="H7" s="36"/>
      <c r="I7" s="36"/>
      <c r="J7" s="41"/>
      <c r="K7" s="41"/>
      <c r="L7" s="41"/>
      <c r="M7" s="41"/>
    </row>
    <row r="8" spans="1:13" x14ac:dyDescent="0.3">
      <c r="A8" s="36"/>
      <c r="B8" s="36"/>
      <c r="C8" s="36"/>
      <c r="D8" s="36"/>
      <c r="E8" s="36"/>
      <c r="F8" s="36"/>
      <c r="G8" s="36"/>
      <c r="H8" s="36"/>
      <c r="I8" s="36"/>
      <c r="J8" s="41"/>
      <c r="K8" s="41"/>
      <c r="L8" s="41"/>
      <c r="M8" s="41"/>
    </row>
    <row r="9" spans="1:13" x14ac:dyDescent="0.3">
      <c r="A9" s="39" t="str">
        <f>'Southern Highlands 2011'!A1</f>
        <v>Table 1. Sex and Age by Districts, Southern Highlands Province, PNG: 2011</v>
      </c>
      <c r="B9" s="38"/>
      <c r="C9" s="38"/>
      <c r="D9" s="38"/>
      <c r="E9" s="38"/>
      <c r="F9" s="38"/>
      <c r="G9" s="38"/>
      <c r="H9" s="38"/>
      <c r="I9" s="38"/>
      <c r="J9" s="41"/>
      <c r="K9" s="41"/>
      <c r="L9" s="41"/>
      <c r="M9" s="41"/>
    </row>
    <row r="10" spans="1:13" x14ac:dyDescent="0.3">
      <c r="A10" s="39" t="str">
        <f>'Age and Sex'!A1</f>
        <v>Table 2. Age by Districts and Sex, Southern Highlands Province, PNG: 2011</v>
      </c>
      <c r="B10" s="38"/>
      <c r="C10" s="38"/>
      <c r="D10" s="38"/>
      <c r="E10" s="38"/>
      <c r="F10" s="38"/>
      <c r="G10" s="38"/>
      <c r="H10" s="38"/>
      <c r="I10" s="38"/>
      <c r="J10" s="41"/>
      <c r="K10" s="41"/>
      <c r="L10" s="41"/>
      <c r="M10" s="41"/>
    </row>
    <row r="11" spans="1:13" x14ac:dyDescent="0.3">
      <c r="A11" s="39" t="str">
        <f>'Single Year'!A1</f>
        <v>Table 3. Single Age by Districts and Sex, Southern Highlands Province, PNG: 2011</v>
      </c>
      <c r="B11" s="38"/>
      <c r="C11" s="38"/>
      <c r="D11" s="38"/>
      <c r="E11" s="38"/>
      <c r="F11" s="38"/>
      <c r="G11" s="38"/>
      <c r="H11" s="38"/>
      <c r="I11" s="38"/>
      <c r="J11" s="41"/>
      <c r="K11" s="41"/>
      <c r="L11" s="41"/>
      <c r="M11" s="41"/>
    </row>
    <row r="12" spans="1:13" x14ac:dyDescent="0.3">
      <c r="A12" s="40" t="str">
        <f>SMAM!A1</f>
        <v>Table 4. Average Age at First Marriage by District, Southern Highlands Province, PNG: 2011</v>
      </c>
      <c r="B12" s="38"/>
      <c r="C12" s="38"/>
      <c r="D12" s="38"/>
      <c r="E12" s="38"/>
      <c r="F12" s="38"/>
      <c r="G12" s="38"/>
      <c r="H12" s="38"/>
      <c r="I12" s="38"/>
      <c r="J12" s="41"/>
      <c r="K12" s="41"/>
      <c r="L12" s="41"/>
      <c r="M12" s="41"/>
    </row>
    <row r="13" spans="1:13" x14ac:dyDescent="0.3">
      <c r="A13" s="40" t="str">
        <f>Fertility!A1</f>
        <v>Table 5. Fertility by District, Soutthern Highlands Province, PNG: 2011</v>
      </c>
      <c r="B13" s="38"/>
      <c r="C13" s="38"/>
      <c r="D13" s="38"/>
      <c r="E13" s="38"/>
      <c r="F13" s="38"/>
      <c r="G13" s="38"/>
      <c r="H13" s="38"/>
      <c r="I13" s="38"/>
      <c r="J13" s="41"/>
      <c r="K13" s="41"/>
      <c r="L13" s="41"/>
      <c r="M13" s="41"/>
    </row>
    <row r="14" spans="1:13" x14ac:dyDescent="0.3">
      <c r="A14" s="37"/>
      <c r="B14" s="37"/>
      <c r="C14" s="37"/>
      <c r="D14" s="37"/>
      <c r="E14" s="37"/>
      <c r="F14" s="37"/>
      <c r="G14" s="37"/>
      <c r="H14" s="37"/>
      <c r="I14" s="37"/>
    </row>
    <row r="15" spans="1:13" x14ac:dyDescent="0.3">
      <c r="A15" s="37"/>
      <c r="B15" s="37"/>
      <c r="C15" s="37"/>
      <c r="D15" s="37"/>
      <c r="E15" s="37"/>
      <c r="F15" s="37"/>
      <c r="G15" s="37"/>
      <c r="H15" s="37"/>
      <c r="I15" s="37"/>
    </row>
    <row r="16" spans="1:13" x14ac:dyDescent="0.3">
      <c r="A16" s="37"/>
      <c r="B16" s="37"/>
      <c r="C16" s="37"/>
      <c r="D16" s="37"/>
      <c r="E16" s="37"/>
      <c r="F16" s="37"/>
      <c r="G16" s="37"/>
      <c r="H16" s="37"/>
      <c r="I16" s="37"/>
    </row>
    <row r="17" spans="1:9" x14ac:dyDescent="0.3">
      <c r="A17" s="37"/>
      <c r="B17" s="37"/>
      <c r="C17" s="37"/>
      <c r="D17" s="37"/>
      <c r="E17" s="37"/>
      <c r="F17" s="37"/>
      <c r="G17" s="37"/>
      <c r="H17" s="37"/>
      <c r="I17" s="37"/>
    </row>
  </sheetData>
  <mergeCells count="12">
    <mergeCell ref="A13:I13"/>
    <mergeCell ref="A14:I14"/>
    <mergeCell ref="A15:I15"/>
    <mergeCell ref="A16:I16"/>
    <mergeCell ref="A17:I17"/>
    <mergeCell ref="J1:M13"/>
    <mergeCell ref="A1:I4"/>
    <mergeCell ref="A5:I8"/>
    <mergeCell ref="A9:I9"/>
    <mergeCell ref="A10:I10"/>
    <mergeCell ref="A11:I11"/>
    <mergeCell ref="A12:I12"/>
  </mergeCells>
  <hyperlinks>
    <hyperlink ref="A9:I9" location="'Southern Highlands 2011'!A1" display="'Southern Highlands 2011'!A1" xr:uid="{63CD5DAE-0024-4815-9709-FB07A9889318}"/>
    <hyperlink ref="A10:I10" location="'Age and Sex'!A1" display="'Age and Sex'!A1" xr:uid="{51888CF6-7CD5-4E7C-8F29-4D7CFCF0BFBD}"/>
    <hyperlink ref="A11:I11" location="'Single Year'!A1" display="'Single Year'!A1" xr:uid="{3AB1A2A5-019D-4763-84CA-9AD307E31361}"/>
    <hyperlink ref="A12:I12" location="SMAM!A1" display="SMAM!A1" xr:uid="{5BA26F9F-8885-4C5F-A398-7FC1CA77EC77}"/>
    <hyperlink ref="A13:I13" location="Fertility!A1" display="Fertility!A1" xr:uid="{535F4AEC-659C-4DD0-ADDA-5315CDB1E00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5E6C-E1E9-48F1-979C-E51437164774}">
  <dimension ref="A1:G59"/>
  <sheetViews>
    <sheetView view="pageBreakPreview" topLeftCell="A15" zoomScaleNormal="100" zoomScaleSheetLayoutView="100" workbookViewId="0">
      <selection activeCell="A59" sqref="A59"/>
    </sheetView>
  </sheetViews>
  <sheetFormatPr defaultRowHeight="10.199999999999999" x14ac:dyDescent="0.2"/>
  <cols>
    <col min="1" max="1" width="8.88671875" style="18"/>
    <col min="2" max="16384" width="8.88671875" style="1"/>
  </cols>
  <sheetData>
    <row r="1" spans="1:7" x14ac:dyDescent="0.2">
      <c r="A1" s="18" t="s">
        <v>49</v>
      </c>
    </row>
    <row r="2" spans="1:7" s="7" customFormat="1" x14ac:dyDescent="0.2">
      <c r="A2" s="19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x14ac:dyDescent="0.2">
      <c r="A3" s="18" t="s">
        <v>44</v>
      </c>
      <c r="B3" s="1">
        <v>509686</v>
      </c>
      <c r="C3" s="1">
        <v>63432</v>
      </c>
      <c r="D3" s="1">
        <v>80860</v>
      </c>
      <c r="E3" s="1">
        <v>74139</v>
      </c>
      <c r="F3" s="1">
        <v>144386</v>
      </c>
      <c r="G3" s="1">
        <v>146869</v>
      </c>
    </row>
    <row r="4" spans="1:7" x14ac:dyDescent="0.2">
      <c r="A4" s="18" t="s">
        <v>7</v>
      </c>
      <c r="B4" s="1">
        <v>41196</v>
      </c>
      <c r="C4" s="1">
        <v>5356</v>
      </c>
      <c r="D4" s="1">
        <v>7784</v>
      </c>
      <c r="E4" s="1">
        <v>6039</v>
      </c>
      <c r="F4" s="1">
        <v>9912</v>
      </c>
      <c r="G4" s="1">
        <v>12105</v>
      </c>
    </row>
    <row r="5" spans="1:7" x14ac:dyDescent="0.2">
      <c r="A5" s="18" t="s">
        <v>45</v>
      </c>
      <c r="B5" s="1">
        <v>54515</v>
      </c>
      <c r="C5" s="1">
        <v>6789</v>
      </c>
      <c r="D5" s="1">
        <v>8658</v>
      </c>
      <c r="E5" s="1">
        <v>7545</v>
      </c>
      <c r="F5" s="1">
        <v>14292</v>
      </c>
      <c r="G5" s="1">
        <v>17231</v>
      </c>
    </row>
    <row r="6" spans="1:7" x14ac:dyDescent="0.2">
      <c r="A6" s="18" t="s">
        <v>46</v>
      </c>
      <c r="B6" s="1">
        <v>55228</v>
      </c>
      <c r="C6" s="1">
        <v>5951</v>
      </c>
      <c r="D6" s="1">
        <v>8644</v>
      </c>
      <c r="E6" s="1">
        <v>7156</v>
      </c>
      <c r="F6" s="1">
        <v>16167</v>
      </c>
      <c r="G6" s="1">
        <v>17310</v>
      </c>
    </row>
    <row r="7" spans="1:7" x14ac:dyDescent="0.2">
      <c r="A7" s="18" t="s">
        <v>8</v>
      </c>
      <c r="B7" s="1">
        <v>75748</v>
      </c>
      <c r="C7" s="1">
        <v>8218</v>
      </c>
      <c r="D7" s="1">
        <v>11718</v>
      </c>
      <c r="E7" s="1">
        <v>10460</v>
      </c>
      <c r="F7" s="1">
        <v>22509</v>
      </c>
      <c r="G7" s="1">
        <v>22843</v>
      </c>
    </row>
    <row r="8" spans="1:7" x14ac:dyDescent="0.2">
      <c r="A8" s="18" t="s">
        <v>9</v>
      </c>
      <c r="B8" s="1">
        <v>59971</v>
      </c>
      <c r="C8" s="1">
        <v>6595</v>
      </c>
      <c r="D8" s="1">
        <v>9222</v>
      </c>
      <c r="E8" s="1">
        <v>8391</v>
      </c>
      <c r="F8" s="1">
        <v>18140</v>
      </c>
      <c r="G8" s="1">
        <v>17623</v>
      </c>
    </row>
    <row r="9" spans="1:7" x14ac:dyDescent="0.2">
      <c r="A9" s="18" t="s">
        <v>10</v>
      </c>
      <c r="B9" s="1">
        <v>47347</v>
      </c>
      <c r="C9" s="1">
        <v>5689</v>
      </c>
      <c r="D9" s="1">
        <v>7709</v>
      </c>
      <c r="E9" s="1">
        <v>7387</v>
      </c>
      <c r="F9" s="1">
        <v>13634</v>
      </c>
      <c r="G9" s="1">
        <v>12928</v>
      </c>
    </row>
    <row r="10" spans="1:7" x14ac:dyDescent="0.2">
      <c r="A10" s="18" t="s">
        <v>11</v>
      </c>
      <c r="B10" s="1">
        <v>36715</v>
      </c>
      <c r="C10" s="1">
        <v>4754</v>
      </c>
      <c r="D10" s="1">
        <v>5700</v>
      </c>
      <c r="E10" s="1">
        <v>5694</v>
      </c>
      <c r="F10" s="1">
        <v>10370</v>
      </c>
      <c r="G10" s="1">
        <v>10197</v>
      </c>
    </row>
    <row r="11" spans="1:7" x14ac:dyDescent="0.2">
      <c r="A11" s="18" t="s">
        <v>12</v>
      </c>
      <c r="B11" s="1">
        <v>34533</v>
      </c>
      <c r="C11" s="1">
        <v>4293</v>
      </c>
      <c r="D11" s="1">
        <v>5290</v>
      </c>
      <c r="E11" s="1">
        <v>5638</v>
      </c>
      <c r="F11" s="1">
        <v>9580</v>
      </c>
      <c r="G11" s="1">
        <v>9732</v>
      </c>
    </row>
    <row r="12" spans="1:7" x14ac:dyDescent="0.2">
      <c r="A12" s="18" t="s">
        <v>13</v>
      </c>
      <c r="B12" s="1">
        <v>27047</v>
      </c>
      <c r="C12" s="1">
        <v>3434</v>
      </c>
      <c r="D12" s="1">
        <v>4147</v>
      </c>
      <c r="E12" s="1">
        <v>4371</v>
      </c>
      <c r="F12" s="1">
        <v>7543</v>
      </c>
      <c r="G12" s="1">
        <v>7552</v>
      </c>
    </row>
    <row r="13" spans="1:7" x14ac:dyDescent="0.2">
      <c r="A13" s="18" t="s">
        <v>14</v>
      </c>
      <c r="B13" s="1">
        <v>25140</v>
      </c>
      <c r="C13" s="1">
        <v>3541</v>
      </c>
      <c r="D13" s="1">
        <v>3778</v>
      </c>
      <c r="E13" s="1">
        <v>3764</v>
      </c>
      <c r="F13" s="1">
        <v>7094</v>
      </c>
      <c r="G13" s="1">
        <v>6963</v>
      </c>
    </row>
    <row r="14" spans="1:7" x14ac:dyDescent="0.2">
      <c r="A14" s="18" t="s">
        <v>15</v>
      </c>
      <c r="B14" s="1">
        <v>17293</v>
      </c>
      <c r="C14" s="1">
        <v>2688</v>
      </c>
      <c r="D14" s="1">
        <v>2695</v>
      </c>
      <c r="E14" s="1">
        <v>2442</v>
      </c>
      <c r="F14" s="1">
        <v>5131</v>
      </c>
      <c r="G14" s="1">
        <v>4337</v>
      </c>
    </row>
    <row r="15" spans="1:7" x14ac:dyDescent="0.2">
      <c r="A15" s="18" t="s">
        <v>16</v>
      </c>
      <c r="B15" s="1">
        <v>12047</v>
      </c>
      <c r="C15" s="1">
        <v>2004</v>
      </c>
      <c r="D15" s="1">
        <v>1975</v>
      </c>
      <c r="E15" s="1">
        <v>1621</v>
      </c>
      <c r="F15" s="1">
        <v>3543</v>
      </c>
      <c r="G15" s="1">
        <v>2904</v>
      </c>
    </row>
    <row r="16" spans="1:7" x14ac:dyDescent="0.2">
      <c r="A16" s="18" t="s">
        <v>17</v>
      </c>
      <c r="B16" s="1">
        <v>9916</v>
      </c>
      <c r="C16" s="1">
        <v>1590</v>
      </c>
      <c r="D16" s="1">
        <v>1493</v>
      </c>
      <c r="E16" s="1">
        <v>1460</v>
      </c>
      <c r="F16" s="1">
        <v>2959</v>
      </c>
      <c r="G16" s="1">
        <v>2414</v>
      </c>
    </row>
    <row r="17" spans="1:7" x14ac:dyDescent="0.2">
      <c r="A17" s="18" t="s">
        <v>18</v>
      </c>
      <c r="B17" s="1">
        <v>6694</v>
      </c>
      <c r="C17" s="1">
        <v>1271</v>
      </c>
      <c r="D17" s="1">
        <v>1066</v>
      </c>
      <c r="E17" s="1">
        <v>1055</v>
      </c>
      <c r="F17" s="1">
        <v>1874</v>
      </c>
      <c r="G17" s="1">
        <v>1428</v>
      </c>
    </row>
    <row r="18" spans="1:7" x14ac:dyDescent="0.2">
      <c r="A18" s="18" t="s">
        <v>19</v>
      </c>
      <c r="B18" s="1">
        <v>3343</v>
      </c>
      <c r="C18" s="1">
        <v>635</v>
      </c>
      <c r="D18" s="1">
        <v>459</v>
      </c>
      <c r="E18" s="1">
        <v>564</v>
      </c>
      <c r="F18" s="1">
        <v>932</v>
      </c>
      <c r="G18" s="1">
        <v>753</v>
      </c>
    </row>
    <row r="19" spans="1:7" x14ac:dyDescent="0.2">
      <c r="A19" s="18" t="s">
        <v>20</v>
      </c>
      <c r="B19" s="1">
        <v>2953</v>
      </c>
      <c r="C19" s="1">
        <v>624</v>
      </c>
      <c r="D19" s="1">
        <v>522</v>
      </c>
      <c r="E19" s="1">
        <v>552</v>
      </c>
      <c r="F19" s="1">
        <v>706</v>
      </c>
      <c r="G19" s="1">
        <v>549</v>
      </c>
    </row>
    <row r="20" spans="1:7" x14ac:dyDescent="0.2">
      <c r="A20" s="18" t="s">
        <v>21</v>
      </c>
      <c r="B20" s="6">
        <v>22.3</v>
      </c>
      <c r="C20" s="6">
        <v>24.1</v>
      </c>
      <c r="D20" s="6">
        <v>22</v>
      </c>
      <c r="E20" s="6">
        <v>23.5</v>
      </c>
      <c r="F20" s="6">
        <v>22.6</v>
      </c>
      <c r="G20" s="6">
        <v>21.1</v>
      </c>
    </row>
    <row r="22" spans="1:7" x14ac:dyDescent="0.2">
      <c r="A22" s="18" t="s">
        <v>48</v>
      </c>
      <c r="B22" s="1">
        <v>263102</v>
      </c>
      <c r="C22" s="1">
        <v>32875</v>
      </c>
      <c r="D22" s="1">
        <v>41141</v>
      </c>
      <c r="E22" s="1">
        <v>39069</v>
      </c>
      <c r="F22" s="1">
        <v>74722</v>
      </c>
      <c r="G22" s="1">
        <v>75295</v>
      </c>
    </row>
    <row r="23" spans="1:7" x14ac:dyDescent="0.2">
      <c r="A23" s="18" t="s">
        <v>7</v>
      </c>
      <c r="B23" s="1">
        <v>21537</v>
      </c>
      <c r="C23" s="1">
        <v>2753</v>
      </c>
      <c r="D23" s="1">
        <v>4017</v>
      </c>
      <c r="E23" s="1">
        <v>3198</v>
      </c>
      <c r="F23" s="1">
        <v>5188</v>
      </c>
      <c r="G23" s="1">
        <v>6381</v>
      </c>
    </row>
    <row r="24" spans="1:7" x14ac:dyDescent="0.2">
      <c r="A24" s="18" t="s">
        <v>45</v>
      </c>
      <c r="B24" s="1">
        <v>28655</v>
      </c>
      <c r="C24" s="1">
        <v>3536</v>
      </c>
      <c r="D24" s="1">
        <v>4558</v>
      </c>
      <c r="E24" s="1">
        <v>3991</v>
      </c>
      <c r="F24" s="1">
        <v>7549</v>
      </c>
      <c r="G24" s="1">
        <v>9021</v>
      </c>
    </row>
    <row r="25" spans="1:7" x14ac:dyDescent="0.2">
      <c r="A25" s="18" t="s">
        <v>46</v>
      </c>
      <c r="B25" s="1">
        <v>29776</v>
      </c>
      <c r="C25" s="1">
        <v>3252</v>
      </c>
      <c r="D25" s="1">
        <v>4650</v>
      </c>
      <c r="E25" s="1">
        <v>3965</v>
      </c>
      <c r="F25" s="1">
        <v>8663</v>
      </c>
      <c r="G25" s="1">
        <v>9246</v>
      </c>
    </row>
    <row r="26" spans="1:7" x14ac:dyDescent="0.2">
      <c r="A26" s="18" t="s">
        <v>8</v>
      </c>
      <c r="B26" s="1">
        <v>40770</v>
      </c>
      <c r="C26" s="1">
        <v>4462</v>
      </c>
      <c r="D26" s="1">
        <v>6112</v>
      </c>
      <c r="E26" s="1">
        <v>5743</v>
      </c>
      <c r="F26" s="1">
        <v>12100</v>
      </c>
      <c r="G26" s="1">
        <v>12353</v>
      </c>
    </row>
    <row r="27" spans="1:7" x14ac:dyDescent="0.2">
      <c r="A27" s="18" t="s">
        <v>9</v>
      </c>
      <c r="B27" s="1">
        <v>31803</v>
      </c>
      <c r="C27" s="1">
        <v>3573</v>
      </c>
      <c r="D27" s="1">
        <v>4789</v>
      </c>
      <c r="E27" s="1">
        <v>4535</v>
      </c>
      <c r="F27" s="1">
        <v>9605</v>
      </c>
      <c r="G27" s="1">
        <v>9301</v>
      </c>
    </row>
    <row r="28" spans="1:7" x14ac:dyDescent="0.2">
      <c r="A28" s="18" t="s">
        <v>10</v>
      </c>
      <c r="B28" s="1">
        <v>23206</v>
      </c>
      <c r="C28" s="1">
        <v>2701</v>
      </c>
      <c r="D28" s="1">
        <v>3715</v>
      </c>
      <c r="E28" s="1">
        <v>3705</v>
      </c>
      <c r="F28" s="1">
        <v>6822</v>
      </c>
      <c r="G28" s="1">
        <v>6263</v>
      </c>
    </row>
    <row r="29" spans="1:7" x14ac:dyDescent="0.2">
      <c r="A29" s="18" t="s">
        <v>11</v>
      </c>
      <c r="B29" s="1">
        <v>16923</v>
      </c>
      <c r="C29" s="1">
        <v>2271</v>
      </c>
      <c r="D29" s="1">
        <v>2569</v>
      </c>
      <c r="E29" s="1">
        <v>2669</v>
      </c>
      <c r="F29" s="1">
        <v>4831</v>
      </c>
      <c r="G29" s="1">
        <v>4583</v>
      </c>
    </row>
    <row r="30" spans="1:7" x14ac:dyDescent="0.2">
      <c r="A30" s="18" t="s">
        <v>12</v>
      </c>
      <c r="B30" s="1">
        <v>16198</v>
      </c>
      <c r="C30" s="1">
        <v>2064</v>
      </c>
      <c r="D30" s="1">
        <v>2509</v>
      </c>
      <c r="E30" s="1">
        <v>2673</v>
      </c>
      <c r="F30" s="1">
        <v>4462</v>
      </c>
      <c r="G30" s="1">
        <v>4490</v>
      </c>
    </row>
    <row r="31" spans="1:7" x14ac:dyDescent="0.2">
      <c r="A31" s="18" t="s">
        <v>13</v>
      </c>
      <c r="B31" s="1">
        <v>12746</v>
      </c>
      <c r="C31" s="1">
        <v>1593</v>
      </c>
      <c r="D31" s="1">
        <v>1878</v>
      </c>
      <c r="E31" s="1">
        <v>2145</v>
      </c>
      <c r="F31" s="1">
        <v>3548</v>
      </c>
      <c r="G31" s="1">
        <v>3582</v>
      </c>
    </row>
    <row r="32" spans="1:7" x14ac:dyDescent="0.2">
      <c r="A32" s="18" t="s">
        <v>14</v>
      </c>
      <c r="B32" s="1">
        <v>12442</v>
      </c>
      <c r="C32" s="1">
        <v>1716</v>
      </c>
      <c r="D32" s="1">
        <v>1856</v>
      </c>
      <c r="E32" s="1">
        <v>1977</v>
      </c>
      <c r="F32" s="1">
        <v>3539</v>
      </c>
      <c r="G32" s="1">
        <v>3354</v>
      </c>
    </row>
    <row r="33" spans="1:7" x14ac:dyDescent="0.2">
      <c r="A33" s="18" t="s">
        <v>15</v>
      </c>
      <c r="B33" s="1">
        <v>9262</v>
      </c>
      <c r="C33" s="1">
        <v>1480</v>
      </c>
      <c r="D33" s="1">
        <v>1396</v>
      </c>
      <c r="E33" s="1">
        <v>1386</v>
      </c>
      <c r="F33" s="1">
        <v>2701</v>
      </c>
      <c r="G33" s="1">
        <v>2299</v>
      </c>
    </row>
    <row r="34" spans="1:7" x14ac:dyDescent="0.2">
      <c r="A34" s="18" t="s">
        <v>16</v>
      </c>
      <c r="B34" s="1">
        <v>6510</v>
      </c>
      <c r="C34" s="1">
        <v>1087</v>
      </c>
      <c r="D34" s="1">
        <v>1064</v>
      </c>
      <c r="E34" s="1">
        <v>923</v>
      </c>
      <c r="F34" s="1">
        <v>1941</v>
      </c>
      <c r="G34" s="1">
        <v>1495</v>
      </c>
    </row>
    <row r="35" spans="1:7" x14ac:dyDescent="0.2">
      <c r="A35" s="18" t="s">
        <v>17</v>
      </c>
      <c r="B35" s="1">
        <v>5470</v>
      </c>
      <c r="C35" s="1">
        <v>819</v>
      </c>
      <c r="D35" s="1">
        <v>838</v>
      </c>
      <c r="E35" s="1">
        <v>828</v>
      </c>
      <c r="F35" s="1">
        <v>1669</v>
      </c>
      <c r="G35" s="1">
        <v>1316</v>
      </c>
    </row>
    <row r="36" spans="1:7" x14ac:dyDescent="0.2">
      <c r="A36" s="18" t="s">
        <v>18</v>
      </c>
      <c r="B36" s="1">
        <v>3890</v>
      </c>
      <c r="C36" s="1">
        <v>765</v>
      </c>
      <c r="D36" s="1">
        <v>601</v>
      </c>
      <c r="E36" s="1">
        <v>626</v>
      </c>
      <c r="F36" s="1">
        <v>1078</v>
      </c>
      <c r="G36" s="1">
        <v>820</v>
      </c>
    </row>
    <row r="37" spans="1:7" x14ac:dyDescent="0.2">
      <c r="A37" s="18" t="s">
        <v>19</v>
      </c>
      <c r="B37" s="1">
        <v>2022</v>
      </c>
      <c r="C37" s="1">
        <v>388</v>
      </c>
      <c r="D37" s="1">
        <v>257</v>
      </c>
      <c r="E37" s="1">
        <v>355</v>
      </c>
      <c r="F37" s="1">
        <v>562</v>
      </c>
      <c r="G37" s="1">
        <v>460</v>
      </c>
    </row>
    <row r="38" spans="1:7" x14ac:dyDescent="0.2">
      <c r="A38" s="18" t="s">
        <v>20</v>
      </c>
      <c r="B38" s="1">
        <v>1892</v>
      </c>
      <c r="C38" s="1">
        <v>415</v>
      </c>
      <c r="D38" s="1">
        <v>332</v>
      </c>
      <c r="E38" s="1">
        <v>350</v>
      </c>
      <c r="F38" s="1">
        <v>464</v>
      </c>
      <c r="G38" s="1">
        <v>331</v>
      </c>
    </row>
    <row r="39" spans="1:7" x14ac:dyDescent="0.2">
      <c r="A39" s="18" t="s">
        <v>21</v>
      </c>
      <c r="B39" s="6">
        <v>21.7</v>
      </c>
      <c r="C39" s="6">
        <v>23.4</v>
      </c>
      <c r="D39" s="6">
        <v>21.3</v>
      </c>
      <c r="E39" s="6">
        <v>22.9</v>
      </c>
      <c r="F39" s="6">
        <v>22</v>
      </c>
      <c r="G39" s="6">
        <v>20.3</v>
      </c>
    </row>
    <row r="41" spans="1:7" x14ac:dyDescent="0.2">
      <c r="A41" s="18" t="s">
        <v>47</v>
      </c>
      <c r="B41" s="1">
        <v>246584</v>
      </c>
      <c r="C41" s="1">
        <v>30557</v>
      </c>
      <c r="D41" s="1">
        <v>39719</v>
      </c>
      <c r="E41" s="1">
        <v>35070</v>
      </c>
      <c r="F41" s="1">
        <v>69664</v>
      </c>
      <c r="G41" s="1">
        <v>71574</v>
      </c>
    </row>
    <row r="42" spans="1:7" x14ac:dyDescent="0.2">
      <c r="A42" s="18" t="s">
        <v>7</v>
      </c>
      <c r="B42" s="1">
        <v>19659</v>
      </c>
      <c r="C42" s="1">
        <v>2603</v>
      </c>
      <c r="D42" s="1">
        <v>3767</v>
      </c>
      <c r="E42" s="1">
        <v>2841</v>
      </c>
      <c r="F42" s="1">
        <v>4724</v>
      </c>
      <c r="G42" s="1">
        <v>5724</v>
      </c>
    </row>
    <row r="43" spans="1:7" x14ac:dyDescent="0.2">
      <c r="A43" s="18" t="s">
        <v>45</v>
      </c>
      <c r="B43" s="1">
        <v>25860</v>
      </c>
      <c r="C43" s="1">
        <v>3253</v>
      </c>
      <c r="D43" s="1">
        <v>4100</v>
      </c>
      <c r="E43" s="1">
        <v>3554</v>
      </c>
      <c r="F43" s="1">
        <v>6743</v>
      </c>
      <c r="G43" s="1">
        <v>8210</v>
      </c>
    </row>
    <row r="44" spans="1:7" x14ac:dyDescent="0.2">
      <c r="A44" s="18" t="s">
        <v>46</v>
      </c>
      <c r="B44" s="1">
        <v>25452</v>
      </c>
      <c r="C44" s="1">
        <v>2699</v>
      </c>
      <c r="D44" s="1">
        <v>3994</v>
      </c>
      <c r="E44" s="1">
        <v>3191</v>
      </c>
      <c r="F44" s="1">
        <v>7504</v>
      </c>
      <c r="G44" s="1">
        <v>8064</v>
      </c>
    </row>
    <row r="45" spans="1:7" x14ac:dyDescent="0.2">
      <c r="A45" s="18" t="s">
        <v>8</v>
      </c>
      <c r="B45" s="1">
        <v>34978</v>
      </c>
      <c r="C45" s="1">
        <v>3756</v>
      </c>
      <c r="D45" s="1">
        <v>5606</v>
      </c>
      <c r="E45" s="1">
        <v>4717</v>
      </c>
      <c r="F45" s="1">
        <v>10409</v>
      </c>
      <c r="G45" s="1">
        <v>10490</v>
      </c>
    </row>
    <row r="46" spans="1:7" x14ac:dyDescent="0.2">
      <c r="A46" s="18" t="s">
        <v>9</v>
      </c>
      <c r="B46" s="1">
        <v>28168</v>
      </c>
      <c r="C46" s="1">
        <v>3022</v>
      </c>
      <c r="D46" s="1">
        <v>4433</v>
      </c>
      <c r="E46" s="1">
        <v>3856</v>
      </c>
      <c r="F46" s="1">
        <v>8535</v>
      </c>
      <c r="G46" s="1">
        <v>8322</v>
      </c>
    </row>
    <row r="47" spans="1:7" x14ac:dyDescent="0.2">
      <c r="A47" s="18" t="s">
        <v>10</v>
      </c>
      <c r="B47" s="1">
        <v>24141</v>
      </c>
      <c r="C47" s="1">
        <v>2988</v>
      </c>
      <c r="D47" s="1">
        <v>3994</v>
      </c>
      <c r="E47" s="1">
        <v>3682</v>
      </c>
      <c r="F47" s="1">
        <v>6812</v>
      </c>
      <c r="G47" s="1">
        <v>6665</v>
      </c>
    </row>
    <row r="48" spans="1:7" x14ac:dyDescent="0.2">
      <c r="A48" s="18" t="s">
        <v>11</v>
      </c>
      <c r="B48" s="1">
        <v>19792</v>
      </c>
      <c r="C48" s="1">
        <v>2483</v>
      </c>
      <c r="D48" s="1">
        <v>3131</v>
      </c>
      <c r="E48" s="1">
        <v>3025</v>
      </c>
      <c r="F48" s="1">
        <v>5539</v>
      </c>
      <c r="G48" s="1">
        <v>5614</v>
      </c>
    </row>
    <row r="49" spans="1:7" x14ac:dyDescent="0.2">
      <c r="A49" s="18" t="s">
        <v>12</v>
      </c>
      <c r="B49" s="1">
        <v>18335</v>
      </c>
      <c r="C49" s="1">
        <v>2229</v>
      </c>
      <c r="D49" s="1">
        <v>2781</v>
      </c>
      <c r="E49" s="1">
        <v>2965</v>
      </c>
      <c r="F49" s="1">
        <v>5118</v>
      </c>
      <c r="G49" s="1">
        <v>5242</v>
      </c>
    </row>
    <row r="50" spans="1:7" x14ac:dyDescent="0.2">
      <c r="A50" s="18" t="s">
        <v>13</v>
      </c>
      <c r="B50" s="1">
        <v>14301</v>
      </c>
      <c r="C50" s="1">
        <v>1841</v>
      </c>
      <c r="D50" s="1">
        <v>2269</v>
      </c>
      <c r="E50" s="1">
        <v>2226</v>
      </c>
      <c r="F50" s="1">
        <v>3995</v>
      </c>
      <c r="G50" s="1">
        <v>3970</v>
      </c>
    </row>
    <row r="51" spans="1:7" x14ac:dyDescent="0.2">
      <c r="A51" s="18" t="s">
        <v>14</v>
      </c>
      <c r="B51" s="1">
        <v>12698</v>
      </c>
      <c r="C51" s="1">
        <v>1825</v>
      </c>
      <c r="D51" s="1">
        <v>1922</v>
      </c>
      <c r="E51" s="1">
        <v>1787</v>
      </c>
      <c r="F51" s="1">
        <v>3555</v>
      </c>
      <c r="G51" s="1">
        <v>3609</v>
      </c>
    </row>
    <row r="52" spans="1:7" x14ac:dyDescent="0.2">
      <c r="A52" s="18" t="s">
        <v>15</v>
      </c>
      <c r="B52" s="1">
        <v>8031</v>
      </c>
      <c r="C52" s="1">
        <v>1208</v>
      </c>
      <c r="D52" s="1">
        <v>1299</v>
      </c>
      <c r="E52" s="1">
        <v>1056</v>
      </c>
      <c r="F52" s="1">
        <v>2430</v>
      </c>
      <c r="G52" s="1">
        <v>2038</v>
      </c>
    </row>
    <row r="53" spans="1:7" x14ac:dyDescent="0.2">
      <c r="A53" s="18" t="s">
        <v>16</v>
      </c>
      <c r="B53" s="1">
        <v>5537</v>
      </c>
      <c r="C53" s="1">
        <v>917</v>
      </c>
      <c r="D53" s="1">
        <v>911</v>
      </c>
      <c r="E53" s="1">
        <v>698</v>
      </c>
      <c r="F53" s="1">
        <v>1602</v>
      </c>
      <c r="G53" s="1">
        <v>1409</v>
      </c>
    </row>
    <row r="54" spans="1:7" x14ac:dyDescent="0.2">
      <c r="A54" s="18" t="s">
        <v>17</v>
      </c>
      <c r="B54" s="1">
        <v>4446</v>
      </c>
      <c r="C54" s="1">
        <v>771</v>
      </c>
      <c r="D54" s="1">
        <v>655</v>
      </c>
      <c r="E54" s="1">
        <v>632</v>
      </c>
      <c r="F54" s="1">
        <v>1290</v>
      </c>
      <c r="G54" s="1">
        <v>1098</v>
      </c>
    </row>
    <row r="55" spans="1:7" x14ac:dyDescent="0.2">
      <c r="A55" s="18" t="s">
        <v>18</v>
      </c>
      <c r="B55" s="1">
        <v>2804</v>
      </c>
      <c r="C55" s="1">
        <v>506</v>
      </c>
      <c r="D55" s="1">
        <v>465</v>
      </c>
      <c r="E55" s="1">
        <v>429</v>
      </c>
      <c r="F55" s="1">
        <v>796</v>
      </c>
      <c r="G55" s="1">
        <v>608</v>
      </c>
    </row>
    <row r="56" spans="1:7" x14ac:dyDescent="0.2">
      <c r="A56" s="18" t="s">
        <v>19</v>
      </c>
      <c r="B56" s="1">
        <v>1321</v>
      </c>
      <c r="C56" s="1">
        <v>247</v>
      </c>
      <c r="D56" s="1">
        <v>202</v>
      </c>
      <c r="E56" s="1">
        <v>209</v>
      </c>
      <c r="F56" s="1">
        <v>370</v>
      </c>
      <c r="G56" s="1">
        <v>293</v>
      </c>
    </row>
    <row r="57" spans="1:7" x14ac:dyDescent="0.2">
      <c r="A57" s="18" t="s">
        <v>20</v>
      </c>
      <c r="B57" s="1">
        <v>1061</v>
      </c>
      <c r="C57" s="1">
        <v>209</v>
      </c>
      <c r="D57" s="1">
        <v>190</v>
      </c>
      <c r="E57" s="1">
        <v>202</v>
      </c>
      <c r="F57" s="1">
        <v>242</v>
      </c>
      <c r="G57" s="1">
        <v>218</v>
      </c>
    </row>
    <row r="58" spans="1:7" x14ac:dyDescent="0.2">
      <c r="A58" s="18" t="s">
        <v>21</v>
      </c>
      <c r="B58" s="6">
        <v>23.1</v>
      </c>
      <c r="C58" s="6">
        <v>24.9</v>
      </c>
      <c r="D58" s="6">
        <v>22.7</v>
      </c>
      <c r="E58" s="6">
        <v>24.2</v>
      </c>
      <c r="F58" s="6">
        <v>23.2</v>
      </c>
      <c r="G58" s="6">
        <v>22</v>
      </c>
    </row>
    <row r="59" spans="1:7" x14ac:dyDescent="0.2">
      <c r="A59" s="31" t="s">
        <v>52</v>
      </c>
      <c r="B59" s="10"/>
      <c r="C59" s="10"/>
      <c r="D59" s="10"/>
      <c r="E59" s="10"/>
      <c r="F59" s="10"/>
      <c r="G59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0DF5-767C-4484-B9E9-DFC49117FD28}">
  <dimension ref="A1:S22"/>
  <sheetViews>
    <sheetView view="pageBreakPreview" zoomScale="125" zoomScaleNormal="100" zoomScaleSheetLayoutView="125" workbookViewId="0">
      <selection activeCell="A22" sqref="A22:S22"/>
    </sheetView>
  </sheetViews>
  <sheetFormatPr defaultRowHeight="9.6" x14ac:dyDescent="0.2"/>
  <cols>
    <col min="1" max="19" width="4.6640625" style="20" customWidth="1"/>
    <col min="20" max="16384" width="8.88671875" style="20"/>
  </cols>
  <sheetData>
    <row r="1" spans="1:19" ht="10.199999999999999" x14ac:dyDescent="0.2">
      <c r="A1" s="18" t="s">
        <v>50</v>
      </c>
    </row>
    <row r="2" spans="1:19" x14ac:dyDescent="0.2">
      <c r="A2" s="23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33" t="s">
        <v>4</v>
      </c>
      <c r="O2" s="33"/>
      <c r="P2" s="33"/>
      <c r="Q2" s="33" t="s">
        <v>5</v>
      </c>
      <c r="R2" s="33"/>
      <c r="S2" s="34"/>
    </row>
    <row r="3" spans="1:19" s="27" customFormat="1" x14ac:dyDescent="0.2">
      <c r="A3" s="24"/>
      <c r="B3" s="25" t="s">
        <v>0</v>
      </c>
      <c r="C3" s="25" t="s">
        <v>22</v>
      </c>
      <c r="D3" s="25" t="s">
        <v>23</v>
      </c>
      <c r="E3" s="25" t="s">
        <v>0</v>
      </c>
      <c r="F3" s="25" t="s">
        <v>22</v>
      </c>
      <c r="G3" s="25" t="s">
        <v>23</v>
      </c>
      <c r="H3" s="25" t="s">
        <v>0</v>
      </c>
      <c r="I3" s="25" t="s">
        <v>22</v>
      </c>
      <c r="J3" s="25" t="s">
        <v>23</v>
      </c>
      <c r="K3" s="25" t="s">
        <v>0</v>
      </c>
      <c r="L3" s="25" t="s">
        <v>22</v>
      </c>
      <c r="M3" s="25" t="s">
        <v>23</v>
      </c>
      <c r="N3" s="25" t="s">
        <v>0</v>
      </c>
      <c r="O3" s="25" t="s">
        <v>22</v>
      </c>
      <c r="P3" s="25" t="s">
        <v>23</v>
      </c>
      <c r="Q3" s="25" t="s">
        <v>0</v>
      </c>
      <c r="R3" s="25" t="s">
        <v>22</v>
      </c>
      <c r="S3" s="26" t="s">
        <v>23</v>
      </c>
    </row>
    <row r="4" spans="1:19" x14ac:dyDescent="0.2">
      <c r="A4" s="21" t="s">
        <v>44</v>
      </c>
      <c r="B4" s="20">
        <v>509686</v>
      </c>
      <c r="C4" s="20">
        <v>263102</v>
      </c>
      <c r="D4" s="20">
        <v>246584</v>
      </c>
      <c r="E4" s="20">
        <v>63432</v>
      </c>
      <c r="F4" s="20">
        <v>32875</v>
      </c>
      <c r="G4" s="20">
        <v>30557</v>
      </c>
      <c r="H4" s="20">
        <v>80860</v>
      </c>
      <c r="I4" s="20">
        <v>41141</v>
      </c>
      <c r="J4" s="20">
        <v>39719</v>
      </c>
      <c r="K4" s="20">
        <v>74139</v>
      </c>
      <c r="L4" s="20">
        <v>39069</v>
      </c>
      <c r="M4" s="20">
        <v>35070</v>
      </c>
      <c r="N4" s="20">
        <v>144386</v>
      </c>
      <c r="O4" s="20">
        <v>74722</v>
      </c>
      <c r="P4" s="20">
        <v>69664</v>
      </c>
      <c r="Q4" s="20">
        <v>146869</v>
      </c>
      <c r="R4" s="20">
        <v>75295</v>
      </c>
      <c r="S4" s="20">
        <v>71574</v>
      </c>
    </row>
    <row r="5" spans="1:19" x14ac:dyDescent="0.2">
      <c r="A5" s="21" t="s">
        <v>7</v>
      </c>
      <c r="B5" s="20">
        <v>41196</v>
      </c>
      <c r="C5" s="20">
        <v>21537</v>
      </c>
      <c r="D5" s="20">
        <v>19659</v>
      </c>
      <c r="E5" s="20">
        <v>5356</v>
      </c>
      <c r="F5" s="20">
        <v>2753</v>
      </c>
      <c r="G5" s="20">
        <v>2603</v>
      </c>
      <c r="H5" s="20">
        <v>7784</v>
      </c>
      <c r="I5" s="20">
        <v>4017</v>
      </c>
      <c r="J5" s="20">
        <v>3767</v>
      </c>
      <c r="K5" s="20">
        <v>6039</v>
      </c>
      <c r="L5" s="20">
        <v>3198</v>
      </c>
      <c r="M5" s="20">
        <v>2841</v>
      </c>
      <c r="N5" s="20">
        <v>9912</v>
      </c>
      <c r="O5" s="20">
        <v>5188</v>
      </c>
      <c r="P5" s="20">
        <v>4724</v>
      </c>
      <c r="Q5" s="20">
        <v>12105</v>
      </c>
      <c r="R5" s="20">
        <v>6381</v>
      </c>
      <c r="S5" s="20">
        <v>5724</v>
      </c>
    </row>
    <row r="6" spans="1:19" x14ac:dyDescent="0.2">
      <c r="A6" s="21" t="s">
        <v>45</v>
      </c>
      <c r="B6" s="20">
        <v>54515</v>
      </c>
      <c r="C6" s="20">
        <v>28655</v>
      </c>
      <c r="D6" s="20">
        <v>25860</v>
      </c>
      <c r="E6" s="20">
        <v>6789</v>
      </c>
      <c r="F6" s="20">
        <v>3536</v>
      </c>
      <c r="G6" s="20">
        <v>3253</v>
      </c>
      <c r="H6" s="20">
        <v>8658</v>
      </c>
      <c r="I6" s="20">
        <v>4558</v>
      </c>
      <c r="J6" s="20">
        <v>4100</v>
      </c>
      <c r="K6" s="20">
        <v>7545</v>
      </c>
      <c r="L6" s="20">
        <v>3991</v>
      </c>
      <c r="M6" s="20">
        <v>3554</v>
      </c>
      <c r="N6" s="20">
        <v>14292</v>
      </c>
      <c r="O6" s="20">
        <v>7549</v>
      </c>
      <c r="P6" s="20">
        <v>6743</v>
      </c>
      <c r="Q6" s="20">
        <v>17231</v>
      </c>
      <c r="R6" s="20">
        <v>9021</v>
      </c>
      <c r="S6" s="20">
        <v>8210</v>
      </c>
    </row>
    <row r="7" spans="1:19" x14ac:dyDescent="0.2">
      <c r="A7" s="21" t="s">
        <v>46</v>
      </c>
      <c r="B7" s="20">
        <v>55228</v>
      </c>
      <c r="C7" s="20">
        <v>29776</v>
      </c>
      <c r="D7" s="20">
        <v>25452</v>
      </c>
      <c r="E7" s="20">
        <v>5951</v>
      </c>
      <c r="F7" s="20">
        <v>3252</v>
      </c>
      <c r="G7" s="20">
        <v>2699</v>
      </c>
      <c r="H7" s="20">
        <v>8644</v>
      </c>
      <c r="I7" s="20">
        <v>4650</v>
      </c>
      <c r="J7" s="20">
        <v>3994</v>
      </c>
      <c r="K7" s="20">
        <v>7156</v>
      </c>
      <c r="L7" s="20">
        <v>3965</v>
      </c>
      <c r="M7" s="20">
        <v>3191</v>
      </c>
      <c r="N7" s="20">
        <v>16167</v>
      </c>
      <c r="O7" s="20">
        <v>8663</v>
      </c>
      <c r="P7" s="20">
        <v>7504</v>
      </c>
      <c r="Q7" s="20">
        <v>17310</v>
      </c>
      <c r="R7" s="20">
        <v>9246</v>
      </c>
      <c r="S7" s="20">
        <v>8064</v>
      </c>
    </row>
    <row r="8" spans="1:19" x14ac:dyDescent="0.2">
      <c r="A8" s="21" t="s">
        <v>8</v>
      </c>
      <c r="B8" s="20">
        <v>75748</v>
      </c>
      <c r="C8" s="20">
        <v>40770</v>
      </c>
      <c r="D8" s="20">
        <v>34978</v>
      </c>
      <c r="E8" s="20">
        <v>8218</v>
      </c>
      <c r="F8" s="20">
        <v>4462</v>
      </c>
      <c r="G8" s="20">
        <v>3756</v>
      </c>
      <c r="H8" s="20">
        <v>11718</v>
      </c>
      <c r="I8" s="20">
        <v>6112</v>
      </c>
      <c r="J8" s="20">
        <v>5606</v>
      </c>
      <c r="K8" s="20">
        <v>10460</v>
      </c>
      <c r="L8" s="20">
        <v>5743</v>
      </c>
      <c r="M8" s="20">
        <v>4717</v>
      </c>
      <c r="N8" s="20">
        <v>22509</v>
      </c>
      <c r="O8" s="20">
        <v>12100</v>
      </c>
      <c r="P8" s="20">
        <v>10409</v>
      </c>
      <c r="Q8" s="20">
        <v>22843</v>
      </c>
      <c r="R8" s="20">
        <v>12353</v>
      </c>
      <c r="S8" s="20">
        <v>10490</v>
      </c>
    </row>
    <row r="9" spans="1:19" x14ac:dyDescent="0.2">
      <c r="A9" s="21" t="s">
        <v>9</v>
      </c>
      <c r="B9" s="20">
        <v>59971</v>
      </c>
      <c r="C9" s="20">
        <v>31803</v>
      </c>
      <c r="D9" s="20">
        <v>28168</v>
      </c>
      <c r="E9" s="20">
        <v>6595</v>
      </c>
      <c r="F9" s="20">
        <v>3573</v>
      </c>
      <c r="G9" s="20">
        <v>3022</v>
      </c>
      <c r="H9" s="20">
        <v>9222</v>
      </c>
      <c r="I9" s="20">
        <v>4789</v>
      </c>
      <c r="J9" s="20">
        <v>4433</v>
      </c>
      <c r="K9" s="20">
        <v>8391</v>
      </c>
      <c r="L9" s="20">
        <v>4535</v>
      </c>
      <c r="M9" s="20">
        <v>3856</v>
      </c>
      <c r="N9" s="20">
        <v>18140</v>
      </c>
      <c r="O9" s="20">
        <v>9605</v>
      </c>
      <c r="P9" s="20">
        <v>8535</v>
      </c>
      <c r="Q9" s="20">
        <v>17623</v>
      </c>
      <c r="R9" s="20">
        <v>9301</v>
      </c>
      <c r="S9" s="20">
        <v>8322</v>
      </c>
    </row>
    <row r="10" spans="1:19" x14ac:dyDescent="0.2">
      <c r="A10" s="21" t="s">
        <v>10</v>
      </c>
      <c r="B10" s="20">
        <v>47347</v>
      </c>
      <c r="C10" s="20">
        <v>23206</v>
      </c>
      <c r="D10" s="20">
        <v>24141</v>
      </c>
      <c r="E10" s="20">
        <v>5689</v>
      </c>
      <c r="F10" s="20">
        <v>2701</v>
      </c>
      <c r="G10" s="20">
        <v>2988</v>
      </c>
      <c r="H10" s="20">
        <v>7709</v>
      </c>
      <c r="I10" s="20">
        <v>3715</v>
      </c>
      <c r="J10" s="20">
        <v>3994</v>
      </c>
      <c r="K10" s="20">
        <v>7387</v>
      </c>
      <c r="L10" s="20">
        <v>3705</v>
      </c>
      <c r="M10" s="20">
        <v>3682</v>
      </c>
      <c r="N10" s="20">
        <v>13634</v>
      </c>
      <c r="O10" s="20">
        <v>6822</v>
      </c>
      <c r="P10" s="20">
        <v>6812</v>
      </c>
      <c r="Q10" s="20">
        <v>12928</v>
      </c>
      <c r="R10" s="20">
        <v>6263</v>
      </c>
      <c r="S10" s="20">
        <v>6665</v>
      </c>
    </row>
    <row r="11" spans="1:19" x14ac:dyDescent="0.2">
      <c r="A11" s="21" t="s">
        <v>11</v>
      </c>
      <c r="B11" s="20">
        <v>36715</v>
      </c>
      <c r="C11" s="20">
        <v>16923</v>
      </c>
      <c r="D11" s="20">
        <v>19792</v>
      </c>
      <c r="E11" s="20">
        <v>4754</v>
      </c>
      <c r="F11" s="20">
        <v>2271</v>
      </c>
      <c r="G11" s="20">
        <v>2483</v>
      </c>
      <c r="H11" s="20">
        <v>5700</v>
      </c>
      <c r="I11" s="20">
        <v>2569</v>
      </c>
      <c r="J11" s="20">
        <v>3131</v>
      </c>
      <c r="K11" s="20">
        <v>5694</v>
      </c>
      <c r="L11" s="20">
        <v>2669</v>
      </c>
      <c r="M11" s="20">
        <v>3025</v>
      </c>
      <c r="N11" s="20">
        <v>10370</v>
      </c>
      <c r="O11" s="20">
        <v>4831</v>
      </c>
      <c r="P11" s="20">
        <v>5539</v>
      </c>
      <c r="Q11" s="20">
        <v>10197</v>
      </c>
      <c r="R11" s="20">
        <v>4583</v>
      </c>
      <c r="S11" s="20">
        <v>5614</v>
      </c>
    </row>
    <row r="12" spans="1:19" x14ac:dyDescent="0.2">
      <c r="A12" s="21" t="s">
        <v>12</v>
      </c>
      <c r="B12" s="20">
        <v>34533</v>
      </c>
      <c r="C12" s="20">
        <v>16198</v>
      </c>
      <c r="D12" s="20">
        <v>18335</v>
      </c>
      <c r="E12" s="20">
        <v>4293</v>
      </c>
      <c r="F12" s="20">
        <v>2064</v>
      </c>
      <c r="G12" s="20">
        <v>2229</v>
      </c>
      <c r="H12" s="20">
        <v>5290</v>
      </c>
      <c r="I12" s="20">
        <v>2509</v>
      </c>
      <c r="J12" s="20">
        <v>2781</v>
      </c>
      <c r="K12" s="20">
        <v>5638</v>
      </c>
      <c r="L12" s="20">
        <v>2673</v>
      </c>
      <c r="M12" s="20">
        <v>2965</v>
      </c>
      <c r="N12" s="20">
        <v>9580</v>
      </c>
      <c r="O12" s="20">
        <v>4462</v>
      </c>
      <c r="P12" s="20">
        <v>5118</v>
      </c>
      <c r="Q12" s="20">
        <v>9732</v>
      </c>
      <c r="R12" s="20">
        <v>4490</v>
      </c>
      <c r="S12" s="20">
        <v>5242</v>
      </c>
    </row>
    <row r="13" spans="1:19" x14ac:dyDescent="0.2">
      <c r="A13" s="21" t="s">
        <v>13</v>
      </c>
      <c r="B13" s="20">
        <v>27047</v>
      </c>
      <c r="C13" s="20">
        <v>12746</v>
      </c>
      <c r="D13" s="20">
        <v>14301</v>
      </c>
      <c r="E13" s="20">
        <v>3434</v>
      </c>
      <c r="F13" s="20">
        <v>1593</v>
      </c>
      <c r="G13" s="20">
        <v>1841</v>
      </c>
      <c r="H13" s="20">
        <v>4147</v>
      </c>
      <c r="I13" s="20">
        <v>1878</v>
      </c>
      <c r="J13" s="20">
        <v>2269</v>
      </c>
      <c r="K13" s="20">
        <v>4371</v>
      </c>
      <c r="L13" s="20">
        <v>2145</v>
      </c>
      <c r="M13" s="20">
        <v>2226</v>
      </c>
      <c r="N13" s="20">
        <v>7543</v>
      </c>
      <c r="O13" s="20">
        <v>3548</v>
      </c>
      <c r="P13" s="20">
        <v>3995</v>
      </c>
      <c r="Q13" s="20">
        <v>7552</v>
      </c>
      <c r="R13" s="20">
        <v>3582</v>
      </c>
      <c r="S13" s="20">
        <v>3970</v>
      </c>
    </row>
    <row r="14" spans="1:19" x14ac:dyDescent="0.2">
      <c r="A14" s="21" t="s">
        <v>14</v>
      </c>
      <c r="B14" s="20">
        <v>25140</v>
      </c>
      <c r="C14" s="20">
        <v>12442</v>
      </c>
      <c r="D14" s="20">
        <v>12698</v>
      </c>
      <c r="E14" s="20">
        <v>3541</v>
      </c>
      <c r="F14" s="20">
        <v>1716</v>
      </c>
      <c r="G14" s="20">
        <v>1825</v>
      </c>
      <c r="H14" s="20">
        <v>3778</v>
      </c>
      <c r="I14" s="20">
        <v>1856</v>
      </c>
      <c r="J14" s="20">
        <v>1922</v>
      </c>
      <c r="K14" s="20">
        <v>3764</v>
      </c>
      <c r="L14" s="20">
        <v>1977</v>
      </c>
      <c r="M14" s="20">
        <v>1787</v>
      </c>
      <c r="N14" s="20">
        <v>7094</v>
      </c>
      <c r="O14" s="20">
        <v>3539</v>
      </c>
      <c r="P14" s="20">
        <v>3555</v>
      </c>
      <c r="Q14" s="20">
        <v>6963</v>
      </c>
      <c r="R14" s="20">
        <v>3354</v>
      </c>
      <c r="S14" s="20">
        <v>3609</v>
      </c>
    </row>
    <row r="15" spans="1:19" x14ac:dyDescent="0.2">
      <c r="A15" s="21" t="s">
        <v>15</v>
      </c>
      <c r="B15" s="20">
        <v>17293</v>
      </c>
      <c r="C15" s="20">
        <v>9262</v>
      </c>
      <c r="D15" s="20">
        <v>8031</v>
      </c>
      <c r="E15" s="20">
        <v>2688</v>
      </c>
      <c r="F15" s="20">
        <v>1480</v>
      </c>
      <c r="G15" s="20">
        <v>1208</v>
      </c>
      <c r="H15" s="20">
        <v>2695</v>
      </c>
      <c r="I15" s="20">
        <v>1396</v>
      </c>
      <c r="J15" s="20">
        <v>1299</v>
      </c>
      <c r="K15" s="20">
        <v>2442</v>
      </c>
      <c r="L15" s="20">
        <v>1386</v>
      </c>
      <c r="M15" s="20">
        <v>1056</v>
      </c>
      <c r="N15" s="20">
        <v>5131</v>
      </c>
      <c r="O15" s="20">
        <v>2701</v>
      </c>
      <c r="P15" s="20">
        <v>2430</v>
      </c>
      <c r="Q15" s="20">
        <v>4337</v>
      </c>
      <c r="R15" s="20">
        <v>2299</v>
      </c>
      <c r="S15" s="20">
        <v>2038</v>
      </c>
    </row>
    <row r="16" spans="1:19" x14ac:dyDescent="0.2">
      <c r="A16" s="21" t="s">
        <v>16</v>
      </c>
      <c r="B16" s="20">
        <v>12047</v>
      </c>
      <c r="C16" s="20">
        <v>6510</v>
      </c>
      <c r="D16" s="20">
        <v>5537</v>
      </c>
      <c r="E16" s="20">
        <v>2004</v>
      </c>
      <c r="F16" s="20">
        <v>1087</v>
      </c>
      <c r="G16" s="20">
        <v>917</v>
      </c>
      <c r="H16" s="20">
        <v>1975</v>
      </c>
      <c r="I16" s="20">
        <v>1064</v>
      </c>
      <c r="J16" s="20">
        <v>911</v>
      </c>
      <c r="K16" s="20">
        <v>1621</v>
      </c>
      <c r="L16" s="20">
        <v>923</v>
      </c>
      <c r="M16" s="20">
        <v>698</v>
      </c>
      <c r="N16" s="20">
        <v>3543</v>
      </c>
      <c r="O16" s="20">
        <v>1941</v>
      </c>
      <c r="P16" s="20">
        <v>1602</v>
      </c>
      <c r="Q16" s="20">
        <v>2904</v>
      </c>
      <c r="R16" s="20">
        <v>1495</v>
      </c>
      <c r="S16" s="20">
        <v>1409</v>
      </c>
    </row>
    <row r="17" spans="1:19" x14ac:dyDescent="0.2">
      <c r="A17" s="21" t="s">
        <v>17</v>
      </c>
      <c r="B17" s="20">
        <v>9916</v>
      </c>
      <c r="C17" s="20">
        <v>5470</v>
      </c>
      <c r="D17" s="20">
        <v>4446</v>
      </c>
      <c r="E17" s="20">
        <v>1590</v>
      </c>
      <c r="F17" s="20">
        <v>819</v>
      </c>
      <c r="G17" s="20">
        <v>771</v>
      </c>
      <c r="H17" s="20">
        <v>1493</v>
      </c>
      <c r="I17" s="20">
        <v>838</v>
      </c>
      <c r="J17" s="20">
        <v>655</v>
      </c>
      <c r="K17" s="20">
        <v>1460</v>
      </c>
      <c r="L17" s="20">
        <v>828</v>
      </c>
      <c r="M17" s="20">
        <v>632</v>
      </c>
      <c r="N17" s="20">
        <v>2959</v>
      </c>
      <c r="O17" s="20">
        <v>1669</v>
      </c>
      <c r="P17" s="20">
        <v>1290</v>
      </c>
      <c r="Q17" s="20">
        <v>2414</v>
      </c>
      <c r="R17" s="20">
        <v>1316</v>
      </c>
      <c r="S17" s="20">
        <v>1098</v>
      </c>
    </row>
    <row r="18" spans="1:19" x14ac:dyDescent="0.2">
      <c r="A18" s="21" t="s">
        <v>18</v>
      </c>
      <c r="B18" s="20">
        <v>6694</v>
      </c>
      <c r="C18" s="20">
        <v>3890</v>
      </c>
      <c r="D18" s="20">
        <v>2804</v>
      </c>
      <c r="E18" s="20">
        <v>1271</v>
      </c>
      <c r="F18" s="20">
        <v>765</v>
      </c>
      <c r="G18" s="20">
        <v>506</v>
      </c>
      <c r="H18" s="20">
        <v>1066</v>
      </c>
      <c r="I18" s="20">
        <v>601</v>
      </c>
      <c r="J18" s="20">
        <v>465</v>
      </c>
      <c r="K18" s="20">
        <v>1055</v>
      </c>
      <c r="L18" s="20">
        <v>626</v>
      </c>
      <c r="M18" s="20">
        <v>429</v>
      </c>
      <c r="N18" s="20">
        <v>1874</v>
      </c>
      <c r="O18" s="20">
        <v>1078</v>
      </c>
      <c r="P18" s="20">
        <v>796</v>
      </c>
      <c r="Q18" s="20">
        <v>1428</v>
      </c>
      <c r="R18" s="20">
        <v>820</v>
      </c>
      <c r="S18" s="20">
        <v>608</v>
      </c>
    </row>
    <row r="19" spans="1:19" x14ac:dyDescent="0.2">
      <c r="A19" s="21" t="s">
        <v>19</v>
      </c>
      <c r="B19" s="20">
        <v>3343</v>
      </c>
      <c r="C19" s="20">
        <v>2022</v>
      </c>
      <c r="D19" s="20">
        <v>1321</v>
      </c>
      <c r="E19" s="20">
        <v>635</v>
      </c>
      <c r="F19" s="20">
        <v>388</v>
      </c>
      <c r="G19" s="20">
        <v>247</v>
      </c>
      <c r="H19" s="20">
        <v>459</v>
      </c>
      <c r="I19" s="20">
        <v>257</v>
      </c>
      <c r="J19" s="20">
        <v>202</v>
      </c>
      <c r="K19" s="20">
        <v>564</v>
      </c>
      <c r="L19" s="20">
        <v>355</v>
      </c>
      <c r="M19" s="20">
        <v>209</v>
      </c>
      <c r="N19" s="20">
        <v>932</v>
      </c>
      <c r="O19" s="20">
        <v>562</v>
      </c>
      <c r="P19" s="20">
        <v>370</v>
      </c>
      <c r="Q19" s="20">
        <v>753</v>
      </c>
      <c r="R19" s="20">
        <v>460</v>
      </c>
      <c r="S19" s="20">
        <v>293</v>
      </c>
    </row>
    <row r="20" spans="1:19" x14ac:dyDescent="0.2">
      <c r="A20" s="21" t="s">
        <v>20</v>
      </c>
      <c r="B20" s="20">
        <v>2953</v>
      </c>
      <c r="C20" s="20">
        <v>1892</v>
      </c>
      <c r="D20" s="20">
        <v>1061</v>
      </c>
      <c r="E20" s="20">
        <v>624</v>
      </c>
      <c r="F20" s="20">
        <v>415</v>
      </c>
      <c r="G20" s="20">
        <v>209</v>
      </c>
      <c r="H20" s="20">
        <v>522</v>
      </c>
      <c r="I20" s="20">
        <v>332</v>
      </c>
      <c r="J20" s="20">
        <v>190</v>
      </c>
      <c r="K20" s="20">
        <v>552</v>
      </c>
      <c r="L20" s="20">
        <v>350</v>
      </c>
      <c r="M20" s="20">
        <v>202</v>
      </c>
      <c r="N20" s="20">
        <v>706</v>
      </c>
      <c r="O20" s="20">
        <v>464</v>
      </c>
      <c r="P20" s="20">
        <v>242</v>
      </c>
      <c r="Q20" s="20">
        <v>549</v>
      </c>
      <c r="R20" s="20">
        <v>331</v>
      </c>
      <c r="S20" s="20">
        <v>218</v>
      </c>
    </row>
    <row r="21" spans="1:19" x14ac:dyDescent="0.2">
      <c r="A21" s="21" t="s">
        <v>21</v>
      </c>
      <c r="B21" s="22">
        <v>22.3</v>
      </c>
      <c r="C21" s="22">
        <v>21.7</v>
      </c>
      <c r="D21" s="22">
        <v>23.1</v>
      </c>
      <c r="E21" s="22">
        <v>24.1</v>
      </c>
      <c r="F21" s="22">
        <v>23.4</v>
      </c>
      <c r="G21" s="22">
        <v>24.9</v>
      </c>
      <c r="H21" s="22">
        <v>22</v>
      </c>
      <c r="I21" s="22">
        <v>21.3</v>
      </c>
      <c r="J21" s="22">
        <v>22.7</v>
      </c>
      <c r="K21" s="22">
        <v>23.5</v>
      </c>
      <c r="L21" s="22">
        <v>22.9</v>
      </c>
      <c r="M21" s="22">
        <v>24.2</v>
      </c>
      <c r="N21" s="22">
        <v>22.6</v>
      </c>
      <c r="O21" s="22">
        <v>22</v>
      </c>
      <c r="P21" s="22">
        <v>23.2</v>
      </c>
      <c r="Q21" s="22">
        <v>21.1</v>
      </c>
      <c r="R21" s="22">
        <v>20.3</v>
      </c>
      <c r="S21" s="22">
        <v>22</v>
      </c>
    </row>
    <row r="22" spans="1:19" ht="10.199999999999999" x14ac:dyDescent="0.2">
      <c r="A22" s="31" t="s">
        <v>52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</sheetData>
  <mergeCells count="6"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D7D2-B66D-4B83-BD76-D9066A2E00B2}">
  <dimension ref="A1:S104"/>
  <sheetViews>
    <sheetView view="pageBreakPreview" topLeftCell="A76" zoomScale="125" zoomScaleNormal="100" zoomScaleSheetLayoutView="125" workbookViewId="0">
      <selection activeCell="A104" sqref="A104:S104"/>
    </sheetView>
  </sheetViews>
  <sheetFormatPr defaultRowHeight="9.6" x14ac:dyDescent="0.2"/>
  <cols>
    <col min="1" max="1" width="3.88671875" style="30" customWidth="1"/>
    <col min="2" max="19" width="4.5546875" style="20" customWidth="1"/>
    <col min="20" max="16384" width="8.88671875" style="20"/>
  </cols>
  <sheetData>
    <row r="1" spans="1:19" ht="10.199999999999999" x14ac:dyDescent="0.2">
      <c r="A1" s="18" t="s">
        <v>51</v>
      </c>
    </row>
    <row r="2" spans="1:19" x14ac:dyDescent="0.2">
      <c r="A2" s="28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33" t="s">
        <v>4</v>
      </c>
      <c r="O2" s="33"/>
      <c r="P2" s="33"/>
      <c r="Q2" s="33" t="s">
        <v>5</v>
      </c>
      <c r="R2" s="33"/>
      <c r="S2" s="34"/>
    </row>
    <row r="3" spans="1:19" s="27" customFormat="1" x14ac:dyDescent="0.2">
      <c r="A3" s="29"/>
      <c r="B3" s="25" t="s">
        <v>0</v>
      </c>
      <c r="C3" s="25" t="s">
        <v>22</v>
      </c>
      <c r="D3" s="25" t="s">
        <v>23</v>
      </c>
      <c r="E3" s="25" t="s">
        <v>0</v>
      </c>
      <c r="F3" s="25" t="s">
        <v>22</v>
      </c>
      <c r="G3" s="25" t="s">
        <v>23</v>
      </c>
      <c r="H3" s="25" t="s">
        <v>0</v>
      </c>
      <c r="I3" s="25" t="s">
        <v>22</v>
      </c>
      <c r="J3" s="25" t="s">
        <v>23</v>
      </c>
      <c r="K3" s="25" t="s">
        <v>0</v>
      </c>
      <c r="L3" s="25" t="s">
        <v>22</v>
      </c>
      <c r="M3" s="25" t="s">
        <v>23</v>
      </c>
      <c r="N3" s="25" t="s">
        <v>0</v>
      </c>
      <c r="O3" s="25" t="s">
        <v>22</v>
      </c>
      <c r="P3" s="25" t="s">
        <v>23</v>
      </c>
      <c r="Q3" s="25" t="s">
        <v>0</v>
      </c>
      <c r="R3" s="25" t="s">
        <v>22</v>
      </c>
      <c r="S3" s="26" t="s">
        <v>23</v>
      </c>
    </row>
    <row r="4" spans="1:19" x14ac:dyDescent="0.2">
      <c r="A4" s="30" t="s">
        <v>0</v>
      </c>
      <c r="B4" s="20">
        <v>509686</v>
      </c>
      <c r="C4" s="20">
        <v>263102</v>
      </c>
      <c r="D4" s="20">
        <v>246584</v>
      </c>
      <c r="E4" s="20">
        <v>63432</v>
      </c>
      <c r="F4" s="20">
        <v>32875</v>
      </c>
      <c r="G4" s="20">
        <v>30557</v>
      </c>
      <c r="H4" s="20">
        <v>80860</v>
      </c>
      <c r="I4" s="20">
        <v>41141</v>
      </c>
      <c r="J4" s="20">
        <v>39719</v>
      </c>
      <c r="K4" s="20">
        <v>74139</v>
      </c>
      <c r="L4" s="20">
        <v>39069</v>
      </c>
      <c r="M4" s="20">
        <v>35070</v>
      </c>
      <c r="N4" s="20">
        <v>144386</v>
      </c>
      <c r="O4" s="20">
        <v>74722</v>
      </c>
      <c r="P4" s="20">
        <v>69664</v>
      </c>
      <c r="Q4" s="20">
        <v>146869</v>
      </c>
      <c r="R4" s="20">
        <v>75295</v>
      </c>
      <c r="S4" s="20">
        <v>71574</v>
      </c>
    </row>
    <row r="5" spans="1:19" x14ac:dyDescent="0.2">
      <c r="A5" s="30">
        <v>0</v>
      </c>
      <c r="B5" s="20">
        <v>2059</v>
      </c>
      <c r="C5" s="20">
        <v>1072</v>
      </c>
      <c r="D5" s="20">
        <v>987</v>
      </c>
      <c r="E5" s="20">
        <v>199</v>
      </c>
      <c r="F5" s="20">
        <v>108</v>
      </c>
      <c r="G5" s="20">
        <v>91</v>
      </c>
      <c r="H5" s="20">
        <v>510</v>
      </c>
      <c r="I5" s="20">
        <v>256</v>
      </c>
      <c r="J5" s="20">
        <v>254</v>
      </c>
      <c r="K5" s="20">
        <v>418</v>
      </c>
      <c r="L5" s="20">
        <v>238</v>
      </c>
      <c r="M5" s="20">
        <v>180</v>
      </c>
      <c r="N5" s="20">
        <v>361</v>
      </c>
      <c r="O5" s="20">
        <v>174</v>
      </c>
      <c r="P5" s="20">
        <v>187</v>
      </c>
      <c r="Q5" s="20">
        <v>571</v>
      </c>
      <c r="R5" s="20">
        <v>296</v>
      </c>
      <c r="S5" s="20">
        <v>275</v>
      </c>
    </row>
    <row r="6" spans="1:19" x14ac:dyDescent="0.2">
      <c r="A6" s="30">
        <v>1</v>
      </c>
      <c r="B6" s="20">
        <v>8133</v>
      </c>
      <c r="C6" s="20">
        <v>4322</v>
      </c>
      <c r="D6" s="20">
        <v>3811</v>
      </c>
      <c r="E6" s="20">
        <v>1099</v>
      </c>
      <c r="F6" s="20">
        <v>574</v>
      </c>
      <c r="G6" s="20">
        <v>525</v>
      </c>
      <c r="H6" s="20">
        <v>1732</v>
      </c>
      <c r="I6" s="20">
        <v>913</v>
      </c>
      <c r="J6" s="20">
        <v>819</v>
      </c>
      <c r="K6" s="20">
        <v>1194</v>
      </c>
      <c r="L6" s="20">
        <v>627</v>
      </c>
      <c r="M6" s="20">
        <v>567</v>
      </c>
      <c r="N6" s="20">
        <v>1905</v>
      </c>
      <c r="O6" s="20">
        <v>1043</v>
      </c>
      <c r="P6" s="20">
        <v>862</v>
      </c>
      <c r="Q6" s="20">
        <v>2203</v>
      </c>
      <c r="R6" s="20">
        <v>1165</v>
      </c>
      <c r="S6" s="20">
        <v>1038</v>
      </c>
    </row>
    <row r="7" spans="1:19" x14ac:dyDescent="0.2">
      <c r="A7" s="30">
        <v>2</v>
      </c>
      <c r="B7" s="20">
        <v>9386</v>
      </c>
      <c r="C7" s="20">
        <v>4856</v>
      </c>
      <c r="D7" s="20">
        <v>4530</v>
      </c>
      <c r="E7" s="20">
        <v>1254</v>
      </c>
      <c r="F7" s="20">
        <v>655</v>
      </c>
      <c r="G7" s="20">
        <v>599</v>
      </c>
      <c r="H7" s="20">
        <v>1739</v>
      </c>
      <c r="I7" s="20">
        <v>906</v>
      </c>
      <c r="J7" s="20">
        <v>833</v>
      </c>
      <c r="K7" s="20">
        <v>1321</v>
      </c>
      <c r="L7" s="20">
        <v>695</v>
      </c>
      <c r="M7" s="20">
        <v>626</v>
      </c>
      <c r="N7" s="20">
        <v>2304</v>
      </c>
      <c r="O7" s="20">
        <v>1157</v>
      </c>
      <c r="P7" s="20">
        <v>1147</v>
      </c>
      <c r="Q7" s="20">
        <v>2768</v>
      </c>
      <c r="R7" s="20">
        <v>1443</v>
      </c>
      <c r="S7" s="20">
        <v>1325</v>
      </c>
    </row>
    <row r="8" spans="1:19" x14ac:dyDescent="0.2">
      <c r="A8" s="30">
        <v>3</v>
      </c>
      <c r="B8" s="20">
        <v>10120</v>
      </c>
      <c r="C8" s="20">
        <v>5283</v>
      </c>
      <c r="D8" s="20">
        <v>4837</v>
      </c>
      <c r="E8" s="20">
        <v>1332</v>
      </c>
      <c r="F8" s="20">
        <v>665</v>
      </c>
      <c r="G8" s="20">
        <v>667</v>
      </c>
      <c r="H8" s="20">
        <v>1782</v>
      </c>
      <c r="I8" s="20">
        <v>906</v>
      </c>
      <c r="J8" s="20">
        <v>876</v>
      </c>
      <c r="K8" s="20">
        <v>1433</v>
      </c>
      <c r="L8" s="20">
        <v>771</v>
      </c>
      <c r="M8" s="20">
        <v>662</v>
      </c>
      <c r="N8" s="20">
        <v>2455</v>
      </c>
      <c r="O8" s="20">
        <v>1293</v>
      </c>
      <c r="P8" s="20">
        <v>1162</v>
      </c>
      <c r="Q8" s="20">
        <v>3118</v>
      </c>
      <c r="R8" s="20">
        <v>1648</v>
      </c>
      <c r="S8" s="20">
        <v>1470</v>
      </c>
    </row>
    <row r="9" spans="1:19" x14ac:dyDescent="0.2">
      <c r="A9" s="30">
        <v>4</v>
      </c>
      <c r="B9" s="20">
        <v>11498</v>
      </c>
      <c r="C9" s="20">
        <v>6004</v>
      </c>
      <c r="D9" s="20">
        <v>5494</v>
      </c>
      <c r="E9" s="20">
        <v>1472</v>
      </c>
      <c r="F9" s="20">
        <v>751</v>
      </c>
      <c r="G9" s="20">
        <v>721</v>
      </c>
      <c r="H9" s="20">
        <v>2021</v>
      </c>
      <c r="I9" s="20">
        <v>1036</v>
      </c>
      <c r="J9" s="20">
        <v>985</v>
      </c>
      <c r="K9" s="20">
        <v>1673</v>
      </c>
      <c r="L9" s="20">
        <v>867</v>
      </c>
      <c r="M9" s="20">
        <v>806</v>
      </c>
      <c r="N9" s="20">
        <v>2887</v>
      </c>
      <c r="O9" s="20">
        <v>1521</v>
      </c>
      <c r="P9" s="20">
        <v>1366</v>
      </c>
      <c r="Q9" s="20">
        <v>3445</v>
      </c>
      <c r="R9" s="20">
        <v>1829</v>
      </c>
      <c r="S9" s="20">
        <v>1616</v>
      </c>
    </row>
    <row r="10" spans="1:19" x14ac:dyDescent="0.2">
      <c r="A10" s="30">
        <v>5</v>
      </c>
      <c r="B10" s="20">
        <v>11624</v>
      </c>
      <c r="C10" s="20">
        <v>6137</v>
      </c>
      <c r="D10" s="20">
        <v>5487</v>
      </c>
      <c r="E10" s="20">
        <v>1441</v>
      </c>
      <c r="F10" s="20">
        <v>765</v>
      </c>
      <c r="G10" s="20">
        <v>676</v>
      </c>
      <c r="H10" s="20">
        <v>1880</v>
      </c>
      <c r="I10" s="20">
        <v>990</v>
      </c>
      <c r="J10" s="20">
        <v>890</v>
      </c>
      <c r="K10" s="20">
        <v>1660</v>
      </c>
      <c r="L10" s="20">
        <v>865</v>
      </c>
      <c r="M10" s="20">
        <v>795</v>
      </c>
      <c r="N10" s="20">
        <v>2951</v>
      </c>
      <c r="O10" s="20">
        <v>1540</v>
      </c>
      <c r="P10" s="20">
        <v>1411</v>
      </c>
      <c r="Q10" s="20">
        <v>3692</v>
      </c>
      <c r="R10" s="20">
        <v>1977</v>
      </c>
      <c r="S10" s="20">
        <v>1715</v>
      </c>
    </row>
    <row r="11" spans="1:19" x14ac:dyDescent="0.2">
      <c r="A11" s="30">
        <v>6</v>
      </c>
      <c r="B11" s="20">
        <v>11440</v>
      </c>
      <c r="C11" s="20">
        <v>5931</v>
      </c>
      <c r="D11" s="20">
        <v>5509</v>
      </c>
      <c r="E11" s="20">
        <v>1447</v>
      </c>
      <c r="F11" s="20">
        <v>728</v>
      </c>
      <c r="G11" s="20">
        <v>719</v>
      </c>
      <c r="H11" s="20">
        <v>1879</v>
      </c>
      <c r="I11" s="20">
        <v>984</v>
      </c>
      <c r="J11" s="20">
        <v>895</v>
      </c>
      <c r="K11" s="20">
        <v>1465</v>
      </c>
      <c r="L11" s="20">
        <v>797</v>
      </c>
      <c r="M11" s="20">
        <v>668</v>
      </c>
      <c r="N11" s="20">
        <v>3010</v>
      </c>
      <c r="O11" s="20">
        <v>1510</v>
      </c>
      <c r="P11" s="20">
        <v>1500</v>
      </c>
      <c r="Q11" s="20">
        <v>3639</v>
      </c>
      <c r="R11" s="20">
        <v>1912</v>
      </c>
      <c r="S11" s="20">
        <v>1727</v>
      </c>
    </row>
    <row r="12" spans="1:19" x14ac:dyDescent="0.2">
      <c r="A12" s="30">
        <v>7</v>
      </c>
      <c r="B12" s="20">
        <v>9339</v>
      </c>
      <c r="C12" s="20">
        <v>4925</v>
      </c>
      <c r="D12" s="20">
        <v>4414</v>
      </c>
      <c r="E12" s="20">
        <v>1205</v>
      </c>
      <c r="F12" s="20">
        <v>638</v>
      </c>
      <c r="G12" s="20">
        <v>567</v>
      </c>
      <c r="H12" s="20">
        <v>1426</v>
      </c>
      <c r="I12" s="20">
        <v>771</v>
      </c>
      <c r="J12" s="20">
        <v>655</v>
      </c>
      <c r="K12" s="20">
        <v>1332</v>
      </c>
      <c r="L12" s="20">
        <v>716</v>
      </c>
      <c r="M12" s="20">
        <v>616</v>
      </c>
      <c r="N12" s="20">
        <v>2431</v>
      </c>
      <c r="O12" s="20">
        <v>1285</v>
      </c>
      <c r="P12" s="20">
        <v>1146</v>
      </c>
      <c r="Q12" s="20">
        <v>2945</v>
      </c>
      <c r="R12" s="20">
        <v>1515</v>
      </c>
      <c r="S12" s="20">
        <v>1430</v>
      </c>
    </row>
    <row r="13" spans="1:19" x14ac:dyDescent="0.2">
      <c r="A13" s="30">
        <v>8</v>
      </c>
      <c r="B13" s="20">
        <v>11031</v>
      </c>
      <c r="C13" s="20">
        <v>5839</v>
      </c>
      <c r="D13" s="20">
        <v>5192</v>
      </c>
      <c r="E13" s="20">
        <v>1371</v>
      </c>
      <c r="F13" s="20">
        <v>693</v>
      </c>
      <c r="G13" s="20">
        <v>678</v>
      </c>
      <c r="H13" s="20">
        <v>1735</v>
      </c>
      <c r="I13" s="20">
        <v>897</v>
      </c>
      <c r="J13" s="20">
        <v>838</v>
      </c>
      <c r="K13" s="20">
        <v>1438</v>
      </c>
      <c r="L13" s="20">
        <v>755</v>
      </c>
      <c r="M13" s="20">
        <v>683</v>
      </c>
      <c r="N13" s="20">
        <v>2988</v>
      </c>
      <c r="O13" s="20">
        <v>1651</v>
      </c>
      <c r="P13" s="20">
        <v>1337</v>
      </c>
      <c r="Q13" s="20">
        <v>3499</v>
      </c>
      <c r="R13" s="20">
        <v>1843</v>
      </c>
      <c r="S13" s="20">
        <v>1656</v>
      </c>
    </row>
    <row r="14" spans="1:19" x14ac:dyDescent="0.2">
      <c r="A14" s="30">
        <v>9</v>
      </c>
      <c r="B14" s="20">
        <v>11081</v>
      </c>
      <c r="C14" s="20">
        <v>5823</v>
      </c>
      <c r="D14" s="20">
        <v>5258</v>
      </c>
      <c r="E14" s="20">
        <v>1325</v>
      </c>
      <c r="F14" s="20">
        <v>712</v>
      </c>
      <c r="G14" s="20">
        <v>613</v>
      </c>
      <c r="H14" s="20">
        <v>1738</v>
      </c>
      <c r="I14" s="20">
        <v>916</v>
      </c>
      <c r="J14" s="20">
        <v>822</v>
      </c>
      <c r="K14" s="20">
        <v>1650</v>
      </c>
      <c r="L14" s="20">
        <v>858</v>
      </c>
      <c r="M14" s="20">
        <v>792</v>
      </c>
      <c r="N14" s="20">
        <v>2912</v>
      </c>
      <c r="O14" s="20">
        <v>1563</v>
      </c>
      <c r="P14" s="20">
        <v>1349</v>
      </c>
      <c r="Q14" s="20">
        <v>3456</v>
      </c>
      <c r="R14" s="20">
        <v>1774</v>
      </c>
      <c r="S14" s="20">
        <v>1682</v>
      </c>
    </row>
    <row r="15" spans="1:19" x14ac:dyDescent="0.2">
      <c r="A15" s="30">
        <v>10</v>
      </c>
      <c r="B15" s="20">
        <v>15446</v>
      </c>
      <c r="C15" s="20">
        <v>8368</v>
      </c>
      <c r="D15" s="20">
        <v>7078</v>
      </c>
      <c r="E15" s="20">
        <v>1613</v>
      </c>
      <c r="F15" s="20">
        <v>897</v>
      </c>
      <c r="G15" s="20">
        <v>716</v>
      </c>
      <c r="H15" s="20">
        <v>2338</v>
      </c>
      <c r="I15" s="20">
        <v>1272</v>
      </c>
      <c r="J15" s="20">
        <v>1066</v>
      </c>
      <c r="K15" s="20">
        <v>2033</v>
      </c>
      <c r="L15" s="20">
        <v>1078</v>
      </c>
      <c r="M15" s="20">
        <v>955</v>
      </c>
      <c r="N15" s="20">
        <v>4601</v>
      </c>
      <c r="O15" s="20">
        <v>2494</v>
      </c>
      <c r="P15" s="20">
        <v>2107</v>
      </c>
      <c r="Q15" s="20">
        <v>4861</v>
      </c>
      <c r="R15" s="20">
        <v>2627</v>
      </c>
      <c r="S15" s="20">
        <v>2234</v>
      </c>
    </row>
    <row r="16" spans="1:19" x14ac:dyDescent="0.2">
      <c r="A16" s="30">
        <v>11</v>
      </c>
      <c r="B16" s="20">
        <v>6892</v>
      </c>
      <c r="C16" s="20">
        <v>3695</v>
      </c>
      <c r="D16" s="20">
        <v>3197</v>
      </c>
      <c r="E16" s="20">
        <v>825</v>
      </c>
      <c r="F16" s="20">
        <v>417</v>
      </c>
      <c r="G16" s="20">
        <v>408</v>
      </c>
      <c r="H16" s="20">
        <v>1129</v>
      </c>
      <c r="I16" s="20">
        <v>610</v>
      </c>
      <c r="J16" s="20">
        <v>519</v>
      </c>
      <c r="K16" s="20">
        <v>851</v>
      </c>
      <c r="L16" s="20">
        <v>485</v>
      </c>
      <c r="M16" s="20">
        <v>366</v>
      </c>
      <c r="N16" s="20">
        <v>1901</v>
      </c>
      <c r="O16" s="20">
        <v>1027</v>
      </c>
      <c r="P16" s="20">
        <v>874</v>
      </c>
      <c r="Q16" s="20">
        <v>2186</v>
      </c>
      <c r="R16" s="20">
        <v>1156</v>
      </c>
      <c r="S16" s="20">
        <v>1030</v>
      </c>
    </row>
    <row r="17" spans="1:19" x14ac:dyDescent="0.2">
      <c r="A17" s="30">
        <v>12</v>
      </c>
      <c r="B17" s="20">
        <v>13338</v>
      </c>
      <c r="C17" s="20">
        <v>7186</v>
      </c>
      <c r="D17" s="20">
        <v>6152</v>
      </c>
      <c r="E17" s="20">
        <v>1377</v>
      </c>
      <c r="F17" s="20">
        <v>777</v>
      </c>
      <c r="G17" s="20">
        <v>600</v>
      </c>
      <c r="H17" s="20">
        <v>2103</v>
      </c>
      <c r="I17" s="20">
        <v>1117</v>
      </c>
      <c r="J17" s="20">
        <v>986</v>
      </c>
      <c r="K17" s="20">
        <v>1689</v>
      </c>
      <c r="L17" s="20">
        <v>932</v>
      </c>
      <c r="M17" s="20">
        <v>757</v>
      </c>
      <c r="N17" s="20">
        <v>3937</v>
      </c>
      <c r="O17" s="20">
        <v>2084</v>
      </c>
      <c r="P17" s="20">
        <v>1853</v>
      </c>
      <c r="Q17" s="20">
        <v>4232</v>
      </c>
      <c r="R17" s="20">
        <v>2276</v>
      </c>
      <c r="S17" s="20">
        <v>1956</v>
      </c>
    </row>
    <row r="18" spans="1:19" x14ac:dyDescent="0.2">
      <c r="A18" s="30">
        <v>13</v>
      </c>
      <c r="B18" s="20">
        <v>8208</v>
      </c>
      <c r="C18" s="20">
        <v>4421</v>
      </c>
      <c r="D18" s="20">
        <v>3787</v>
      </c>
      <c r="E18" s="20">
        <v>947</v>
      </c>
      <c r="F18" s="20">
        <v>526</v>
      </c>
      <c r="G18" s="20">
        <v>421</v>
      </c>
      <c r="H18" s="20">
        <v>1340</v>
      </c>
      <c r="I18" s="20">
        <v>701</v>
      </c>
      <c r="J18" s="20">
        <v>639</v>
      </c>
      <c r="K18" s="20">
        <v>1072</v>
      </c>
      <c r="L18" s="20">
        <v>631</v>
      </c>
      <c r="M18" s="20">
        <v>441</v>
      </c>
      <c r="N18" s="20">
        <v>2324</v>
      </c>
      <c r="O18" s="20">
        <v>1239</v>
      </c>
      <c r="P18" s="20">
        <v>1085</v>
      </c>
      <c r="Q18" s="20">
        <v>2525</v>
      </c>
      <c r="R18" s="20">
        <v>1324</v>
      </c>
      <c r="S18" s="20">
        <v>1201</v>
      </c>
    </row>
    <row r="19" spans="1:19" x14ac:dyDescent="0.2">
      <c r="A19" s="30">
        <v>14</v>
      </c>
      <c r="B19" s="20">
        <v>11344</v>
      </c>
      <c r="C19" s="20">
        <v>6106</v>
      </c>
      <c r="D19" s="20">
        <v>5238</v>
      </c>
      <c r="E19" s="20">
        <v>1189</v>
      </c>
      <c r="F19" s="20">
        <v>635</v>
      </c>
      <c r="G19" s="20">
        <v>554</v>
      </c>
      <c r="H19" s="20">
        <v>1734</v>
      </c>
      <c r="I19" s="20">
        <v>950</v>
      </c>
      <c r="J19" s="20">
        <v>784</v>
      </c>
      <c r="K19" s="20">
        <v>1511</v>
      </c>
      <c r="L19" s="20">
        <v>839</v>
      </c>
      <c r="M19" s="20">
        <v>672</v>
      </c>
      <c r="N19" s="20">
        <v>3404</v>
      </c>
      <c r="O19" s="20">
        <v>1819</v>
      </c>
      <c r="P19" s="20">
        <v>1585</v>
      </c>
      <c r="Q19" s="20">
        <v>3506</v>
      </c>
      <c r="R19" s="20">
        <v>1863</v>
      </c>
      <c r="S19" s="20">
        <v>1643</v>
      </c>
    </row>
    <row r="20" spans="1:19" x14ac:dyDescent="0.2">
      <c r="A20" s="30">
        <v>15</v>
      </c>
      <c r="B20" s="20">
        <v>12638</v>
      </c>
      <c r="C20" s="20">
        <v>6829</v>
      </c>
      <c r="D20" s="20">
        <v>5809</v>
      </c>
      <c r="E20" s="20">
        <v>1312</v>
      </c>
      <c r="F20" s="20">
        <v>723</v>
      </c>
      <c r="G20" s="20">
        <v>589</v>
      </c>
      <c r="H20" s="20">
        <v>1860</v>
      </c>
      <c r="I20" s="20">
        <v>997</v>
      </c>
      <c r="J20" s="20">
        <v>863</v>
      </c>
      <c r="K20" s="20">
        <v>1693</v>
      </c>
      <c r="L20" s="20">
        <v>925</v>
      </c>
      <c r="M20" s="20">
        <v>768</v>
      </c>
      <c r="N20" s="20">
        <v>3800</v>
      </c>
      <c r="O20" s="20">
        <v>2006</v>
      </c>
      <c r="P20" s="20">
        <v>1794</v>
      </c>
      <c r="Q20" s="20">
        <v>3973</v>
      </c>
      <c r="R20" s="20">
        <v>2178</v>
      </c>
      <c r="S20" s="20">
        <v>1795</v>
      </c>
    </row>
    <row r="21" spans="1:19" x14ac:dyDescent="0.2">
      <c r="A21" s="30">
        <v>16</v>
      </c>
      <c r="B21" s="20">
        <v>12566</v>
      </c>
      <c r="C21" s="20">
        <v>6500</v>
      </c>
      <c r="D21" s="20">
        <v>6066</v>
      </c>
      <c r="E21" s="20">
        <v>1339</v>
      </c>
      <c r="F21" s="20">
        <v>680</v>
      </c>
      <c r="G21" s="20">
        <v>659</v>
      </c>
      <c r="H21" s="20">
        <v>1855</v>
      </c>
      <c r="I21" s="20">
        <v>908</v>
      </c>
      <c r="J21" s="20">
        <v>947</v>
      </c>
      <c r="K21" s="20">
        <v>1655</v>
      </c>
      <c r="L21" s="20">
        <v>867</v>
      </c>
      <c r="M21" s="20">
        <v>788</v>
      </c>
      <c r="N21" s="20">
        <v>4019</v>
      </c>
      <c r="O21" s="20">
        <v>2091</v>
      </c>
      <c r="P21" s="20">
        <v>1928</v>
      </c>
      <c r="Q21" s="20">
        <v>3698</v>
      </c>
      <c r="R21" s="20">
        <v>1954</v>
      </c>
      <c r="S21" s="20">
        <v>1744</v>
      </c>
    </row>
    <row r="22" spans="1:19" x14ac:dyDescent="0.2">
      <c r="A22" s="30">
        <v>17</v>
      </c>
      <c r="B22" s="20">
        <v>11707</v>
      </c>
      <c r="C22" s="20">
        <v>6431</v>
      </c>
      <c r="D22" s="20">
        <v>5276</v>
      </c>
      <c r="E22" s="20">
        <v>1347</v>
      </c>
      <c r="F22" s="20">
        <v>749</v>
      </c>
      <c r="G22" s="20">
        <v>598</v>
      </c>
      <c r="H22" s="20">
        <v>1909</v>
      </c>
      <c r="I22" s="20">
        <v>1034</v>
      </c>
      <c r="J22" s="20">
        <v>875</v>
      </c>
      <c r="K22" s="20">
        <v>1592</v>
      </c>
      <c r="L22" s="20">
        <v>882</v>
      </c>
      <c r="M22" s="20">
        <v>710</v>
      </c>
      <c r="N22" s="20">
        <v>3420</v>
      </c>
      <c r="O22" s="20">
        <v>1879</v>
      </c>
      <c r="P22" s="20">
        <v>1541</v>
      </c>
      <c r="Q22" s="20">
        <v>3439</v>
      </c>
      <c r="R22" s="20">
        <v>1887</v>
      </c>
      <c r="S22" s="20">
        <v>1552</v>
      </c>
    </row>
    <row r="23" spans="1:19" x14ac:dyDescent="0.2">
      <c r="A23" s="30">
        <v>18</v>
      </c>
      <c r="B23" s="20">
        <v>23129</v>
      </c>
      <c r="C23" s="20">
        <v>12563</v>
      </c>
      <c r="D23" s="20">
        <v>10566</v>
      </c>
      <c r="E23" s="20">
        <v>2499</v>
      </c>
      <c r="F23" s="20">
        <v>1378</v>
      </c>
      <c r="G23" s="20">
        <v>1121</v>
      </c>
      <c r="H23" s="20">
        <v>3400</v>
      </c>
      <c r="I23" s="20">
        <v>1741</v>
      </c>
      <c r="J23" s="20">
        <v>1659</v>
      </c>
      <c r="K23" s="20">
        <v>3238</v>
      </c>
      <c r="L23" s="20">
        <v>1808</v>
      </c>
      <c r="M23" s="20">
        <v>1430</v>
      </c>
      <c r="N23" s="20">
        <v>6893</v>
      </c>
      <c r="O23" s="20">
        <v>3775</v>
      </c>
      <c r="P23" s="20">
        <v>3118</v>
      </c>
      <c r="Q23" s="20">
        <v>7099</v>
      </c>
      <c r="R23" s="20">
        <v>3861</v>
      </c>
      <c r="S23" s="20">
        <v>3238</v>
      </c>
    </row>
    <row r="24" spans="1:19" x14ac:dyDescent="0.2">
      <c r="A24" s="30">
        <v>19</v>
      </c>
      <c r="B24" s="20">
        <v>15708</v>
      </c>
      <c r="C24" s="20">
        <v>8447</v>
      </c>
      <c r="D24" s="20">
        <v>7261</v>
      </c>
      <c r="E24" s="20">
        <v>1721</v>
      </c>
      <c r="F24" s="20">
        <v>932</v>
      </c>
      <c r="G24" s="20">
        <v>789</v>
      </c>
      <c r="H24" s="20">
        <v>2694</v>
      </c>
      <c r="I24" s="20">
        <v>1432</v>
      </c>
      <c r="J24" s="20">
        <v>1262</v>
      </c>
      <c r="K24" s="20">
        <v>2282</v>
      </c>
      <c r="L24" s="20">
        <v>1261</v>
      </c>
      <c r="M24" s="20">
        <v>1021</v>
      </c>
      <c r="N24" s="20">
        <v>4377</v>
      </c>
      <c r="O24" s="20">
        <v>2349</v>
      </c>
      <c r="P24" s="20">
        <v>2028</v>
      </c>
      <c r="Q24" s="20">
        <v>4634</v>
      </c>
      <c r="R24" s="20">
        <v>2473</v>
      </c>
      <c r="S24" s="20">
        <v>2161</v>
      </c>
    </row>
    <row r="25" spans="1:19" x14ac:dyDescent="0.2">
      <c r="A25" s="30">
        <v>20</v>
      </c>
      <c r="B25" s="20">
        <v>20418</v>
      </c>
      <c r="C25" s="20">
        <v>10881</v>
      </c>
      <c r="D25" s="20">
        <v>9537</v>
      </c>
      <c r="E25" s="20">
        <v>2281</v>
      </c>
      <c r="F25" s="20">
        <v>1222</v>
      </c>
      <c r="G25" s="20">
        <v>1059</v>
      </c>
      <c r="H25" s="20">
        <v>2898</v>
      </c>
      <c r="I25" s="20">
        <v>1500</v>
      </c>
      <c r="J25" s="20">
        <v>1398</v>
      </c>
      <c r="K25" s="20">
        <v>2733</v>
      </c>
      <c r="L25" s="20">
        <v>1541</v>
      </c>
      <c r="M25" s="20">
        <v>1192</v>
      </c>
      <c r="N25" s="20">
        <v>6505</v>
      </c>
      <c r="O25" s="20">
        <v>3429</v>
      </c>
      <c r="P25" s="20">
        <v>3076</v>
      </c>
      <c r="Q25" s="20">
        <v>6001</v>
      </c>
      <c r="R25" s="20">
        <v>3189</v>
      </c>
      <c r="S25" s="20">
        <v>2812</v>
      </c>
    </row>
    <row r="26" spans="1:19" x14ac:dyDescent="0.2">
      <c r="A26" s="30">
        <v>21</v>
      </c>
      <c r="B26" s="20">
        <v>10433</v>
      </c>
      <c r="C26" s="20">
        <v>5601</v>
      </c>
      <c r="D26" s="20">
        <v>4832</v>
      </c>
      <c r="E26" s="20">
        <v>1089</v>
      </c>
      <c r="F26" s="20">
        <v>616</v>
      </c>
      <c r="G26" s="20">
        <v>473</v>
      </c>
      <c r="H26" s="20">
        <v>1716</v>
      </c>
      <c r="I26" s="20">
        <v>888</v>
      </c>
      <c r="J26" s="20">
        <v>828</v>
      </c>
      <c r="K26" s="20">
        <v>1461</v>
      </c>
      <c r="L26" s="20">
        <v>819</v>
      </c>
      <c r="M26" s="20">
        <v>642</v>
      </c>
      <c r="N26" s="20">
        <v>3049</v>
      </c>
      <c r="O26" s="20">
        <v>1600</v>
      </c>
      <c r="P26" s="20">
        <v>1449</v>
      </c>
      <c r="Q26" s="20">
        <v>3118</v>
      </c>
      <c r="R26" s="20">
        <v>1678</v>
      </c>
      <c r="S26" s="20">
        <v>1440</v>
      </c>
    </row>
    <row r="27" spans="1:19" x14ac:dyDescent="0.2">
      <c r="A27" s="30">
        <v>22</v>
      </c>
      <c r="B27" s="20">
        <v>10306</v>
      </c>
      <c r="C27" s="20">
        <v>5484</v>
      </c>
      <c r="D27" s="20">
        <v>4822</v>
      </c>
      <c r="E27" s="20">
        <v>1149</v>
      </c>
      <c r="F27" s="20">
        <v>606</v>
      </c>
      <c r="G27" s="20">
        <v>543</v>
      </c>
      <c r="H27" s="20">
        <v>1667</v>
      </c>
      <c r="I27" s="20">
        <v>867</v>
      </c>
      <c r="J27" s="20">
        <v>800</v>
      </c>
      <c r="K27" s="20">
        <v>1519</v>
      </c>
      <c r="L27" s="20">
        <v>803</v>
      </c>
      <c r="M27" s="20">
        <v>716</v>
      </c>
      <c r="N27" s="20">
        <v>2951</v>
      </c>
      <c r="O27" s="20">
        <v>1582</v>
      </c>
      <c r="P27" s="20">
        <v>1369</v>
      </c>
      <c r="Q27" s="20">
        <v>3020</v>
      </c>
      <c r="R27" s="20">
        <v>1626</v>
      </c>
      <c r="S27" s="20">
        <v>1394</v>
      </c>
    </row>
    <row r="28" spans="1:19" x14ac:dyDescent="0.2">
      <c r="A28" s="30">
        <v>23</v>
      </c>
      <c r="B28" s="20">
        <v>8546</v>
      </c>
      <c r="C28" s="20">
        <v>4464</v>
      </c>
      <c r="D28" s="20">
        <v>4082</v>
      </c>
      <c r="E28" s="20">
        <v>942</v>
      </c>
      <c r="F28" s="20">
        <v>515</v>
      </c>
      <c r="G28" s="20">
        <v>427</v>
      </c>
      <c r="H28" s="20">
        <v>1311</v>
      </c>
      <c r="I28" s="20">
        <v>666</v>
      </c>
      <c r="J28" s="20">
        <v>645</v>
      </c>
      <c r="K28" s="20">
        <v>1238</v>
      </c>
      <c r="L28" s="20">
        <v>649</v>
      </c>
      <c r="M28" s="20">
        <v>589</v>
      </c>
      <c r="N28" s="20">
        <v>2498</v>
      </c>
      <c r="O28" s="20">
        <v>1328</v>
      </c>
      <c r="P28" s="20">
        <v>1170</v>
      </c>
      <c r="Q28" s="20">
        <v>2557</v>
      </c>
      <c r="R28" s="20">
        <v>1306</v>
      </c>
      <c r="S28" s="20">
        <v>1251</v>
      </c>
    </row>
    <row r="29" spans="1:19" x14ac:dyDescent="0.2">
      <c r="A29" s="30">
        <v>24</v>
      </c>
      <c r="B29" s="20">
        <v>10268</v>
      </c>
      <c r="C29" s="20">
        <v>5373</v>
      </c>
      <c r="D29" s="20">
        <v>4895</v>
      </c>
      <c r="E29" s="20">
        <v>1134</v>
      </c>
      <c r="F29" s="20">
        <v>614</v>
      </c>
      <c r="G29" s="20">
        <v>520</v>
      </c>
      <c r="H29" s="20">
        <v>1630</v>
      </c>
      <c r="I29" s="20">
        <v>868</v>
      </c>
      <c r="J29" s="20">
        <v>762</v>
      </c>
      <c r="K29" s="20">
        <v>1440</v>
      </c>
      <c r="L29" s="20">
        <v>723</v>
      </c>
      <c r="M29" s="20">
        <v>717</v>
      </c>
      <c r="N29" s="20">
        <v>3137</v>
      </c>
      <c r="O29" s="20">
        <v>1666</v>
      </c>
      <c r="P29" s="20">
        <v>1471</v>
      </c>
      <c r="Q29" s="20">
        <v>2927</v>
      </c>
      <c r="R29" s="20">
        <v>1502</v>
      </c>
      <c r="S29" s="20">
        <v>1425</v>
      </c>
    </row>
    <row r="30" spans="1:19" x14ac:dyDescent="0.2">
      <c r="A30" s="30">
        <v>25</v>
      </c>
      <c r="B30" s="20">
        <v>12287</v>
      </c>
      <c r="C30" s="20">
        <v>6327</v>
      </c>
      <c r="D30" s="20">
        <v>5960</v>
      </c>
      <c r="E30" s="20">
        <v>1327</v>
      </c>
      <c r="F30" s="20">
        <v>650</v>
      </c>
      <c r="G30" s="20">
        <v>677</v>
      </c>
      <c r="H30" s="20">
        <v>1900</v>
      </c>
      <c r="I30" s="20">
        <v>961</v>
      </c>
      <c r="J30" s="20">
        <v>939</v>
      </c>
      <c r="K30" s="20">
        <v>1983</v>
      </c>
      <c r="L30" s="20">
        <v>1022</v>
      </c>
      <c r="M30" s="20">
        <v>961</v>
      </c>
      <c r="N30" s="20">
        <v>3749</v>
      </c>
      <c r="O30" s="20">
        <v>1985</v>
      </c>
      <c r="P30" s="20">
        <v>1764</v>
      </c>
      <c r="Q30" s="20">
        <v>3328</v>
      </c>
      <c r="R30" s="20">
        <v>1709</v>
      </c>
      <c r="S30" s="20">
        <v>1619</v>
      </c>
    </row>
    <row r="31" spans="1:19" x14ac:dyDescent="0.2">
      <c r="A31" s="30">
        <v>26</v>
      </c>
      <c r="B31" s="20">
        <v>8926</v>
      </c>
      <c r="C31" s="20">
        <v>4373</v>
      </c>
      <c r="D31" s="20">
        <v>4553</v>
      </c>
      <c r="E31" s="20">
        <v>1078</v>
      </c>
      <c r="F31" s="20">
        <v>489</v>
      </c>
      <c r="G31" s="20">
        <v>589</v>
      </c>
      <c r="H31" s="20">
        <v>1444</v>
      </c>
      <c r="I31" s="20">
        <v>657</v>
      </c>
      <c r="J31" s="20">
        <v>787</v>
      </c>
      <c r="K31" s="20">
        <v>1354</v>
      </c>
      <c r="L31" s="20">
        <v>726</v>
      </c>
      <c r="M31" s="20">
        <v>628</v>
      </c>
      <c r="N31" s="20">
        <v>2570</v>
      </c>
      <c r="O31" s="20">
        <v>1311</v>
      </c>
      <c r="P31" s="20">
        <v>1259</v>
      </c>
      <c r="Q31" s="20">
        <v>2480</v>
      </c>
      <c r="R31" s="20">
        <v>1190</v>
      </c>
      <c r="S31" s="20">
        <v>1290</v>
      </c>
    </row>
    <row r="32" spans="1:19" x14ac:dyDescent="0.2">
      <c r="A32" s="30">
        <v>27</v>
      </c>
      <c r="B32" s="20">
        <v>8121</v>
      </c>
      <c r="C32" s="20">
        <v>3972</v>
      </c>
      <c r="D32" s="20">
        <v>4149</v>
      </c>
      <c r="E32" s="20">
        <v>904</v>
      </c>
      <c r="F32" s="20">
        <v>463</v>
      </c>
      <c r="G32" s="20">
        <v>441</v>
      </c>
      <c r="H32" s="20">
        <v>1356</v>
      </c>
      <c r="I32" s="20">
        <v>672</v>
      </c>
      <c r="J32" s="20">
        <v>684</v>
      </c>
      <c r="K32" s="20">
        <v>1187</v>
      </c>
      <c r="L32" s="20">
        <v>586</v>
      </c>
      <c r="M32" s="20">
        <v>601</v>
      </c>
      <c r="N32" s="20">
        <v>2460</v>
      </c>
      <c r="O32" s="20">
        <v>1177</v>
      </c>
      <c r="P32" s="20">
        <v>1283</v>
      </c>
      <c r="Q32" s="20">
        <v>2214</v>
      </c>
      <c r="R32" s="20">
        <v>1074</v>
      </c>
      <c r="S32" s="20">
        <v>1140</v>
      </c>
    </row>
    <row r="33" spans="1:19" x14ac:dyDescent="0.2">
      <c r="A33" s="30">
        <v>28</v>
      </c>
      <c r="B33" s="20">
        <v>9839</v>
      </c>
      <c r="C33" s="20">
        <v>4658</v>
      </c>
      <c r="D33" s="20">
        <v>5181</v>
      </c>
      <c r="E33" s="20">
        <v>1291</v>
      </c>
      <c r="F33" s="20">
        <v>592</v>
      </c>
      <c r="G33" s="20">
        <v>699</v>
      </c>
      <c r="H33" s="20">
        <v>1609</v>
      </c>
      <c r="I33" s="20">
        <v>752</v>
      </c>
      <c r="J33" s="20">
        <v>857</v>
      </c>
      <c r="K33" s="20">
        <v>1558</v>
      </c>
      <c r="L33" s="20">
        <v>762</v>
      </c>
      <c r="M33" s="20">
        <v>796</v>
      </c>
      <c r="N33" s="20">
        <v>2660</v>
      </c>
      <c r="O33" s="20">
        <v>1289</v>
      </c>
      <c r="P33" s="20">
        <v>1371</v>
      </c>
      <c r="Q33" s="20">
        <v>2721</v>
      </c>
      <c r="R33" s="20">
        <v>1263</v>
      </c>
      <c r="S33" s="20">
        <v>1458</v>
      </c>
    </row>
    <row r="34" spans="1:19" x14ac:dyDescent="0.2">
      <c r="A34" s="30">
        <v>29</v>
      </c>
      <c r="B34" s="20">
        <v>8174</v>
      </c>
      <c r="C34" s="20">
        <v>3876</v>
      </c>
      <c r="D34" s="20">
        <v>4298</v>
      </c>
      <c r="E34" s="20">
        <v>1089</v>
      </c>
      <c r="F34" s="20">
        <v>507</v>
      </c>
      <c r="G34" s="20">
        <v>582</v>
      </c>
      <c r="H34" s="20">
        <v>1400</v>
      </c>
      <c r="I34" s="20">
        <v>673</v>
      </c>
      <c r="J34" s="20">
        <v>727</v>
      </c>
      <c r="K34" s="20">
        <v>1305</v>
      </c>
      <c r="L34" s="20">
        <v>609</v>
      </c>
      <c r="M34" s="20">
        <v>696</v>
      </c>
      <c r="N34" s="20">
        <v>2195</v>
      </c>
      <c r="O34" s="20">
        <v>1060</v>
      </c>
      <c r="P34" s="20">
        <v>1135</v>
      </c>
      <c r="Q34" s="20">
        <v>2185</v>
      </c>
      <c r="R34" s="20">
        <v>1027</v>
      </c>
      <c r="S34" s="20">
        <v>1158</v>
      </c>
    </row>
    <row r="35" spans="1:19" x14ac:dyDescent="0.2">
      <c r="A35" s="30">
        <v>30</v>
      </c>
      <c r="B35" s="20">
        <v>14566</v>
      </c>
      <c r="C35" s="20">
        <v>6655</v>
      </c>
      <c r="D35" s="20">
        <v>7911</v>
      </c>
      <c r="E35" s="20">
        <v>1942</v>
      </c>
      <c r="F35" s="20">
        <v>903</v>
      </c>
      <c r="G35" s="20">
        <v>1039</v>
      </c>
      <c r="H35" s="20">
        <v>2098</v>
      </c>
      <c r="I35" s="20">
        <v>882</v>
      </c>
      <c r="J35" s="20">
        <v>1216</v>
      </c>
      <c r="K35" s="20">
        <v>2190</v>
      </c>
      <c r="L35" s="20">
        <v>1047</v>
      </c>
      <c r="M35" s="20">
        <v>1143</v>
      </c>
      <c r="N35" s="20">
        <v>4328</v>
      </c>
      <c r="O35" s="20">
        <v>2027</v>
      </c>
      <c r="P35" s="20">
        <v>2301</v>
      </c>
      <c r="Q35" s="20">
        <v>4008</v>
      </c>
      <c r="R35" s="20">
        <v>1796</v>
      </c>
      <c r="S35" s="20">
        <v>2212</v>
      </c>
    </row>
    <row r="36" spans="1:19" x14ac:dyDescent="0.2">
      <c r="A36" s="30">
        <v>31</v>
      </c>
      <c r="B36" s="20">
        <v>4748</v>
      </c>
      <c r="C36" s="20">
        <v>2206</v>
      </c>
      <c r="D36" s="20">
        <v>2542</v>
      </c>
      <c r="E36" s="20">
        <v>606</v>
      </c>
      <c r="F36" s="20">
        <v>314</v>
      </c>
      <c r="G36" s="20">
        <v>292</v>
      </c>
      <c r="H36" s="20">
        <v>720</v>
      </c>
      <c r="I36" s="20">
        <v>352</v>
      </c>
      <c r="J36" s="20">
        <v>368</v>
      </c>
      <c r="K36" s="20">
        <v>758</v>
      </c>
      <c r="L36" s="20">
        <v>337</v>
      </c>
      <c r="M36" s="20">
        <v>421</v>
      </c>
      <c r="N36" s="20">
        <v>1273</v>
      </c>
      <c r="O36" s="20">
        <v>599</v>
      </c>
      <c r="P36" s="20">
        <v>674</v>
      </c>
      <c r="Q36" s="20">
        <v>1391</v>
      </c>
      <c r="R36" s="20">
        <v>604</v>
      </c>
      <c r="S36" s="20">
        <v>787</v>
      </c>
    </row>
    <row r="37" spans="1:19" x14ac:dyDescent="0.2">
      <c r="A37" s="30">
        <v>32</v>
      </c>
      <c r="B37" s="20">
        <v>8116</v>
      </c>
      <c r="C37" s="20">
        <v>3842</v>
      </c>
      <c r="D37" s="20">
        <v>4274</v>
      </c>
      <c r="E37" s="20">
        <v>1030</v>
      </c>
      <c r="F37" s="20">
        <v>496</v>
      </c>
      <c r="G37" s="20">
        <v>534</v>
      </c>
      <c r="H37" s="20">
        <v>1375</v>
      </c>
      <c r="I37" s="20">
        <v>646</v>
      </c>
      <c r="J37" s="20">
        <v>729</v>
      </c>
      <c r="K37" s="20">
        <v>1386</v>
      </c>
      <c r="L37" s="20">
        <v>663</v>
      </c>
      <c r="M37" s="20">
        <v>723</v>
      </c>
      <c r="N37" s="20">
        <v>2177</v>
      </c>
      <c r="O37" s="20">
        <v>1026</v>
      </c>
      <c r="P37" s="20">
        <v>1151</v>
      </c>
      <c r="Q37" s="20">
        <v>2148</v>
      </c>
      <c r="R37" s="20">
        <v>1011</v>
      </c>
      <c r="S37" s="20">
        <v>1137</v>
      </c>
    </row>
    <row r="38" spans="1:19" x14ac:dyDescent="0.2">
      <c r="A38" s="30">
        <v>33</v>
      </c>
      <c r="B38" s="20">
        <v>3810</v>
      </c>
      <c r="C38" s="20">
        <v>1738</v>
      </c>
      <c r="D38" s="20">
        <v>2072</v>
      </c>
      <c r="E38" s="20">
        <v>520</v>
      </c>
      <c r="F38" s="20">
        <v>243</v>
      </c>
      <c r="G38" s="20">
        <v>277</v>
      </c>
      <c r="H38" s="20">
        <v>617</v>
      </c>
      <c r="I38" s="20">
        <v>307</v>
      </c>
      <c r="J38" s="20">
        <v>310</v>
      </c>
      <c r="K38" s="20">
        <v>575</v>
      </c>
      <c r="L38" s="20">
        <v>249</v>
      </c>
      <c r="M38" s="20">
        <v>326</v>
      </c>
      <c r="N38" s="20">
        <v>1006</v>
      </c>
      <c r="O38" s="20">
        <v>462</v>
      </c>
      <c r="P38" s="20">
        <v>544</v>
      </c>
      <c r="Q38" s="20">
        <v>1092</v>
      </c>
      <c r="R38" s="20">
        <v>477</v>
      </c>
      <c r="S38" s="20">
        <v>615</v>
      </c>
    </row>
    <row r="39" spans="1:19" x14ac:dyDescent="0.2">
      <c r="A39" s="30">
        <v>34</v>
      </c>
      <c r="B39" s="20">
        <v>5475</v>
      </c>
      <c r="C39" s="20">
        <v>2482</v>
      </c>
      <c r="D39" s="20">
        <v>2993</v>
      </c>
      <c r="E39" s="20">
        <v>656</v>
      </c>
      <c r="F39" s="20">
        <v>315</v>
      </c>
      <c r="G39" s="20">
        <v>341</v>
      </c>
      <c r="H39" s="20">
        <v>890</v>
      </c>
      <c r="I39" s="20">
        <v>382</v>
      </c>
      <c r="J39" s="20">
        <v>508</v>
      </c>
      <c r="K39" s="20">
        <v>785</v>
      </c>
      <c r="L39" s="20">
        <v>373</v>
      </c>
      <c r="M39" s="20">
        <v>412</v>
      </c>
      <c r="N39" s="20">
        <v>1586</v>
      </c>
      <c r="O39" s="20">
        <v>717</v>
      </c>
      <c r="P39" s="20">
        <v>869</v>
      </c>
      <c r="Q39" s="20">
        <v>1558</v>
      </c>
      <c r="R39" s="20">
        <v>695</v>
      </c>
      <c r="S39" s="20">
        <v>863</v>
      </c>
    </row>
    <row r="40" spans="1:19" x14ac:dyDescent="0.2">
      <c r="A40" s="30">
        <v>35</v>
      </c>
      <c r="B40" s="20">
        <v>8723</v>
      </c>
      <c r="C40" s="20">
        <v>4315</v>
      </c>
      <c r="D40" s="20">
        <v>4408</v>
      </c>
      <c r="E40" s="20">
        <v>1134</v>
      </c>
      <c r="F40" s="20">
        <v>603</v>
      </c>
      <c r="G40" s="20">
        <v>531</v>
      </c>
      <c r="H40" s="20">
        <v>1312</v>
      </c>
      <c r="I40" s="20">
        <v>631</v>
      </c>
      <c r="J40" s="20">
        <v>681</v>
      </c>
      <c r="K40" s="20">
        <v>1529</v>
      </c>
      <c r="L40" s="20">
        <v>768</v>
      </c>
      <c r="M40" s="20">
        <v>761</v>
      </c>
      <c r="N40" s="20">
        <v>2353</v>
      </c>
      <c r="O40" s="20">
        <v>1140</v>
      </c>
      <c r="P40" s="20">
        <v>1213</v>
      </c>
      <c r="Q40" s="20">
        <v>2395</v>
      </c>
      <c r="R40" s="20">
        <v>1173</v>
      </c>
      <c r="S40" s="20">
        <v>1222</v>
      </c>
    </row>
    <row r="41" spans="1:19" x14ac:dyDescent="0.2">
      <c r="A41" s="30">
        <v>36</v>
      </c>
      <c r="B41" s="20">
        <v>6551</v>
      </c>
      <c r="C41" s="20">
        <v>3035</v>
      </c>
      <c r="D41" s="20">
        <v>3516</v>
      </c>
      <c r="E41" s="20">
        <v>783</v>
      </c>
      <c r="F41" s="20">
        <v>390</v>
      </c>
      <c r="G41" s="20">
        <v>393</v>
      </c>
      <c r="H41" s="20">
        <v>1061</v>
      </c>
      <c r="I41" s="20">
        <v>506</v>
      </c>
      <c r="J41" s="20">
        <v>555</v>
      </c>
      <c r="K41" s="20">
        <v>960</v>
      </c>
      <c r="L41" s="20">
        <v>449</v>
      </c>
      <c r="M41" s="20">
        <v>511</v>
      </c>
      <c r="N41" s="20">
        <v>1934</v>
      </c>
      <c r="O41" s="20">
        <v>864</v>
      </c>
      <c r="P41" s="20">
        <v>1070</v>
      </c>
      <c r="Q41" s="20">
        <v>1813</v>
      </c>
      <c r="R41" s="20">
        <v>826</v>
      </c>
      <c r="S41" s="20">
        <v>987</v>
      </c>
    </row>
    <row r="42" spans="1:19" x14ac:dyDescent="0.2">
      <c r="A42" s="30">
        <v>37</v>
      </c>
      <c r="B42" s="20">
        <v>5055</v>
      </c>
      <c r="C42" s="20">
        <v>2372</v>
      </c>
      <c r="D42" s="20">
        <v>2683</v>
      </c>
      <c r="E42" s="20">
        <v>580</v>
      </c>
      <c r="F42" s="20">
        <v>259</v>
      </c>
      <c r="G42" s="20">
        <v>321</v>
      </c>
      <c r="H42" s="20">
        <v>738</v>
      </c>
      <c r="I42" s="20">
        <v>379</v>
      </c>
      <c r="J42" s="20">
        <v>359</v>
      </c>
      <c r="K42" s="20">
        <v>804</v>
      </c>
      <c r="L42" s="20">
        <v>394</v>
      </c>
      <c r="M42" s="20">
        <v>410</v>
      </c>
      <c r="N42" s="20">
        <v>1509</v>
      </c>
      <c r="O42" s="20">
        <v>698</v>
      </c>
      <c r="P42" s="20">
        <v>811</v>
      </c>
      <c r="Q42" s="20">
        <v>1424</v>
      </c>
      <c r="R42" s="20">
        <v>642</v>
      </c>
      <c r="S42" s="20">
        <v>782</v>
      </c>
    </row>
    <row r="43" spans="1:19" x14ac:dyDescent="0.2">
      <c r="A43" s="30">
        <v>38</v>
      </c>
      <c r="B43" s="20">
        <v>7566</v>
      </c>
      <c r="C43" s="20">
        <v>3410</v>
      </c>
      <c r="D43" s="20">
        <v>4156</v>
      </c>
      <c r="E43" s="20">
        <v>946</v>
      </c>
      <c r="F43" s="20">
        <v>417</v>
      </c>
      <c r="G43" s="20">
        <v>529</v>
      </c>
      <c r="H43" s="20">
        <v>1180</v>
      </c>
      <c r="I43" s="20">
        <v>531</v>
      </c>
      <c r="J43" s="20">
        <v>649</v>
      </c>
      <c r="K43" s="20">
        <v>1192</v>
      </c>
      <c r="L43" s="20">
        <v>521</v>
      </c>
      <c r="M43" s="20">
        <v>671</v>
      </c>
      <c r="N43" s="20">
        <v>2044</v>
      </c>
      <c r="O43" s="20">
        <v>948</v>
      </c>
      <c r="P43" s="20">
        <v>1096</v>
      </c>
      <c r="Q43" s="20">
        <v>2204</v>
      </c>
      <c r="R43" s="20">
        <v>993</v>
      </c>
      <c r="S43" s="20">
        <v>1211</v>
      </c>
    </row>
    <row r="44" spans="1:19" x14ac:dyDescent="0.2">
      <c r="A44" s="30">
        <v>39</v>
      </c>
      <c r="B44" s="20">
        <v>6638</v>
      </c>
      <c r="C44" s="20">
        <v>3066</v>
      </c>
      <c r="D44" s="20">
        <v>3572</v>
      </c>
      <c r="E44" s="20">
        <v>850</v>
      </c>
      <c r="F44" s="20">
        <v>395</v>
      </c>
      <c r="G44" s="20">
        <v>455</v>
      </c>
      <c r="H44" s="20">
        <v>999</v>
      </c>
      <c r="I44" s="20">
        <v>462</v>
      </c>
      <c r="J44" s="20">
        <v>537</v>
      </c>
      <c r="K44" s="20">
        <v>1153</v>
      </c>
      <c r="L44" s="20">
        <v>541</v>
      </c>
      <c r="M44" s="20">
        <v>612</v>
      </c>
      <c r="N44" s="20">
        <v>1740</v>
      </c>
      <c r="O44" s="20">
        <v>812</v>
      </c>
      <c r="P44" s="20">
        <v>928</v>
      </c>
      <c r="Q44" s="20">
        <v>1896</v>
      </c>
      <c r="R44" s="20">
        <v>856</v>
      </c>
      <c r="S44" s="20">
        <v>1040</v>
      </c>
    </row>
    <row r="45" spans="1:19" x14ac:dyDescent="0.2">
      <c r="A45" s="30">
        <v>40</v>
      </c>
      <c r="B45" s="20">
        <v>11509</v>
      </c>
      <c r="C45" s="20">
        <v>5378</v>
      </c>
      <c r="D45" s="20">
        <v>6131</v>
      </c>
      <c r="E45" s="20">
        <v>1446</v>
      </c>
      <c r="F45" s="20">
        <v>662</v>
      </c>
      <c r="G45" s="20">
        <v>784</v>
      </c>
      <c r="H45" s="20">
        <v>1664</v>
      </c>
      <c r="I45" s="20">
        <v>762</v>
      </c>
      <c r="J45" s="20">
        <v>902</v>
      </c>
      <c r="K45" s="20">
        <v>1729</v>
      </c>
      <c r="L45" s="20">
        <v>822</v>
      </c>
      <c r="M45" s="20">
        <v>907</v>
      </c>
      <c r="N45" s="20">
        <v>3455</v>
      </c>
      <c r="O45" s="20">
        <v>1632</v>
      </c>
      <c r="P45" s="20">
        <v>1823</v>
      </c>
      <c r="Q45" s="20">
        <v>3215</v>
      </c>
      <c r="R45" s="20">
        <v>1500</v>
      </c>
      <c r="S45" s="20">
        <v>1715</v>
      </c>
    </row>
    <row r="46" spans="1:19" x14ac:dyDescent="0.2">
      <c r="A46" s="30">
        <v>41</v>
      </c>
      <c r="B46" s="20">
        <v>3657</v>
      </c>
      <c r="C46" s="20">
        <v>1747</v>
      </c>
      <c r="D46" s="20">
        <v>1910</v>
      </c>
      <c r="E46" s="20">
        <v>474</v>
      </c>
      <c r="F46" s="20">
        <v>235</v>
      </c>
      <c r="G46" s="20">
        <v>239</v>
      </c>
      <c r="H46" s="20">
        <v>560</v>
      </c>
      <c r="I46" s="20">
        <v>241</v>
      </c>
      <c r="J46" s="20">
        <v>319</v>
      </c>
      <c r="K46" s="20">
        <v>647</v>
      </c>
      <c r="L46" s="20">
        <v>347</v>
      </c>
      <c r="M46" s="20">
        <v>300</v>
      </c>
      <c r="N46" s="20">
        <v>948</v>
      </c>
      <c r="O46" s="20">
        <v>450</v>
      </c>
      <c r="P46" s="20">
        <v>498</v>
      </c>
      <c r="Q46" s="20">
        <v>1028</v>
      </c>
      <c r="R46" s="20">
        <v>474</v>
      </c>
      <c r="S46" s="20">
        <v>554</v>
      </c>
    </row>
    <row r="47" spans="1:19" x14ac:dyDescent="0.2">
      <c r="A47" s="30">
        <v>42</v>
      </c>
      <c r="B47" s="20">
        <v>6117</v>
      </c>
      <c r="C47" s="20">
        <v>3013</v>
      </c>
      <c r="D47" s="20">
        <v>3104</v>
      </c>
      <c r="E47" s="20">
        <v>817</v>
      </c>
      <c r="F47" s="20">
        <v>383</v>
      </c>
      <c r="G47" s="20">
        <v>434</v>
      </c>
      <c r="H47" s="20">
        <v>1007</v>
      </c>
      <c r="I47" s="20">
        <v>480</v>
      </c>
      <c r="J47" s="20">
        <v>527</v>
      </c>
      <c r="K47" s="20">
        <v>1093</v>
      </c>
      <c r="L47" s="20">
        <v>549</v>
      </c>
      <c r="M47" s="20">
        <v>544</v>
      </c>
      <c r="N47" s="20">
        <v>1581</v>
      </c>
      <c r="O47" s="20">
        <v>777</v>
      </c>
      <c r="P47" s="20">
        <v>804</v>
      </c>
      <c r="Q47" s="20">
        <v>1619</v>
      </c>
      <c r="R47" s="20">
        <v>824</v>
      </c>
      <c r="S47" s="20">
        <v>795</v>
      </c>
    </row>
    <row r="48" spans="1:19" x14ac:dyDescent="0.2">
      <c r="A48" s="30">
        <v>43</v>
      </c>
      <c r="B48" s="20">
        <v>3249</v>
      </c>
      <c r="C48" s="20">
        <v>1487</v>
      </c>
      <c r="D48" s="20">
        <v>1762</v>
      </c>
      <c r="E48" s="20">
        <v>417</v>
      </c>
      <c r="F48" s="20">
        <v>194</v>
      </c>
      <c r="G48" s="20">
        <v>223</v>
      </c>
      <c r="H48" s="20">
        <v>522</v>
      </c>
      <c r="I48" s="20">
        <v>213</v>
      </c>
      <c r="J48" s="20">
        <v>309</v>
      </c>
      <c r="K48" s="20">
        <v>542</v>
      </c>
      <c r="L48" s="20">
        <v>264</v>
      </c>
      <c r="M48" s="20">
        <v>278</v>
      </c>
      <c r="N48" s="20">
        <v>872</v>
      </c>
      <c r="O48" s="20">
        <v>402</v>
      </c>
      <c r="P48" s="20">
        <v>470</v>
      </c>
      <c r="Q48" s="20">
        <v>896</v>
      </c>
      <c r="R48" s="20">
        <v>414</v>
      </c>
      <c r="S48" s="20">
        <v>482</v>
      </c>
    </row>
    <row r="49" spans="1:19" x14ac:dyDescent="0.2">
      <c r="A49" s="30">
        <v>44</v>
      </c>
      <c r="B49" s="20">
        <v>2515</v>
      </c>
      <c r="C49" s="20">
        <v>1121</v>
      </c>
      <c r="D49" s="20">
        <v>1394</v>
      </c>
      <c r="E49" s="20">
        <v>280</v>
      </c>
      <c r="F49" s="20">
        <v>119</v>
      </c>
      <c r="G49" s="20">
        <v>161</v>
      </c>
      <c r="H49" s="20">
        <v>394</v>
      </c>
      <c r="I49" s="20">
        <v>182</v>
      </c>
      <c r="J49" s="20">
        <v>212</v>
      </c>
      <c r="K49" s="20">
        <v>360</v>
      </c>
      <c r="L49" s="20">
        <v>163</v>
      </c>
      <c r="M49" s="20">
        <v>197</v>
      </c>
      <c r="N49" s="20">
        <v>687</v>
      </c>
      <c r="O49" s="20">
        <v>287</v>
      </c>
      <c r="P49" s="20">
        <v>400</v>
      </c>
      <c r="Q49" s="20">
        <v>794</v>
      </c>
      <c r="R49" s="20">
        <v>370</v>
      </c>
      <c r="S49" s="20">
        <v>424</v>
      </c>
    </row>
    <row r="50" spans="1:19" x14ac:dyDescent="0.2">
      <c r="A50" s="30">
        <v>45</v>
      </c>
      <c r="B50" s="20">
        <v>6957</v>
      </c>
      <c r="C50" s="20">
        <v>3654</v>
      </c>
      <c r="D50" s="20">
        <v>3303</v>
      </c>
      <c r="E50" s="20">
        <v>955</v>
      </c>
      <c r="F50" s="20">
        <v>504</v>
      </c>
      <c r="G50" s="20">
        <v>451</v>
      </c>
      <c r="H50" s="20">
        <v>1025</v>
      </c>
      <c r="I50" s="20">
        <v>516</v>
      </c>
      <c r="J50" s="20">
        <v>509</v>
      </c>
      <c r="K50" s="20">
        <v>1186</v>
      </c>
      <c r="L50" s="20">
        <v>636</v>
      </c>
      <c r="M50" s="20">
        <v>550</v>
      </c>
      <c r="N50" s="20">
        <v>1973</v>
      </c>
      <c r="O50" s="20">
        <v>1043</v>
      </c>
      <c r="P50" s="20">
        <v>930</v>
      </c>
      <c r="Q50" s="20">
        <v>1818</v>
      </c>
      <c r="R50" s="20">
        <v>955</v>
      </c>
      <c r="S50" s="20">
        <v>863</v>
      </c>
    </row>
    <row r="51" spans="1:19" x14ac:dyDescent="0.2">
      <c r="A51" s="30">
        <v>46</v>
      </c>
      <c r="B51" s="20">
        <v>3972</v>
      </c>
      <c r="C51" s="20">
        <v>1886</v>
      </c>
      <c r="D51" s="20">
        <v>2086</v>
      </c>
      <c r="E51" s="20">
        <v>523</v>
      </c>
      <c r="F51" s="20">
        <v>254</v>
      </c>
      <c r="G51" s="20">
        <v>269</v>
      </c>
      <c r="H51" s="20">
        <v>627</v>
      </c>
      <c r="I51" s="20">
        <v>314</v>
      </c>
      <c r="J51" s="20">
        <v>313</v>
      </c>
      <c r="K51" s="20">
        <v>563</v>
      </c>
      <c r="L51" s="20">
        <v>294</v>
      </c>
      <c r="M51" s="20">
        <v>269</v>
      </c>
      <c r="N51" s="20">
        <v>1109</v>
      </c>
      <c r="O51" s="20">
        <v>507</v>
      </c>
      <c r="P51" s="20">
        <v>602</v>
      </c>
      <c r="Q51" s="20">
        <v>1150</v>
      </c>
      <c r="R51" s="20">
        <v>517</v>
      </c>
      <c r="S51" s="20">
        <v>633</v>
      </c>
    </row>
    <row r="52" spans="1:19" x14ac:dyDescent="0.2">
      <c r="A52" s="30">
        <v>47</v>
      </c>
      <c r="B52" s="20">
        <v>3343</v>
      </c>
      <c r="C52" s="20">
        <v>1568</v>
      </c>
      <c r="D52" s="20">
        <v>1775</v>
      </c>
      <c r="E52" s="20">
        <v>457</v>
      </c>
      <c r="F52" s="20">
        <v>208</v>
      </c>
      <c r="G52" s="20">
        <v>249</v>
      </c>
      <c r="H52" s="20">
        <v>532</v>
      </c>
      <c r="I52" s="20">
        <v>263</v>
      </c>
      <c r="J52" s="20">
        <v>269</v>
      </c>
      <c r="K52" s="20">
        <v>471</v>
      </c>
      <c r="L52" s="20">
        <v>242</v>
      </c>
      <c r="M52" s="20">
        <v>229</v>
      </c>
      <c r="N52" s="20">
        <v>927</v>
      </c>
      <c r="O52" s="20">
        <v>440</v>
      </c>
      <c r="P52" s="20">
        <v>487</v>
      </c>
      <c r="Q52" s="20">
        <v>956</v>
      </c>
      <c r="R52" s="20">
        <v>415</v>
      </c>
      <c r="S52" s="20">
        <v>541</v>
      </c>
    </row>
    <row r="53" spans="1:19" x14ac:dyDescent="0.2">
      <c r="A53" s="30">
        <v>48</v>
      </c>
      <c r="B53" s="20">
        <v>5554</v>
      </c>
      <c r="C53" s="20">
        <v>2641</v>
      </c>
      <c r="D53" s="20">
        <v>2913</v>
      </c>
      <c r="E53" s="20">
        <v>803</v>
      </c>
      <c r="F53" s="20">
        <v>372</v>
      </c>
      <c r="G53" s="20">
        <v>431</v>
      </c>
      <c r="H53" s="20">
        <v>796</v>
      </c>
      <c r="I53" s="20">
        <v>375</v>
      </c>
      <c r="J53" s="20">
        <v>421</v>
      </c>
      <c r="K53" s="20">
        <v>795</v>
      </c>
      <c r="L53" s="20">
        <v>393</v>
      </c>
      <c r="M53" s="20">
        <v>402</v>
      </c>
      <c r="N53" s="20">
        <v>1584</v>
      </c>
      <c r="O53" s="20">
        <v>753</v>
      </c>
      <c r="P53" s="20">
        <v>831</v>
      </c>
      <c r="Q53" s="20">
        <v>1576</v>
      </c>
      <c r="R53" s="20">
        <v>748</v>
      </c>
      <c r="S53" s="20">
        <v>828</v>
      </c>
    </row>
    <row r="54" spans="1:19" x14ac:dyDescent="0.2">
      <c r="A54" s="30">
        <v>49</v>
      </c>
      <c r="B54" s="20">
        <v>5314</v>
      </c>
      <c r="C54" s="20">
        <v>2693</v>
      </c>
      <c r="D54" s="20">
        <v>2621</v>
      </c>
      <c r="E54" s="20">
        <v>803</v>
      </c>
      <c r="F54" s="20">
        <v>378</v>
      </c>
      <c r="G54" s="20">
        <v>425</v>
      </c>
      <c r="H54" s="20">
        <v>798</v>
      </c>
      <c r="I54" s="20">
        <v>388</v>
      </c>
      <c r="J54" s="20">
        <v>410</v>
      </c>
      <c r="K54" s="20">
        <v>749</v>
      </c>
      <c r="L54" s="20">
        <v>412</v>
      </c>
      <c r="M54" s="20">
        <v>337</v>
      </c>
      <c r="N54" s="20">
        <v>1501</v>
      </c>
      <c r="O54" s="20">
        <v>796</v>
      </c>
      <c r="P54" s="20">
        <v>705</v>
      </c>
      <c r="Q54" s="20">
        <v>1463</v>
      </c>
      <c r="R54" s="20">
        <v>719</v>
      </c>
      <c r="S54" s="20">
        <v>744</v>
      </c>
    </row>
    <row r="55" spans="1:19" x14ac:dyDescent="0.2">
      <c r="A55" s="30">
        <v>50</v>
      </c>
      <c r="B55" s="20">
        <v>7224</v>
      </c>
      <c r="C55" s="20">
        <v>3803</v>
      </c>
      <c r="D55" s="20">
        <v>3421</v>
      </c>
      <c r="E55" s="20">
        <v>1073</v>
      </c>
      <c r="F55" s="20">
        <v>561</v>
      </c>
      <c r="G55" s="20">
        <v>512</v>
      </c>
      <c r="H55" s="20">
        <v>981</v>
      </c>
      <c r="I55" s="20">
        <v>491</v>
      </c>
      <c r="J55" s="20">
        <v>490</v>
      </c>
      <c r="K55" s="20">
        <v>1013</v>
      </c>
      <c r="L55" s="20">
        <v>566</v>
      </c>
      <c r="M55" s="20">
        <v>447</v>
      </c>
      <c r="N55" s="20">
        <v>2299</v>
      </c>
      <c r="O55" s="20">
        <v>1229</v>
      </c>
      <c r="P55" s="20">
        <v>1070</v>
      </c>
      <c r="Q55" s="20">
        <v>1858</v>
      </c>
      <c r="R55" s="20">
        <v>956</v>
      </c>
      <c r="S55" s="20">
        <v>902</v>
      </c>
    </row>
    <row r="56" spans="1:19" x14ac:dyDescent="0.2">
      <c r="A56" s="30">
        <v>51</v>
      </c>
      <c r="B56" s="20">
        <v>2273</v>
      </c>
      <c r="C56" s="20">
        <v>1213</v>
      </c>
      <c r="D56" s="20">
        <v>1060</v>
      </c>
      <c r="E56" s="20">
        <v>354</v>
      </c>
      <c r="F56" s="20">
        <v>191</v>
      </c>
      <c r="G56" s="20">
        <v>163</v>
      </c>
      <c r="H56" s="20">
        <v>376</v>
      </c>
      <c r="I56" s="20">
        <v>206</v>
      </c>
      <c r="J56" s="20">
        <v>170</v>
      </c>
      <c r="K56" s="20">
        <v>315</v>
      </c>
      <c r="L56" s="20">
        <v>166</v>
      </c>
      <c r="M56" s="20">
        <v>149</v>
      </c>
      <c r="N56" s="20">
        <v>623</v>
      </c>
      <c r="O56" s="20">
        <v>323</v>
      </c>
      <c r="P56" s="20">
        <v>300</v>
      </c>
      <c r="Q56" s="20">
        <v>605</v>
      </c>
      <c r="R56" s="20">
        <v>327</v>
      </c>
      <c r="S56" s="20">
        <v>278</v>
      </c>
    </row>
    <row r="57" spans="1:19" x14ac:dyDescent="0.2">
      <c r="A57" s="30">
        <v>52</v>
      </c>
      <c r="B57" s="20">
        <v>3264</v>
      </c>
      <c r="C57" s="20">
        <v>1830</v>
      </c>
      <c r="D57" s="20">
        <v>1434</v>
      </c>
      <c r="E57" s="20">
        <v>541</v>
      </c>
      <c r="F57" s="20">
        <v>327</v>
      </c>
      <c r="G57" s="20">
        <v>214</v>
      </c>
      <c r="H57" s="20">
        <v>518</v>
      </c>
      <c r="I57" s="20">
        <v>259</v>
      </c>
      <c r="J57" s="20">
        <v>259</v>
      </c>
      <c r="K57" s="20">
        <v>486</v>
      </c>
      <c r="L57" s="20">
        <v>296</v>
      </c>
      <c r="M57" s="20">
        <v>190</v>
      </c>
      <c r="N57" s="20">
        <v>919</v>
      </c>
      <c r="O57" s="20">
        <v>506</v>
      </c>
      <c r="P57" s="20">
        <v>413</v>
      </c>
      <c r="Q57" s="20">
        <v>800</v>
      </c>
      <c r="R57" s="20">
        <v>442</v>
      </c>
      <c r="S57" s="20">
        <v>358</v>
      </c>
    </row>
    <row r="58" spans="1:19" x14ac:dyDescent="0.2">
      <c r="A58" s="30">
        <v>53</v>
      </c>
      <c r="B58" s="20">
        <v>1855</v>
      </c>
      <c r="C58" s="20">
        <v>989</v>
      </c>
      <c r="D58" s="20">
        <v>866</v>
      </c>
      <c r="E58" s="20">
        <v>325</v>
      </c>
      <c r="F58" s="20">
        <v>189</v>
      </c>
      <c r="G58" s="20">
        <v>136</v>
      </c>
      <c r="H58" s="20">
        <v>335</v>
      </c>
      <c r="I58" s="20">
        <v>181</v>
      </c>
      <c r="J58" s="20">
        <v>154</v>
      </c>
      <c r="K58" s="20">
        <v>261</v>
      </c>
      <c r="L58" s="20">
        <v>137</v>
      </c>
      <c r="M58" s="20">
        <v>124</v>
      </c>
      <c r="N58" s="20">
        <v>498</v>
      </c>
      <c r="O58" s="20">
        <v>247</v>
      </c>
      <c r="P58" s="20">
        <v>251</v>
      </c>
      <c r="Q58" s="20">
        <v>436</v>
      </c>
      <c r="R58" s="20">
        <v>235</v>
      </c>
      <c r="S58" s="20">
        <v>201</v>
      </c>
    </row>
    <row r="59" spans="1:19" x14ac:dyDescent="0.2">
      <c r="A59" s="30">
        <v>54</v>
      </c>
      <c r="B59" s="20">
        <v>2677</v>
      </c>
      <c r="C59" s="20">
        <v>1427</v>
      </c>
      <c r="D59" s="20">
        <v>1250</v>
      </c>
      <c r="E59" s="20">
        <v>395</v>
      </c>
      <c r="F59" s="20">
        <v>212</v>
      </c>
      <c r="G59" s="20">
        <v>183</v>
      </c>
      <c r="H59" s="20">
        <v>485</v>
      </c>
      <c r="I59" s="20">
        <v>259</v>
      </c>
      <c r="J59" s="20">
        <v>226</v>
      </c>
      <c r="K59" s="20">
        <v>367</v>
      </c>
      <c r="L59" s="20">
        <v>221</v>
      </c>
      <c r="M59" s="20">
        <v>146</v>
      </c>
      <c r="N59" s="20">
        <v>792</v>
      </c>
      <c r="O59" s="20">
        <v>396</v>
      </c>
      <c r="P59" s="20">
        <v>396</v>
      </c>
      <c r="Q59" s="20">
        <v>638</v>
      </c>
      <c r="R59" s="20">
        <v>339</v>
      </c>
      <c r="S59" s="20">
        <v>299</v>
      </c>
    </row>
    <row r="60" spans="1:19" x14ac:dyDescent="0.2">
      <c r="A60" s="30">
        <v>55</v>
      </c>
      <c r="B60" s="20">
        <v>2697</v>
      </c>
      <c r="C60" s="20">
        <v>1485</v>
      </c>
      <c r="D60" s="20">
        <v>1212</v>
      </c>
      <c r="E60" s="20">
        <v>418</v>
      </c>
      <c r="F60" s="20">
        <v>224</v>
      </c>
      <c r="G60" s="20">
        <v>194</v>
      </c>
      <c r="H60" s="20">
        <v>412</v>
      </c>
      <c r="I60" s="20">
        <v>213</v>
      </c>
      <c r="J60" s="20">
        <v>199</v>
      </c>
      <c r="K60" s="20">
        <v>405</v>
      </c>
      <c r="L60" s="20">
        <v>240</v>
      </c>
      <c r="M60" s="20">
        <v>165</v>
      </c>
      <c r="N60" s="20">
        <v>828</v>
      </c>
      <c r="O60" s="20">
        <v>473</v>
      </c>
      <c r="P60" s="20">
        <v>355</v>
      </c>
      <c r="Q60" s="20">
        <v>634</v>
      </c>
      <c r="R60" s="20">
        <v>335</v>
      </c>
      <c r="S60" s="20">
        <v>299</v>
      </c>
    </row>
    <row r="61" spans="1:19" x14ac:dyDescent="0.2">
      <c r="A61" s="30">
        <v>56</v>
      </c>
      <c r="B61" s="20">
        <v>2656</v>
      </c>
      <c r="C61" s="20">
        <v>1510</v>
      </c>
      <c r="D61" s="20">
        <v>1146</v>
      </c>
      <c r="E61" s="20">
        <v>422</v>
      </c>
      <c r="F61" s="20">
        <v>247</v>
      </c>
      <c r="G61" s="20">
        <v>175</v>
      </c>
      <c r="H61" s="20">
        <v>481</v>
      </c>
      <c r="I61" s="20">
        <v>269</v>
      </c>
      <c r="J61" s="20">
        <v>212</v>
      </c>
      <c r="K61" s="20">
        <v>370</v>
      </c>
      <c r="L61" s="20">
        <v>207</v>
      </c>
      <c r="M61" s="20">
        <v>163</v>
      </c>
      <c r="N61" s="20">
        <v>752</v>
      </c>
      <c r="O61" s="20">
        <v>444</v>
      </c>
      <c r="P61" s="20">
        <v>308</v>
      </c>
      <c r="Q61" s="20">
        <v>631</v>
      </c>
      <c r="R61" s="20">
        <v>343</v>
      </c>
      <c r="S61" s="20">
        <v>288</v>
      </c>
    </row>
    <row r="62" spans="1:19" x14ac:dyDescent="0.2">
      <c r="A62" s="30">
        <v>57</v>
      </c>
      <c r="B62" s="20">
        <v>1815</v>
      </c>
      <c r="C62" s="20">
        <v>939</v>
      </c>
      <c r="D62" s="20">
        <v>876</v>
      </c>
      <c r="E62" s="20">
        <v>303</v>
      </c>
      <c r="F62" s="20">
        <v>150</v>
      </c>
      <c r="G62" s="20">
        <v>153</v>
      </c>
      <c r="H62" s="20">
        <v>321</v>
      </c>
      <c r="I62" s="20">
        <v>177</v>
      </c>
      <c r="J62" s="20">
        <v>144</v>
      </c>
      <c r="K62" s="20">
        <v>226</v>
      </c>
      <c r="L62" s="20">
        <v>129</v>
      </c>
      <c r="M62" s="20">
        <v>97</v>
      </c>
      <c r="N62" s="20">
        <v>559</v>
      </c>
      <c r="O62" s="20">
        <v>285</v>
      </c>
      <c r="P62" s="20">
        <v>274</v>
      </c>
      <c r="Q62" s="20">
        <v>406</v>
      </c>
      <c r="R62" s="20">
        <v>198</v>
      </c>
      <c r="S62" s="20">
        <v>208</v>
      </c>
    </row>
    <row r="63" spans="1:19" x14ac:dyDescent="0.2">
      <c r="A63" s="30">
        <v>58</v>
      </c>
      <c r="B63" s="20">
        <v>2539</v>
      </c>
      <c r="C63" s="20">
        <v>1312</v>
      </c>
      <c r="D63" s="20">
        <v>1227</v>
      </c>
      <c r="E63" s="20">
        <v>436</v>
      </c>
      <c r="F63" s="20">
        <v>233</v>
      </c>
      <c r="G63" s="20">
        <v>203</v>
      </c>
      <c r="H63" s="20">
        <v>372</v>
      </c>
      <c r="I63" s="20">
        <v>202</v>
      </c>
      <c r="J63" s="20">
        <v>170</v>
      </c>
      <c r="K63" s="20">
        <v>321</v>
      </c>
      <c r="L63" s="20">
        <v>176</v>
      </c>
      <c r="M63" s="20">
        <v>145</v>
      </c>
      <c r="N63" s="20">
        <v>734</v>
      </c>
      <c r="O63" s="20">
        <v>375</v>
      </c>
      <c r="P63" s="20">
        <v>359</v>
      </c>
      <c r="Q63" s="20">
        <v>676</v>
      </c>
      <c r="R63" s="20">
        <v>326</v>
      </c>
      <c r="S63" s="20">
        <v>350</v>
      </c>
    </row>
    <row r="64" spans="1:19" x14ac:dyDescent="0.2">
      <c r="A64" s="30">
        <v>59</v>
      </c>
      <c r="B64" s="20">
        <v>2340</v>
      </c>
      <c r="C64" s="20">
        <v>1264</v>
      </c>
      <c r="D64" s="20">
        <v>1076</v>
      </c>
      <c r="E64" s="20">
        <v>425</v>
      </c>
      <c r="F64" s="20">
        <v>233</v>
      </c>
      <c r="G64" s="20">
        <v>192</v>
      </c>
      <c r="H64" s="20">
        <v>389</v>
      </c>
      <c r="I64" s="20">
        <v>203</v>
      </c>
      <c r="J64" s="20">
        <v>186</v>
      </c>
      <c r="K64" s="20">
        <v>299</v>
      </c>
      <c r="L64" s="20">
        <v>171</v>
      </c>
      <c r="M64" s="20">
        <v>128</v>
      </c>
      <c r="N64" s="20">
        <v>670</v>
      </c>
      <c r="O64" s="20">
        <v>364</v>
      </c>
      <c r="P64" s="20">
        <v>306</v>
      </c>
      <c r="Q64" s="20">
        <v>557</v>
      </c>
      <c r="R64" s="20">
        <v>293</v>
      </c>
      <c r="S64" s="20">
        <v>264</v>
      </c>
    </row>
    <row r="65" spans="1:19" x14ac:dyDescent="0.2">
      <c r="A65" s="30">
        <v>60</v>
      </c>
      <c r="B65" s="20">
        <v>4531</v>
      </c>
      <c r="C65" s="20">
        <v>2482</v>
      </c>
      <c r="D65" s="20">
        <v>2049</v>
      </c>
      <c r="E65" s="20">
        <v>697</v>
      </c>
      <c r="F65" s="20">
        <v>353</v>
      </c>
      <c r="G65" s="20">
        <v>344</v>
      </c>
      <c r="H65" s="20">
        <v>641</v>
      </c>
      <c r="I65" s="20">
        <v>368</v>
      </c>
      <c r="J65" s="20">
        <v>273</v>
      </c>
      <c r="K65" s="20">
        <v>646</v>
      </c>
      <c r="L65" s="20">
        <v>343</v>
      </c>
      <c r="M65" s="20">
        <v>303</v>
      </c>
      <c r="N65" s="20">
        <v>1415</v>
      </c>
      <c r="O65" s="20">
        <v>794</v>
      </c>
      <c r="P65" s="20">
        <v>621</v>
      </c>
      <c r="Q65" s="20">
        <v>1132</v>
      </c>
      <c r="R65" s="20">
        <v>624</v>
      </c>
      <c r="S65" s="20">
        <v>508</v>
      </c>
    </row>
    <row r="66" spans="1:19" x14ac:dyDescent="0.2">
      <c r="A66" s="30">
        <v>61</v>
      </c>
      <c r="B66" s="20">
        <v>1275</v>
      </c>
      <c r="C66" s="20">
        <v>723</v>
      </c>
      <c r="D66" s="20">
        <v>552</v>
      </c>
      <c r="E66" s="20">
        <v>205</v>
      </c>
      <c r="F66" s="20">
        <v>99</v>
      </c>
      <c r="G66" s="20">
        <v>106</v>
      </c>
      <c r="H66" s="20">
        <v>204</v>
      </c>
      <c r="I66" s="20">
        <v>119</v>
      </c>
      <c r="J66" s="20">
        <v>85</v>
      </c>
      <c r="K66" s="20">
        <v>179</v>
      </c>
      <c r="L66" s="20">
        <v>110</v>
      </c>
      <c r="M66" s="20">
        <v>69</v>
      </c>
      <c r="N66" s="20">
        <v>373</v>
      </c>
      <c r="O66" s="20">
        <v>225</v>
      </c>
      <c r="P66" s="20">
        <v>148</v>
      </c>
      <c r="Q66" s="20">
        <v>314</v>
      </c>
      <c r="R66" s="20">
        <v>170</v>
      </c>
      <c r="S66" s="20">
        <v>144</v>
      </c>
    </row>
    <row r="67" spans="1:19" x14ac:dyDescent="0.2">
      <c r="A67" s="30">
        <v>62</v>
      </c>
      <c r="B67" s="20">
        <v>1816</v>
      </c>
      <c r="C67" s="20">
        <v>1027</v>
      </c>
      <c r="D67" s="20">
        <v>789</v>
      </c>
      <c r="E67" s="20">
        <v>265</v>
      </c>
      <c r="F67" s="20">
        <v>141</v>
      </c>
      <c r="G67" s="20">
        <v>124</v>
      </c>
      <c r="H67" s="20">
        <v>303</v>
      </c>
      <c r="I67" s="20">
        <v>183</v>
      </c>
      <c r="J67" s="20">
        <v>120</v>
      </c>
      <c r="K67" s="20">
        <v>304</v>
      </c>
      <c r="L67" s="20">
        <v>187</v>
      </c>
      <c r="M67" s="20">
        <v>117</v>
      </c>
      <c r="N67" s="20">
        <v>512</v>
      </c>
      <c r="O67" s="20">
        <v>278</v>
      </c>
      <c r="P67" s="20">
        <v>234</v>
      </c>
      <c r="Q67" s="20">
        <v>432</v>
      </c>
      <c r="R67" s="20">
        <v>238</v>
      </c>
      <c r="S67" s="20">
        <v>194</v>
      </c>
    </row>
    <row r="68" spans="1:19" x14ac:dyDescent="0.2">
      <c r="A68" s="30">
        <v>63</v>
      </c>
      <c r="B68" s="20">
        <v>1136</v>
      </c>
      <c r="C68" s="20">
        <v>600</v>
      </c>
      <c r="D68" s="20">
        <v>536</v>
      </c>
      <c r="E68" s="20">
        <v>228</v>
      </c>
      <c r="F68" s="20">
        <v>125</v>
      </c>
      <c r="G68" s="20">
        <v>103</v>
      </c>
      <c r="H68" s="20">
        <v>164</v>
      </c>
      <c r="I68" s="20">
        <v>78</v>
      </c>
      <c r="J68" s="20">
        <v>86</v>
      </c>
      <c r="K68" s="20">
        <v>172</v>
      </c>
      <c r="L68" s="20">
        <v>95</v>
      </c>
      <c r="M68" s="20">
        <v>77</v>
      </c>
      <c r="N68" s="20">
        <v>322</v>
      </c>
      <c r="O68" s="20">
        <v>174</v>
      </c>
      <c r="P68" s="20">
        <v>148</v>
      </c>
      <c r="Q68" s="20">
        <v>250</v>
      </c>
      <c r="R68" s="20">
        <v>128</v>
      </c>
      <c r="S68" s="20">
        <v>122</v>
      </c>
    </row>
    <row r="69" spans="1:19" x14ac:dyDescent="0.2">
      <c r="A69" s="30">
        <v>64</v>
      </c>
      <c r="B69" s="20">
        <v>1158</v>
      </c>
      <c r="C69" s="20">
        <v>638</v>
      </c>
      <c r="D69" s="20">
        <v>520</v>
      </c>
      <c r="E69" s="20">
        <v>195</v>
      </c>
      <c r="F69" s="20">
        <v>101</v>
      </c>
      <c r="G69" s="20">
        <v>94</v>
      </c>
      <c r="H69" s="20">
        <v>181</v>
      </c>
      <c r="I69" s="20">
        <v>90</v>
      </c>
      <c r="J69" s="20">
        <v>91</v>
      </c>
      <c r="K69" s="20">
        <v>159</v>
      </c>
      <c r="L69" s="20">
        <v>93</v>
      </c>
      <c r="M69" s="20">
        <v>66</v>
      </c>
      <c r="N69" s="20">
        <v>337</v>
      </c>
      <c r="O69" s="20">
        <v>198</v>
      </c>
      <c r="P69" s="20">
        <v>139</v>
      </c>
      <c r="Q69" s="20">
        <v>286</v>
      </c>
      <c r="R69" s="20">
        <v>156</v>
      </c>
      <c r="S69" s="20">
        <v>130</v>
      </c>
    </row>
    <row r="70" spans="1:19" x14ac:dyDescent="0.2">
      <c r="A70" s="30">
        <v>65</v>
      </c>
      <c r="B70" s="20">
        <v>2405</v>
      </c>
      <c r="C70" s="20">
        <v>1447</v>
      </c>
      <c r="D70" s="20">
        <v>958</v>
      </c>
      <c r="E70" s="20">
        <v>426</v>
      </c>
      <c r="F70" s="20">
        <v>254</v>
      </c>
      <c r="G70" s="20">
        <v>172</v>
      </c>
      <c r="H70" s="20">
        <v>389</v>
      </c>
      <c r="I70" s="20">
        <v>227</v>
      </c>
      <c r="J70" s="20">
        <v>162</v>
      </c>
      <c r="K70" s="20">
        <v>384</v>
      </c>
      <c r="L70" s="20">
        <v>237</v>
      </c>
      <c r="M70" s="20">
        <v>147</v>
      </c>
      <c r="N70" s="20">
        <v>707</v>
      </c>
      <c r="O70" s="20">
        <v>427</v>
      </c>
      <c r="P70" s="20">
        <v>280</v>
      </c>
      <c r="Q70" s="20">
        <v>499</v>
      </c>
      <c r="R70" s="20">
        <v>302</v>
      </c>
      <c r="S70" s="20">
        <v>197</v>
      </c>
    </row>
    <row r="71" spans="1:19" x14ac:dyDescent="0.2">
      <c r="A71" s="30">
        <v>66</v>
      </c>
      <c r="B71" s="20">
        <v>788</v>
      </c>
      <c r="C71" s="20">
        <v>420</v>
      </c>
      <c r="D71" s="20">
        <v>368</v>
      </c>
      <c r="E71" s="20">
        <v>157</v>
      </c>
      <c r="F71" s="20">
        <v>91</v>
      </c>
      <c r="G71" s="20">
        <v>66</v>
      </c>
      <c r="H71" s="20">
        <v>117</v>
      </c>
      <c r="I71" s="20">
        <v>54</v>
      </c>
      <c r="J71" s="20">
        <v>63</v>
      </c>
      <c r="K71" s="20">
        <v>125</v>
      </c>
      <c r="L71" s="20">
        <v>68</v>
      </c>
      <c r="M71" s="20">
        <v>57</v>
      </c>
      <c r="N71" s="20">
        <v>222</v>
      </c>
      <c r="O71" s="20">
        <v>116</v>
      </c>
      <c r="P71" s="20">
        <v>106</v>
      </c>
      <c r="Q71" s="20">
        <v>167</v>
      </c>
      <c r="R71" s="20">
        <v>91</v>
      </c>
      <c r="S71" s="20">
        <v>76</v>
      </c>
    </row>
    <row r="72" spans="1:19" x14ac:dyDescent="0.2">
      <c r="A72" s="30">
        <v>67</v>
      </c>
      <c r="B72" s="20">
        <v>966</v>
      </c>
      <c r="C72" s="20">
        <v>556</v>
      </c>
      <c r="D72" s="20">
        <v>410</v>
      </c>
      <c r="E72" s="20">
        <v>200</v>
      </c>
      <c r="F72" s="20">
        <v>121</v>
      </c>
      <c r="G72" s="20">
        <v>79</v>
      </c>
      <c r="H72" s="20">
        <v>164</v>
      </c>
      <c r="I72" s="20">
        <v>95</v>
      </c>
      <c r="J72" s="20">
        <v>69</v>
      </c>
      <c r="K72" s="20">
        <v>131</v>
      </c>
      <c r="L72" s="20">
        <v>77</v>
      </c>
      <c r="M72" s="20">
        <v>54</v>
      </c>
      <c r="N72" s="20">
        <v>281</v>
      </c>
      <c r="O72" s="20">
        <v>154</v>
      </c>
      <c r="P72" s="20">
        <v>127</v>
      </c>
      <c r="Q72" s="20">
        <v>190</v>
      </c>
      <c r="R72" s="20">
        <v>109</v>
      </c>
      <c r="S72" s="20">
        <v>81</v>
      </c>
    </row>
    <row r="73" spans="1:19" x14ac:dyDescent="0.2">
      <c r="A73" s="30">
        <v>68</v>
      </c>
      <c r="B73" s="20">
        <v>1389</v>
      </c>
      <c r="C73" s="20">
        <v>774</v>
      </c>
      <c r="D73" s="20">
        <v>615</v>
      </c>
      <c r="E73" s="20">
        <v>266</v>
      </c>
      <c r="F73" s="20">
        <v>152</v>
      </c>
      <c r="G73" s="20">
        <v>114</v>
      </c>
      <c r="H73" s="20">
        <v>210</v>
      </c>
      <c r="I73" s="20">
        <v>116</v>
      </c>
      <c r="J73" s="20">
        <v>94</v>
      </c>
      <c r="K73" s="20">
        <v>204</v>
      </c>
      <c r="L73" s="20">
        <v>120</v>
      </c>
      <c r="M73" s="20">
        <v>84</v>
      </c>
      <c r="N73" s="20">
        <v>405</v>
      </c>
      <c r="O73" s="20">
        <v>220</v>
      </c>
      <c r="P73" s="20">
        <v>185</v>
      </c>
      <c r="Q73" s="20">
        <v>304</v>
      </c>
      <c r="R73" s="20">
        <v>166</v>
      </c>
      <c r="S73" s="20">
        <v>138</v>
      </c>
    </row>
    <row r="74" spans="1:19" x14ac:dyDescent="0.2">
      <c r="A74" s="30">
        <v>69</v>
      </c>
      <c r="B74" s="20">
        <v>1146</v>
      </c>
      <c r="C74" s="20">
        <v>693</v>
      </c>
      <c r="D74" s="20">
        <v>453</v>
      </c>
      <c r="E74" s="20">
        <v>222</v>
      </c>
      <c r="F74" s="20">
        <v>147</v>
      </c>
      <c r="G74" s="20">
        <v>75</v>
      </c>
      <c r="H74" s="20">
        <v>186</v>
      </c>
      <c r="I74" s="20">
        <v>109</v>
      </c>
      <c r="J74" s="20">
        <v>77</v>
      </c>
      <c r="K74" s="20">
        <v>211</v>
      </c>
      <c r="L74" s="20">
        <v>124</v>
      </c>
      <c r="M74" s="20">
        <v>87</v>
      </c>
      <c r="N74" s="20">
        <v>259</v>
      </c>
      <c r="O74" s="20">
        <v>161</v>
      </c>
      <c r="P74" s="20">
        <v>98</v>
      </c>
      <c r="Q74" s="20">
        <v>268</v>
      </c>
      <c r="R74" s="20">
        <v>152</v>
      </c>
      <c r="S74" s="20">
        <v>116</v>
      </c>
    </row>
    <row r="75" spans="1:19" x14ac:dyDescent="0.2">
      <c r="A75" s="30">
        <v>70</v>
      </c>
      <c r="B75" s="20">
        <v>1601</v>
      </c>
      <c r="C75" s="20">
        <v>960</v>
      </c>
      <c r="D75" s="20">
        <v>641</v>
      </c>
      <c r="E75" s="20">
        <v>276</v>
      </c>
      <c r="F75" s="20">
        <v>178</v>
      </c>
      <c r="G75" s="20">
        <v>98</v>
      </c>
      <c r="H75" s="20">
        <v>189</v>
      </c>
      <c r="I75" s="20">
        <v>105</v>
      </c>
      <c r="J75" s="20">
        <v>84</v>
      </c>
      <c r="K75" s="20">
        <v>261</v>
      </c>
      <c r="L75" s="20">
        <v>145</v>
      </c>
      <c r="M75" s="20">
        <v>116</v>
      </c>
      <c r="N75" s="20">
        <v>497</v>
      </c>
      <c r="O75" s="20">
        <v>288</v>
      </c>
      <c r="P75" s="20">
        <v>209</v>
      </c>
      <c r="Q75" s="20">
        <v>378</v>
      </c>
      <c r="R75" s="20">
        <v>244</v>
      </c>
      <c r="S75" s="20">
        <v>134</v>
      </c>
    </row>
    <row r="76" spans="1:19" x14ac:dyDescent="0.2">
      <c r="A76" s="30">
        <v>71</v>
      </c>
      <c r="B76" s="20">
        <v>450</v>
      </c>
      <c r="C76" s="20">
        <v>279</v>
      </c>
      <c r="D76" s="20">
        <v>171</v>
      </c>
      <c r="E76" s="20">
        <v>79</v>
      </c>
      <c r="F76" s="20">
        <v>48</v>
      </c>
      <c r="G76" s="20">
        <v>31</v>
      </c>
      <c r="H76" s="20">
        <v>67</v>
      </c>
      <c r="I76" s="20">
        <v>36</v>
      </c>
      <c r="J76" s="20">
        <v>31</v>
      </c>
      <c r="K76" s="20">
        <v>93</v>
      </c>
      <c r="L76" s="20">
        <v>65</v>
      </c>
      <c r="M76" s="20">
        <v>28</v>
      </c>
      <c r="N76" s="20">
        <v>114</v>
      </c>
      <c r="O76" s="20">
        <v>68</v>
      </c>
      <c r="P76" s="20">
        <v>46</v>
      </c>
      <c r="Q76" s="20">
        <v>97</v>
      </c>
      <c r="R76" s="20">
        <v>62</v>
      </c>
      <c r="S76" s="20">
        <v>35</v>
      </c>
    </row>
    <row r="77" spans="1:19" x14ac:dyDescent="0.2">
      <c r="A77" s="30">
        <v>72</v>
      </c>
      <c r="B77" s="20">
        <v>638</v>
      </c>
      <c r="C77" s="20">
        <v>408</v>
      </c>
      <c r="D77" s="20">
        <v>230</v>
      </c>
      <c r="E77" s="20">
        <v>120</v>
      </c>
      <c r="F77" s="20">
        <v>72</v>
      </c>
      <c r="G77" s="20">
        <v>48</v>
      </c>
      <c r="H77" s="20">
        <v>115</v>
      </c>
      <c r="I77" s="20">
        <v>65</v>
      </c>
      <c r="J77" s="20">
        <v>50</v>
      </c>
      <c r="K77" s="20">
        <v>101</v>
      </c>
      <c r="L77" s="20">
        <v>75</v>
      </c>
      <c r="M77" s="20">
        <v>26</v>
      </c>
      <c r="N77" s="20">
        <v>153</v>
      </c>
      <c r="O77" s="20">
        <v>104</v>
      </c>
      <c r="P77" s="20">
        <v>49</v>
      </c>
      <c r="Q77" s="20">
        <v>149</v>
      </c>
      <c r="R77" s="20">
        <v>92</v>
      </c>
      <c r="S77" s="20">
        <v>57</v>
      </c>
    </row>
    <row r="78" spans="1:19" x14ac:dyDescent="0.2">
      <c r="A78" s="30">
        <v>73</v>
      </c>
      <c r="B78" s="20">
        <v>336</v>
      </c>
      <c r="C78" s="20">
        <v>199</v>
      </c>
      <c r="D78" s="20">
        <v>137</v>
      </c>
      <c r="E78" s="20">
        <v>91</v>
      </c>
      <c r="F78" s="20">
        <v>53</v>
      </c>
      <c r="G78" s="20">
        <v>38</v>
      </c>
      <c r="H78" s="20">
        <v>49</v>
      </c>
      <c r="I78" s="20">
        <v>31</v>
      </c>
      <c r="J78" s="20">
        <v>18</v>
      </c>
      <c r="K78" s="20">
        <v>61</v>
      </c>
      <c r="L78" s="20">
        <v>40</v>
      </c>
      <c r="M78" s="20">
        <v>21</v>
      </c>
      <c r="N78" s="20">
        <v>70</v>
      </c>
      <c r="O78" s="20">
        <v>44</v>
      </c>
      <c r="P78" s="20">
        <v>26</v>
      </c>
      <c r="Q78" s="20">
        <v>65</v>
      </c>
      <c r="R78" s="20">
        <v>31</v>
      </c>
      <c r="S78" s="20">
        <v>34</v>
      </c>
    </row>
    <row r="79" spans="1:19" x14ac:dyDescent="0.2">
      <c r="A79" s="30">
        <v>74</v>
      </c>
      <c r="B79" s="20">
        <v>318</v>
      </c>
      <c r="C79" s="20">
        <v>176</v>
      </c>
      <c r="D79" s="20">
        <v>142</v>
      </c>
      <c r="E79" s="20">
        <v>69</v>
      </c>
      <c r="F79" s="20">
        <v>37</v>
      </c>
      <c r="G79" s="20">
        <v>32</v>
      </c>
      <c r="H79" s="20">
        <v>39</v>
      </c>
      <c r="I79" s="20">
        <v>20</v>
      </c>
      <c r="J79" s="20">
        <v>19</v>
      </c>
      <c r="K79" s="20">
        <v>48</v>
      </c>
      <c r="L79" s="20">
        <v>30</v>
      </c>
      <c r="M79" s="20">
        <v>18</v>
      </c>
      <c r="N79" s="20">
        <v>98</v>
      </c>
      <c r="O79" s="20">
        <v>58</v>
      </c>
      <c r="P79" s="20">
        <v>40</v>
      </c>
      <c r="Q79" s="20">
        <v>64</v>
      </c>
      <c r="R79" s="20">
        <v>31</v>
      </c>
      <c r="S79" s="20">
        <v>33</v>
      </c>
    </row>
    <row r="80" spans="1:19" x14ac:dyDescent="0.2">
      <c r="A80" s="30">
        <v>75</v>
      </c>
      <c r="B80" s="20">
        <v>655</v>
      </c>
      <c r="C80" s="20">
        <v>430</v>
      </c>
      <c r="D80" s="20">
        <v>225</v>
      </c>
      <c r="E80" s="20">
        <v>137</v>
      </c>
      <c r="F80" s="20">
        <v>95</v>
      </c>
      <c r="G80" s="20">
        <v>42</v>
      </c>
      <c r="H80" s="20">
        <v>129</v>
      </c>
      <c r="I80" s="20">
        <v>79</v>
      </c>
      <c r="J80" s="20">
        <v>50</v>
      </c>
      <c r="K80" s="20">
        <v>129</v>
      </c>
      <c r="L80" s="20">
        <v>84</v>
      </c>
      <c r="M80" s="20">
        <v>45</v>
      </c>
      <c r="N80" s="20">
        <v>150</v>
      </c>
      <c r="O80" s="20">
        <v>101</v>
      </c>
      <c r="P80" s="20">
        <v>49</v>
      </c>
      <c r="Q80" s="20">
        <v>110</v>
      </c>
      <c r="R80" s="20">
        <v>71</v>
      </c>
      <c r="S80" s="20">
        <v>39</v>
      </c>
    </row>
    <row r="81" spans="1:19" x14ac:dyDescent="0.2">
      <c r="A81" s="30">
        <v>76</v>
      </c>
      <c r="B81" s="20">
        <v>406</v>
      </c>
      <c r="C81" s="20">
        <v>268</v>
      </c>
      <c r="D81" s="20">
        <v>138</v>
      </c>
      <c r="E81" s="20">
        <v>91</v>
      </c>
      <c r="F81" s="20">
        <v>67</v>
      </c>
      <c r="G81" s="20">
        <v>24</v>
      </c>
      <c r="H81" s="20">
        <v>50</v>
      </c>
      <c r="I81" s="20">
        <v>35</v>
      </c>
      <c r="J81" s="20">
        <v>15</v>
      </c>
      <c r="K81" s="20">
        <v>59</v>
      </c>
      <c r="L81" s="20">
        <v>35</v>
      </c>
      <c r="M81" s="20">
        <v>24</v>
      </c>
      <c r="N81" s="20">
        <v>116</v>
      </c>
      <c r="O81" s="20">
        <v>81</v>
      </c>
      <c r="P81" s="20">
        <v>35</v>
      </c>
      <c r="Q81" s="20">
        <v>90</v>
      </c>
      <c r="R81" s="20">
        <v>50</v>
      </c>
      <c r="S81" s="20">
        <v>40</v>
      </c>
    </row>
    <row r="82" spans="1:19" x14ac:dyDescent="0.2">
      <c r="A82" s="30">
        <v>77</v>
      </c>
      <c r="B82" s="20">
        <v>165</v>
      </c>
      <c r="C82" s="20">
        <v>119</v>
      </c>
      <c r="D82" s="20">
        <v>46</v>
      </c>
      <c r="E82" s="20">
        <v>28</v>
      </c>
      <c r="F82" s="20">
        <v>20</v>
      </c>
      <c r="G82" s="20">
        <v>8</v>
      </c>
      <c r="H82" s="20">
        <v>41</v>
      </c>
      <c r="I82" s="20">
        <v>30</v>
      </c>
      <c r="J82" s="20">
        <v>11</v>
      </c>
      <c r="K82" s="20">
        <v>26</v>
      </c>
      <c r="L82" s="20">
        <v>20</v>
      </c>
      <c r="M82" s="20">
        <v>6</v>
      </c>
      <c r="N82" s="20">
        <v>44</v>
      </c>
      <c r="O82" s="20">
        <v>33</v>
      </c>
      <c r="P82" s="20">
        <v>11</v>
      </c>
      <c r="Q82" s="20">
        <v>26</v>
      </c>
      <c r="R82" s="20">
        <v>16</v>
      </c>
      <c r="S82" s="20">
        <v>10</v>
      </c>
    </row>
    <row r="83" spans="1:19" x14ac:dyDescent="0.2">
      <c r="A83" s="30">
        <v>78</v>
      </c>
      <c r="B83" s="20">
        <v>326</v>
      </c>
      <c r="C83" s="20">
        <v>199</v>
      </c>
      <c r="D83" s="20">
        <v>127</v>
      </c>
      <c r="E83" s="20">
        <v>78</v>
      </c>
      <c r="F83" s="20">
        <v>53</v>
      </c>
      <c r="G83" s="20">
        <v>25</v>
      </c>
      <c r="H83" s="20">
        <v>62</v>
      </c>
      <c r="I83" s="20">
        <v>43</v>
      </c>
      <c r="J83" s="20">
        <v>19</v>
      </c>
      <c r="K83" s="20">
        <v>46</v>
      </c>
      <c r="L83" s="20">
        <v>28</v>
      </c>
      <c r="M83" s="20">
        <v>18</v>
      </c>
      <c r="N83" s="20">
        <v>80</v>
      </c>
      <c r="O83" s="20">
        <v>42</v>
      </c>
      <c r="P83" s="20">
        <v>38</v>
      </c>
      <c r="Q83" s="20">
        <v>60</v>
      </c>
      <c r="R83" s="20">
        <v>33</v>
      </c>
      <c r="S83" s="20">
        <v>27</v>
      </c>
    </row>
    <row r="84" spans="1:19" x14ac:dyDescent="0.2">
      <c r="A84" s="30">
        <v>79</v>
      </c>
      <c r="B84" s="20">
        <v>274</v>
      </c>
      <c r="C84" s="20">
        <v>174</v>
      </c>
      <c r="D84" s="20">
        <v>100</v>
      </c>
      <c r="E84" s="20">
        <v>51</v>
      </c>
      <c r="F84" s="20">
        <v>32</v>
      </c>
      <c r="G84" s="20">
        <v>19</v>
      </c>
      <c r="H84" s="20">
        <v>55</v>
      </c>
      <c r="I84" s="20">
        <v>34</v>
      </c>
      <c r="J84" s="20">
        <v>21</v>
      </c>
      <c r="K84" s="20">
        <v>45</v>
      </c>
      <c r="L84" s="20">
        <v>32</v>
      </c>
      <c r="M84" s="20">
        <v>13</v>
      </c>
      <c r="N84" s="20">
        <v>52</v>
      </c>
      <c r="O84" s="20">
        <v>34</v>
      </c>
      <c r="P84" s="20">
        <v>18</v>
      </c>
      <c r="Q84" s="20">
        <v>71</v>
      </c>
      <c r="R84" s="20">
        <v>42</v>
      </c>
      <c r="S84" s="20">
        <v>29</v>
      </c>
    </row>
    <row r="85" spans="1:19" x14ac:dyDescent="0.2">
      <c r="A85" s="30">
        <v>80</v>
      </c>
      <c r="B85" s="20">
        <v>354</v>
      </c>
      <c r="C85" s="20">
        <v>221</v>
      </c>
      <c r="D85" s="20">
        <v>133</v>
      </c>
      <c r="E85" s="20">
        <v>72</v>
      </c>
      <c r="F85" s="20">
        <v>41</v>
      </c>
      <c r="G85" s="20">
        <v>31</v>
      </c>
      <c r="H85" s="20">
        <v>49</v>
      </c>
      <c r="I85" s="20">
        <v>27</v>
      </c>
      <c r="J85" s="20">
        <v>22</v>
      </c>
      <c r="K85" s="20">
        <v>72</v>
      </c>
      <c r="L85" s="20">
        <v>48</v>
      </c>
      <c r="M85" s="20">
        <v>24</v>
      </c>
      <c r="N85" s="20">
        <v>89</v>
      </c>
      <c r="O85" s="20">
        <v>58</v>
      </c>
      <c r="P85" s="20">
        <v>31</v>
      </c>
      <c r="Q85" s="20">
        <v>72</v>
      </c>
      <c r="R85" s="20">
        <v>47</v>
      </c>
      <c r="S85" s="20">
        <v>25</v>
      </c>
    </row>
    <row r="86" spans="1:19" x14ac:dyDescent="0.2">
      <c r="A86" s="30">
        <v>81</v>
      </c>
      <c r="B86" s="20">
        <v>110</v>
      </c>
      <c r="C86" s="20">
        <v>77</v>
      </c>
      <c r="D86" s="20">
        <v>33</v>
      </c>
      <c r="E86" s="20">
        <v>26</v>
      </c>
      <c r="F86" s="20">
        <v>19</v>
      </c>
      <c r="G86" s="20">
        <v>7</v>
      </c>
      <c r="H86" s="20">
        <v>21</v>
      </c>
      <c r="I86" s="20">
        <v>14</v>
      </c>
      <c r="J86" s="20">
        <v>7</v>
      </c>
      <c r="K86" s="20">
        <v>31</v>
      </c>
      <c r="L86" s="20">
        <v>21</v>
      </c>
      <c r="M86" s="20">
        <v>10</v>
      </c>
      <c r="N86" s="20">
        <v>23</v>
      </c>
      <c r="O86" s="20">
        <v>15</v>
      </c>
      <c r="P86" s="20">
        <v>8</v>
      </c>
      <c r="Q86" s="20">
        <v>9</v>
      </c>
      <c r="R86" s="20">
        <v>8</v>
      </c>
      <c r="S86" s="20">
        <v>1</v>
      </c>
    </row>
    <row r="87" spans="1:19" x14ac:dyDescent="0.2">
      <c r="A87" s="30">
        <v>82</v>
      </c>
      <c r="B87" s="20">
        <v>112</v>
      </c>
      <c r="C87" s="20">
        <v>70</v>
      </c>
      <c r="D87" s="20">
        <v>42</v>
      </c>
      <c r="E87" s="20">
        <v>22</v>
      </c>
      <c r="F87" s="20">
        <v>14</v>
      </c>
      <c r="G87" s="20">
        <v>8</v>
      </c>
      <c r="H87" s="20">
        <v>18</v>
      </c>
      <c r="I87" s="20">
        <v>10</v>
      </c>
      <c r="J87" s="20">
        <v>8</v>
      </c>
      <c r="K87" s="20">
        <v>28</v>
      </c>
      <c r="L87" s="20">
        <v>12</v>
      </c>
      <c r="M87" s="20">
        <v>16</v>
      </c>
      <c r="N87" s="20">
        <v>27</v>
      </c>
      <c r="O87" s="20">
        <v>25</v>
      </c>
      <c r="P87" s="20">
        <v>2</v>
      </c>
      <c r="Q87" s="20">
        <v>17</v>
      </c>
      <c r="R87" s="20">
        <v>9</v>
      </c>
      <c r="S87" s="20">
        <v>8</v>
      </c>
    </row>
    <row r="88" spans="1:19" x14ac:dyDescent="0.2">
      <c r="A88" s="30">
        <v>83</v>
      </c>
      <c r="B88" s="20">
        <v>55</v>
      </c>
      <c r="C88" s="20">
        <v>34</v>
      </c>
      <c r="D88" s="20">
        <v>21</v>
      </c>
      <c r="E88" s="20">
        <v>11</v>
      </c>
      <c r="F88" s="20">
        <v>6</v>
      </c>
      <c r="G88" s="20">
        <v>5</v>
      </c>
      <c r="H88" s="20">
        <v>10</v>
      </c>
      <c r="I88" s="20">
        <v>9</v>
      </c>
      <c r="J88" s="20">
        <v>1</v>
      </c>
      <c r="K88" s="20">
        <v>10</v>
      </c>
      <c r="L88" s="20">
        <v>4</v>
      </c>
      <c r="M88" s="20">
        <v>6</v>
      </c>
      <c r="N88" s="20">
        <v>14</v>
      </c>
      <c r="O88" s="20">
        <v>10</v>
      </c>
      <c r="P88" s="20">
        <v>4</v>
      </c>
      <c r="Q88" s="20">
        <v>10</v>
      </c>
      <c r="R88" s="20">
        <v>5</v>
      </c>
      <c r="S88" s="20">
        <v>5</v>
      </c>
    </row>
    <row r="89" spans="1:19" x14ac:dyDescent="0.2">
      <c r="A89" s="30">
        <v>84</v>
      </c>
      <c r="B89" s="20">
        <v>56</v>
      </c>
      <c r="C89" s="20">
        <v>28</v>
      </c>
      <c r="D89" s="20">
        <v>28</v>
      </c>
      <c r="E89" s="20">
        <v>12</v>
      </c>
      <c r="F89" s="20">
        <v>6</v>
      </c>
      <c r="G89" s="20">
        <v>6</v>
      </c>
      <c r="H89" s="20">
        <v>6</v>
      </c>
      <c r="I89" s="20">
        <v>2</v>
      </c>
      <c r="J89" s="20">
        <v>4</v>
      </c>
      <c r="K89" s="20">
        <v>15</v>
      </c>
      <c r="L89" s="20">
        <v>7</v>
      </c>
      <c r="M89" s="20">
        <v>8</v>
      </c>
      <c r="N89" s="20">
        <v>14</v>
      </c>
      <c r="O89" s="20">
        <v>9</v>
      </c>
      <c r="P89" s="20">
        <v>5</v>
      </c>
      <c r="Q89" s="20">
        <v>9</v>
      </c>
      <c r="R89" s="20">
        <v>4</v>
      </c>
      <c r="S89" s="20">
        <v>5</v>
      </c>
    </row>
    <row r="90" spans="1:19" x14ac:dyDescent="0.2">
      <c r="A90" s="30">
        <v>85</v>
      </c>
      <c r="B90" s="20">
        <v>114</v>
      </c>
      <c r="C90" s="20">
        <v>87</v>
      </c>
      <c r="D90" s="20">
        <v>27</v>
      </c>
      <c r="E90" s="20">
        <v>23</v>
      </c>
      <c r="F90" s="20">
        <v>19</v>
      </c>
      <c r="G90" s="20">
        <v>4</v>
      </c>
      <c r="H90" s="20">
        <v>24</v>
      </c>
      <c r="I90" s="20">
        <v>18</v>
      </c>
      <c r="J90" s="20">
        <v>6</v>
      </c>
      <c r="K90" s="20">
        <v>21</v>
      </c>
      <c r="L90" s="20">
        <v>15</v>
      </c>
      <c r="M90" s="20">
        <v>6</v>
      </c>
      <c r="N90" s="20">
        <v>29</v>
      </c>
      <c r="O90" s="20">
        <v>25</v>
      </c>
      <c r="P90" s="20">
        <v>4</v>
      </c>
      <c r="Q90" s="20">
        <v>17</v>
      </c>
      <c r="R90" s="20">
        <v>10</v>
      </c>
      <c r="S90" s="20">
        <v>7</v>
      </c>
    </row>
    <row r="91" spans="1:19" x14ac:dyDescent="0.2">
      <c r="A91" s="30">
        <v>86</v>
      </c>
      <c r="B91" s="20">
        <v>58</v>
      </c>
      <c r="C91" s="20">
        <v>37</v>
      </c>
      <c r="D91" s="20">
        <v>21</v>
      </c>
      <c r="E91" s="20">
        <v>10</v>
      </c>
      <c r="F91" s="20">
        <v>6</v>
      </c>
      <c r="G91" s="20">
        <v>4</v>
      </c>
      <c r="H91" s="20">
        <v>17</v>
      </c>
      <c r="I91" s="20">
        <v>11</v>
      </c>
      <c r="J91" s="20">
        <v>6</v>
      </c>
      <c r="K91" s="20">
        <v>12</v>
      </c>
      <c r="L91" s="20">
        <v>9</v>
      </c>
      <c r="M91" s="20">
        <v>3</v>
      </c>
      <c r="N91" s="20">
        <v>11</v>
      </c>
      <c r="O91" s="20">
        <v>5</v>
      </c>
      <c r="P91" s="20">
        <v>6</v>
      </c>
      <c r="Q91" s="20">
        <v>8</v>
      </c>
      <c r="R91" s="20">
        <v>6</v>
      </c>
      <c r="S91" s="20">
        <v>2</v>
      </c>
    </row>
    <row r="92" spans="1:19" x14ac:dyDescent="0.2">
      <c r="A92" s="30">
        <v>87</v>
      </c>
      <c r="B92" s="20">
        <v>36</v>
      </c>
      <c r="C92" s="20">
        <v>20</v>
      </c>
      <c r="D92" s="20">
        <v>16</v>
      </c>
      <c r="E92" s="20">
        <v>8</v>
      </c>
      <c r="F92" s="20">
        <v>4</v>
      </c>
      <c r="G92" s="20">
        <v>4</v>
      </c>
      <c r="H92" s="20">
        <v>4</v>
      </c>
      <c r="I92" s="20">
        <v>1</v>
      </c>
      <c r="J92" s="20">
        <v>3</v>
      </c>
      <c r="K92" s="20">
        <v>11</v>
      </c>
      <c r="L92" s="20">
        <v>10</v>
      </c>
      <c r="M92" s="20">
        <v>1</v>
      </c>
      <c r="N92" s="20">
        <v>7</v>
      </c>
      <c r="O92" s="20">
        <v>3</v>
      </c>
      <c r="P92" s="20">
        <v>4</v>
      </c>
      <c r="Q92" s="20">
        <v>6</v>
      </c>
      <c r="R92" s="20">
        <v>2</v>
      </c>
      <c r="S92" s="20">
        <v>4</v>
      </c>
    </row>
    <row r="93" spans="1:19" x14ac:dyDescent="0.2">
      <c r="A93" s="30">
        <v>88</v>
      </c>
      <c r="B93" s="20">
        <v>41</v>
      </c>
      <c r="C93" s="20">
        <v>21</v>
      </c>
      <c r="D93" s="20">
        <v>20</v>
      </c>
      <c r="E93" s="20">
        <v>13</v>
      </c>
      <c r="F93" s="20">
        <v>5</v>
      </c>
      <c r="G93" s="20">
        <v>8</v>
      </c>
      <c r="H93" s="20">
        <v>3</v>
      </c>
      <c r="I93" s="20">
        <v>1</v>
      </c>
      <c r="J93" s="20">
        <v>2</v>
      </c>
      <c r="K93" s="20">
        <v>11</v>
      </c>
      <c r="L93" s="20">
        <v>6</v>
      </c>
      <c r="M93" s="20">
        <v>5</v>
      </c>
      <c r="N93" s="20">
        <v>5</v>
      </c>
      <c r="O93" s="20">
        <v>1</v>
      </c>
      <c r="P93" s="20">
        <v>4</v>
      </c>
      <c r="Q93" s="20">
        <v>9</v>
      </c>
      <c r="R93" s="20">
        <v>8</v>
      </c>
      <c r="S93" s="20">
        <v>1</v>
      </c>
    </row>
    <row r="94" spans="1:19" x14ac:dyDescent="0.2">
      <c r="A94" s="30">
        <v>89</v>
      </c>
      <c r="B94" s="20">
        <v>33</v>
      </c>
      <c r="C94" s="20">
        <v>20</v>
      </c>
      <c r="D94" s="20">
        <v>13</v>
      </c>
      <c r="E94" s="20">
        <v>7</v>
      </c>
      <c r="F94" s="20">
        <v>5</v>
      </c>
      <c r="G94" s="20">
        <v>2</v>
      </c>
      <c r="H94" s="20">
        <v>3</v>
      </c>
      <c r="I94" s="20">
        <v>3</v>
      </c>
      <c r="J94" s="20">
        <v>0</v>
      </c>
      <c r="K94" s="20">
        <v>6</v>
      </c>
      <c r="L94" s="20">
        <v>3</v>
      </c>
      <c r="M94" s="20">
        <v>3</v>
      </c>
      <c r="N94" s="20">
        <v>9</v>
      </c>
      <c r="O94" s="20">
        <v>4</v>
      </c>
      <c r="P94" s="20">
        <v>5</v>
      </c>
      <c r="Q94" s="20">
        <v>8</v>
      </c>
      <c r="R94" s="20">
        <v>5</v>
      </c>
      <c r="S94" s="20">
        <v>3</v>
      </c>
    </row>
    <row r="95" spans="1:19" x14ac:dyDescent="0.2">
      <c r="A95" s="30">
        <v>90</v>
      </c>
      <c r="B95" s="20">
        <v>48</v>
      </c>
      <c r="C95" s="20">
        <v>28</v>
      </c>
      <c r="D95" s="20">
        <v>20</v>
      </c>
      <c r="E95" s="20">
        <v>14</v>
      </c>
      <c r="F95" s="20">
        <v>10</v>
      </c>
      <c r="G95" s="20">
        <v>4</v>
      </c>
      <c r="H95" s="20">
        <v>8</v>
      </c>
      <c r="I95" s="20">
        <v>2</v>
      </c>
      <c r="J95" s="20">
        <v>6</v>
      </c>
      <c r="K95" s="20">
        <v>7</v>
      </c>
      <c r="L95" s="20">
        <v>4</v>
      </c>
      <c r="M95" s="20">
        <v>3</v>
      </c>
      <c r="N95" s="20">
        <v>12</v>
      </c>
      <c r="O95" s="20">
        <v>7</v>
      </c>
      <c r="P95" s="20">
        <v>5</v>
      </c>
      <c r="Q95" s="20">
        <v>7</v>
      </c>
      <c r="R95" s="20">
        <v>5</v>
      </c>
      <c r="S95" s="20">
        <v>2</v>
      </c>
    </row>
    <row r="96" spans="1:19" x14ac:dyDescent="0.2">
      <c r="A96" s="30">
        <v>91</v>
      </c>
      <c r="B96" s="20">
        <v>22</v>
      </c>
      <c r="C96" s="20">
        <v>15</v>
      </c>
      <c r="D96" s="20">
        <v>7</v>
      </c>
      <c r="E96" s="20">
        <v>5</v>
      </c>
      <c r="F96" s="20">
        <v>4</v>
      </c>
      <c r="G96" s="20">
        <v>1</v>
      </c>
      <c r="H96" s="20">
        <v>2</v>
      </c>
      <c r="I96" s="20">
        <v>1</v>
      </c>
      <c r="J96" s="20">
        <v>1</v>
      </c>
      <c r="K96" s="20">
        <v>5</v>
      </c>
      <c r="L96" s="20">
        <v>3</v>
      </c>
      <c r="M96" s="20">
        <v>2</v>
      </c>
      <c r="N96" s="20">
        <v>8</v>
      </c>
      <c r="O96" s="20">
        <v>5</v>
      </c>
      <c r="P96" s="20">
        <v>3</v>
      </c>
      <c r="Q96" s="20">
        <v>2</v>
      </c>
      <c r="R96" s="20">
        <v>2</v>
      </c>
      <c r="S96" s="20">
        <v>0</v>
      </c>
    </row>
    <row r="97" spans="1:19" x14ac:dyDescent="0.2">
      <c r="A97" s="30">
        <v>92</v>
      </c>
      <c r="B97" s="20">
        <v>22</v>
      </c>
      <c r="C97" s="20">
        <v>10</v>
      </c>
      <c r="D97" s="20">
        <v>12</v>
      </c>
      <c r="E97" s="20">
        <v>2</v>
      </c>
      <c r="F97" s="20">
        <v>1</v>
      </c>
      <c r="G97" s="20">
        <v>1</v>
      </c>
      <c r="H97" s="20">
        <v>6</v>
      </c>
      <c r="I97" s="20">
        <v>3</v>
      </c>
      <c r="J97" s="20">
        <v>3</v>
      </c>
      <c r="K97" s="20">
        <v>6</v>
      </c>
      <c r="L97" s="20">
        <v>3</v>
      </c>
      <c r="M97" s="20">
        <v>3</v>
      </c>
      <c r="N97" s="20">
        <v>4</v>
      </c>
      <c r="O97" s="20">
        <v>2</v>
      </c>
      <c r="P97" s="20">
        <v>2</v>
      </c>
      <c r="Q97" s="20">
        <v>4</v>
      </c>
      <c r="R97" s="20">
        <v>1</v>
      </c>
      <c r="S97" s="20">
        <v>3</v>
      </c>
    </row>
    <row r="98" spans="1:19" x14ac:dyDescent="0.2">
      <c r="A98" s="30">
        <v>93</v>
      </c>
      <c r="B98" s="20">
        <v>12</v>
      </c>
      <c r="C98" s="20">
        <v>4</v>
      </c>
      <c r="D98" s="20">
        <v>8</v>
      </c>
      <c r="E98" s="20">
        <v>4</v>
      </c>
      <c r="F98" s="20">
        <v>2</v>
      </c>
      <c r="G98" s="20">
        <v>2</v>
      </c>
      <c r="H98" s="20">
        <v>1</v>
      </c>
      <c r="I98" s="20">
        <v>0</v>
      </c>
      <c r="J98" s="20">
        <v>1</v>
      </c>
      <c r="K98" s="20">
        <v>5</v>
      </c>
      <c r="L98" s="20">
        <v>2</v>
      </c>
      <c r="M98" s="20">
        <v>3</v>
      </c>
      <c r="N98" s="20">
        <v>0</v>
      </c>
      <c r="O98" s="20">
        <v>0</v>
      </c>
      <c r="P98" s="20">
        <v>0</v>
      </c>
      <c r="Q98" s="20">
        <v>2</v>
      </c>
      <c r="R98" s="20">
        <v>0</v>
      </c>
      <c r="S98" s="20">
        <v>2</v>
      </c>
    </row>
    <row r="99" spans="1:19" x14ac:dyDescent="0.2">
      <c r="A99" s="30">
        <v>94</v>
      </c>
      <c r="B99" s="20">
        <v>5</v>
      </c>
      <c r="C99" s="20">
        <v>4</v>
      </c>
      <c r="D99" s="20">
        <v>1</v>
      </c>
      <c r="E99" s="20">
        <v>0</v>
      </c>
      <c r="F99" s="20">
        <v>0</v>
      </c>
      <c r="G99" s="20">
        <v>0</v>
      </c>
      <c r="H99" s="20">
        <v>1</v>
      </c>
      <c r="I99" s="20">
        <v>1</v>
      </c>
      <c r="J99" s="20">
        <v>0</v>
      </c>
      <c r="K99" s="20">
        <v>1</v>
      </c>
      <c r="L99" s="20">
        <v>1</v>
      </c>
      <c r="M99" s="20">
        <v>0</v>
      </c>
      <c r="N99" s="20">
        <v>2</v>
      </c>
      <c r="O99" s="20">
        <v>2</v>
      </c>
      <c r="P99" s="20">
        <v>0</v>
      </c>
      <c r="Q99" s="20">
        <v>1</v>
      </c>
      <c r="R99" s="20">
        <v>0</v>
      </c>
      <c r="S99" s="20">
        <v>1</v>
      </c>
    </row>
    <row r="100" spans="1:19" x14ac:dyDescent="0.2">
      <c r="A100" s="30">
        <v>95</v>
      </c>
      <c r="B100" s="20">
        <v>14</v>
      </c>
      <c r="C100" s="20">
        <v>9</v>
      </c>
      <c r="D100" s="20">
        <v>5</v>
      </c>
      <c r="E100" s="20">
        <v>4</v>
      </c>
      <c r="F100" s="20">
        <v>3</v>
      </c>
      <c r="G100" s="20">
        <v>1</v>
      </c>
      <c r="H100" s="20">
        <v>2</v>
      </c>
      <c r="I100" s="20">
        <v>2</v>
      </c>
      <c r="J100" s="20">
        <v>0</v>
      </c>
      <c r="K100" s="20">
        <v>1</v>
      </c>
      <c r="L100" s="20">
        <v>0</v>
      </c>
      <c r="M100" s="20">
        <v>1</v>
      </c>
      <c r="N100" s="20">
        <v>2</v>
      </c>
      <c r="O100" s="20">
        <v>0</v>
      </c>
      <c r="P100" s="20">
        <v>2</v>
      </c>
      <c r="Q100" s="20">
        <v>5</v>
      </c>
      <c r="R100" s="20">
        <v>4</v>
      </c>
      <c r="S100" s="20">
        <v>1</v>
      </c>
    </row>
    <row r="101" spans="1:19" x14ac:dyDescent="0.2">
      <c r="A101" s="30">
        <v>96</v>
      </c>
      <c r="B101" s="20">
        <v>15</v>
      </c>
      <c r="C101" s="20">
        <v>8</v>
      </c>
      <c r="D101" s="20">
        <v>7</v>
      </c>
      <c r="E101" s="20">
        <v>4</v>
      </c>
      <c r="F101" s="20">
        <v>2</v>
      </c>
      <c r="G101" s="20">
        <v>2</v>
      </c>
      <c r="H101" s="20">
        <v>6</v>
      </c>
      <c r="I101" s="20">
        <v>3</v>
      </c>
      <c r="J101" s="20">
        <v>3</v>
      </c>
      <c r="K101" s="20">
        <v>0</v>
      </c>
      <c r="L101" s="20">
        <v>0</v>
      </c>
      <c r="M101" s="20">
        <v>0</v>
      </c>
      <c r="N101" s="20">
        <v>1</v>
      </c>
      <c r="O101" s="20">
        <v>0</v>
      </c>
      <c r="P101" s="20">
        <v>1</v>
      </c>
      <c r="Q101" s="20">
        <v>4</v>
      </c>
      <c r="R101" s="20">
        <v>3</v>
      </c>
      <c r="S101" s="20">
        <v>1</v>
      </c>
    </row>
    <row r="102" spans="1:19" x14ac:dyDescent="0.2">
      <c r="A102" s="30">
        <v>97</v>
      </c>
      <c r="B102" s="20">
        <v>13</v>
      </c>
      <c r="C102" s="20">
        <v>7</v>
      </c>
      <c r="D102" s="20">
        <v>6</v>
      </c>
      <c r="E102" s="20">
        <v>1</v>
      </c>
      <c r="F102" s="20">
        <v>1</v>
      </c>
      <c r="G102" s="20">
        <v>0</v>
      </c>
      <c r="H102" s="20">
        <v>3</v>
      </c>
      <c r="I102" s="20">
        <v>3</v>
      </c>
      <c r="J102" s="20">
        <v>0</v>
      </c>
      <c r="K102" s="20">
        <v>3</v>
      </c>
      <c r="L102" s="20">
        <v>1</v>
      </c>
      <c r="M102" s="20">
        <v>2</v>
      </c>
      <c r="N102" s="20">
        <v>4</v>
      </c>
      <c r="O102" s="20">
        <v>2</v>
      </c>
      <c r="P102" s="20">
        <v>2</v>
      </c>
      <c r="Q102" s="20">
        <v>2</v>
      </c>
      <c r="R102" s="20">
        <v>0</v>
      </c>
      <c r="S102" s="20">
        <v>2</v>
      </c>
    </row>
    <row r="103" spans="1:19" x14ac:dyDescent="0.2">
      <c r="A103" s="30">
        <v>98</v>
      </c>
      <c r="B103" s="20">
        <v>7</v>
      </c>
      <c r="C103" s="20">
        <v>2</v>
      </c>
      <c r="D103" s="20">
        <v>5</v>
      </c>
      <c r="E103" s="20">
        <v>1</v>
      </c>
      <c r="F103" s="20">
        <v>0</v>
      </c>
      <c r="G103" s="20">
        <v>1</v>
      </c>
      <c r="H103" s="20">
        <v>1</v>
      </c>
      <c r="I103" s="20">
        <v>0</v>
      </c>
      <c r="J103" s="20">
        <v>1</v>
      </c>
      <c r="K103" s="20">
        <v>2</v>
      </c>
      <c r="L103" s="20">
        <v>2</v>
      </c>
      <c r="M103" s="20">
        <v>0</v>
      </c>
      <c r="N103" s="20">
        <v>3</v>
      </c>
      <c r="O103" s="20">
        <v>0</v>
      </c>
      <c r="P103" s="20">
        <v>3</v>
      </c>
      <c r="Q103" s="20">
        <v>0</v>
      </c>
      <c r="R103" s="20">
        <v>0</v>
      </c>
      <c r="S103" s="20">
        <v>0</v>
      </c>
    </row>
    <row r="104" spans="1:19" ht="10.199999999999999" x14ac:dyDescent="0.2">
      <c r="A104" s="31" t="s">
        <v>52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</row>
  </sheetData>
  <mergeCells count="6"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BF7F-0853-43AE-AE6B-D4E89A44BDB3}">
  <dimension ref="A1:M72"/>
  <sheetViews>
    <sheetView view="pageBreakPreview" topLeftCell="A46" zoomScale="125" zoomScaleNormal="100" zoomScaleSheetLayoutView="125" workbookViewId="0">
      <selection activeCell="A46" sqref="A1:XFD1048576"/>
    </sheetView>
  </sheetViews>
  <sheetFormatPr defaultRowHeight="9.6" customHeight="1" x14ac:dyDescent="0.2"/>
  <cols>
    <col min="1" max="1" width="8.88671875" style="1"/>
    <col min="2" max="13" width="6.21875" style="1" customWidth="1"/>
    <col min="14" max="16384" width="8.88671875" style="1"/>
  </cols>
  <sheetData>
    <row r="1" spans="1:13" ht="9.6" customHeight="1" x14ac:dyDescent="0.2">
      <c r="A1" s="1" t="s">
        <v>43</v>
      </c>
    </row>
    <row r="2" spans="1:13" ht="9.6" customHeight="1" x14ac:dyDescent="0.2">
      <c r="A2" s="8"/>
      <c r="B2" s="35" t="s">
        <v>0</v>
      </c>
      <c r="C2" s="35"/>
      <c r="D2" s="35"/>
      <c r="E2" s="35" t="s">
        <v>24</v>
      </c>
      <c r="F2" s="35"/>
      <c r="G2" s="35"/>
      <c r="H2" s="9"/>
      <c r="I2" s="10"/>
      <c r="J2" s="8"/>
      <c r="K2" s="35" t="s">
        <v>42</v>
      </c>
      <c r="L2" s="35"/>
      <c r="M2" s="35"/>
    </row>
    <row r="3" spans="1:13" ht="9.6" customHeight="1" x14ac:dyDescent="0.2">
      <c r="A3" s="11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12"/>
      <c r="I3" s="13"/>
      <c r="J3" s="11"/>
      <c r="K3" s="3" t="s">
        <v>0</v>
      </c>
      <c r="L3" s="3" t="s">
        <v>22</v>
      </c>
      <c r="M3" s="3" t="s">
        <v>23</v>
      </c>
    </row>
    <row r="4" spans="1:13" ht="9.6" customHeight="1" x14ac:dyDescent="0.2">
      <c r="A4" s="1" t="s">
        <v>25</v>
      </c>
    </row>
    <row r="5" spans="1:13" ht="9.6" customHeight="1" x14ac:dyDescent="0.2">
      <c r="A5" s="1" t="s">
        <v>6</v>
      </c>
    </row>
    <row r="6" spans="1:13" ht="9.6" customHeight="1" x14ac:dyDescent="0.2">
      <c r="A6" s="1" t="s">
        <v>26</v>
      </c>
    </row>
    <row r="7" spans="1:13" ht="9.6" customHeight="1" x14ac:dyDescent="0.2">
      <c r="A7" s="1" t="s">
        <v>0</v>
      </c>
      <c r="B7" s="1">
        <v>323794</v>
      </c>
      <c r="C7" s="1">
        <v>163350</v>
      </c>
      <c r="D7" s="1">
        <v>160444</v>
      </c>
      <c r="E7" s="1">
        <v>147661</v>
      </c>
      <c r="F7" s="1">
        <v>87846</v>
      </c>
      <c r="G7" s="1">
        <v>59815</v>
      </c>
    </row>
    <row r="8" spans="1:13" ht="9.6" customHeight="1" x14ac:dyDescent="0.2">
      <c r="A8" s="1" t="s">
        <v>8</v>
      </c>
      <c r="B8" s="1">
        <v>75748</v>
      </c>
      <c r="C8" s="1">
        <v>40770</v>
      </c>
      <c r="D8" s="1">
        <v>34978</v>
      </c>
      <c r="E8" s="1">
        <v>71176</v>
      </c>
      <c r="F8" s="1">
        <v>39313</v>
      </c>
      <c r="G8" s="1">
        <v>31863</v>
      </c>
      <c r="H8" s="14">
        <f t="shared" ref="H8:J15" si="0">E8/B8*100</f>
        <v>93.96419707451021</v>
      </c>
      <c r="I8" s="14">
        <f t="shared" si="0"/>
        <v>96.426293843512383</v>
      </c>
      <c r="J8" s="14">
        <f t="shared" si="0"/>
        <v>91.09440219566585</v>
      </c>
      <c r="K8" s="15">
        <f>H16+1500</f>
        <v>2716.6946084906781</v>
      </c>
      <c r="L8" s="15">
        <f t="shared" ref="L8:M8" si="1">I16+1500</f>
        <v>2937.5534790819988</v>
      </c>
      <c r="M8" s="15">
        <f t="shared" si="1"/>
        <v>2499.8796303277963</v>
      </c>
    </row>
    <row r="9" spans="1:13" ht="9.6" customHeight="1" x14ac:dyDescent="0.2">
      <c r="A9" s="1" t="s">
        <v>9</v>
      </c>
      <c r="B9" s="1">
        <v>59971</v>
      </c>
      <c r="C9" s="1">
        <v>31803</v>
      </c>
      <c r="D9" s="1">
        <v>28168</v>
      </c>
      <c r="E9" s="1">
        <v>45346</v>
      </c>
      <c r="F9" s="1">
        <v>27438</v>
      </c>
      <c r="G9" s="1">
        <v>17908</v>
      </c>
      <c r="H9" s="14">
        <f t="shared" si="0"/>
        <v>75.61321305297561</v>
      </c>
      <c r="I9" s="14">
        <f t="shared" si="0"/>
        <v>86.27487972832752</v>
      </c>
      <c r="J9" s="14">
        <f t="shared" si="0"/>
        <v>63.575688724794091</v>
      </c>
      <c r="K9" s="16"/>
      <c r="L9" s="16"/>
      <c r="M9" s="16"/>
    </row>
    <row r="10" spans="1:13" ht="9.6" customHeight="1" x14ac:dyDescent="0.2">
      <c r="A10" s="1" t="s">
        <v>10</v>
      </c>
      <c r="B10" s="1">
        <v>47347</v>
      </c>
      <c r="C10" s="1">
        <v>23206</v>
      </c>
      <c r="D10" s="1">
        <v>24141</v>
      </c>
      <c r="E10" s="1">
        <v>19929</v>
      </c>
      <c r="F10" s="1">
        <v>13087</v>
      </c>
      <c r="G10" s="1">
        <v>6842</v>
      </c>
      <c r="H10" s="14">
        <f t="shared" si="0"/>
        <v>42.091367985300025</v>
      </c>
      <c r="I10" s="14">
        <f t="shared" si="0"/>
        <v>56.394897871240204</v>
      </c>
      <c r="J10" s="14">
        <f t="shared" si="0"/>
        <v>28.341825110807338</v>
      </c>
      <c r="K10" s="15">
        <f>(H14+H15)/2</f>
        <v>2.1873708010023876</v>
      </c>
      <c r="L10" s="15">
        <f t="shared" ref="L10:M10" si="2">(I14+I15)/2</f>
        <v>3.6388640311125675</v>
      </c>
      <c r="M10" s="15">
        <f t="shared" si="2"/>
        <v>0.65030139254647179</v>
      </c>
    </row>
    <row r="11" spans="1:13" ht="9.6" customHeight="1" x14ac:dyDescent="0.2">
      <c r="A11" s="1" t="s">
        <v>11</v>
      </c>
      <c r="B11" s="1">
        <v>36715</v>
      </c>
      <c r="C11" s="1">
        <v>16923</v>
      </c>
      <c r="D11" s="1">
        <v>19792</v>
      </c>
      <c r="E11" s="1">
        <v>6732</v>
      </c>
      <c r="F11" s="1">
        <v>4631</v>
      </c>
      <c r="G11" s="1">
        <v>2101</v>
      </c>
      <c r="H11" s="14">
        <f t="shared" si="0"/>
        <v>18.335830042217076</v>
      </c>
      <c r="I11" s="14">
        <f t="shared" si="0"/>
        <v>27.365124386929029</v>
      </c>
      <c r="J11" s="14">
        <f t="shared" si="0"/>
        <v>10.615400161681487</v>
      </c>
      <c r="K11" s="15"/>
      <c r="L11" s="15"/>
      <c r="M11" s="15"/>
    </row>
    <row r="12" spans="1:13" ht="9.6" customHeight="1" x14ac:dyDescent="0.2">
      <c r="A12" s="1" t="s">
        <v>12</v>
      </c>
      <c r="B12" s="1">
        <v>34533</v>
      </c>
      <c r="C12" s="1">
        <v>16198</v>
      </c>
      <c r="D12" s="1">
        <v>18335</v>
      </c>
      <c r="E12" s="1">
        <v>2556</v>
      </c>
      <c r="F12" s="1">
        <v>1829</v>
      </c>
      <c r="G12" s="1">
        <v>727</v>
      </c>
      <c r="H12" s="14">
        <f t="shared" si="0"/>
        <v>7.4016158457127963</v>
      </c>
      <c r="I12" s="14">
        <f t="shared" si="0"/>
        <v>11.291517471292751</v>
      </c>
      <c r="J12" s="14">
        <f t="shared" si="0"/>
        <v>3.9650940823561491</v>
      </c>
      <c r="K12" s="15">
        <f>K10*50</f>
        <v>109.36854005011938</v>
      </c>
      <c r="L12" s="15">
        <f t="shared" ref="L12:M12" si="3">L10*50</f>
        <v>181.94320155562838</v>
      </c>
      <c r="M12" s="15">
        <f t="shared" si="3"/>
        <v>32.515069627323591</v>
      </c>
    </row>
    <row r="13" spans="1:13" ht="9.6" customHeight="1" x14ac:dyDescent="0.2">
      <c r="A13" s="1" t="s">
        <v>13</v>
      </c>
      <c r="B13" s="1">
        <v>27047</v>
      </c>
      <c r="C13" s="1">
        <v>12746</v>
      </c>
      <c r="D13" s="1">
        <v>14301</v>
      </c>
      <c r="E13" s="1">
        <v>986</v>
      </c>
      <c r="F13" s="1">
        <v>751</v>
      </c>
      <c r="G13" s="1">
        <v>235</v>
      </c>
      <c r="H13" s="14">
        <f t="shared" si="0"/>
        <v>3.6455059710873665</v>
      </c>
      <c r="I13" s="14">
        <f t="shared" si="0"/>
        <v>5.892044563000157</v>
      </c>
      <c r="J13" s="14">
        <f t="shared" si="0"/>
        <v>1.6432417313474581</v>
      </c>
      <c r="K13" s="15"/>
      <c r="L13" s="15"/>
      <c r="M13" s="15"/>
    </row>
    <row r="14" spans="1:13" ht="9.6" customHeight="1" x14ac:dyDescent="0.2">
      <c r="A14" s="1" t="s">
        <v>14</v>
      </c>
      <c r="B14" s="1">
        <v>25140</v>
      </c>
      <c r="C14" s="1">
        <v>12442</v>
      </c>
      <c r="D14" s="1">
        <v>12698</v>
      </c>
      <c r="E14" s="1">
        <v>575</v>
      </c>
      <c r="F14" s="1">
        <v>481</v>
      </c>
      <c r="G14" s="1">
        <v>94</v>
      </c>
      <c r="H14" s="14">
        <f t="shared" si="0"/>
        <v>2.2871917263325376</v>
      </c>
      <c r="I14" s="14">
        <f t="shared" si="0"/>
        <v>3.8659379520977333</v>
      </c>
      <c r="J14" s="14">
        <f t="shared" si="0"/>
        <v>0.74027405890691445</v>
      </c>
      <c r="K14" s="15">
        <f>K8-K12</f>
        <v>2607.3260684405586</v>
      </c>
      <c r="L14" s="15">
        <f t="shared" ref="L14:M14" si="4">L8-L12</f>
        <v>2755.6102775263703</v>
      </c>
      <c r="M14" s="15">
        <f t="shared" si="4"/>
        <v>2467.3645607004728</v>
      </c>
    </row>
    <row r="15" spans="1:13" ht="9.6" customHeight="1" x14ac:dyDescent="0.2">
      <c r="A15" s="1" t="s">
        <v>15</v>
      </c>
      <c r="B15" s="1">
        <v>17293</v>
      </c>
      <c r="C15" s="1">
        <v>9262</v>
      </c>
      <c r="D15" s="1">
        <v>8031</v>
      </c>
      <c r="E15" s="1">
        <v>361</v>
      </c>
      <c r="F15" s="1">
        <v>316</v>
      </c>
      <c r="G15" s="1">
        <v>45</v>
      </c>
      <c r="H15" s="14">
        <f t="shared" si="0"/>
        <v>2.087549875672237</v>
      </c>
      <c r="I15" s="14">
        <f t="shared" si="0"/>
        <v>3.4117901101274022</v>
      </c>
      <c r="J15" s="14">
        <f t="shared" si="0"/>
        <v>0.56032872618602914</v>
      </c>
      <c r="K15" s="15">
        <f>100-K10</f>
        <v>97.812629198997612</v>
      </c>
      <c r="L15" s="15">
        <f t="shared" ref="L15:M15" si="5">100-L10</f>
        <v>96.361135968887439</v>
      </c>
      <c r="M15" s="15">
        <f t="shared" si="5"/>
        <v>99.349698607453533</v>
      </c>
    </row>
    <row r="16" spans="1:13" ht="9.6" customHeight="1" x14ac:dyDescent="0.2">
      <c r="A16" s="1" t="s">
        <v>27</v>
      </c>
      <c r="H16" s="14">
        <f>SUM(H8:H14)*5</f>
        <v>1216.6946084906781</v>
      </c>
      <c r="I16" s="14">
        <f>SUM(I8:I14)*5</f>
        <v>1437.5534790819988</v>
      </c>
      <c r="J16" s="14">
        <f>SUM(J8:J14)*5</f>
        <v>999.87963032779646</v>
      </c>
      <c r="K16" s="17">
        <f>K14/K15</f>
        <v>26.656333540896973</v>
      </c>
      <c r="L16" s="17">
        <f t="shared" ref="L16:M16" si="6">L14/L15</f>
        <v>28.596697722784079</v>
      </c>
      <c r="M16" s="17">
        <f t="shared" si="6"/>
        <v>24.835148926313533</v>
      </c>
    </row>
    <row r="17" spans="1:13" ht="9.6" customHeight="1" x14ac:dyDescent="0.2">
      <c r="A17" s="1" t="s">
        <v>26</v>
      </c>
    </row>
    <row r="18" spans="1:13" ht="9.6" customHeight="1" x14ac:dyDescent="0.2">
      <c r="A18" s="1" t="s">
        <v>0</v>
      </c>
      <c r="B18" s="1">
        <v>39212</v>
      </c>
      <c r="C18" s="1">
        <v>19860</v>
      </c>
      <c r="D18" s="1">
        <v>19352</v>
      </c>
      <c r="E18" s="1">
        <v>16474</v>
      </c>
      <c r="F18" s="1">
        <v>9938</v>
      </c>
      <c r="G18" s="1">
        <v>6536</v>
      </c>
    </row>
    <row r="19" spans="1:13" ht="9.6" customHeight="1" x14ac:dyDescent="0.2">
      <c r="A19" s="1" t="s">
        <v>8</v>
      </c>
      <c r="B19" s="1">
        <v>8218</v>
      </c>
      <c r="C19" s="1">
        <v>4462</v>
      </c>
      <c r="D19" s="1">
        <v>3756</v>
      </c>
      <c r="E19" s="1">
        <v>7820</v>
      </c>
      <c r="F19" s="1">
        <v>4330</v>
      </c>
      <c r="G19" s="1">
        <v>3490</v>
      </c>
      <c r="H19" s="14">
        <f t="shared" ref="H19:J26" si="7">E19/B19*100</f>
        <v>95.156972499391586</v>
      </c>
      <c r="I19" s="14">
        <f t="shared" si="7"/>
        <v>97.041685342895562</v>
      </c>
      <c r="J19" s="14">
        <f t="shared" si="7"/>
        <v>92.917997870074544</v>
      </c>
      <c r="K19" s="15">
        <f>H27+1500</f>
        <v>2703.1880779984531</v>
      </c>
      <c r="L19" s="15">
        <f t="shared" ref="L19:M19" si="8">I27+1500</f>
        <v>2922.5176231646315</v>
      </c>
      <c r="M19" s="15">
        <f t="shared" si="8"/>
        <v>2486.3586890376878</v>
      </c>
    </row>
    <row r="20" spans="1:13" ht="9.6" customHeight="1" x14ac:dyDescent="0.2">
      <c r="A20" s="1" t="s">
        <v>9</v>
      </c>
      <c r="B20" s="1">
        <v>6595</v>
      </c>
      <c r="C20" s="1">
        <v>3573</v>
      </c>
      <c r="D20" s="1">
        <v>3022</v>
      </c>
      <c r="E20" s="1">
        <v>5034</v>
      </c>
      <c r="F20" s="1">
        <v>3115</v>
      </c>
      <c r="G20" s="1">
        <v>1919</v>
      </c>
      <c r="H20" s="14">
        <f t="shared" si="7"/>
        <v>76.330553449583022</v>
      </c>
      <c r="I20" s="14">
        <f t="shared" si="7"/>
        <v>87.181640078365518</v>
      </c>
      <c r="J20" s="14">
        <f t="shared" si="7"/>
        <v>63.500992720052942</v>
      </c>
      <c r="K20" s="16"/>
      <c r="L20" s="16"/>
      <c r="M20" s="16"/>
    </row>
    <row r="21" spans="1:13" ht="9.6" customHeight="1" x14ac:dyDescent="0.2">
      <c r="A21" s="1" t="s">
        <v>10</v>
      </c>
      <c r="B21" s="1">
        <v>5689</v>
      </c>
      <c r="C21" s="1">
        <v>2701</v>
      </c>
      <c r="D21" s="1">
        <v>2988</v>
      </c>
      <c r="E21" s="1">
        <v>2265</v>
      </c>
      <c r="F21" s="1">
        <v>1502</v>
      </c>
      <c r="G21" s="1">
        <v>763</v>
      </c>
      <c r="H21" s="14">
        <f t="shared" si="7"/>
        <v>39.813675514150113</v>
      </c>
      <c r="I21" s="14">
        <f t="shared" si="7"/>
        <v>55.609033691225477</v>
      </c>
      <c r="J21" s="14">
        <f t="shared" si="7"/>
        <v>25.535475234270415</v>
      </c>
      <c r="K21" s="15">
        <f>(H25+H26)/2</f>
        <v>2.3528220858380067</v>
      </c>
      <c r="L21" s="15">
        <f t="shared" ref="L21:M21" si="9">(I25+I26)/2</f>
        <v>3.9653027153027156</v>
      </c>
      <c r="M21" s="15">
        <f t="shared" si="9"/>
        <v>0.63249569082826818</v>
      </c>
    </row>
    <row r="22" spans="1:13" ht="9.6" customHeight="1" x14ac:dyDescent="0.2">
      <c r="A22" s="1" t="s">
        <v>11</v>
      </c>
      <c r="B22" s="1">
        <v>4754</v>
      </c>
      <c r="C22" s="1">
        <v>2271</v>
      </c>
      <c r="D22" s="1">
        <v>2483</v>
      </c>
      <c r="E22" s="1">
        <v>774</v>
      </c>
      <c r="F22" s="1">
        <v>550</v>
      </c>
      <c r="G22" s="1">
        <v>224</v>
      </c>
      <c r="H22" s="14">
        <f t="shared" si="7"/>
        <v>16.281026503996635</v>
      </c>
      <c r="I22" s="14">
        <f t="shared" si="7"/>
        <v>24.2184059885513</v>
      </c>
      <c r="J22" s="14">
        <f t="shared" si="7"/>
        <v>9.0213451469995967</v>
      </c>
      <c r="K22" s="15"/>
      <c r="L22" s="15"/>
      <c r="M22" s="15"/>
    </row>
    <row r="23" spans="1:13" ht="9.6" customHeight="1" x14ac:dyDescent="0.2">
      <c r="A23" s="1" t="s">
        <v>12</v>
      </c>
      <c r="B23" s="1">
        <v>4293</v>
      </c>
      <c r="C23" s="1">
        <v>2064</v>
      </c>
      <c r="D23" s="1">
        <v>2229</v>
      </c>
      <c r="E23" s="1">
        <v>326</v>
      </c>
      <c r="F23" s="1">
        <v>233</v>
      </c>
      <c r="G23" s="1">
        <v>93</v>
      </c>
      <c r="H23" s="14">
        <f t="shared" si="7"/>
        <v>7.5937572792918715</v>
      </c>
      <c r="I23" s="14">
        <f t="shared" si="7"/>
        <v>11.288759689922481</v>
      </c>
      <c r="J23" s="14">
        <f t="shared" si="7"/>
        <v>4.1722745625841187</v>
      </c>
      <c r="K23" s="15">
        <f>K21*50</f>
        <v>117.64110429190033</v>
      </c>
      <c r="L23" s="15">
        <f t="shared" ref="L23:M23" si="10">L21*50</f>
        <v>198.26513576513577</v>
      </c>
      <c r="M23" s="15">
        <f t="shared" si="10"/>
        <v>31.624784541413408</v>
      </c>
    </row>
    <row r="24" spans="1:13" ht="9.6" customHeight="1" x14ac:dyDescent="0.2">
      <c r="A24" s="1" t="s">
        <v>13</v>
      </c>
      <c r="B24" s="1">
        <v>3434</v>
      </c>
      <c r="C24" s="1">
        <v>1593</v>
      </c>
      <c r="D24" s="1">
        <v>1841</v>
      </c>
      <c r="E24" s="1">
        <v>109</v>
      </c>
      <c r="F24" s="1">
        <v>81</v>
      </c>
      <c r="G24" s="1">
        <v>28</v>
      </c>
      <c r="H24" s="14">
        <f t="shared" si="7"/>
        <v>3.1741409435061154</v>
      </c>
      <c r="I24" s="14">
        <f t="shared" si="7"/>
        <v>5.0847457627118651</v>
      </c>
      <c r="J24" s="14">
        <f t="shared" si="7"/>
        <v>1.520912547528517</v>
      </c>
      <c r="K24" s="15"/>
      <c r="L24" s="15"/>
      <c r="M24" s="15"/>
    </row>
    <row r="25" spans="1:13" ht="9.6" customHeight="1" x14ac:dyDescent="0.2">
      <c r="A25" s="1" t="s">
        <v>14</v>
      </c>
      <c r="B25" s="1">
        <v>3541</v>
      </c>
      <c r="C25" s="1">
        <v>1716</v>
      </c>
      <c r="D25" s="1">
        <v>1825</v>
      </c>
      <c r="E25" s="1">
        <v>81</v>
      </c>
      <c r="F25" s="1">
        <v>70</v>
      </c>
      <c r="G25" s="1">
        <v>11</v>
      </c>
      <c r="H25" s="14">
        <f t="shared" si="7"/>
        <v>2.287489409771251</v>
      </c>
      <c r="I25" s="14">
        <f t="shared" si="7"/>
        <v>4.0792540792540795</v>
      </c>
      <c r="J25" s="14">
        <f t="shared" si="7"/>
        <v>0.60273972602739723</v>
      </c>
      <c r="K25" s="15">
        <f>K19-K23</f>
        <v>2585.5469737065528</v>
      </c>
      <c r="L25" s="15">
        <f t="shared" ref="L25:M25" si="11">L19-L23</f>
        <v>2724.2524873994957</v>
      </c>
      <c r="M25" s="15">
        <f t="shared" si="11"/>
        <v>2454.7339044962746</v>
      </c>
    </row>
    <row r="26" spans="1:13" ht="9.6" customHeight="1" x14ac:dyDescent="0.2">
      <c r="A26" s="1" t="s">
        <v>15</v>
      </c>
      <c r="B26" s="1">
        <v>2688</v>
      </c>
      <c r="C26" s="1">
        <v>1480</v>
      </c>
      <c r="D26" s="1">
        <v>1208</v>
      </c>
      <c r="E26" s="1">
        <v>65</v>
      </c>
      <c r="F26" s="1">
        <v>57</v>
      </c>
      <c r="G26" s="1">
        <v>8</v>
      </c>
      <c r="H26" s="14">
        <f t="shared" si="7"/>
        <v>2.4181547619047619</v>
      </c>
      <c r="I26" s="14">
        <f t="shared" si="7"/>
        <v>3.8513513513513518</v>
      </c>
      <c r="J26" s="14">
        <f t="shared" si="7"/>
        <v>0.66225165562913912</v>
      </c>
      <c r="K26" s="15">
        <f>100-K21</f>
        <v>97.647177914162</v>
      </c>
      <c r="L26" s="15">
        <f t="shared" ref="L26:M26" si="12">100-L21</f>
        <v>96.034697284697288</v>
      </c>
      <c r="M26" s="15">
        <f t="shared" si="12"/>
        <v>99.367504309171736</v>
      </c>
    </row>
    <row r="27" spans="1:13" ht="9.6" customHeight="1" x14ac:dyDescent="0.2">
      <c r="A27" s="1" t="s">
        <v>28</v>
      </c>
      <c r="H27" s="14">
        <f>SUM(H19:H25)*5</f>
        <v>1203.1880779984529</v>
      </c>
      <c r="I27" s="14">
        <f>SUM(I19:I25)*5</f>
        <v>1422.5176231646315</v>
      </c>
      <c r="J27" s="14">
        <f>SUM(J19:J25)*5</f>
        <v>986.35868903768778</v>
      </c>
      <c r="K27" s="17">
        <f>K25/K26</f>
        <v>26.478460811017097</v>
      </c>
      <c r="L27" s="17">
        <f t="shared" ref="L27:M27" si="13">L25/L26</f>
        <v>28.367377254528957</v>
      </c>
      <c r="M27" s="17">
        <f t="shared" si="13"/>
        <v>24.703588175653717</v>
      </c>
    </row>
    <row r="28" spans="1:13" ht="9.6" customHeight="1" x14ac:dyDescent="0.2">
      <c r="A28" s="1" t="s">
        <v>26</v>
      </c>
    </row>
    <row r="29" spans="1:13" ht="9.6" customHeight="1" x14ac:dyDescent="0.2">
      <c r="A29" s="1" t="s">
        <v>0</v>
      </c>
      <c r="B29" s="1">
        <v>50259</v>
      </c>
      <c r="C29" s="1">
        <v>24824</v>
      </c>
      <c r="D29" s="1">
        <v>25435</v>
      </c>
      <c r="E29" s="1">
        <v>22614</v>
      </c>
      <c r="F29" s="1">
        <v>13269</v>
      </c>
      <c r="G29" s="1">
        <v>9345</v>
      </c>
    </row>
    <row r="30" spans="1:13" ht="9.6" customHeight="1" x14ac:dyDescent="0.2">
      <c r="A30" s="1" t="s">
        <v>8</v>
      </c>
      <c r="B30" s="1">
        <v>11718</v>
      </c>
      <c r="C30" s="1">
        <v>6112</v>
      </c>
      <c r="D30" s="1">
        <v>5606</v>
      </c>
      <c r="E30" s="1">
        <v>11153</v>
      </c>
      <c r="F30" s="1">
        <v>5971</v>
      </c>
      <c r="G30" s="1">
        <v>5182</v>
      </c>
      <c r="H30" s="14">
        <f t="shared" ref="H30:J37" si="14">E30/B30*100</f>
        <v>95.178358081583895</v>
      </c>
      <c r="I30" s="14">
        <f t="shared" si="14"/>
        <v>97.693062827225134</v>
      </c>
      <c r="J30" s="14">
        <f t="shared" si="14"/>
        <v>92.436674991080977</v>
      </c>
      <c r="K30" s="15">
        <f>H38+1500</f>
        <v>2687.2357709846574</v>
      </c>
      <c r="L30" s="15">
        <f t="shared" ref="L30:M30" si="15">I38+1500</f>
        <v>2914.5254608618998</v>
      </c>
      <c r="M30" s="15">
        <f t="shared" si="15"/>
        <v>2470.1583452817476</v>
      </c>
    </row>
    <row r="31" spans="1:13" ht="9.6" customHeight="1" x14ac:dyDescent="0.2">
      <c r="A31" s="1" t="s">
        <v>9</v>
      </c>
      <c r="B31" s="1">
        <v>9222</v>
      </c>
      <c r="C31" s="1">
        <v>4789</v>
      </c>
      <c r="D31" s="1">
        <v>4433</v>
      </c>
      <c r="E31" s="1">
        <v>6861</v>
      </c>
      <c r="F31" s="1">
        <v>4191</v>
      </c>
      <c r="G31" s="1">
        <v>2670</v>
      </c>
      <c r="H31" s="14">
        <f t="shared" si="14"/>
        <v>74.398178269355881</v>
      </c>
      <c r="I31" s="14">
        <f t="shared" si="14"/>
        <v>87.5130507412821</v>
      </c>
      <c r="J31" s="14">
        <f t="shared" si="14"/>
        <v>60.230092488157005</v>
      </c>
      <c r="K31" s="16"/>
      <c r="L31" s="16"/>
      <c r="M31" s="16"/>
    </row>
    <row r="32" spans="1:13" ht="9.6" customHeight="1" x14ac:dyDescent="0.2">
      <c r="A32" s="1" t="s">
        <v>10</v>
      </c>
      <c r="B32" s="1">
        <v>7709</v>
      </c>
      <c r="C32" s="1">
        <v>3715</v>
      </c>
      <c r="D32" s="1">
        <v>3994</v>
      </c>
      <c r="E32" s="1">
        <v>3096</v>
      </c>
      <c r="F32" s="1">
        <v>2041</v>
      </c>
      <c r="G32" s="1">
        <v>1055</v>
      </c>
      <c r="H32" s="14">
        <f t="shared" si="14"/>
        <v>40.160850953431051</v>
      </c>
      <c r="I32" s="14">
        <f t="shared" si="14"/>
        <v>54.93943472409152</v>
      </c>
      <c r="J32" s="14">
        <f t="shared" si="14"/>
        <v>26.414621932899351</v>
      </c>
      <c r="K32" s="15">
        <f>(H36+H37)/2</f>
        <v>1.4195503505796176</v>
      </c>
      <c r="L32" s="15">
        <f t="shared" ref="L32:M32" si="16">(I36+I37)/2</f>
        <v>2.1435165744491651</v>
      </c>
      <c r="M32" s="15">
        <f t="shared" si="16"/>
        <v>0.685671119783969</v>
      </c>
    </row>
    <row r="33" spans="1:13" ht="9.6" customHeight="1" x14ac:dyDescent="0.2">
      <c r="A33" s="1" t="s">
        <v>11</v>
      </c>
      <c r="B33" s="1">
        <v>5700</v>
      </c>
      <c r="C33" s="1">
        <v>2569</v>
      </c>
      <c r="D33" s="1">
        <v>3131</v>
      </c>
      <c r="E33" s="1">
        <v>936</v>
      </c>
      <c r="F33" s="1">
        <v>653</v>
      </c>
      <c r="G33" s="1">
        <v>283</v>
      </c>
      <c r="H33" s="14">
        <f t="shared" si="14"/>
        <v>16.421052631578949</v>
      </c>
      <c r="I33" s="14">
        <f t="shared" si="14"/>
        <v>25.418450759050216</v>
      </c>
      <c r="J33" s="14">
        <f t="shared" si="14"/>
        <v>9.0386458000638772</v>
      </c>
      <c r="K33" s="15"/>
      <c r="L33" s="15"/>
      <c r="M33" s="15"/>
    </row>
    <row r="34" spans="1:13" ht="9.6" customHeight="1" x14ac:dyDescent="0.2">
      <c r="A34" s="1" t="s">
        <v>12</v>
      </c>
      <c r="B34" s="1">
        <v>5290</v>
      </c>
      <c r="C34" s="1">
        <v>2509</v>
      </c>
      <c r="D34" s="1">
        <v>2781</v>
      </c>
      <c r="E34" s="1">
        <v>337</v>
      </c>
      <c r="F34" s="1">
        <v>246</v>
      </c>
      <c r="G34" s="1">
        <v>91</v>
      </c>
      <c r="H34" s="14">
        <f t="shared" si="14"/>
        <v>6.3705103969754244</v>
      </c>
      <c r="I34" s="14">
        <f t="shared" si="14"/>
        <v>9.804703068951774</v>
      </c>
      <c r="J34" s="14">
        <f t="shared" si="14"/>
        <v>3.2722042430780292</v>
      </c>
      <c r="K34" s="15">
        <f>K32*50</f>
        <v>70.977517528980883</v>
      </c>
      <c r="L34" s="15">
        <f t="shared" ref="L34:M34" si="17">L32*50</f>
        <v>107.17582872245825</v>
      </c>
      <c r="M34" s="15">
        <f t="shared" si="17"/>
        <v>34.283555989198447</v>
      </c>
    </row>
    <row r="35" spans="1:13" ht="9.6" customHeight="1" x14ac:dyDescent="0.2">
      <c r="A35" s="1" t="s">
        <v>13</v>
      </c>
      <c r="B35" s="1">
        <v>4147</v>
      </c>
      <c r="C35" s="1">
        <v>1878</v>
      </c>
      <c r="D35" s="1">
        <v>2269</v>
      </c>
      <c r="E35" s="1">
        <v>137</v>
      </c>
      <c r="F35" s="1">
        <v>96</v>
      </c>
      <c r="G35" s="1">
        <v>41</v>
      </c>
      <c r="H35" s="14">
        <f t="shared" si="14"/>
        <v>3.3035929587653721</v>
      </c>
      <c r="I35" s="14">
        <f t="shared" si="14"/>
        <v>5.1118210862619806</v>
      </c>
      <c r="J35" s="14">
        <f t="shared" si="14"/>
        <v>1.8069634200088145</v>
      </c>
      <c r="K35" s="15"/>
      <c r="L35" s="15"/>
      <c r="M35" s="15"/>
    </row>
    <row r="36" spans="1:13" ht="9.6" customHeight="1" x14ac:dyDescent="0.2">
      <c r="A36" s="1" t="s">
        <v>14</v>
      </c>
      <c r="B36" s="1">
        <v>3778</v>
      </c>
      <c r="C36" s="1">
        <v>1856</v>
      </c>
      <c r="D36" s="1">
        <v>1922</v>
      </c>
      <c r="E36" s="1">
        <v>61</v>
      </c>
      <c r="F36" s="1">
        <v>45</v>
      </c>
      <c r="G36" s="1">
        <v>16</v>
      </c>
      <c r="H36" s="14">
        <f t="shared" si="14"/>
        <v>1.6146109052408679</v>
      </c>
      <c r="I36" s="14">
        <f t="shared" si="14"/>
        <v>2.4245689655172415</v>
      </c>
      <c r="J36" s="14">
        <f t="shared" si="14"/>
        <v>0.83246618106139447</v>
      </c>
      <c r="K36" s="15">
        <f>K30-K34</f>
        <v>2616.2582534556764</v>
      </c>
      <c r="L36" s="15">
        <f t="shared" ref="L36:M36" si="18">L30-L34</f>
        <v>2807.3496321394414</v>
      </c>
      <c r="M36" s="15">
        <f t="shared" si="18"/>
        <v>2435.8747892925494</v>
      </c>
    </row>
    <row r="37" spans="1:13" ht="9.6" customHeight="1" x14ac:dyDescent="0.2">
      <c r="A37" s="1" t="s">
        <v>15</v>
      </c>
      <c r="B37" s="1">
        <v>2695</v>
      </c>
      <c r="C37" s="1">
        <v>1396</v>
      </c>
      <c r="D37" s="1">
        <v>1299</v>
      </c>
      <c r="E37" s="1">
        <v>33</v>
      </c>
      <c r="F37" s="1">
        <v>26</v>
      </c>
      <c r="G37" s="1">
        <v>7</v>
      </c>
      <c r="H37" s="14">
        <f t="shared" si="14"/>
        <v>1.2244897959183674</v>
      </c>
      <c r="I37" s="14">
        <f t="shared" si="14"/>
        <v>1.8624641833810889</v>
      </c>
      <c r="J37" s="14">
        <f t="shared" si="14"/>
        <v>0.53887605850654352</v>
      </c>
      <c r="K37" s="15">
        <f>100-K32</f>
        <v>98.580449649420387</v>
      </c>
      <c r="L37" s="15">
        <f t="shared" ref="L37:M37" si="19">100-L32</f>
        <v>97.856483425550834</v>
      </c>
      <c r="M37" s="15">
        <f t="shared" si="19"/>
        <v>99.314328880216024</v>
      </c>
    </row>
    <row r="38" spans="1:13" ht="9.6" customHeight="1" x14ac:dyDescent="0.2">
      <c r="A38" s="1" t="s">
        <v>29</v>
      </c>
      <c r="H38" s="14">
        <f>SUM(H30:H36)*5</f>
        <v>1187.2357709846572</v>
      </c>
      <c r="I38" s="14">
        <f>SUM(I30:I36)*5</f>
        <v>1414.5254608618998</v>
      </c>
      <c r="J38" s="14">
        <f>SUM(J30:J36)*5</f>
        <v>970.15834528174742</v>
      </c>
      <c r="K38" s="17">
        <f>K36/K37</f>
        <v>26.539321566901158</v>
      </c>
      <c r="L38" s="17">
        <f t="shared" ref="L38:M38" si="20">L36/L37</f>
        <v>28.688437739286549</v>
      </c>
      <c r="M38" s="17">
        <f t="shared" si="20"/>
        <v>24.526921913055283</v>
      </c>
    </row>
    <row r="39" spans="1:13" ht="9.6" customHeight="1" x14ac:dyDescent="0.2">
      <c r="A39" s="1" t="s">
        <v>26</v>
      </c>
    </row>
    <row r="40" spans="1:13" ht="9.6" customHeight="1" x14ac:dyDescent="0.2">
      <c r="A40" s="1" t="s">
        <v>0</v>
      </c>
      <c r="B40" s="1">
        <v>48147</v>
      </c>
      <c r="C40" s="1">
        <v>24833</v>
      </c>
      <c r="D40" s="1">
        <v>23314</v>
      </c>
      <c r="E40" s="1">
        <v>21782</v>
      </c>
      <c r="F40" s="1">
        <v>13384</v>
      </c>
      <c r="G40" s="1">
        <v>8398</v>
      </c>
    </row>
    <row r="41" spans="1:13" ht="9.6" customHeight="1" x14ac:dyDescent="0.2">
      <c r="A41" s="1" t="s">
        <v>8</v>
      </c>
      <c r="B41" s="1">
        <v>10460</v>
      </c>
      <c r="C41" s="1">
        <v>5743</v>
      </c>
      <c r="D41" s="1">
        <v>4717</v>
      </c>
      <c r="E41" s="1">
        <v>10025</v>
      </c>
      <c r="F41" s="1">
        <v>5624</v>
      </c>
      <c r="G41" s="1">
        <v>4401</v>
      </c>
      <c r="H41" s="14">
        <f t="shared" ref="H41:J48" si="21">E41/B41*100</f>
        <v>95.841300191204596</v>
      </c>
      <c r="I41" s="14">
        <f t="shared" si="21"/>
        <v>97.927912240989031</v>
      </c>
      <c r="J41" s="14">
        <f t="shared" si="21"/>
        <v>93.300826796692817</v>
      </c>
      <c r="K41" s="15">
        <f>H49+1500</f>
        <v>2762.7179389108778</v>
      </c>
      <c r="L41" s="15">
        <f t="shared" ref="L41:M41" si="22">I49+1500</f>
        <v>3010.2028116544493</v>
      </c>
      <c r="M41" s="15">
        <f t="shared" si="22"/>
        <v>2510.6628299789791</v>
      </c>
    </row>
    <row r="42" spans="1:13" ht="9.6" customHeight="1" x14ac:dyDescent="0.2">
      <c r="A42" s="1" t="s">
        <v>9</v>
      </c>
      <c r="B42" s="1">
        <v>8391</v>
      </c>
      <c r="C42" s="1">
        <v>4535</v>
      </c>
      <c r="D42" s="1">
        <v>3856</v>
      </c>
      <c r="E42" s="1">
        <v>6573</v>
      </c>
      <c r="F42" s="1">
        <v>4064</v>
      </c>
      <c r="G42" s="1">
        <v>2509</v>
      </c>
      <c r="H42" s="14">
        <f t="shared" si="21"/>
        <v>78.333929209867719</v>
      </c>
      <c r="I42" s="14">
        <f t="shared" si="21"/>
        <v>89.614112458654901</v>
      </c>
      <c r="J42" s="14">
        <f t="shared" si="21"/>
        <v>65.067427385892117</v>
      </c>
      <c r="K42" s="16"/>
      <c r="L42" s="16"/>
      <c r="M42" s="16"/>
    </row>
    <row r="43" spans="1:13" ht="9.6" customHeight="1" x14ac:dyDescent="0.2">
      <c r="A43" s="1" t="s">
        <v>10</v>
      </c>
      <c r="B43" s="1">
        <v>7387</v>
      </c>
      <c r="C43" s="1">
        <v>3705</v>
      </c>
      <c r="D43" s="1">
        <v>3682</v>
      </c>
      <c r="E43" s="1">
        <v>3321</v>
      </c>
      <c r="F43" s="1">
        <v>2301</v>
      </c>
      <c r="G43" s="1">
        <v>1020</v>
      </c>
      <c r="H43" s="14">
        <f t="shared" si="21"/>
        <v>44.957357519967509</v>
      </c>
      <c r="I43" s="14">
        <f t="shared" si="21"/>
        <v>62.10526315789474</v>
      </c>
      <c r="J43" s="14">
        <f t="shared" si="21"/>
        <v>27.70233568712656</v>
      </c>
      <c r="K43" s="15">
        <f>(H47+H48)/2</f>
        <v>2.375896570901884</v>
      </c>
      <c r="L43" s="15">
        <f t="shared" ref="L43:M43" si="23">(I47+I48)/2</f>
        <v>3.8485877636105252</v>
      </c>
      <c r="M43" s="15">
        <f t="shared" si="23"/>
        <v>0.60048053280425973</v>
      </c>
    </row>
    <row r="44" spans="1:13" ht="9.6" customHeight="1" x14ac:dyDescent="0.2">
      <c r="A44" s="1" t="s">
        <v>11</v>
      </c>
      <c r="B44" s="1">
        <v>5694</v>
      </c>
      <c r="C44" s="1">
        <v>2669</v>
      </c>
      <c r="D44" s="1">
        <v>3025</v>
      </c>
      <c r="E44" s="1">
        <v>1126</v>
      </c>
      <c r="F44" s="1">
        <v>809</v>
      </c>
      <c r="G44" s="1">
        <v>317</v>
      </c>
      <c r="H44" s="14">
        <f t="shared" si="21"/>
        <v>19.775201966982788</v>
      </c>
      <c r="I44" s="14">
        <f t="shared" si="21"/>
        <v>30.31097789434245</v>
      </c>
      <c r="J44" s="14">
        <f t="shared" si="21"/>
        <v>10.479338842975206</v>
      </c>
      <c r="K44" s="15"/>
      <c r="L44" s="15"/>
      <c r="M44" s="15"/>
    </row>
    <row r="45" spans="1:13" ht="9.6" customHeight="1" x14ac:dyDescent="0.2">
      <c r="A45" s="1" t="s">
        <v>12</v>
      </c>
      <c r="B45" s="1">
        <v>5638</v>
      </c>
      <c r="C45" s="1">
        <v>2673</v>
      </c>
      <c r="D45" s="1">
        <v>2965</v>
      </c>
      <c r="E45" s="1">
        <v>439</v>
      </c>
      <c r="F45" s="1">
        <v>339</v>
      </c>
      <c r="G45" s="1">
        <v>100</v>
      </c>
      <c r="H45" s="14">
        <f t="shared" si="21"/>
        <v>7.7864490954239081</v>
      </c>
      <c r="I45" s="14">
        <f t="shared" si="21"/>
        <v>12.682379349046016</v>
      </c>
      <c r="J45" s="14">
        <f t="shared" si="21"/>
        <v>3.3726812816188869</v>
      </c>
      <c r="K45" s="15">
        <f>K43*50</f>
        <v>118.79482854509421</v>
      </c>
      <c r="L45" s="15">
        <f t="shared" ref="L45:M45" si="24">L43*50</f>
        <v>192.42938818052627</v>
      </c>
      <c r="M45" s="15">
        <f t="shared" si="24"/>
        <v>30.024026640212988</v>
      </c>
    </row>
    <row r="46" spans="1:13" ht="9.6" customHeight="1" x14ac:dyDescent="0.2">
      <c r="A46" s="1" t="s">
        <v>13</v>
      </c>
      <c r="B46" s="1">
        <v>4371</v>
      </c>
      <c r="C46" s="1">
        <v>2145</v>
      </c>
      <c r="D46" s="1">
        <v>2226</v>
      </c>
      <c r="E46" s="1">
        <v>150</v>
      </c>
      <c r="F46" s="1">
        <v>117</v>
      </c>
      <c r="G46" s="1">
        <v>33</v>
      </c>
      <c r="H46" s="14">
        <f t="shared" si="21"/>
        <v>3.4317089910775569</v>
      </c>
      <c r="I46" s="14">
        <f t="shared" si="21"/>
        <v>5.4545454545454541</v>
      </c>
      <c r="J46" s="14">
        <f t="shared" si="21"/>
        <v>1.4824797843665769</v>
      </c>
      <c r="K46" s="15"/>
      <c r="L46" s="15"/>
      <c r="M46" s="15"/>
    </row>
    <row r="47" spans="1:13" ht="9.6" customHeight="1" x14ac:dyDescent="0.2">
      <c r="A47" s="1" t="s">
        <v>14</v>
      </c>
      <c r="B47" s="1">
        <v>3764</v>
      </c>
      <c r="C47" s="1">
        <v>1977</v>
      </c>
      <c r="D47" s="1">
        <v>1787</v>
      </c>
      <c r="E47" s="1">
        <v>91</v>
      </c>
      <c r="F47" s="1">
        <v>78</v>
      </c>
      <c r="G47" s="1">
        <v>13</v>
      </c>
      <c r="H47" s="14">
        <f t="shared" si="21"/>
        <v>2.4176408076514346</v>
      </c>
      <c r="I47" s="14">
        <f t="shared" si="21"/>
        <v>3.9453717754172986</v>
      </c>
      <c r="J47" s="14">
        <f t="shared" si="21"/>
        <v>0.72747621712367094</v>
      </c>
      <c r="K47" s="15">
        <f>K41-K45</f>
        <v>2643.9231103657835</v>
      </c>
      <c r="L47" s="15">
        <f t="shared" ref="L47:M47" si="25">L41-L45</f>
        <v>2817.7734234739232</v>
      </c>
      <c r="M47" s="15">
        <f t="shared" si="25"/>
        <v>2480.6388033387661</v>
      </c>
    </row>
    <row r="48" spans="1:13" ht="9.6" customHeight="1" x14ac:dyDescent="0.2">
      <c r="A48" s="1" t="s">
        <v>15</v>
      </c>
      <c r="B48" s="1">
        <v>2442</v>
      </c>
      <c r="C48" s="1">
        <v>1386</v>
      </c>
      <c r="D48" s="1">
        <v>1056</v>
      </c>
      <c r="E48" s="1">
        <v>57</v>
      </c>
      <c r="F48" s="1">
        <v>52</v>
      </c>
      <c r="G48" s="1">
        <v>5</v>
      </c>
      <c r="H48" s="14">
        <f t="shared" si="21"/>
        <v>2.3341523341523338</v>
      </c>
      <c r="I48" s="14">
        <f t="shared" si="21"/>
        <v>3.7518037518037519</v>
      </c>
      <c r="J48" s="14">
        <f t="shared" si="21"/>
        <v>0.47348484848484851</v>
      </c>
      <c r="K48" s="15">
        <f>100-K43</f>
        <v>97.624103429098113</v>
      </c>
      <c r="L48" s="15">
        <f t="shared" ref="L48:M48" si="26">100-L43</f>
        <v>96.151412236389476</v>
      </c>
      <c r="M48" s="15">
        <f t="shared" si="26"/>
        <v>99.399519467195745</v>
      </c>
    </row>
    <row r="49" spans="1:13" ht="9.6" customHeight="1" x14ac:dyDescent="0.2">
      <c r="A49" s="1" t="s">
        <v>30</v>
      </c>
      <c r="H49" s="14">
        <f>SUM(H41:H47)*5</f>
        <v>1262.7179389108776</v>
      </c>
      <c r="I49" s="14">
        <f>SUM(I41:I47)*5</f>
        <v>1510.2028116544493</v>
      </c>
      <c r="J49" s="14">
        <f>SUM(J41:J47)*5</f>
        <v>1010.6628299789792</v>
      </c>
      <c r="K49" s="17">
        <f>K47/K48</f>
        <v>27.082687753296472</v>
      </c>
      <c r="L49" s="17">
        <f t="shared" ref="L49:M49" si="27">L47/L48</f>
        <v>29.305585408838212</v>
      </c>
      <c r="M49" s="17">
        <f t="shared" si="27"/>
        <v>24.956245428907099</v>
      </c>
    </row>
    <row r="50" spans="1:13" ht="9.6" customHeight="1" x14ac:dyDescent="0.2">
      <c r="A50" s="1" t="s">
        <v>26</v>
      </c>
    </row>
    <row r="51" spans="1:13" ht="9.6" customHeight="1" x14ac:dyDescent="0.2">
      <c r="A51" s="1" t="s">
        <v>0</v>
      </c>
      <c r="B51" s="1">
        <v>94001</v>
      </c>
      <c r="C51" s="1">
        <v>47608</v>
      </c>
      <c r="D51" s="1">
        <v>46393</v>
      </c>
      <c r="E51" s="1">
        <v>45252</v>
      </c>
      <c r="F51" s="1">
        <v>26712</v>
      </c>
      <c r="G51" s="1">
        <v>18540</v>
      </c>
    </row>
    <row r="52" spans="1:13" ht="9.6" customHeight="1" x14ac:dyDescent="0.2">
      <c r="A52" s="1" t="s">
        <v>8</v>
      </c>
      <c r="B52" s="1">
        <v>22509</v>
      </c>
      <c r="C52" s="1">
        <v>12100</v>
      </c>
      <c r="D52" s="1">
        <v>10409</v>
      </c>
      <c r="E52" s="1">
        <v>21032</v>
      </c>
      <c r="F52" s="1">
        <v>11625</v>
      </c>
      <c r="G52" s="1">
        <v>9407</v>
      </c>
      <c r="H52" s="14">
        <f t="shared" ref="H52:J59" si="28">E52/B52*100</f>
        <v>93.438180283442179</v>
      </c>
      <c r="I52" s="14">
        <f t="shared" si="28"/>
        <v>96.074380165289256</v>
      </c>
      <c r="J52" s="14">
        <f t="shared" si="28"/>
        <v>90.373715054279941</v>
      </c>
      <c r="K52" s="15">
        <f>H60+1500</f>
        <v>2780.8737819300177</v>
      </c>
      <c r="L52" s="15">
        <f t="shared" ref="L52:M52" si="29">I60+1500</f>
        <v>3000.9219407413002</v>
      </c>
      <c r="M52" s="15">
        <f t="shared" si="29"/>
        <v>2563.394652476034</v>
      </c>
    </row>
    <row r="53" spans="1:13" ht="9.6" customHeight="1" x14ac:dyDescent="0.2">
      <c r="A53" s="1" t="s">
        <v>9</v>
      </c>
      <c r="B53" s="1">
        <v>18140</v>
      </c>
      <c r="C53" s="1">
        <v>9605</v>
      </c>
      <c r="D53" s="1">
        <v>8535</v>
      </c>
      <c r="E53" s="1">
        <v>13956</v>
      </c>
      <c r="F53" s="1">
        <v>8287</v>
      </c>
      <c r="G53" s="1">
        <v>5669</v>
      </c>
      <c r="H53" s="14">
        <f t="shared" si="28"/>
        <v>76.934950385887547</v>
      </c>
      <c r="I53" s="14">
        <f t="shared" si="28"/>
        <v>86.277980218636131</v>
      </c>
      <c r="J53" s="14">
        <f t="shared" si="28"/>
        <v>66.42062097246631</v>
      </c>
      <c r="K53" s="16"/>
      <c r="L53" s="16"/>
      <c r="M53" s="16"/>
    </row>
    <row r="54" spans="1:13" ht="9.6" customHeight="1" x14ac:dyDescent="0.2">
      <c r="A54" s="1" t="s">
        <v>10</v>
      </c>
      <c r="B54" s="1">
        <v>13634</v>
      </c>
      <c r="C54" s="1">
        <v>6822</v>
      </c>
      <c r="D54" s="1">
        <v>6812</v>
      </c>
      <c r="E54" s="1">
        <v>6375</v>
      </c>
      <c r="F54" s="1">
        <v>4090</v>
      </c>
      <c r="G54" s="1">
        <v>2285</v>
      </c>
      <c r="H54" s="14">
        <f t="shared" si="28"/>
        <v>46.758104738154614</v>
      </c>
      <c r="I54" s="14">
        <f t="shared" si="28"/>
        <v>59.953092934623278</v>
      </c>
      <c r="J54" s="14">
        <f t="shared" si="28"/>
        <v>33.543746330005874</v>
      </c>
      <c r="K54" s="15">
        <f>(H58+H59)/2</f>
        <v>2.6005764833919671</v>
      </c>
      <c r="L54" s="15">
        <f t="shared" ref="L54:M54" si="30">(I58+I59)/2</f>
        <v>4.4317515966112619</v>
      </c>
      <c r="M54" s="15">
        <f t="shared" si="30"/>
        <v>0.67536594259519722</v>
      </c>
    </row>
    <row r="55" spans="1:13" ht="9.6" customHeight="1" x14ac:dyDescent="0.2">
      <c r="A55" s="1" t="s">
        <v>11</v>
      </c>
      <c r="B55" s="1">
        <v>10370</v>
      </c>
      <c r="C55" s="1">
        <v>4831</v>
      </c>
      <c r="D55" s="1">
        <v>5539</v>
      </c>
      <c r="E55" s="1">
        <v>2338</v>
      </c>
      <c r="F55" s="1">
        <v>1566</v>
      </c>
      <c r="G55" s="1">
        <v>772</v>
      </c>
      <c r="H55" s="14">
        <f t="shared" si="28"/>
        <v>22.545805207328833</v>
      </c>
      <c r="I55" s="14">
        <f t="shared" si="28"/>
        <v>32.415648933968122</v>
      </c>
      <c r="J55" s="14">
        <f t="shared" si="28"/>
        <v>13.937533850875608</v>
      </c>
      <c r="K55" s="15"/>
      <c r="L55" s="15"/>
      <c r="M55" s="15"/>
    </row>
    <row r="56" spans="1:13" ht="9.6" customHeight="1" x14ac:dyDescent="0.2">
      <c r="A56" s="1" t="s">
        <v>12</v>
      </c>
      <c r="B56" s="1">
        <v>9580</v>
      </c>
      <c r="C56" s="1">
        <v>4462</v>
      </c>
      <c r="D56" s="1">
        <v>5118</v>
      </c>
      <c r="E56" s="1">
        <v>897</v>
      </c>
      <c r="F56" s="1">
        <v>615</v>
      </c>
      <c r="G56" s="1">
        <v>282</v>
      </c>
      <c r="H56" s="14">
        <f t="shared" si="28"/>
        <v>9.3632567849686854</v>
      </c>
      <c r="I56" s="14">
        <f t="shared" si="28"/>
        <v>13.783056925145676</v>
      </c>
      <c r="J56" s="14">
        <f t="shared" si="28"/>
        <v>5.5099648300117234</v>
      </c>
      <c r="K56" s="15">
        <f>K54*50</f>
        <v>130.02882416959835</v>
      </c>
      <c r="L56" s="15">
        <f t="shared" ref="L56:M56" si="31">L54*50</f>
        <v>221.5875798305631</v>
      </c>
      <c r="M56" s="15">
        <f t="shared" si="31"/>
        <v>33.768297129759858</v>
      </c>
    </row>
    <row r="57" spans="1:13" ht="9.6" customHeight="1" x14ac:dyDescent="0.2">
      <c r="A57" s="1" t="s">
        <v>13</v>
      </c>
      <c r="B57" s="1">
        <v>7543</v>
      </c>
      <c r="C57" s="1">
        <v>3548</v>
      </c>
      <c r="D57" s="1">
        <v>3995</v>
      </c>
      <c r="E57" s="1">
        <v>334</v>
      </c>
      <c r="F57" s="1">
        <v>251</v>
      </c>
      <c r="G57" s="1">
        <v>83</v>
      </c>
      <c r="H57" s="14">
        <f t="shared" si="28"/>
        <v>4.4279464404083253</v>
      </c>
      <c r="I57" s="14">
        <f t="shared" si="28"/>
        <v>7.0744081172491553</v>
      </c>
      <c r="J57" s="14">
        <f t="shared" si="28"/>
        <v>2.0775969962453065</v>
      </c>
      <c r="K57" s="15"/>
      <c r="L57" s="15"/>
      <c r="M57" s="15"/>
    </row>
    <row r="58" spans="1:13" ht="9.6" customHeight="1" x14ac:dyDescent="0.2">
      <c r="A58" s="1" t="s">
        <v>14</v>
      </c>
      <c r="B58" s="1">
        <v>7094</v>
      </c>
      <c r="C58" s="1">
        <v>3539</v>
      </c>
      <c r="D58" s="1">
        <v>3555</v>
      </c>
      <c r="E58" s="1">
        <v>192</v>
      </c>
      <c r="F58" s="1">
        <v>163</v>
      </c>
      <c r="G58" s="1">
        <v>29</v>
      </c>
      <c r="H58" s="14">
        <f t="shared" si="28"/>
        <v>2.7065125458133634</v>
      </c>
      <c r="I58" s="14">
        <f t="shared" si="28"/>
        <v>4.605820853348404</v>
      </c>
      <c r="J58" s="14">
        <f t="shared" si="28"/>
        <v>0.81575246132208157</v>
      </c>
      <c r="K58" s="15">
        <f>K52-K56</f>
        <v>2650.8449577604192</v>
      </c>
      <c r="L58" s="15">
        <f t="shared" ref="L58:M58" si="32">L52-L56</f>
        <v>2779.3343609107369</v>
      </c>
      <c r="M58" s="15">
        <f t="shared" si="32"/>
        <v>2529.6263553462741</v>
      </c>
    </row>
    <row r="59" spans="1:13" ht="9.6" customHeight="1" x14ac:dyDescent="0.2">
      <c r="A59" s="1" t="s">
        <v>15</v>
      </c>
      <c r="B59" s="1">
        <v>5131</v>
      </c>
      <c r="C59" s="1">
        <v>2701</v>
      </c>
      <c r="D59" s="1">
        <v>2430</v>
      </c>
      <c r="E59" s="1">
        <v>128</v>
      </c>
      <c r="F59" s="1">
        <v>115</v>
      </c>
      <c r="G59" s="1">
        <v>13</v>
      </c>
      <c r="H59" s="14">
        <f t="shared" si="28"/>
        <v>2.4946404209705708</v>
      </c>
      <c r="I59" s="14">
        <f t="shared" si="28"/>
        <v>4.2576823398741208</v>
      </c>
      <c r="J59" s="14">
        <f t="shared" si="28"/>
        <v>0.53497942386831276</v>
      </c>
      <c r="K59" s="15">
        <f>100-K54</f>
        <v>97.399423516608039</v>
      </c>
      <c r="L59" s="15">
        <f t="shared" ref="L59:M59" si="33">100-L54</f>
        <v>95.568248403388736</v>
      </c>
      <c r="M59" s="15">
        <f t="shared" si="33"/>
        <v>99.324634057404808</v>
      </c>
    </row>
    <row r="60" spans="1:13" ht="9.6" customHeight="1" x14ac:dyDescent="0.2">
      <c r="A60" s="1" t="s">
        <v>31</v>
      </c>
      <c r="H60" s="14">
        <f>SUM(H52:H58)*5</f>
        <v>1280.8737819300177</v>
      </c>
      <c r="I60" s="14">
        <f>SUM(I52:I58)*5</f>
        <v>1500.9219407413</v>
      </c>
      <c r="J60" s="14">
        <f>SUM(J52:J58)*5</f>
        <v>1063.3946524760343</v>
      </c>
      <c r="K60" s="17">
        <f>K58/K59</f>
        <v>27.216228413389029</v>
      </c>
      <c r="L60" s="17">
        <f t="shared" ref="L60:M60" si="34">L58/L59</f>
        <v>29.082194215586199</v>
      </c>
      <c r="M60" s="17">
        <f t="shared" si="34"/>
        <v>25.46826755872338</v>
      </c>
    </row>
    <row r="61" spans="1:13" ht="9.6" customHeight="1" x14ac:dyDescent="0.2">
      <c r="A61" s="1" t="s">
        <v>26</v>
      </c>
    </row>
    <row r="62" spans="1:13" ht="9.6" customHeight="1" x14ac:dyDescent="0.2">
      <c r="A62" s="1" t="s">
        <v>0</v>
      </c>
      <c r="B62" s="1">
        <v>92175</v>
      </c>
      <c r="C62" s="1">
        <v>46225</v>
      </c>
      <c r="D62" s="1">
        <v>45950</v>
      </c>
      <c r="E62" s="1">
        <v>41539</v>
      </c>
      <c r="F62" s="1">
        <v>24543</v>
      </c>
      <c r="G62" s="1">
        <v>16996</v>
      </c>
    </row>
    <row r="63" spans="1:13" ht="9.6" customHeight="1" x14ac:dyDescent="0.2">
      <c r="A63" s="1" t="s">
        <v>8</v>
      </c>
      <c r="B63" s="1">
        <v>22843</v>
      </c>
      <c r="C63" s="1">
        <v>12353</v>
      </c>
      <c r="D63" s="1">
        <v>10490</v>
      </c>
      <c r="E63" s="1">
        <v>21146</v>
      </c>
      <c r="F63" s="1">
        <v>11763</v>
      </c>
      <c r="G63" s="1">
        <v>9383</v>
      </c>
      <c r="H63" s="14">
        <f t="shared" ref="H63:J70" si="35">E63/B63*100</f>
        <v>92.571028323775337</v>
      </c>
      <c r="I63" s="14">
        <f t="shared" si="35"/>
        <v>95.223832267465397</v>
      </c>
      <c r="J63" s="14">
        <f t="shared" si="35"/>
        <v>89.447092469018102</v>
      </c>
      <c r="K63" s="15">
        <f>H71+1500</f>
        <v>2650.6388461663028</v>
      </c>
      <c r="L63" s="15">
        <f t="shared" ref="L63:M63" si="36">I71+1500</f>
        <v>2852.4923769079069</v>
      </c>
      <c r="M63" s="15">
        <f t="shared" si="36"/>
        <v>2455.1671487688272</v>
      </c>
    </row>
    <row r="64" spans="1:13" ht="9.6" customHeight="1" x14ac:dyDescent="0.2">
      <c r="A64" s="1" t="s">
        <v>9</v>
      </c>
      <c r="B64" s="1">
        <v>17623</v>
      </c>
      <c r="C64" s="1">
        <v>9301</v>
      </c>
      <c r="D64" s="1">
        <v>8322</v>
      </c>
      <c r="E64" s="1">
        <v>12922</v>
      </c>
      <c r="F64" s="1">
        <v>7781</v>
      </c>
      <c r="G64" s="1">
        <v>5141</v>
      </c>
      <c r="H64" s="14">
        <f t="shared" si="35"/>
        <v>73.324632582420705</v>
      </c>
      <c r="I64" s="14">
        <f t="shared" si="35"/>
        <v>83.657671218148593</v>
      </c>
      <c r="J64" s="14">
        <f t="shared" si="35"/>
        <v>61.776015380918047</v>
      </c>
      <c r="K64" s="16"/>
      <c r="L64" s="16"/>
      <c r="M64" s="16"/>
    </row>
    <row r="65" spans="1:13" ht="9.6" customHeight="1" x14ac:dyDescent="0.2">
      <c r="A65" s="1" t="s">
        <v>10</v>
      </c>
      <c r="B65" s="1">
        <v>12928</v>
      </c>
      <c r="C65" s="1">
        <v>6263</v>
      </c>
      <c r="D65" s="1">
        <v>6665</v>
      </c>
      <c r="E65" s="1">
        <v>4872</v>
      </c>
      <c r="F65" s="1">
        <v>3153</v>
      </c>
      <c r="G65" s="1">
        <v>1719</v>
      </c>
      <c r="H65" s="14">
        <f t="shared" si="35"/>
        <v>37.685643564356432</v>
      </c>
      <c r="I65" s="14">
        <f t="shared" si="35"/>
        <v>50.343285965192393</v>
      </c>
      <c r="J65" s="14">
        <f t="shared" si="35"/>
        <v>25.791447861965494</v>
      </c>
      <c r="K65" s="15">
        <f>(H69+H70)/2</f>
        <v>1.9763610355748762</v>
      </c>
      <c r="L65" s="15">
        <f t="shared" ref="L65:M65" si="37">(I69+I70)/2</f>
        <v>3.2988533294530846</v>
      </c>
      <c r="M65" s="15">
        <f t="shared" si="37"/>
        <v>0.64076261206105878</v>
      </c>
    </row>
    <row r="66" spans="1:13" ht="9.6" customHeight="1" x14ac:dyDescent="0.2">
      <c r="A66" s="1" t="s">
        <v>11</v>
      </c>
      <c r="B66" s="1">
        <v>10197</v>
      </c>
      <c r="C66" s="1">
        <v>4583</v>
      </c>
      <c r="D66" s="1">
        <v>5614</v>
      </c>
      <c r="E66" s="1">
        <v>1558</v>
      </c>
      <c r="F66" s="1">
        <v>1053</v>
      </c>
      <c r="G66" s="1">
        <v>505</v>
      </c>
      <c r="H66" s="14">
        <f t="shared" si="35"/>
        <v>15.279003628518192</v>
      </c>
      <c r="I66" s="14">
        <f t="shared" si="35"/>
        <v>22.976216452105607</v>
      </c>
      <c r="J66" s="14">
        <f t="shared" si="35"/>
        <v>8.9953687210545077</v>
      </c>
      <c r="K66" s="15"/>
      <c r="L66" s="15"/>
      <c r="M66" s="15"/>
    </row>
    <row r="67" spans="1:13" ht="9.6" customHeight="1" x14ac:dyDescent="0.2">
      <c r="A67" s="1" t="s">
        <v>12</v>
      </c>
      <c r="B67" s="1">
        <v>9732</v>
      </c>
      <c r="C67" s="1">
        <v>4490</v>
      </c>
      <c r="D67" s="1">
        <v>5242</v>
      </c>
      <c r="E67" s="1">
        <v>557</v>
      </c>
      <c r="F67" s="1">
        <v>396</v>
      </c>
      <c r="G67" s="1">
        <v>161</v>
      </c>
      <c r="H67" s="14">
        <f t="shared" si="35"/>
        <v>5.7233867653103161</v>
      </c>
      <c r="I67" s="14">
        <f t="shared" si="35"/>
        <v>8.8195991091314028</v>
      </c>
      <c r="J67" s="14">
        <f t="shared" si="35"/>
        <v>3.0713468141930562</v>
      </c>
      <c r="K67" s="15">
        <f>K65*50</f>
        <v>98.818051778743808</v>
      </c>
      <c r="L67" s="15">
        <f t="shared" ref="L67:M67" si="38">L65*50</f>
        <v>164.94266647265422</v>
      </c>
      <c r="M67" s="15">
        <f t="shared" si="38"/>
        <v>32.038130603052942</v>
      </c>
    </row>
    <row r="68" spans="1:13" ht="9.6" customHeight="1" x14ac:dyDescent="0.2">
      <c r="A68" s="1" t="s">
        <v>13</v>
      </c>
      <c r="B68" s="1">
        <v>7552</v>
      </c>
      <c r="C68" s="1">
        <v>3582</v>
      </c>
      <c r="D68" s="1">
        <v>3970</v>
      </c>
      <c r="E68" s="1">
        <v>256</v>
      </c>
      <c r="F68" s="1">
        <v>206</v>
      </c>
      <c r="G68" s="1">
        <v>50</v>
      </c>
      <c r="H68" s="14">
        <f t="shared" si="35"/>
        <v>3.3898305084745761</v>
      </c>
      <c r="I68" s="14">
        <f t="shared" si="35"/>
        <v>5.7509771077610274</v>
      </c>
      <c r="J68" s="14">
        <f t="shared" si="35"/>
        <v>1.2594458438287155</v>
      </c>
      <c r="K68" s="15"/>
      <c r="L68" s="15"/>
      <c r="M68" s="15"/>
    </row>
    <row r="69" spans="1:13" ht="9.6" customHeight="1" x14ac:dyDescent="0.2">
      <c r="A69" s="1" t="s">
        <v>14</v>
      </c>
      <c r="B69" s="1">
        <v>6963</v>
      </c>
      <c r="C69" s="1">
        <v>3354</v>
      </c>
      <c r="D69" s="1">
        <v>3609</v>
      </c>
      <c r="E69" s="1">
        <v>150</v>
      </c>
      <c r="F69" s="1">
        <v>125</v>
      </c>
      <c r="G69" s="1">
        <v>25</v>
      </c>
      <c r="H69" s="14">
        <f t="shared" si="35"/>
        <v>2.1542438604049976</v>
      </c>
      <c r="I69" s="14">
        <f t="shared" si="35"/>
        <v>3.7268932617769828</v>
      </c>
      <c r="J69" s="14">
        <f t="shared" si="35"/>
        <v>0.69271266278747579</v>
      </c>
      <c r="K69" s="15">
        <f>K63-K67</f>
        <v>2551.8207943875591</v>
      </c>
      <c r="L69" s="15">
        <f t="shared" ref="L69:M69" si="39">L63-L67</f>
        <v>2687.5497104352526</v>
      </c>
      <c r="M69" s="15">
        <f t="shared" si="39"/>
        <v>2423.1290181657741</v>
      </c>
    </row>
    <row r="70" spans="1:13" ht="9.6" customHeight="1" x14ac:dyDescent="0.2">
      <c r="A70" s="1" t="s">
        <v>15</v>
      </c>
      <c r="B70" s="1">
        <v>4337</v>
      </c>
      <c r="C70" s="1">
        <v>2299</v>
      </c>
      <c r="D70" s="1">
        <v>2038</v>
      </c>
      <c r="E70" s="1">
        <v>78</v>
      </c>
      <c r="F70" s="1">
        <v>66</v>
      </c>
      <c r="G70" s="1">
        <v>12</v>
      </c>
      <c r="H70" s="14">
        <f t="shared" si="35"/>
        <v>1.7984782107447546</v>
      </c>
      <c r="I70" s="14">
        <f t="shared" si="35"/>
        <v>2.8708133971291865</v>
      </c>
      <c r="J70" s="14">
        <f t="shared" si="35"/>
        <v>0.58881256133464177</v>
      </c>
      <c r="K70" s="15">
        <f>100-K65</f>
        <v>98.023638964425118</v>
      </c>
      <c r="L70" s="15">
        <f t="shared" ref="L70:M70" si="40">100-L65</f>
        <v>96.701146670546919</v>
      </c>
      <c r="M70" s="15">
        <f t="shared" si="40"/>
        <v>99.359237387938947</v>
      </c>
    </row>
    <row r="71" spans="1:13" ht="9.6" customHeight="1" x14ac:dyDescent="0.2">
      <c r="H71" s="14">
        <f>SUM(H63:H69)*5</f>
        <v>1150.6388461663028</v>
      </c>
      <c r="I71" s="14">
        <f>SUM(I63:I69)*5</f>
        <v>1352.4923769079069</v>
      </c>
      <c r="J71" s="14">
        <f>SUM(J63:J69)*5</f>
        <v>955.16714876882713</v>
      </c>
      <c r="K71" s="17">
        <f>K69/K70</f>
        <v>26.032708246157537</v>
      </c>
      <c r="L71" s="17">
        <f t="shared" ref="L71:M71" si="41">L69/L70</f>
        <v>27.792325147823941</v>
      </c>
      <c r="M71" s="17">
        <f t="shared" si="41"/>
        <v>24.387556525870778</v>
      </c>
    </row>
    <row r="72" spans="1:13" ht="9.6" customHeight="1" x14ac:dyDescent="0.2">
      <c r="A72" s="31" t="s">
        <v>52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3">
    <mergeCell ref="B2:D2"/>
    <mergeCell ref="E2:G2"/>
    <mergeCell ref="K2:M2"/>
  </mergeCells>
  <pageMargins left="0.7" right="0.7" top="0.75" bottom="0.7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28A1-0FEA-4BB4-90B3-94EB24B8E5E4}">
  <dimension ref="A1:I62"/>
  <sheetViews>
    <sheetView view="pageBreakPreview" topLeftCell="A55" zoomScale="125" zoomScaleNormal="100" zoomScaleSheetLayoutView="125" workbookViewId="0">
      <selection activeCell="A62" sqref="A62:I6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40</v>
      </c>
    </row>
    <row r="2" spans="1:9" x14ac:dyDescent="0.2">
      <c r="A2" s="2"/>
      <c r="B2" s="3" t="s">
        <v>23</v>
      </c>
      <c r="C2" s="3" t="s">
        <v>32</v>
      </c>
      <c r="D2" s="3" t="s">
        <v>33</v>
      </c>
      <c r="E2" s="3" t="s">
        <v>34</v>
      </c>
      <c r="F2" s="3" t="s">
        <v>36</v>
      </c>
      <c r="G2" s="3" t="s">
        <v>37</v>
      </c>
      <c r="H2" s="3" t="s">
        <v>38</v>
      </c>
      <c r="I2" s="4" t="s">
        <v>39</v>
      </c>
    </row>
    <row r="3" spans="1:9" x14ac:dyDescent="0.2">
      <c r="A3" s="1" t="s">
        <v>0</v>
      </c>
      <c r="B3" s="1">
        <v>152413</v>
      </c>
      <c r="C3" s="1">
        <v>269195</v>
      </c>
      <c r="D3" s="1">
        <v>260368</v>
      </c>
      <c r="E3" s="1">
        <v>14665</v>
      </c>
      <c r="F3" s="5">
        <f>C3/B3</f>
        <v>1.7662207292028895</v>
      </c>
      <c r="G3" s="5">
        <f>D3/B3</f>
        <v>1.7083057219528517</v>
      </c>
      <c r="H3" s="6">
        <f>D3*100/C3</f>
        <v>96.720964356693102</v>
      </c>
      <c r="I3" s="1">
        <f>E3*1000/B3</f>
        <v>96.218826478056329</v>
      </c>
    </row>
    <row r="4" spans="1:9" x14ac:dyDescent="0.2">
      <c r="A4" s="1" t="s">
        <v>8</v>
      </c>
      <c r="B4" s="1">
        <v>34978</v>
      </c>
      <c r="C4" s="1">
        <v>6017</v>
      </c>
      <c r="D4" s="1">
        <v>5907</v>
      </c>
      <c r="E4" s="1">
        <v>1868</v>
      </c>
      <c r="F4" s="5">
        <f t="shared" ref="F4:F10" si="0">C4/B4</f>
        <v>0.17202241408885585</v>
      </c>
      <c r="G4" s="5">
        <f t="shared" ref="G4:G10" si="1">D4/B4</f>
        <v>0.16887758019326435</v>
      </c>
      <c r="H4" s="6">
        <f t="shared" ref="H4:H10" si="2">D4*100/C4</f>
        <v>98.171846435100548</v>
      </c>
      <c r="I4" s="1">
        <f t="shared" ref="I4:I10" si="3">E4*1000/B4</f>
        <v>53.404997426954083</v>
      </c>
    </row>
    <row r="5" spans="1:9" x14ac:dyDescent="0.2">
      <c r="A5" s="1" t="s">
        <v>9</v>
      </c>
      <c r="B5" s="1">
        <v>28168</v>
      </c>
      <c r="C5" s="1">
        <v>15869</v>
      </c>
      <c r="D5" s="1">
        <v>15420</v>
      </c>
      <c r="E5" s="1">
        <v>4539</v>
      </c>
      <c r="F5" s="5">
        <f t="shared" si="0"/>
        <v>0.56336978131212723</v>
      </c>
      <c r="G5" s="5">
        <f t="shared" si="1"/>
        <v>0.54742970746946895</v>
      </c>
      <c r="H5" s="6">
        <f t="shared" si="2"/>
        <v>97.170584157791922</v>
      </c>
      <c r="I5" s="1">
        <f t="shared" si="3"/>
        <v>161.14030105083782</v>
      </c>
    </row>
    <row r="6" spans="1:9" x14ac:dyDescent="0.2">
      <c r="A6" s="1" t="s">
        <v>10</v>
      </c>
      <c r="B6" s="1">
        <v>24141</v>
      </c>
      <c r="C6" s="1">
        <v>32456</v>
      </c>
      <c r="D6" s="1">
        <v>31413</v>
      </c>
      <c r="E6" s="1">
        <v>3756</v>
      </c>
      <c r="F6" s="5">
        <f t="shared" si="0"/>
        <v>1.3444347790066691</v>
      </c>
      <c r="G6" s="5">
        <f t="shared" si="1"/>
        <v>1.3012302721511122</v>
      </c>
      <c r="H6" s="6">
        <f t="shared" si="2"/>
        <v>96.786418535863945</v>
      </c>
      <c r="I6" s="1">
        <f t="shared" si="3"/>
        <v>155.58593264570646</v>
      </c>
    </row>
    <row r="7" spans="1:9" x14ac:dyDescent="0.2">
      <c r="A7" s="1" t="s">
        <v>11</v>
      </c>
      <c r="B7" s="1">
        <v>19792</v>
      </c>
      <c r="C7" s="1">
        <v>45843</v>
      </c>
      <c r="D7" s="1">
        <v>44315</v>
      </c>
      <c r="E7" s="1">
        <v>2610</v>
      </c>
      <c r="F7" s="5">
        <f t="shared" si="0"/>
        <v>2.3162388843977366</v>
      </c>
      <c r="G7" s="5">
        <f t="shared" si="1"/>
        <v>2.239035974130962</v>
      </c>
      <c r="H7" s="6">
        <f t="shared" si="2"/>
        <v>96.666884802478023</v>
      </c>
      <c r="I7" s="1">
        <f t="shared" si="3"/>
        <v>131.87146321746161</v>
      </c>
    </row>
    <row r="8" spans="1:9" x14ac:dyDescent="0.2">
      <c r="A8" s="1" t="s">
        <v>12</v>
      </c>
      <c r="B8" s="1">
        <v>18335</v>
      </c>
      <c r="C8" s="1">
        <v>59652</v>
      </c>
      <c r="D8" s="1">
        <v>57769</v>
      </c>
      <c r="E8" s="1">
        <v>1421</v>
      </c>
      <c r="F8" s="5">
        <f t="shared" si="0"/>
        <v>3.253449686392146</v>
      </c>
      <c r="G8" s="5">
        <f t="shared" si="1"/>
        <v>3.1507499318243797</v>
      </c>
      <c r="H8" s="6">
        <f t="shared" si="2"/>
        <v>96.843358143901298</v>
      </c>
      <c r="I8" s="1">
        <f t="shared" si="3"/>
        <v>77.502045268611951</v>
      </c>
    </row>
    <row r="9" spans="1:9" x14ac:dyDescent="0.2">
      <c r="A9" s="1" t="s">
        <v>13</v>
      </c>
      <c r="B9" s="1">
        <v>14301</v>
      </c>
      <c r="C9" s="1">
        <v>55149</v>
      </c>
      <c r="D9" s="1">
        <v>53322</v>
      </c>
      <c r="E9" s="1">
        <v>263</v>
      </c>
      <c r="F9" s="5">
        <f t="shared" si="0"/>
        <v>3.8563037549821693</v>
      </c>
      <c r="G9" s="5">
        <f t="shared" si="1"/>
        <v>3.7285504510174112</v>
      </c>
      <c r="H9" s="6">
        <f t="shared" si="2"/>
        <v>96.68715661208725</v>
      </c>
      <c r="I9" s="1">
        <f t="shared" si="3"/>
        <v>18.390322355080066</v>
      </c>
    </row>
    <row r="10" spans="1:9" x14ac:dyDescent="0.2">
      <c r="A10" s="1" t="s">
        <v>14</v>
      </c>
      <c r="B10" s="1">
        <v>12698</v>
      </c>
      <c r="C10" s="1">
        <v>54209</v>
      </c>
      <c r="D10" s="1">
        <v>52222</v>
      </c>
      <c r="E10" s="1">
        <v>208</v>
      </c>
      <c r="F10" s="5">
        <f t="shared" si="0"/>
        <v>4.2690974956686096</v>
      </c>
      <c r="G10" s="5">
        <f t="shared" si="1"/>
        <v>4.1126161600252011</v>
      </c>
      <c r="H10" s="6">
        <f t="shared" si="2"/>
        <v>96.334556992381337</v>
      </c>
      <c r="I10" s="1">
        <f t="shared" si="3"/>
        <v>16.380532367301939</v>
      </c>
    </row>
    <row r="11" spans="1:9" x14ac:dyDescent="0.2">
      <c r="A11" s="1" t="s">
        <v>27</v>
      </c>
      <c r="H11" s="7" t="s">
        <v>41</v>
      </c>
      <c r="I11" s="1">
        <f>SUM(I4:I10)*5</f>
        <v>3071.3779716597701</v>
      </c>
    </row>
    <row r="12" spans="1:9" x14ac:dyDescent="0.2">
      <c r="A12" s="1" t="s">
        <v>35</v>
      </c>
    </row>
    <row r="13" spans="1:9" x14ac:dyDescent="0.2">
      <c r="A13" s="1" t="s">
        <v>0</v>
      </c>
      <c r="B13" s="1">
        <v>18144</v>
      </c>
      <c r="C13" s="1">
        <v>32420</v>
      </c>
      <c r="D13" s="1">
        <v>31818</v>
      </c>
      <c r="E13" s="1">
        <v>1731</v>
      </c>
      <c r="F13" s="5">
        <f>C13/B13</f>
        <v>1.786816578483245</v>
      </c>
      <c r="G13" s="5">
        <f>D13/B13</f>
        <v>1.7536375661375661</v>
      </c>
      <c r="H13" s="6">
        <f>D13*100/C13</f>
        <v>98.143121529919796</v>
      </c>
      <c r="I13" s="1">
        <f>E13*1000/B13</f>
        <v>95.403439153439152</v>
      </c>
    </row>
    <row r="14" spans="1:9" x14ac:dyDescent="0.2">
      <c r="A14" s="1" t="s">
        <v>8</v>
      </c>
      <c r="B14" s="1">
        <v>3756</v>
      </c>
      <c r="C14" s="1">
        <v>461</v>
      </c>
      <c r="D14" s="1">
        <v>454</v>
      </c>
      <c r="E14" s="1">
        <v>213</v>
      </c>
      <c r="F14" s="5">
        <f t="shared" ref="F14:F20" si="4">C14/B14</f>
        <v>0.12273695420660277</v>
      </c>
      <c r="G14" s="5">
        <f t="shared" ref="G14:G20" si="5">D14/B14</f>
        <v>0.12087326943556975</v>
      </c>
      <c r="H14" s="6">
        <f t="shared" ref="H14:H20" si="6">D14*100/C14</f>
        <v>98.481561822125812</v>
      </c>
      <c r="I14" s="1">
        <f t="shared" ref="I14:I20" si="7">E14*1000/B14</f>
        <v>56.709265175718848</v>
      </c>
    </row>
    <row r="15" spans="1:9" x14ac:dyDescent="0.2">
      <c r="A15" s="1" t="s">
        <v>9</v>
      </c>
      <c r="B15" s="1">
        <v>3022</v>
      </c>
      <c r="C15" s="1">
        <v>1578</v>
      </c>
      <c r="D15" s="1">
        <v>1547</v>
      </c>
      <c r="E15" s="1">
        <v>490</v>
      </c>
      <c r="F15" s="5">
        <f t="shared" si="4"/>
        <v>0.52217074784910655</v>
      </c>
      <c r="G15" s="5">
        <f t="shared" si="5"/>
        <v>0.51191264063534081</v>
      </c>
      <c r="H15" s="6">
        <f t="shared" si="6"/>
        <v>98.035487959442335</v>
      </c>
      <c r="I15" s="1">
        <f t="shared" si="7"/>
        <v>162.14427531436135</v>
      </c>
    </row>
    <row r="16" spans="1:9" x14ac:dyDescent="0.2">
      <c r="A16" s="1" t="s">
        <v>10</v>
      </c>
      <c r="B16" s="1">
        <v>2988</v>
      </c>
      <c r="C16" s="1">
        <v>3955</v>
      </c>
      <c r="D16" s="1">
        <v>3885</v>
      </c>
      <c r="E16" s="1">
        <v>440</v>
      </c>
      <c r="F16" s="5">
        <f t="shared" si="4"/>
        <v>1.3236278447121821</v>
      </c>
      <c r="G16" s="5">
        <f t="shared" si="5"/>
        <v>1.3002008032128514</v>
      </c>
      <c r="H16" s="6">
        <f t="shared" si="6"/>
        <v>98.230088495575217</v>
      </c>
      <c r="I16" s="1">
        <f t="shared" si="7"/>
        <v>147.25568942436414</v>
      </c>
    </row>
    <row r="17" spans="1:9" x14ac:dyDescent="0.2">
      <c r="A17" s="1" t="s">
        <v>11</v>
      </c>
      <c r="B17" s="1">
        <v>2483</v>
      </c>
      <c r="C17" s="1">
        <v>5342</v>
      </c>
      <c r="D17" s="1">
        <v>5252</v>
      </c>
      <c r="E17" s="1">
        <v>346</v>
      </c>
      <c r="F17" s="5">
        <f t="shared" si="4"/>
        <v>2.1514297221103504</v>
      </c>
      <c r="G17" s="5">
        <f t="shared" si="5"/>
        <v>2.1151832460732982</v>
      </c>
      <c r="H17" s="6">
        <f t="shared" si="6"/>
        <v>98.315237738674654</v>
      </c>
      <c r="I17" s="1">
        <f t="shared" si="7"/>
        <v>139.34756343133307</v>
      </c>
    </row>
    <row r="18" spans="1:9" x14ac:dyDescent="0.2">
      <c r="A18" s="1" t="s">
        <v>12</v>
      </c>
      <c r="B18" s="1">
        <v>2229</v>
      </c>
      <c r="C18" s="1">
        <v>7030</v>
      </c>
      <c r="D18" s="1">
        <v>6895</v>
      </c>
      <c r="E18" s="1">
        <v>173</v>
      </c>
      <c r="F18" s="5">
        <f t="shared" si="4"/>
        <v>3.1538806639748764</v>
      </c>
      <c r="G18" s="5">
        <f t="shared" si="5"/>
        <v>3.0933153880663973</v>
      </c>
      <c r="H18" s="6">
        <f t="shared" si="6"/>
        <v>98.079658605974402</v>
      </c>
      <c r="I18" s="1">
        <f t="shared" si="7"/>
        <v>77.613279497532531</v>
      </c>
    </row>
    <row r="19" spans="1:9" x14ac:dyDescent="0.2">
      <c r="A19" s="1" t="s">
        <v>13</v>
      </c>
      <c r="B19" s="1">
        <v>1841</v>
      </c>
      <c r="C19" s="1">
        <v>6712</v>
      </c>
      <c r="D19" s="1">
        <v>6585</v>
      </c>
      <c r="E19" s="1">
        <v>45</v>
      </c>
      <c r="F19" s="5">
        <f t="shared" si="4"/>
        <v>3.6458446496469312</v>
      </c>
      <c r="G19" s="5">
        <f t="shared" si="5"/>
        <v>3.5768604019554591</v>
      </c>
      <c r="H19" s="6">
        <f t="shared" si="6"/>
        <v>98.107866507747318</v>
      </c>
      <c r="I19" s="1">
        <f t="shared" si="7"/>
        <v>24.443237370994026</v>
      </c>
    </row>
    <row r="20" spans="1:9" x14ac:dyDescent="0.2">
      <c r="A20" s="1" t="s">
        <v>14</v>
      </c>
      <c r="B20" s="1">
        <v>1825</v>
      </c>
      <c r="C20" s="1">
        <v>7342</v>
      </c>
      <c r="D20" s="1">
        <v>7200</v>
      </c>
      <c r="E20" s="1">
        <v>24</v>
      </c>
      <c r="F20" s="5">
        <f t="shared" si="4"/>
        <v>4.0230136986301366</v>
      </c>
      <c r="G20" s="5">
        <f t="shared" si="5"/>
        <v>3.9452054794520546</v>
      </c>
      <c r="H20" s="6">
        <f t="shared" si="6"/>
        <v>98.065922092073009</v>
      </c>
      <c r="I20" s="1">
        <f t="shared" si="7"/>
        <v>13.150684931506849</v>
      </c>
    </row>
    <row r="21" spans="1:9" x14ac:dyDescent="0.2">
      <c r="A21" s="1" t="s">
        <v>28</v>
      </c>
      <c r="H21" s="7" t="s">
        <v>41</v>
      </c>
      <c r="I21" s="1">
        <f>SUM(I14:I20)*5</f>
        <v>3103.319975729054</v>
      </c>
    </row>
    <row r="22" spans="1:9" x14ac:dyDescent="0.2">
      <c r="A22" s="1" t="s">
        <v>35</v>
      </c>
    </row>
    <row r="23" spans="1:9" x14ac:dyDescent="0.2">
      <c r="A23" s="1" t="s">
        <v>0</v>
      </c>
      <c r="B23" s="1">
        <v>24136</v>
      </c>
      <c r="C23" s="1">
        <v>44093</v>
      </c>
      <c r="D23" s="1">
        <v>42589</v>
      </c>
      <c r="E23" s="1">
        <v>2502</v>
      </c>
      <c r="F23" s="5">
        <f>C23/B23</f>
        <v>1.8268561484918793</v>
      </c>
      <c r="G23" s="5">
        <f>D23/B23</f>
        <v>1.7645425919787869</v>
      </c>
      <c r="H23" s="6">
        <f>D23*100/C23</f>
        <v>96.589027736828982</v>
      </c>
      <c r="I23" s="1">
        <f>E23*1000/B23</f>
        <v>103.66257872058335</v>
      </c>
    </row>
    <row r="24" spans="1:9" x14ac:dyDescent="0.2">
      <c r="A24" s="1" t="s">
        <v>8</v>
      </c>
      <c r="B24" s="1">
        <v>5606</v>
      </c>
      <c r="C24" s="1">
        <v>641</v>
      </c>
      <c r="D24" s="1">
        <v>632</v>
      </c>
      <c r="E24" s="1">
        <v>305</v>
      </c>
      <c r="F24" s="5">
        <f t="shared" ref="F24:F30" si="8">C24/B24</f>
        <v>0.11434177666785587</v>
      </c>
      <c r="G24" s="5">
        <f t="shared" ref="G24:G30" si="9">D24/B24</f>
        <v>0.11273635390652872</v>
      </c>
      <c r="H24" s="6">
        <f t="shared" ref="H24:H30" si="10">D24*100/C24</f>
        <v>98.595943837753509</v>
      </c>
      <c r="I24" s="1">
        <f t="shared" ref="I24:I30" si="11">E24*1000/B24</f>
        <v>54.405993578308951</v>
      </c>
    </row>
    <row r="25" spans="1:9" x14ac:dyDescent="0.2">
      <c r="A25" s="1" t="s">
        <v>9</v>
      </c>
      <c r="B25" s="1">
        <v>4433</v>
      </c>
      <c r="C25" s="1">
        <v>2412</v>
      </c>
      <c r="D25" s="1">
        <v>2346</v>
      </c>
      <c r="E25" s="1">
        <v>710</v>
      </c>
      <c r="F25" s="5">
        <f t="shared" si="8"/>
        <v>0.54410106023009253</v>
      </c>
      <c r="G25" s="5">
        <f t="shared" si="9"/>
        <v>0.52921272276110987</v>
      </c>
      <c r="H25" s="6">
        <f t="shared" si="10"/>
        <v>97.263681592039802</v>
      </c>
      <c r="I25" s="1">
        <f t="shared" si="11"/>
        <v>160.16241822693436</v>
      </c>
    </row>
    <row r="26" spans="1:9" x14ac:dyDescent="0.2">
      <c r="A26" s="1" t="s">
        <v>10</v>
      </c>
      <c r="B26" s="1">
        <v>3994</v>
      </c>
      <c r="C26" s="1">
        <v>5541</v>
      </c>
      <c r="D26" s="1">
        <v>5409</v>
      </c>
      <c r="E26" s="1">
        <v>695</v>
      </c>
      <c r="F26" s="5">
        <f t="shared" si="8"/>
        <v>1.387330996494742</v>
      </c>
      <c r="G26" s="5">
        <f t="shared" si="9"/>
        <v>1.3542814221331998</v>
      </c>
      <c r="H26" s="6">
        <f t="shared" si="10"/>
        <v>97.617758527341635</v>
      </c>
      <c r="I26" s="1">
        <f t="shared" si="11"/>
        <v>174.01101652478718</v>
      </c>
    </row>
    <row r="27" spans="1:9" x14ac:dyDescent="0.2">
      <c r="A27" s="1" t="s">
        <v>11</v>
      </c>
      <c r="B27" s="1">
        <v>3131</v>
      </c>
      <c r="C27" s="1">
        <v>7500</v>
      </c>
      <c r="D27" s="1">
        <v>7255</v>
      </c>
      <c r="E27" s="1">
        <v>449</v>
      </c>
      <c r="F27" s="5">
        <f t="shared" si="8"/>
        <v>2.3954008304056211</v>
      </c>
      <c r="G27" s="5">
        <f t="shared" si="9"/>
        <v>2.3171510699457043</v>
      </c>
      <c r="H27" s="6">
        <f t="shared" si="10"/>
        <v>96.733333333333334</v>
      </c>
      <c r="I27" s="1">
        <f t="shared" si="11"/>
        <v>143.40466304694985</v>
      </c>
    </row>
    <row r="28" spans="1:9" x14ac:dyDescent="0.2">
      <c r="A28" s="1" t="s">
        <v>12</v>
      </c>
      <c r="B28" s="1">
        <v>2781</v>
      </c>
      <c r="C28" s="1">
        <v>9242</v>
      </c>
      <c r="D28" s="1">
        <v>8983</v>
      </c>
      <c r="E28" s="1">
        <v>241</v>
      </c>
      <c r="F28" s="5">
        <f t="shared" si="8"/>
        <v>3.3232650125854009</v>
      </c>
      <c r="G28" s="5">
        <f t="shared" si="9"/>
        <v>3.2301330456670261</v>
      </c>
      <c r="H28" s="6">
        <f t="shared" si="10"/>
        <v>97.197576282189999</v>
      </c>
      <c r="I28" s="1">
        <f t="shared" si="11"/>
        <v>86.659475008989574</v>
      </c>
    </row>
    <row r="29" spans="1:9" x14ac:dyDescent="0.2">
      <c r="A29" s="1" t="s">
        <v>13</v>
      </c>
      <c r="B29" s="1">
        <v>2269</v>
      </c>
      <c r="C29" s="1">
        <v>9427</v>
      </c>
      <c r="D29" s="1">
        <v>9064</v>
      </c>
      <c r="E29" s="1">
        <v>55</v>
      </c>
      <c r="F29" s="5">
        <f t="shared" si="8"/>
        <v>4.1546936976641691</v>
      </c>
      <c r="G29" s="5">
        <f t="shared" si="9"/>
        <v>3.994711326575584</v>
      </c>
      <c r="H29" s="6">
        <f t="shared" si="10"/>
        <v>96.149358226371064</v>
      </c>
      <c r="I29" s="1">
        <f t="shared" si="11"/>
        <v>24.239753195240194</v>
      </c>
    </row>
    <row r="30" spans="1:9" x14ac:dyDescent="0.2">
      <c r="A30" s="1" t="s">
        <v>14</v>
      </c>
      <c r="B30" s="1">
        <v>1922</v>
      </c>
      <c r="C30" s="1">
        <v>9330</v>
      </c>
      <c r="D30" s="1">
        <v>8900</v>
      </c>
      <c r="E30" s="1">
        <v>47</v>
      </c>
      <c r="F30" s="5">
        <f t="shared" si="8"/>
        <v>4.8543184183142563</v>
      </c>
      <c r="G30" s="5">
        <f t="shared" si="9"/>
        <v>4.6305931321540061</v>
      </c>
      <c r="H30" s="6">
        <f t="shared" si="10"/>
        <v>95.39121114683816</v>
      </c>
      <c r="I30" s="1">
        <f t="shared" si="11"/>
        <v>24.453694068678459</v>
      </c>
    </row>
    <row r="31" spans="1:9" x14ac:dyDescent="0.2">
      <c r="A31" s="1" t="s">
        <v>29</v>
      </c>
      <c r="H31" s="7" t="s">
        <v>41</v>
      </c>
      <c r="I31" s="1">
        <f>SUM(I24:I30)*5</f>
        <v>3336.6850682494432</v>
      </c>
    </row>
    <row r="32" spans="1:9" x14ac:dyDescent="0.2">
      <c r="A32" s="1" t="s">
        <v>35</v>
      </c>
    </row>
    <row r="33" spans="1:9" x14ac:dyDescent="0.2">
      <c r="A33" s="1" t="s">
        <v>0</v>
      </c>
      <c r="B33" s="1">
        <v>22258</v>
      </c>
      <c r="C33" s="1">
        <v>44030</v>
      </c>
      <c r="D33" s="1">
        <v>42205</v>
      </c>
      <c r="E33" s="1">
        <v>2220</v>
      </c>
      <c r="F33" s="5">
        <f>C33/B33</f>
        <v>1.9781651541018959</v>
      </c>
      <c r="G33" s="5">
        <f>D33/B33</f>
        <v>1.8961721628178632</v>
      </c>
      <c r="H33" s="6">
        <f>D33*100/C33</f>
        <v>95.855098796275271</v>
      </c>
      <c r="I33" s="1">
        <f>E33*1000/B33</f>
        <v>99.73941953454937</v>
      </c>
    </row>
    <row r="34" spans="1:9" x14ac:dyDescent="0.2">
      <c r="A34" s="1" t="s">
        <v>8</v>
      </c>
      <c r="B34" s="1">
        <v>4717</v>
      </c>
      <c r="C34" s="1">
        <v>530</v>
      </c>
      <c r="D34" s="1">
        <v>521</v>
      </c>
      <c r="E34" s="1">
        <v>236</v>
      </c>
      <c r="F34" s="5">
        <f t="shared" ref="F34:F40" si="12">C34/B34</f>
        <v>0.11235955056179775</v>
      </c>
      <c r="G34" s="5">
        <f t="shared" ref="G34:G40" si="13">D34/B34</f>
        <v>0.11045155819376723</v>
      </c>
      <c r="H34" s="6">
        <f t="shared" ref="H34:H40" si="14">D34*100/C34</f>
        <v>98.301886792452834</v>
      </c>
      <c r="I34" s="1">
        <f t="shared" ref="I34:I40" si="15">E34*1000/B34</f>
        <v>50.031799872800512</v>
      </c>
    </row>
    <row r="35" spans="1:9" x14ac:dyDescent="0.2">
      <c r="A35" s="1" t="s">
        <v>9</v>
      </c>
      <c r="B35" s="1">
        <v>3856</v>
      </c>
      <c r="C35" s="1">
        <v>2325</v>
      </c>
      <c r="D35" s="1">
        <v>2236</v>
      </c>
      <c r="E35" s="1">
        <v>668</v>
      </c>
      <c r="F35" s="5">
        <f t="shared" si="12"/>
        <v>0.60295643153526968</v>
      </c>
      <c r="G35" s="5">
        <f t="shared" si="13"/>
        <v>0.57987551867219922</v>
      </c>
      <c r="H35" s="6">
        <f t="shared" si="14"/>
        <v>96.172043010752688</v>
      </c>
      <c r="I35" s="1">
        <f t="shared" si="15"/>
        <v>173.23651452282158</v>
      </c>
    </row>
    <row r="36" spans="1:9" x14ac:dyDescent="0.2">
      <c r="A36" s="1" t="s">
        <v>10</v>
      </c>
      <c r="B36" s="1">
        <v>3682</v>
      </c>
      <c r="C36" s="1">
        <v>5570</v>
      </c>
      <c r="D36" s="1">
        <v>5348</v>
      </c>
      <c r="E36" s="1">
        <v>588</v>
      </c>
      <c r="F36" s="5">
        <f t="shared" si="12"/>
        <v>1.5127648017381858</v>
      </c>
      <c r="G36" s="5">
        <f t="shared" si="13"/>
        <v>1.4524714828897338</v>
      </c>
      <c r="H36" s="6">
        <f t="shared" si="14"/>
        <v>96.014362657091567</v>
      </c>
      <c r="I36" s="1">
        <f t="shared" si="15"/>
        <v>159.69581749049431</v>
      </c>
    </row>
    <row r="37" spans="1:9" x14ac:dyDescent="0.2">
      <c r="A37" s="1" t="s">
        <v>11</v>
      </c>
      <c r="B37" s="1">
        <v>3025</v>
      </c>
      <c r="C37" s="1">
        <v>7856</v>
      </c>
      <c r="D37" s="1">
        <v>7551</v>
      </c>
      <c r="E37" s="1">
        <v>411</v>
      </c>
      <c r="F37" s="5">
        <f t="shared" si="12"/>
        <v>2.5970247933884298</v>
      </c>
      <c r="G37" s="5">
        <f t="shared" si="13"/>
        <v>2.496198347107438</v>
      </c>
      <c r="H37" s="6">
        <f t="shared" si="14"/>
        <v>96.117617107942976</v>
      </c>
      <c r="I37" s="1">
        <f t="shared" si="15"/>
        <v>135.86776859504133</v>
      </c>
    </row>
    <row r="38" spans="1:9" x14ac:dyDescent="0.2">
      <c r="A38" s="1" t="s">
        <v>12</v>
      </c>
      <c r="B38" s="1">
        <v>2965</v>
      </c>
      <c r="C38" s="1">
        <v>10618</v>
      </c>
      <c r="D38" s="1">
        <v>10182</v>
      </c>
      <c r="E38" s="1">
        <v>249</v>
      </c>
      <c r="F38" s="5">
        <f t="shared" si="12"/>
        <v>3.5811129848229344</v>
      </c>
      <c r="G38" s="5">
        <f t="shared" si="13"/>
        <v>3.4340640809443506</v>
      </c>
      <c r="H38" s="6">
        <f t="shared" si="14"/>
        <v>95.893765304200414</v>
      </c>
      <c r="I38" s="1">
        <f t="shared" si="15"/>
        <v>83.97976391231029</v>
      </c>
    </row>
    <row r="39" spans="1:9" x14ac:dyDescent="0.2">
      <c r="A39" s="1" t="s">
        <v>13</v>
      </c>
      <c r="B39" s="1">
        <v>2226</v>
      </c>
      <c r="C39" s="1">
        <v>9291</v>
      </c>
      <c r="D39" s="1">
        <v>8909</v>
      </c>
      <c r="E39" s="1">
        <v>39</v>
      </c>
      <c r="F39" s="5">
        <f t="shared" si="12"/>
        <v>4.1738544474393535</v>
      </c>
      <c r="G39" s="5">
        <f t="shared" si="13"/>
        <v>4.0022461814914649</v>
      </c>
      <c r="H39" s="6">
        <f t="shared" si="14"/>
        <v>95.888494241739323</v>
      </c>
      <c r="I39" s="1">
        <f t="shared" si="15"/>
        <v>17.520215633423181</v>
      </c>
    </row>
    <row r="40" spans="1:9" x14ac:dyDescent="0.2">
      <c r="A40" s="1" t="s">
        <v>14</v>
      </c>
      <c r="B40" s="1">
        <v>1787</v>
      </c>
      <c r="C40" s="1">
        <v>7840</v>
      </c>
      <c r="D40" s="1">
        <v>7458</v>
      </c>
      <c r="E40" s="1">
        <v>29</v>
      </c>
      <c r="F40" s="5">
        <f t="shared" si="12"/>
        <v>4.3872411863458307</v>
      </c>
      <c r="G40" s="5">
        <f t="shared" si="13"/>
        <v>4.173475097929491</v>
      </c>
      <c r="H40" s="6">
        <f t="shared" si="14"/>
        <v>95.127551020408163</v>
      </c>
      <c r="I40" s="1">
        <f t="shared" si="15"/>
        <v>16.228315612758813</v>
      </c>
    </row>
    <row r="41" spans="1:9" x14ac:dyDescent="0.2">
      <c r="A41" s="1" t="s">
        <v>30</v>
      </c>
      <c r="H41" s="7" t="s">
        <v>41</v>
      </c>
      <c r="I41" s="1">
        <f>SUM(I34:I40)*5</f>
        <v>3182.80097819825</v>
      </c>
    </row>
    <row r="42" spans="1:9" x14ac:dyDescent="0.2">
      <c r="A42" s="1" t="s">
        <v>35</v>
      </c>
    </row>
    <row r="43" spans="1:9" x14ac:dyDescent="0.2">
      <c r="A43" s="1" t="s">
        <v>0</v>
      </c>
      <c r="B43" s="1">
        <v>43963</v>
      </c>
      <c r="C43" s="1">
        <v>71337</v>
      </c>
      <c r="D43" s="1">
        <v>69024</v>
      </c>
      <c r="E43" s="1">
        <v>4055</v>
      </c>
      <c r="F43" s="5">
        <f>C43/B43</f>
        <v>1.6226599640606874</v>
      </c>
      <c r="G43" s="5">
        <f>D43/B43</f>
        <v>1.5700475399767986</v>
      </c>
      <c r="H43" s="6">
        <f>D43*100/C43</f>
        <v>96.757643298708942</v>
      </c>
      <c r="I43" s="1">
        <f>E43*1000/B43</f>
        <v>92.236653549575777</v>
      </c>
    </row>
    <row r="44" spans="1:9" x14ac:dyDescent="0.2">
      <c r="A44" s="1" t="s">
        <v>8</v>
      </c>
      <c r="B44" s="1">
        <v>10409</v>
      </c>
      <c r="C44" s="1">
        <v>2239</v>
      </c>
      <c r="D44" s="1">
        <v>2207</v>
      </c>
      <c r="E44" s="1">
        <v>572</v>
      </c>
      <c r="F44" s="5">
        <f t="shared" ref="F44:F50" si="16">C44/B44</f>
        <v>0.21510231530406379</v>
      </c>
      <c r="G44" s="5">
        <f t="shared" ref="G44:G50" si="17">D44/B44</f>
        <v>0.21202805264674801</v>
      </c>
      <c r="H44" s="6">
        <f t="shared" ref="H44:H50" si="18">D44*100/C44</f>
        <v>98.570790531487276</v>
      </c>
      <c r="I44" s="1">
        <f t="shared" ref="I44:I50" si="19">E44*1000/B44</f>
        <v>54.952444999519649</v>
      </c>
    </row>
    <row r="45" spans="1:9" x14ac:dyDescent="0.2">
      <c r="A45" s="1" t="s">
        <v>9</v>
      </c>
      <c r="B45" s="1">
        <v>8535</v>
      </c>
      <c r="C45" s="1">
        <v>4417</v>
      </c>
      <c r="D45" s="1">
        <v>4334</v>
      </c>
      <c r="E45" s="1">
        <v>1348</v>
      </c>
      <c r="F45" s="5">
        <f t="shared" si="16"/>
        <v>0.5175161101347393</v>
      </c>
      <c r="G45" s="5">
        <f t="shared" si="17"/>
        <v>0.50779144698301115</v>
      </c>
      <c r="H45" s="6">
        <f t="shared" si="18"/>
        <v>98.120896536110479</v>
      </c>
      <c r="I45" s="1">
        <f t="shared" si="19"/>
        <v>157.93790275336849</v>
      </c>
    </row>
    <row r="46" spans="1:9" x14ac:dyDescent="0.2">
      <c r="A46" s="1" t="s">
        <v>10</v>
      </c>
      <c r="B46" s="1">
        <v>6812</v>
      </c>
      <c r="C46" s="1">
        <v>7982</v>
      </c>
      <c r="D46" s="1">
        <v>7682</v>
      </c>
      <c r="E46" s="1">
        <v>969</v>
      </c>
      <c r="F46" s="5">
        <f t="shared" si="16"/>
        <v>1.1717557251908397</v>
      </c>
      <c r="G46" s="5">
        <f t="shared" si="17"/>
        <v>1.127715795654727</v>
      </c>
      <c r="H46" s="6">
        <f t="shared" si="18"/>
        <v>96.241543472813831</v>
      </c>
      <c r="I46" s="1">
        <f t="shared" si="19"/>
        <v>142.24897240164415</v>
      </c>
    </row>
    <row r="47" spans="1:9" x14ac:dyDescent="0.2">
      <c r="A47" s="1" t="s">
        <v>11</v>
      </c>
      <c r="B47" s="1">
        <v>5539</v>
      </c>
      <c r="C47" s="1">
        <v>11837</v>
      </c>
      <c r="D47" s="1">
        <v>11460</v>
      </c>
      <c r="E47" s="1">
        <v>704</v>
      </c>
      <c r="F47" s="5">
        <f t="shared" si="16"/>
        <v>2.1370283444665104</v>
      </c>
      <c r="G47" s="5">
        <f t="shared" si="17"/>
        <v>2.0689655172413794</v>
      </c>
      <c r="H47" s="6">
        <f t="shared" si="18"/>
        <v>96.815071386330999</v>
      </c>
      <c r="I47" s="1">
        <f t="shared" si="19"/>
        <v>127.09875428777758</v>
      </c>
    </row>
    <row r="48" spans="1:9" x14ac:dyDescent="0.2">
      <c r="A48" s="1" t="s">
        <v>12</v>
      </c>
      <c r="B48" s="1">
        <v>5118</v>
      </c>
      <c r="C48" s="1">
        <v>15668</v>
      </c>
      <c r="D48" s="1">
        <v>15161</v>
      </c>
      <c r="E48" s="1">
        <v>367</v>
      </c>
      <c r="F48" s="5">
        <f t="shared" si="16"/>
        <v>3.0613520906604141</v>
      </c>
      <c r="G48" s="5">
        <f t="shared" si="17"/>
        <v>2.962289957014459</v>
      </c>
      <c r="H48" s="6">
        <f t="shared" si="18"/>
        <v>96.764105182537662</v>
      </c>
      <c r="I48" s="1">
        <f t="shared" si="19"/>
        <v>71.707698319656117</v>
      </c>
    </row>
    <row r="49" spans="1:9" x14ac:dyDescent="0.2">
      <c r="A49" s="1" t="s">
        <v>13</v>
      </c>
      <c r="B49" s="1">
        <v>3995</v>
      </c>
      <c r="C49" s="1">
        <v>14478</v>
      </c>
      <c r="D49" s="1">
        <v>14016</v>
      </c>
      <c r="E49" s="1">
        <v>44</v>
      </c>
      <c r="F49" s="5">
        <f t="shared" si="16"/>
        <v>3.6240300375469339</v>
      </c>
      <c r="G49" s="5">
        <f t="shared" si="17"/>
        <v>3.5083854818523155</v>
      </c>
      <c r="H49" s="6">
        <f t="shared" si="18"/>
        <v>96.808951512639865</v>
      </c>
      <c r="I49" s="1">
        <f t="shared" si="19"/>
        <v>11.013767209011265</v>
      </c>
    </row>
    <row r="50" spans="1:9" x14ac:dyDescent="0.2">
      <c r="A50" s="1" t="s">
        <v>14</v>
      </c>
      <c r="B50" s="1">
        <v>3555</v>
      </c>
      <c r="C50" s="1">
        <v>14716</v>
      </c>
      <c r="D50" s="1">
        <v>14164</v>
      </c>
      <c r="E50" s="1">
        <v>51</v>
      </c>
      <c r="F50" s="5">
        <f t="shared" si="16"/>
        <v>4.1395218002812939</v>
      </c>
      <c r="G50" s="5">
        <f t="shared" si="17"/>
        <v>3.9842475386779186</v>
      </c>
      <c r="H50" s="6">
        <f t="shared" si="18"/>
        <v>96.248980701277517</v>
      </c>
      <c r="I50" s="1">
        <f t="shared" si="19"/>
        <v>14.345991561181435</v>
      </c>
    </row>
    <row r="51" spans="1:9" x14ac:dyDescent="0.2">
      <c r="A51" s="1" t="s">
        <v>31</v>
      </c>
      <c r="H51" s="7" t="s">
        <v>41</v>
      </c>
      <c r="I51" s="1">
        <f>SUM(I44:I50)*5</f>
        <v>2896.5276576607939</v>
      </c>
    </row>
    <row r="52" spans="1:9" x14ac:dyDescent="0.2">
      <c r="A52" s="1" t="s">
        <v>35</v>
      </c>
    </row>
    <row r="53" spans="1:9" x14ac:dyDescent="0.2">
      <c r="A53" s="1" t="s">
        <v>0</v>
      </c>
      <c r="B53" s="1">
        <v>43912</v>
      </c>
      <c r="C53" s="1">
        <v>77315</v>
      </c>
      <c r="D53" s="1">
        <v>74732</v>
      </c>
      <c r="E53" s="1">
        <v>4157</v>
      </c>
      <c r="F53" s="5">
        <f>C53/B53</f>
        <v>1.7606804518127164</v>
      </c>
      <c r="G53" s="5">
        <f>D53/B53</f>
        <v>1.7018582619785025</v>
      </c>
      <c r="H53" s="6">
        <f>D53*100/C53</f>
        <v>96.659121774558628</v>
      </c>
      <c r="I53" s="1">
        <f>E53*1000/B53</f>
        <v>94.666605939151026</v>
      </c>
    </row>
    <row r="54" spans="1:9" x14ac:dyDescent="0.2">
      <c r="A54" s="1" t="s">
        <v>8</v>
      </c>
      <c r="B54" s="1">
        <v>10490</v>
      </c>
      <c r="C54" s="1">
        <v>2146</v>
      </c>
      <c r="D54" s="1">
        <v>2093</v>
      </c>
      <c r="E54" s="1">
        <v>542</v>
      </c>
      <c r="F54" s="5">
        <f t="shared" ref="F54:F60" si="20">C54/B54</f>
        <v>0.20457578646329838</v>
      </c>
      <c r="G54" s="5">
        <f t="shared" ref="G54:G60" si="21">D54/B54</f>
        <v>0.19952335557673975</v>
      </c>
      <c r="H54" s="6">
        <f t="shared" ref="H54:H60" si="22">D54*100/C54</f>
        <v>97.53028890959925</v>
      </c>
      <c r="I54" s="1">
        <f t="shared" ref="I54:I60" si="23">E54*1000/B54</f>
        <v>51.668255481410867</v>
      </c>
    </row>
    <row r="55" spans="1:9" x14ac:dyDescent="0.2">
      <c r="A55" s="1" t="s">
        <v>9</v>
      </c>
      <c r="B55" s="1">
        <v>8322</v>
      </c>
      <c r="C55" s="1">
        <v>5137</v>
      </c>
      <c r="D55" s="1">
        <v>4957</v>
      </c>
      <c r="E55" s="1">
        <v>1323</v>
      </c>
      <c r="F55" s="5">
        <f t="shared" si="20"/>
        <v>0.61727950012016342</v>
      </c>
      <c r="G55" s="5">
        <f t="shared" si="21"/>
        <v>0.59565008411439557</v>
      </c>
      <c r="H55" s="6">
        <f t="shared" si="22"/>
        <v>96.496009343975089</v>
      </c>
      <c r="I55" s="1">
        <f t="shared" si="23"/>
        <v>158.97620764239366</v>
      </c>
    </row>
    <row r="56" spans="1:9" x14ac:dyDescent="0.2">
      <c r="A56" s="1" t="s">
        <v>10</v>
      </c>
      <c r="B56" s="1">
        <v>6665</v>
      </c>
      <c r="C56" s="1">
        <v>9408</v>
      </c>
      <c r="D56" s="1">
        <v>9089</v>
      </c>
      <c r="E56" s="1">
        <v>1064</v>
      </c>
      <c r="F56" s="5">
        <f t="shared" si="20"/>
        <v>1.4115528882220556</v>
      </c>
      <c r="G56" s="5">
        <f t="shared" si="21"/>
        <v>1.3636909227306826</v>
      </c>
      <c r="H56" s="6">
        <f t="shared" si="22"/>
        <v>96.609268707482997</v>
      </c>
      <c r="I56" s="1">
        <f t="shared" si="23"/>
        <v>159.63990997749437</v>
      </c>
    </row>
    <row r="57" spans="1:9" x14ac:dyDescent="0.2">
      <c r="A57" s="1" t="s">
        <v>11</v>
      </c>
      <c r="B57" s="1">
        <v>5614</v>
      </c>
      <c r="C57" s="1">
        <v>13308</v>
      </c>
      <c r="D57" s="1">
        <v>12797</v>
      </c>
      <c r="E57" s="1">
        <v>700</v>
      </c>
      <c r="F57" s="5">
        <f t="shared" si="20"/>
        <v>2.3705023156394729</v>
      </c>
      <c r="G57" s="5">
        <f t="shared" si="21"/>
        <v>2.2794798717491984</v>
      </c>
      <c r="H57" s="6">
        <f t="shared" si="22"/>
        <v>96.160204388337846</v>
      </c>
      <c r="I57" s="1">
        <f t="shared" si="23"/>
        <v>124.68827930174564</v>
      </c>
    </row>
    <row r="58" spans="1:9" x14ac:dyDescent="0.2">
      <c r="A58" s="1" t="s">
        <v>12</v>
      </c>
      <c r="B58" s="1">
        <v>5242</v>
      </c>
      <c r="C58" s="1">
        <v>17094</v>
      </c>
      <c r="D58" s="1">
        <v>16548</v>
      </c>
      <c r="E58" s="1">
        <v>391</v>
      </c>
      <c r="F58" s="5">
        <f t="shared" si="20"/>
        <v>3.2609690957649753</v>
      </c>
      <c r="G58" s="5">
        <f t="shared" si="21"/>
        <v>3.1568103777184282</v>
      </c>
      <c r="H58" s="6">
        <f t="shared" si="22"/>
        <v>96.805896805896808</v>
      </c>
      <c r="I58" s="1">
        <f t="shared" si="23"/>
        <v>74.589851201831365</v>
      </c>
    </row>
    <row r="59" spans="1:9" x14ac:dyDescent="0.2">
      <c r="A59" s="1" t="s">
        <v>13</v>
      </c>
      <c r="B59" s="1">
        <v>3970</v>
      </c>
      <c r="C59" s="1">
        <v>15241</v>
      </c>
      <c r="D59" s="1">
        <v>14748</v>
      </c>
      <c r="E59" s="1">
        <v>80</v>
      </c>
      <c r="F59" s="5">
        <f t="shared" si="20"/>
        <v>3.83904282115869</v>
      </c>
      <c r="G59" s="5">
        <f t="shared" si="21"/>
        <v>3.7148614609571791</v>
      </c>
      <c r="H59" s="6">
        <f t="shared" si="22"/>
        <v>96.765304113903284</v>
      </c>
      <c r="I59" s="1">
        <f t="shared" si="23"/>
        <v>20.151133501259444</v>
      </c>
    </row>
    <row r="60" spans="1:9" x14ac:dyDescent="0.2">
      <c r="A60" s="1" t="s">
        <v>14</v>
      </c>
      <c r="B60" s="1">
        <v>3609</v>
      </c>
      <c r="C60" s="1">
        <v>14981</v>
      </c>
      <c r="D60" s="1">
        <v>14500</v>
      </c>
      <c r="E60" s="1">
        <v>57</v>
      </c>
      <c r="F60" s="5">
        <f t="shared" si="20"/>
        <v>4.1510113604876695</v>
      </c>
      <c r="G60" s="5">
        <f t="shared" si="21"/>
        <v>4.0177334441673596</v>
      </c>
      <c r="H60" s="6">
        <f t="shared" si="22"/>
        <v>96.789266404111871</v>
      </c>
      <c r="I60" s="1">
        <f t="shared" si="23"/>
        <v>15.793848711554448</v>
      </c>
    </row>
    <row r="61" spans="1:9" x14ac:dyDescent="0.2">
      <c r="H61" s="7" t="s">
        <v>41</v>
      </c>
      <c r="I61" s="1">
        <f>SUM(I54:I60)*5</f>
        <v>3027.5374290884492</v>
      </c>
    </row>
    <row r="62" spans="1:9" x14ac:dyDescent="0.2">
      <c r="A62" s="31" t="s">
        <v>52</v>
      </c>
      <c r="B62" s="10"/>
      <c r="C62" s="10"/>
      <c r="D62" s="10"/>
      <c r="E62" s="10"/>
      <c r="F62" s="10"/>
      <c r="G62" s="10"/>
      <c r="H62" s="10"/>
      <c r="I62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Southern Highlands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Southern Highlands</dc:title>
  <dc:subject>2011 PNG Southern Highlands</dc:subject>
  <dc:creator>Michael Levin</dc:creator>
  <cp:keywords>2011 PNG;Papua New Guinea Statistics;2011 PNG Southern Highlands</cp:keywords>
  <cp:lastModifiedBy>Brad</cp:lastModifiedBy>
  <dcterms:created xsi:type="dcterms:W3CDTF">2020-08-07T20:06:19Z</dcterms:created>
  <dcterms:modified xsi:type="dcterms:W3CDTF">2020-08-11T12:00:26Z</dcterms:modified>
</cp:coreProperties>
</file>