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2011\html\"/>
    </mc:Choice>
  </mc:AlternateContent>
  <xr:revisionPtr revIDLastSave="0" documentId="8_{459DA330-C62A-49CA-9727-7E5F4B3949A3}" xr6:coauthVersionLast="45" xr6:coauthVersionMax="45" xr10:uidLastSave="{00000000-0000-0000-0000-000000000000}"/>
  <bookViews>
    <workbookView xWindow="-108" yWindow="-108" windowWidth="24792" windowHeight="13440" xr2:uid="{B1F926E9-734C-4AC7-9AB8-01D32D240AE4}"/>
  </bookViews>
  <sheets>
    <sheet name="List of Tables" sheetId="6" r:id="rId1"/>
    <sheet name="West New Britain" sheetId="1" r:id="rId2"/>
    <sheet name="Age and Sex" sheetId="2" r:id="rId3"/>
    <sheet name="Single age" sheetId="3" r:id="rId4"/>
    <sheet name="SMAM" sheetId="4" r:id="rId5"/>
    <sheet name="Fertility" sheetId="5" r:id="rId6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6" l="1"/>
  <c r="A12" i="6"/>
  <c r="A11" i="6"/>
  <c r="A10" i="6"/>
  <c r="A9" i="6"/>
  <c r="J34" i="4" l="1"/>
  <c r="I34" i="4"/>
  <c r="H34" i="4"/>
  <c r="K29" i="4" s="1"/>
  <c r="J33" i="4"/>
  <c r="I33" i="4"/>
  <c r="H33" i="4"/>
  <c r="J32" i="4"/>
  <c r="I32" i="4"/>
  <c r="H32" i="4"/>
  <c r="J31" i="4"/>
  <c r="I31" i="4"/>
  <c r="H31" i="4"/>
  <c r="J30" i="4"/>
  <c r="I30" i="4"/>
  <c r="H30" i="4"/>
  <c r="M29" i="4"/>
  <c r="M34" i="4" s="1"/>
  <c r="L29" i="4"/>
  <c r="L34" i="4" s="1"/>
  <c r="J29" i="4"/>
  <c r="I29" i="4"/>
  <c r="H29" i="4"/>
  <c r="J28" i="4"/>
  <c r="I28" i="4"/>
  <c r="H28" i="4"/>
  <c r="J27" i="4"/>
  <c r="I27" i="4"/>
  <c r="H27" i="4"/>
  <c r="J23" i="4"/>
  <c r="M18" i="4" s="1"/>
  <c r="M23" i="4" s="1"/>
  <c r="I23" i="4"/>
  <c r="H23" i="4"/>
  <c r="J22" i="4"/>
  <c r="I22" i="4"/>
  <c r="H22" i="4"/>
  <c r="K18" i="4" s="1"/>
  <c r="J21" i="4"/>
  <c r="I21" i="4"/>
  <c r="H21" i="4"/>
  <c r="J20" i="4"/>
  <c r="I20" i="4"/>
  <c r="H20" i="4"/>
  <c r="J19" i="4"/>
  <c r="I19" i="4"/>
  <c r="H19" i="4"/>
  <c r="L18" i="4"/>
  <c r="L23" i="4" s="1"/>
  <c r="J18" i="4"/>
  <c r="I18" i="4"/>
  <c r="H18" i="4"/>
  <c r="J17" i="4"/>
  <c r="I17" i="4"/>
  <c r="H17" i="4"/>
  <c r="J16" i="4"/>
  <c r="I16" i="4"/>
  <c r="H16" i="4"/>
  <c r="J12" i="4"/>
  <c r="I12" i="4"/>
  <c r="H12" i="4"/>
  <c r="K7" i="4" s="1"/>
  <c r="J11" i="4"/>
  <c r="I11" i="4"/>
  <c r="H11" i="4"/>
  <c r="J10" i="4"/>
  <c r="I10" i="4"/>
  <c r="H10" i="4"/>
  <c r="J9" i="4"/>
  <c r="I9" i="4"/>
  <c r="H9" i="4"/>
  <c r="J8" i="4"/>
  <c r="I8" i="4"/>
  <c r="H8" i="4"/>
  <c r="L7" i="4"/>
  <c r="L12" i="4" s="1"/>
  <c r="J7" i="4"/>
  <c r="I7" i="4"/>
  <c r="H7" i="4"/>
  <c r="J6" i="4"/>
  <c r="I6" i="4"/>
  <c r="H6" i="4"/>
  <c r="J5" i="4"/>
  <c r="I5" i="4"/>
  <c r="I13" i="4" s="1"/>
  <c r="L5" i="4" s="1"/>
  <c r="H5" i="4"/>
  <c r="H13" i="4" s="1"/>
  <c r="K5" i="4" s="1"/>
  <c r="I30" i="5"/>
  <c r="H30" i="5"/>
  <c r="G30" i="5"/>
  <c r="F30" i="5"/>
  <c r="I29" i="5"/>
  <c r="H29" i="5"/>
  <c r="G29" i="5"/>
  <c r="F29" i="5"/>
  <c r="I28" i="5"/>
  <c r="H28" i="5"/>
  <c r="G28" i="5"/>
  <c r="F28" i="5"/>
  <c r="I27" i="5"/>
  <c r="H27" i="5"/>
  <c r="G27" i="5"/>
  <c r="F27" i="5"/>
  <c r="I26" i="5"/>
  <c r="H26" i="5"/>
  <c r="G26" i="5"/>
  <c r="F26" i="5"/>
  <c r="I25" i="5"/>
  <c r="H25" i="5"/>
  <c r="G25" i="5"/>
  <c r="F25" i="5"/>
  <c r="I24" i="5"/>
  <c r="I31" i="5" s="1"/>
  <c r="H24" i="5"/>
  <c r="G24" i="5"/>
  <c r="F24" i="5"/>
  <c r="I23" i="5"/>
  <c r="H23" i="5"/>
  <c r="G23" i="5"/>
  <c r="F23" i="5"/>
  <c r="I20" i="5"/>
  <c r="H20" i="5"/>
  <c r="G20" i="5"/>
  <c r="F20" i="5"/>
  <c r="I19" i="5"/>
  <c r="H19" i="5"/>
  <c r="G19" i="5"/>
  <c r="F19" i="5"/>
  <c r="I18" i="5"/>
  <c r="H18" i="5"/>
  <c r="G18" i="5"/>
  <c r="F18" i="5"/>
  <c r="I17" i="5"/>
  <c r="H17" i="5"/>
  <c r="G17" i="5"/>
  <c r="F17" i="5"/>
  <c r="I16" i="5"/>
  <c r="H16" i="5"/>
  <c r="G16" i="5"/>
  <c r="F16" i="5"/>
  <c r="I15" i="5"/>
  <c r="H15" i="5"/>
  <c r="G15" i="5"/>
  <c r="F15" i="5"/>
  <c r="I14" i="5"/>
  <c r="I21" i="5" s="1"/>
  <c r="H14" i="5"/>
  <c r="G14" i="5"/>
  <c r="F14" i="5"/>
  <c r="I13" i="5"/>
  <c r="H13" i="5"/>
  <c r="G13" i="5"/>
  <c r="F13" i="5"/>
  <c r="I10" i="5"/>
  <c r="H10" i="5"/>
  <c r="G10" i="5"/>
  <c r="F10" i="5"/>
  <c r="I9" i="5"/>
  <c r="H9" i="5"/>
  <c r="G9" i="5"/>
  <c r="F9" i="5"/>
  <c r="I8" i="5"/>
  <c r="H8" i="5"/>
  <c r="G8" i="5"/>
  <c r="F8" i="5"/>
  <c r="I7" i="5"/>
  <c r="H7" i="5"/>
  <c r="G7" i="5"/>
  <c r="F7" i="5"/>
  <c r="I6" i="5"/>
  <c r="H6" i="5"/>
  <c r="G6" i="5"/>
  <c r="F6" i="5"/>
  <c r="I5" i="5"/>
  <c r="H5" i="5"/>
  <c r="G5" i="5"/>
  <c r="F5" i="5"/>
  <c r="I4" i="5"/>
  <c r="H4" i="5"/>
  <c r="G4" i="5"/>
  <c r="F4" i="5"/>
  <c r="I3" i="5"/>
  <c r="H3" i="5"/>
  <c r="G3" i="5"/>
  <c r="F3" i="5"/>
  <c r="J13" i="4" l="1"/>
  <c r="M5" i="4" s="1"/>
  <c r="H35" i="4"/>
  <c r="K27" i="4" s="1"/>
  <c r="J35" i="4"/>
  <c r="M27" i="4" s="1"/>
  <c r="M7" i="4"/>
  <c r="M12" i="4" s="1"/>
  <c r="H24" i="4"/>
  <c r="K16" i="4" s="1"/>
  <c r="K22" i="4" s="1"/>
  <c r="K24" i="4" s="1"/>
  <c r="I24" i="4"/>
  <c r="L16" i="4" s="1"/>
  <c r="J24" i="4"/>
  <c r="M16" i="4" s="1"/>
  <c r="I35" i="4"/>
  <c r="L27" i="4" s="1"/>
  <c r="K34" i="4"/>
  <c r="K31" i="4"/>
  <c r="L31" i="4"/>
  <c r="M31" i="4"/>
  <c r="M22" i="4"/>
  <c r="M24" i="4" s="1"/>
  <c r="K23" i="4"/>
  <c r="K20" i="4"/>
  <c r="L20" i="4"/>
  <c r="L22" i="4" s="1"/>
  <c r="L24" i="4" s="1"/>
  <c r="M20" i="4"/>
  <c r="K12" i="4"/>
  <c r="K9" i="4"/>
  <c r="K11" i="4" s="1"/>
  <c r="K13" i="4" s="1"/>
  <c r="L9" i="4"/>
  <c r="L11" i="4" s="1"/>
  <c r="L13" i="4" s="1"/>
  <c r="I11" i="5"/>
  <c r="M9" i="4" l="1"/>
  <c r="M11" i="4" s="1"/>
  <c r="M13" i="4" s="1"/>
  <c r="M33" i="4"/>
  <c r="M35" i="4" s="1"/>
  <c r="L33" i="4"/>
  <c r="L35" i="4" s="1"/>
  <c r="K33" i="4"/>
  <c r="K35" i="4" s="1"/>
</calcChain>
</file>

<file path=xl/sharedStrings.xml><?xml version="1.0" encoding="utf-8"?>
<sst xmlns="http://schemas.openxmlformats.org/spreadsheetml/2006/main" count="193" uniqueCount="48">
  <si>
    <t>Total</t>
  </si>
  <si>
    <t>Kandrian/Gloucester</t>
  </si>
  <si>
    <t>Talasea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</si>
  <si>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</si>
  <si>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</si>
  <si>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</si>
  <si>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</si>
  <si>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</si>
  <si>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</si>
  <si>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</si>
  <si>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</si>
  <si>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</si>
  <si>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</si>
  <si>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</si>
  <si>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</si>
  <si>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</si>
  <si>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</si>
  <si>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</si>
  <si>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Males</t>
  </si>
  <si>
    <t>Females</t>
  </si>
  <si>
    <t>Never married</t>
  </si>
  <si>
    <t xml:space="preserve">   SMAM Ages</t>
  </si>
  <si>
    <t xml:space="preserve">   Kandrian/Gloucester</t>
  </si>
  <si>
    <t xml:space="preserve">   Talasea</t>
  </si>
  <si>
    <t>CEB</t>
  </si>
  <si>
    <t>CS</t>
  </si>
  <si>
    <t>LB</t>
  </si>
  <si>
    <t xml:space="preserve">   Fertility ages</t>
  </si>
  <si>
    <t>CEB/W</t>
  </si>
  <si>
    <t>CS/W</t>
  </si>
  <si>
    <t>CS/CEB</t>
  </si>
  <si>
    <t>ASFR</t>
  </si>
  <si>
    <t>TFR ==&gt;</t>
  </si>
  <si>
    <t>Source: 2011 Papua New Guinea Census</t>
  </si>
  <si>
    <t>Average Age 1st Marriage</t>
  </si>
  <si>
    <t xml:space="preserve">     Total</t>
  </si>
  <si>
    <t>5 - 9</t>
  </si>
  <si>
    <t>10 - 14</t>
  </si>
  <si>
    <t xml:space="preserve">    Males</t>
  </si>
  <si>
    <t xml:space="preserve">    Females</t>
  </si>
  <si>
    <t>Table 1. Sex and Age by Districts, West New Britain Province, PNG: 2011</t>
  </si>
  <si>
    <t>Table 2. Age and Sex by District, West New Britain Province, PNG: 2011</t>
  </si>
  <si>
    <t>Table 3. Single Year of Age and Sex by District, West New Britain Province, PNG: 2011</t>
  </si>
  <si>
    <t>Table 4. Average Age at First Marriage by District, West New Britain Province, PNG: 2011</t>
  </si>
  <si>
    <t>Table 5. Fertility by District, West New Britain Province, PNG: 2011</t>
  </si>
  <si>
    <t>2011 PNG West New Britain</t>
  </si>
  <si>
    <t>List of Tables</t>
  </si>
  <si>
    <t>Papua New Guinea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</si>
</sst>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sz val="28"/>
      <color theme="1"/>
      <name val="Calibri"/>
      <family val="2"/>
      <scheme val="minor"/>
    </font>
    <font>
      <sz val="28"/>
      <color theme="0" tint="-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 degree="135">
        <stop position="0">
          <color rgb="FFC00000"/>
        </stop>
        <stop position="1">
          <color theme="1"/>
        </stop>
      </gradient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3" fontId="2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4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3" fontId="2" fillId="0" borderId="0" xfId="0" applyNumberFormat="1" applyFont="1" applyAlignment="1">
      <alignment horizontal="left"/>
    </xf>
    <xf numFmtId="3" fontId="2" fillId="0" borderId="5" xfId="0" applyNumberFormat="1" applyFont="1" applyBorder="1" applyAlignment="1">
      <alignment horizontal="left"/>
    </xf>
    <xf numFmtId="3" fontId="2" fillId="0" borderId="7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49" fontId="2" fillId="0" borderId="0" xfId="0" applyNumberFormat="1" applyFont="1"/>
    <xf numFmtId="49" fontId="2" fillId="0" borderId="4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3" borderId="0" xfId="0" applyFont="1" applyFill="1" applyAlignment="1">
      <alignment horizontal="center" textRotation="45"/>
    </xf>
    <xf numFmtId="0" fontId="6" fillId="0" borderId="0" xfId="2" applyAlignment="1">
      <alignment horizontal="left"/>
    </xf>
    <xf numFmtId="49" fontId="6" fillId="0" borderId="0" xfId="2" quotePrefix="1" applyNumberFormat="1" applyAlignment="1">
      <alignment horizontal="left"/>
    </xf>
    <xf numFmtId="3" fontId="6" fillId="0" borderId="0" xfId="2" quotePrefix="1" applyNumberFormat="1" applyAlignment="1">
      <alignment horizontal="left"/>
    </xf>
    <xf numFmtId="3" fontId="6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B2D8F-6835-49D6-87BF-FE8B725EEA4B}">
  <dimension ref="A1:M24"/>
  <sheetViews>
    <sheetView tabSelected="1" workbookViewId="0">
      <selection activeCell="A14" sqref="A14:I14"/>
    </sheetView>
  </sheetViews>
  <sheetFormatPr defaultRowHeight="14.4" x14ac:dyDescent="0.3"/>
  <sheetData>
    <row r="1" spans="1:13" x14ac:dyDescent="0.3">
      <c r="A1" s="27" t="s">
        <v>45</v>
      </c>
      <c r="B1" s="27"/>
      <c r="C1" s="27"/>
      <c r="D1" s="27"/>
      <c r="E1" s="27"/>
      <c r="F1" s="27"/>
      <c r="G1" s="27"/>
      <c r="H1" s="27"/>
      <c r="I1" s="27"/>
      <c r="J1" s="29" t="s">
        <v>47</v>
      </c>
      <c r="K1" s="29"/>
      <c r="L1" s="29"/>
      <c r="M1" s="29"/>
    </row>
    <row r="2" spans="1:13" x14ac:dyDescent="0.3">
      <c r="A2" s="27"/>
      <c r="B2" s="27"/>
      <c r="C2" s="27"/>
      <c r="D2" s="27"/>
      <c r="E2" s="27"/>
      <c r="F2" s="27"/>
      <c r="G2" s="27"/>
      <c r="H2" s="27"/>
      <c r="I2" s="27"/>
      <c r="J2" s="29"/>
      <c r="K2" s="29"/>
      <c r="L2" s="29"/>
      <c r="M2" s="29"/>
    </row>
    <row r="3" spans="1:13" x14ac:dyDescent="0.3">
      <c r="A3" s="27"/>
      <c r="B3" s="27"/>
      <c r="C3" s="27"/>
      <c r="D3" s="27"/>
      <c r="E3" s="27"/>
      <c r="F3" s="27"/>
      <c r="G3" s="27"/>
      <c r="H3" s="27"/>
      <c r="I3" s="27"/>
      <c r="J3" s="29"/>
      <c r="K3" s="29"/>
      <c r="L3" s="29"/>
      <c r="M3" s="29"/>
    </row>
    <row r="4" spans="1:13" x14ac:dyDescent="0.3">
      <c r="A4" s="27"/>
      <c r="B4" s="27"/>
      <c r="C4" s="27"/>
      <c r="D4" s="27"/>
      <c r="E4" s="27"/>
      <c r="F4" s="27"/>
      <c r="G4" s="27"/>
      <c r="H4" s="27"/>
      <c r="I4" s="27"/>
      <c r="J4" s="29"/>
      <c r="K4" s="29"/>
      <c r="L4" s="29"/>
      <c r="M4" s="29"/>
    </row>
    <row r="5" spans="1:13" x14ac:dyDescent="0.3">
      <c r="A5" s="27" t="s">
        <v>46</v>
      </c>
      <c r="B5" s="27"/>
      <c r="C5" s="27"/>
      <c r="D5" s="27"/>
      <c r="E5" s="27"/>
      <c r="F5" s="27"/>
      <c r="G5" s="27"/>
      <c r="H5" s="27"/>
      <c r="I5" s="27"/>
      <c r="J5" s="29"/>
      <c r="K5" s="29"/>
      <c r="L5" s="29"/>
      <c r="M5" s="29"/>
    </row>
    <row r="6" spans="1:13" x14ac:dyDescent="0.3">
      <c r="A6" s="27"/>
      <c r="B6" s="27"/>
      <c r="C6" s="27"/>
      <c r="D6" s="27"/>
      <c r="E6" s="27"/>
      <c r="F6" s="27"/>
      <c r="G6" s="27"/>
      <c r="H6" s="27"/>
      <c r="I6" s="27"/>
      <c r="J6" s="29"/>
      <c r="K6" s="29"/>
      <c r="L6" s="29"/>
      <c r="M6" s="29"/>
    </row>
    <row r="7" spans="1:13" x14ac:dyDescent="0.3">
      <c r="A7" s="27"/>
      <c r="B7" s="27"/>
      <c r="C7" s="27"/>
      <c r="D7" s="27"/>
      <c r="E7" s="27"/>
      <c r="F7" s="27"/>
      <c r="G7" s="27"/>
      <c r="H7" s="27"/>
      <c r="I7" s="27"/>
      <c r="J7" s="29"/>
      <c r="K7" s="29"/>
      <c r="L7" s="29"/>
      <c r="M7" s="29"/>
    </row>
    <row r="8" spans="1:13" x14ac:dyDescent="0.3">
      <c r="A8" s="27"/>
      <c r="B8" s="27"/>
      <c r="C8" s="27"/>
      <c r="D8" s="27"/>
      <c r="E8" s="27"/>
      <c r="F8" s="27"/>
      <c r="G8" s="27"/>
      <c r="H8" s="27"/>
      <c r="I8" s="27"/>
      <c r="J8" s="29"/>
      <c r="K8" s="29"/>
      <c r="L8" s="29"/>
      <c r="M8" s="29"/>
    </row>
    <row r="9" spans="1:13" x14ac:dyDescent="0.3">
      <c r="A9" s="31" t="str">
        <f>'West New Britain'!A1</f>
        <v>Table 1. Sex and Age by Districts, West New Britain Province, PNG: 2011</v>
      </c>
      <c r="B9" s="30"/>
      <c r="C9" s="30"/>
      <c r="D9" s="30"/>
      <c r="E9" s="30"/>
      <c r="F9" s="30"/>
      <c r="G9" s="30"/>
      <c r="H9" s="30"/>
      <c r="I9" s="30"/>
      <c r="J9" s="29"/>
      <c r="K9" s="29"/>
      <c r="L9" s="29"/>
      <c r="M9" s="29"/>
    </row>
    <row r="10" spans="1:13" x14ac:dyDescent="0.3">
      <c r="A10" s="32" t="str">
        <f>'Age and Sex'!A1</f>
        <v>Table 2. Age and Sex by District, West New Britain Province, PNG: 2011</v>
      </c>
      <c r="B10" s="30"/>
      <c r="C10" s="30"/>
      <c r="D10" s="30"/>
      <c r="E10" s="30"/>
      <c r="F10" s="30"/>
      <c r="G10" s="30"/>
      <c r="H10" s="30"/>
      <c r="I10" s="30"/>
      <c r="J10" s="29"/>
      <c r="K10" s="29"/>
      <c r="L10" s="29"/>
      <c r="M10" s="29"/>
    </row>
    <row r="11" spans="1:13" x14ac:dyDescent="0.3">
      <c r="A11" s="32" t="str">
        <f>'Single age'!A1</f>
        <v>Table 3. Single Year of Age and Sex by District, West New Britain Province, PNG: 2011</v>
      </c>
      <c r="B11" s="30"/>
      <c r="C11" s="30"/>
      <c r="D11" s="30"/>
      <c r="E11" s="30"/>
      <c r="F11" s="30"/>
      <c r="G11" s="30"/>
      <c r="H11" s="30"/>
      <c r="I11" s="30"/>
      <c r="J11" s="29"/>
      <c r="K11" s="29"/>
      <c r="L11" s="29"/>
      <c r="M11" s="29"/>
    </row>
    <row r="12" spans="1:13" x14ac:dyDescent="0.3">
      <c r="A12" s="33" t="str">
        <f>SMAM!A1</f>
        <v>Table 4. Average Age at First Marriage by District, West New Britain Province, PNG: 2011</v>
      </c>
      <c r="B12" s="30"/>
      <c r="C12" s="30"/>
      <c r="D12" s="30"/>
      <c r="E12" s="30"/>
      <c r="F12" s="30"/>
      <c r="G12" s="30"/>
      <c r="H12" s="30"/>
      <c r="I12" s="30"/>
      <c r="J12" s="29"/>
      <c r="K12" s="29"/>
      <c r="L12" s="29"/>
      <c r="M12" s="29"/>
    </row>
    <row r="13" spans="1:13" x14ac:dyDescent="0.3">
      <c r="A13" s="33" t="str">
        <f>Fertility!A1</f>
        <v>Table 5. Fertility by District, West New Britain Province, PNG: 2011</v>
      </c>
      <c r="B13" s="30"/>
      <c r="C13" s="30"/>
      <c r="D13" s="30"/>
      <c r="E13" s="30"/>
      <c r="F13" s="30"/>
      <c r="G13" s="30"/>
      <c r="H13" s="30"/>
      <c r="I13" s="30"/>
      <c r="J13" s="29"/>
      <c r="K13" s="29"/>
      <c r="L13" s="29"/>
      <c r="M13" s="29"/>
    </row>
    <row r="14" spans="1:13" x14ac:dyDescent="0.3">
      <c r="A14" s="28"/>
      <c r="B14" s="28"/>
      <c r="C14" s="28"/>
      <c r="D14" s="28"/>
      <c r="E14" s="28"/>
      <c r="F14" s="28"/>
      <c r="G14" s="28"/>
      <c r="H14" s="28"/>
      <c r="I14" s="28"/>
    </row>
    <row r="15" spans="1:13" x14ac:dyDescent="0.3">
      <c r="A15" s="28"/>
      <c r="B15" s="28"/>
      <c r="C15" s="28"/>
      <c r="D15" s="28"/>
      <c r="E15" s="28"/>
      <c r="F15" s="28"/>
      <c r="G15" s="28"/>
      <c r="H15" s="28"/>
      <c r="I15" s="28"/>
    </row>
    <row r="16" spans="1:13" x14ac:dyDescent="0.3">
      <c r="A16" s="28"/>
      <c r="B16" s="28"/>
      <c r="C16" s="28"/>
      <c r="D16" s="28"/>
      <c r="E16" s="28"/>
      <c r="F16" s="28"/>
      <c r="G16" s="28"/>
      <c r="H16" s="28"/>
      <c r="I16" s="28"/>
    </row>
    <row r="17" spans="1:9" x14ac:dyDescent="0.3">
      <c r="A17" s="28"/>
      <c r="B17" s="28"/>
      <c r="C17" s="28"/>
      <c r="D17" s="28"/>
      <c r="E17" s="28"/>
      <c r="F17" s="28"/>
      <c r="G17" s="28"/>
      <c r="H17" s="28"/>
      <c r="I17" s="28"/>
    </row>
    <row r="18" spans="1:9" x14ac:dyDescent="0.3">
      <c r="A18" s="28"/>
      <c r="B18" s="28"/>
      <c r="C18" s="28"/>
      <c r="D18" s="28"/>
      <c r="E18" s="28"/>
      <c r="F18" s="28"/>
      <c r="G18" s="28"/>
      <c r="H18" s="28"/>
      <c r="I18" s="28"/>
    </row>
    <row r="19" spans="1:9" x14ac:dyDescent="0.3">
      <c r="A19" s="28"/>
      <c r="B19" s="28"/>
      <c r="C19" s="28"/>
      <c r="D19" s="28"/>
      <c r="E19" s="28"/>
      <c r="F19" s="28"/>
      <c r="G19" s="28"/>
      <c r="H19" s="28"/>
      <c r="I19" s="28"/>
    </row>
    <row r="20" spans="1:9" x14ac:dyDescent="0.3">
      <c r="A20" s="28"/>
      <c r="B20" s="28"/>
      <c r="C20" s="28"/>
      <c r="D20" s="28"/>
      <c r="E20" s="28"/>
      <c r="F20" s="28"/>
      <c r="G20" s="28"/>
      <c r="H20" s="28"/>
      <c r="I20" s="28"/>
    </row>
    <row r="21" spans="1:9" x14ac:dyDescent="0.3">
      <c r="A21" s="28"/>
      <c r="B21" s="28"/>
      <c r="C21" s="28"/>
      <c r="D21" s="28"/>
      <c r="E21" s="28"/>
      <c r="F21" s="28"/>
      <c r="G21" s="28"/>
      <c r="H21" s="28"/>
      <c r="I21" s="28"/>
    </row>
    <row r="22" spans="1:9" x14ac:dyDescent="0.3">
      <c r="A22" s="28"/>
      <c r="B22" s="28"/>
      <c r="C22" s="28"/>
      <c r="D22" s="28"/>
      <c r="E22" s="28"/>
      <c r="F22" s="28"/>
      <c r="G22" s="28"/>
      <c r="H22" s="28"/>
      <c r="I22" s="28"/>
    </row>
    <row r="23" spans="1:9" x14ac:dyDescent="0.3">
      <c r="A23" s="28"/>
      <c r="B23" s="28"/>
      <c r="C23" s="28"/>
      <c r="D23" s="28"/>
      <c r="E23" s="28"/>
      <c r="F23" s="28"/>
      <c r="G23" s="28"/>
      <c r="H23" s="28"/>
      <c r="I23" s="28"/>
    </row>
    <row r="24" spans="1:9" x14ac:dyDescent="0.3">
      <c r="A24" s="28"/>
      <c r="B24" s="28"/>
      <c r="C24" s="28"/>
      <c r="D24" s="28"/>
      <c r="E24" s="28"/>
      <c r="F24" s="28"/>
      <c r="G24" s="28"/>
      <c r="H24" s="28"/>
      <c r="I24" s="28"/>
    </row>
  </sheetData>
  <mergeCells count="19">
    <mergeCell ref="J1:M13"/>
    <mergeCell ref="A19:I19"/>
    <mergeCell ref="A20:I20"/>
    <mergeCell ref="A21:I21"/>
    <mergeCell ref="A22:I22"/>
    <mergeCell ref="A23:I23"/>
    <mergeCell ref="A24:I24"/>
    <mergeCell ref="A13:I13"/>
    <mergeCell ref="A14:I14"/>
    <mergeCell ref="A15:I15"/>
    <mergeCell ref="A16:I16"/>
    <mergeCell ref="A17:I17"/>
    <mergeCell ref="A18:I18"/>
    <mergeCell ref="A1:I4"/>
    <mergeCell ref="A5:I8"/>
    <mergeCell ref="A9:I9"/>
    <mergeCell ref="A10:I10"/>
    <mergeCell ref="A11:I11"/>
    <mergeCell ref="A12:I12"/>
  </mergeCells>
  <hyperlinks>
    <hyperlink ref="A9:I9" location="'West New Britain'!A1" display="'West New Britain'!A1" xr:uid="{469F34A8-5760-4B16-8F33-118BD27A2563}"/>
    <hyperlink ref="A10:I10" location="'Age and Sex'!A1" display="'Age and Sex'!A1" xr:uid="{875F54FF-942A-4236-9A54-406730D13F1C}"/>
    <hyperlink ref="A11:I11" location="'Single age'!A1" display="'Single age'!A1" xr:uid="{30A93B28-3924-4A27-BDE2-FC3077B4F527}"/>
    <hyperlink ref="A12:I12" location="SMAM!A1" display="SMAM!A1" xr:uid="{AD183C31-A064-4145-BE6B-4AEFAF2D7FAB}"/>
    <hyperlink ref="A13:I13" location="Fertility!A1" display="Fertility!A1" xr:uid="{AFC39153-DCF2-4592-A787-4B7A6BC531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702C-5626-4E89-BB66-C3116D0127A0}">
  <dimension ref="A1:D59"/>
  <sheetViews>
    <sheetView view="pageBreakPreview" zoomScale="150" zoomScaleNormal="100" zoomScaleSheetLayoutView="150" workbookViewId="0"/>
  </sheetViews>
  <sheetFormatPr defaultRowHeight="10.199999999999999" x14ac:dyDescent="0.2"/>
  <cols>
    <col min="1" max="4" width="20.109375" style="1" customWidth="1"/>
    <col min="5" max="16384" width="8.88671875" style="1"/>
  </cols>
  <sheetData>
    <row r="1" spans="1:4" x14ac:dyDescent="0.2">
      <c r="A1" s="22" t="s">
        <v>40</v>
      </c>
    </row>
    <row r="2" spans="1:4" x14ac:dyDescent="0.2">
      <c r="A2" s="24"/>
      <c r="B2" s="3" t="s">
        <v>0</v>
      </c>
      <c r="C2" s="3" t="s">
        <v>1</v>
      </c>
      <c r="D2" s="4" t="s">
        <v>2</v>
      </c>
    </row>
    <row r="3" spans="1:4" x14ac:dyDescent="0.2">
      <c r="A3" s="22" t="s">
        <v>35</v>
      </c>
      <c r="B3" s="1">
        <v>263019</v>
      </c>
      <c r="C3" s="1">
        <v>73444</v>
      </c>
      <c r="D3" s="1">
        <v>189575</v>
      </c>
    </row>
    <row r="4" spans="1:4" x14ac:dyDescent="0.2">
      <c r="A4" s="22" t="s">
        <v>3</v>
      </c>
      <c r="B4" s="1">
        <v>39126</v>
      </c>
      <c r="C4" s="1">
        <v>10936</v>
      </c>
      <c r="D4" s="1">
        <v>28190</v>
      </c>
    </row>
    <row r="5" spans="1:4" x14ac:dyDescent="0.2">
      <c r="A5" s="22" t="s">
        <v>36</v>
      </c>
      <c r="B5" s="1">
        <v>35973</v>
      </c>
      <c r="C5" s="1">
        <v>10355</v>
      </c>
      <c r="D5" s="1">
        <v>25618</v>
      </c>
    </row>
    <row r="6" spans="1:4" x14ac:dyDescent="0.2">
      <c r="A6" s="22" t="s">
        <v>37</v>
      </c>
      <c r="B6" s="1">
        <v>30190</v>
      </c>
      <c r="C6" s="1">
        <v>8760</v>
      </c>
      <c r="D6" s="1">
        <v>21430</v>
      </c>
    </row>
    <row r="7" spans="1:4" x14ac:dyDescent="0.2">
      <c r="A7" s="22" t="s">
        <v>4</v>
      </c>
      <c r="B7" s="1">
        <v>26869</v>
      </c>
      <c r="C7" s="1">
        <v>7237</v>
      </c>
      <c r="D7" s="1">
        <v>19632</v>
      </c>
    </row>
    <row r="8" spans="1:4" x14ac:dyDescent="0.2">
      <c r="A8" s="22" t="s">
        <v>5</v>
      </c>
      <c r="B8" s="1">
        <v>22161</v>
      </c>
      <c r="C8" s="1">
        <v>5452</v>
      </c>
      <c r="D8" s="1">
        <v>16709</v>
      </c>
    </row>
    <row r="9" spans="1:4" x14ac:dyDescent="0.2">
      <c r="A9" s="22" t="s">
        <v>6</v>
      </c>
      <c r="B9" s="1">
        <v>23999</v>
      </c>
      <c r="C9" s="1">
        <v>6343</v>
      </c>
      <c r="D9" s="1">
        <v>17656</v>
      </c>
    </row>
    <row r="10" spans="1:4" x14ac:dyDescent="0.2">
      <c r="A10" s="22" t="s">
        <v>7</v>
      </c>
      <c r="B10" s="1">
        <v>19441</v>
      </c>
      <c r="C10" s="1">
        <v>5377</v>
      </c>
      <c r="D10" s="1">
        <v>14064</v>
      </c>
    </row>
    <row r="11" spans="1:4" x14ac:dyDescent="0.2">
      <c r="A11" s="22" t="s">
        <v>8</v>
      </c>
      <c r="B11" s="1">
        <v>18559</v>
      </c>
      <c r="C11" s="1">
        <v>5275</v>
      </c>
      <c r="D11" s="1">
        <v>13284</v>
      </c>
    </row>
    <row r="12" spans="1:4" x14ac:dyDescent="0.2">
      <c r="A12" s="22" t="s">
        <v>9</v>
      </c>
      <c r="B12" s="1">
        <v>13333</v>
      </c>
      <c r="C12" s="1">
        <v>3710</v>
      </c>
      <c r="D12" s="1">
        <v>9623</v>
      </c>
    </row>
    <row r="13" spans="1:4" x14ac:dyDescent="0.2">
      <c r="A13" s="22" t="s">
        <v>10</v>
      </c>
      <c r="B13" s="1">
        <v>11117</v>
      </c>
      <c r="C13" s="1">
        <v>3270</v>
      </c>
      <c r="D13" s="1">
        <v>7847</v>
      </c>
    </row>
    <row r="14" spans="1:4" x14ac:dyDescent="0.2">
      <c r="A14" s="22" t="s">
        <v>11</v>
      </c>
      <c r="B14" s="1">
        <v>7519</v>
      </c>
      <c r="C14" s="1">
        <v>2180</v>
      </c>
      <c r="D14" s="1">
        <v>5339</v>
      </c>
    </row>
    <row r="15" spans="1:4" x14ac:dyDescent="0.2">
      <c r="A15" s="22" t="s">
        <v>12</v>
      </c>
      <c r="B15" s="1">
        <v>5183</v>
      </c>
      <c r="C15" s="1">
        <v>1445</v>
      </c>
      <c r="D15" s="1">
        <v>3738</v>
      </c>
    </row>
    <row r="16" spans="1:4" x14ac:dyDescent="0.2">
      <c r="A16" s="22" t="s">
        <v>13</v>
      </c>
      <c r="B16" s="1">
        <v>3803</v>
      </c>
      <c r="C16" s="1">
        <v>1147</v>
      </c>
      <c r="D16" s="1">
        <v>2656</v>
      </c>
    </row>
    <row r="17" spans="1:4" x14ac:dyDescent="0.2">
      <c r="A17" s="22" t="s">
        <v>14</v>
      </c>
      <c r="B17" s="1">
        <v>2502</v>
      </c>
      <c r="C17" s="1">
        <v>820</v>
      </c>
      <c r="D17" s="1">
        <v>1682</v>
      </c>
    </row>
    <row r="18" spans="1:4" x14ac:dyDescent="0.2">
      <c r="A18" s="22" t="s">
        <v>15</v>
      </c>
      <c r="B18" s="1">
        <v>1519</v>
      </c>
      <c r="C18" s="1">
        <v>487</v>
      </c>
      <c r="D18" s="1">
        <v>1032</v>
      </c>
    </row>
    <row r="19" spans="1:4" x14ac:dyDescent="0.2">
      <c r="A19" s="22" t="s">
        <v>16</v>
      </c>
      <c r="B19" s="1">
        <v>1725</v>
      </c>
      <c r="C19" s="1">
        <v>650</v>
      </c>
      <c r="D19" s="1">
        <v>1075</v>
      </c>
    </row>
    <row r="20" spans="1:4" x14ac:dyDescent="0.2">
      <c r="A20" s="22" t="s">
        <v>17</v>
      </c>
      <c r="B20" s="6">
        <v>19.899999999999999</v>
      </c>
      <c r="C20" s="6">
        <v>19.600000000000001</v>
      </c>
      <c r="D20" s="6">
        <v>20</v>
      </c>
    </row>
    <row r="21" spans="1:4" x14ac:dyDescent="0.2">
      <c r="A21" s="22"/>
    </row>
    <row r="22" spans="1:4" x14ac:dyDescent="0.2">
      <c r="A22" s="22" t="s">
        <v>38</v>
      </c>
      <c r="B22" s="1">
        <v>138069</v>
      </c>
      <c r="C22" s="1">
        <v>37860</v>
      </c>
      <c r="D22" s="1">
        <v>100209</v>
      </c>
    </row>
    <row r="23" spans="1:4" x14ac:dyDescent="0.2">
      <c r="A23" s="22" t="s">
        <v>3</v>
      </c>
      <c r="B23" s="1">
        <v>20590</v>
      </c>
      <c r="C23" s="1">
        <v>5754</v>
      </c>
      <c r="D23" s="1">
        <v>14836</v>
      </c>
    </row>
    <row r="24" spans="1:4" x14ac:dyDescent="0.2">
      <c r="A24" s="22" t="s">
        <v>36</v>
      </c>
      <c r="B24" s="1">
        <v>18531</v>
      </c>
      <c r="C24" s="1">
        <v>5459</v>
      </c>
      <c r="D24" s="1">
        <v>13072</v>
      </c>
    </row>
    <row r="25" spans="1:4" x14ac:dyDescent="0.2">
      <c r="A25" s="22" t="s">
        <v>37</v>
      </c>
      <c r="B25" s="1">
        <v>16144</v>
      </c>
      <c r="C25" s="1">
        <v>4832</v>
      </c>
      <c r="D25" s="1">
        <v>11312</v>
      </c>
    </row>
    <row r="26" spans="1:4" x14ac:dyDescent="0.2">
      <c r="A26" s="22" t="s">
        <v>4</v>
      </c>
      <c r="B26" s="1">
        <v>14060</v>
      </c>
      <c r="C26" s="1">
        <v>3745</v>
      </c>
      <c r="D26" s="1">
        <v>10315</v>
      </c>
    </row>
    <row r="27" spans="1:4" x14ac:dyDescent="0.2">
      <c r="A27" s="22" t="s">
        <v>5</v>
      </c>
      <c r="B27" s="1">
        <v>11208</v>
      </c>
      <c r="C27" s="1">
        <v>2551</v>
      </c>
      <c r="D27" s="1">
        <v>8657</v>
      </c>
    </row>
    <row r="28" spans="1:4" x14ac:dyDescent="0.2">
      <c r="A28" s="22" t="s">
        <v>6</v>
      </c>
      <c r="B28" s="1">
        <v>12130</v>
      </c>
      <c r="C28" s="1">
        <v>2882</v>
      </c>
      <c r="D28" s="1">
        <v>9248</v>
      </c>
    </row>
    <row r="29" spans="1:4" x14ac:dyDescent="0.2">
      <c r="A29" s="22" t="s">
        <v>7</v>
      </c>
      <c r="B29" s="1">
        <v>10124</v>
      </c>
      <c r="C29" s="1">
        <v>2687</v>
      </c>
      <c r="D29" s="1">
        <v>7437</v>
      </c>
    </row>
    <row r="30" spans="1:4" x14ac:dyDescent="0.2">
      <c r="A30" s="22" t="s">
        <v>8</v>
      </c>
      <c r="B30" s="1">
        <v>9696</v>
      </c>
      <c r="C30" s="1">
        <v>2744</v>
      </c>
      <c r="D30" s="1">
        <v>6952</v>
      </c>
    </row>
    <row r="31" spans="1:4" x14ac:dyDescent="0.2">
      <c r="A31" s="22" t="s">
        <v>9</v>
      </c>
      <c r="B31" s="1">
        <v>7197</v>
      </c>
      <c r="C31" s="1">
        <v>1897</v>
      </c>
      <c r="D31" s="1">
        <v>5300</v>
      </c>
    </row>
    <row r="32" spans="1:4" x14ac:dyDescent="0.2">
      <c r="A32" s="22" t="s">
        <v>10</v>
      </c>
      <c r="B32" s="1">
        <v>6069</v>
      </c>
      <c r="C32" s="1">
        <v>1719</v>
      </c>
      <c r="D32" s="1">
        <v>4350</v>
      </c>
    </row>
    <row r="33" spans="1:4" x14ac:dyDescent="0.2">
      <c r="A33" s="22" t="s">
        <v>11</v>
      </c>
      <c r="B33" s="1">
        <v>4198</v>
      </c>
      <c r="C33" s="1">
        <v>1169</v>
      </c>
      <c r="D33" s="1">
        <v>3029</v>
      </c>
    </row>
    <row r="34" spans="1:4" x14ac:dyDescent="0.2">
      <c r="A34" s="22" t="s">
        <v>12</v>
      </c>
      <c r="B34" s="1">
        <v>2877</v>
      </c>
      <c r="C34" s="1">
        <v>774</v>
      </c>
      <c r="D34" s="1">
        <v>2103</v>
      </c>
    </row>
    <row r="35" spans="1:4" x14ac:dyDescent="0.2">
      <c r="A35" s="22" t="s">
        <v>13</v>
      </c>
      <c r="B35" s="1">
        <v>2024</v>
      </c>
      <c r="C35" s="1">
        <v>602</v>
      </c>
      <c r="D35" s="1">
        <v>1422</v>
      </c>
    </row>
    <row r="36" spans="1:4" x14ac:dyDescent="0.2">
      <c r="A36" s="22" t="s">
        <v>14</v>
      </c>
      <c r="B36" s="1">
        <v>1400</v>
      </c>
      <c r="C36" s="1">
        <v>439</v>
      </c>
      <c r="D36" s="1">
        <v>961</v>
      </c>
    </row>
    <row r="37" spans="1:4" x14ac:dyDescent="0.2">
      <c r="A37" s="22" t="s">
        <v>15</v>
      </c>
      <c r="B37" s="1">
        <v>823</v>
      </c>
      <c r="C37" s="1">
        <v>254</v>
      </c>
      <c r="D37" s="1">
        <v>569</v>
      </c>
    </row>
    <row r="38" spans="1:4" x14ac:dyDescent="0.2">
      <c r="A38" s="22" t="s">
        <v>16</v>
      </c>
      <c r="B38" s="1">
        <v>998</v>
      </c>
      <c r="C38" s="1">
        <v>352</v>
      </c>
      <c r="D38" s="1">
        <v>646</v>
      </c>
    </row>
    <row r="39" spans="1:4" x14ac:dyDescent="0.2">
      <c r="A39" s="22" t="s">
        <v>17</v>
      </c>
      <c r="B39" s="6">
        <v>19.899999999999999</v>
      </c>
      <c r="C39" s="6">
        <v>18.899999999999999</v>
      </c>
      <c r="D39" s="6">
        <v>20.3</v>
      </c>
    </row>
    <row r="40" spans="1:4" x14ac:dyDescent="0.2">
      <c r="A40" s="22"/>
    </row>
    <row r="41" spans="1:4" x14ac:dyDescent="0.2">
      <c r="A41" s="22" t="s">
        <v>39</v>
      </c>
      <c r="B41" s="1">
        <v>124950</v>
      </c>
      <c r="C41" s="1">
        <v>35584</v>
      </c>
      <c r="D41" s="1">
        <v>89366</v>
      </c>
    </row>
    <row r="42" spans="1:4" x14ac:dyDescent="0.2">
      <c r="A42" s="22" t="s">
        <v>3</v>
      </c>
      <c r="B42" s="1">
        <v>18536</v>
      </c>
      <c r="C42" s="1">
        <v>5182</v>
      </c>
      <c r="D42" s="1">
        <v>13354</v>
      </c>
    </row>
    <row r="43" spans="1:4" x14ac:dyDescent="0.2">
      <c r="A43" s="22" t="s">
        <v>36</v>
      </c>
      <c r="B43" s="1">
        <v>17442</v>
      </c>
      <c r="C43" s="1">
        <v>4896</v>
      </c>
      <c r="D43" s="1">
        <v>12546</v>
      </c>
    </row>
    <row r="44" spans="1:4" x14ac:dyDescent="0.2">
      <c r="A44" s="22" t="s">
        <v>37</v>
      </c>
      <c r="B44" s="1">
        <v>14046</v>
      </c>
      <c r="C44" s="1">
        <v>3928</v>
      </c>
      <c r="D44" s="1">
        <v>10118</v>
      </c>
    </row>
    <row r="45" spans="1:4" x14ac:dyDescent="0.2">
      <c r="A45" s="22" t="s">
        <v>4</v>
      </c>
      <c r="B45" s="1">
        <v>12809</v>
      </c>
      <c r="C45" s="1">
        <v>3492</v>
      </c>
      <c r="D45" s="1">
        <v>9317</v>
      </c>
    </row>
    <row r="46" spans="1:4" x14ac:dyDescent="0.2">
      <c r="A46" s="22" t="s">
        <v>5</v>
      </c>
      <c r="B46" s="1">
        <v>10953</v>
      </c>
      <c r="C46" s="1">
        <v>2901</v>
      </c>
      <c r="D46" s="1">
        <v>8052</v>
      </c>
    </row>
    <row r="47" spans="1:4" x14ac:dyDescent="0.2">
      <c r="A47" s="22" t="s">
        <v>6</v>
      </c>
      <c r="B47" s="1">
        <v>11869</v>
      </c>
      <c r="C47" s="1">
        <v>3461</v>
      </c>
      <c r="D47" s="1">
        <v>8408</v>
      </c>
    </row>
    <row r="48" spans="1:4" x14ac:dyDescent="0.2">
      <c r="A48" s="22" t="s">
        <v>7</v>
      </c>
      <c r="B48" s="1">
        <v>9317</v>
      </c>
      <c r="C48" s="1">
        <v>2690</v>
      </c>
      <c r="D48" s="1">
        <v>6627</v>
      </c>
    </row>
    <row r="49" spans="1:4" x14ac:dyDescent="0.2">
      <c r="A49" s="22" t="s">
        <v>8</v>
      </c>
      <c r="B49" s="1">
        <v>8863</v>
      </c>
      <c r="C49" s="1">
        <v>2531</v>
      </c>
      <c r="D49" s="1">
        <v>6332</v>
      </c>
    </row>
    <row r="50" spans="1:4" x14ac:dyDescent="0.2">
      <c r="A50" s="22" t="s">
        <v>9</v>
      </c>
      <c r="B50" s="1">
        <v>6136</v>
      </c>
      <c r="C50" s="1">
        <v>1813</v>
      </c>
      <c r="D50" s="1">
        <v>4323</v>
      </c>
    </row>
    <row r="51" spans="1:4" x14ac:dyDescent="0.2">
      <c r="A51" s="22" t="s">
        <v>10</v>
      </c>
      <c r="B51" s="1">
        <v>5048</v>
      </c>
      <c r="C51" s="1">
        <v>1551</v>
      </c>
      <c r="D51" s="1">
        <v>3497</v>
      </c>
    </row>
    <row r="52" spans="1:4" x14ac:dyDescent="0.2">
      <c r="A52" s="22" t="s">
        <v>11</v>
      </c>
      <c r="B52" s="1">
        <v>3321</v>
      </c>
      <c r="C52" s="1">
        <v>1011</v>
      </c>
      <c r="D52" s="1">
        <v>2310</v>
      </c>
    </row>
    <row r="53" spans="1:4" x14ac:dyDescent="0.2">
      <c r="A53" s="22" t="s">
        <v>12</v>
      </c>
      <c r="B53" s="1">
        <v>2306</v>
      </c>
      <c r="C53" s="1">
        <v>671</v>
      </c>
      <c r="D53" s="1">
        <v>1635</v>
      </c>
    </row>
    <row r="54" spans="1:4" x14ac:dyDescent="0.2">
      <c r="A54" s="22" t="s">
        <v>13</v>
      </c>
      <c r="B54" s="1">
        <v>1779</v>
      </c>
      <c r="C54" s="1">
        <v>545</v>
      </c>
      <c r="D54" s="1">
        <v>1234</v>
      </c>
    </row>
    <row r="55" spans="1:4" x14ac:dyDescent="0.2">
      <c r="A55" s="22" t="s">
        <v>14</v>
      </c>
      <c r="B55" s="1">
        <v>1102</v>
      </c>
      <c r="C55" s="1">
        <v>381</v>
      </c>
      <c r="D55" s="1">
        <v>721</v>
      </c>
    </row>
    <row r="56" spans="1:4" x14ac:dyDescent="0.2">
      <c r="A56" s="22" t="s">
        <v>15</v>
      </c>
      <c r="B56" s="1">
        <v>696</v>
      </c>
      <c r="C56" s="1">
        <v>233</v>
      </c>
      <c r="D56" s="1">
        <v>463</v>
      </c>
    </row>
    <row r="57" spans="1:4" x14ac:dyDescent="0.2">
      <c r="A57" s="22" t="s">
        <v>16</v>
      </c>
      <c r="B57" s="1">
        <v>727</v>
      </c>
      <c r="C57" s="1">
        <v>298</v>
      </c>
      <c r="D57" s="1">
        <v>429</v>
      </c>
    </row>
    <row r="58" spans="1:4" x14ac:dyDescent="0.2">
      <c r="A58" s="22" t="s">
        <v>17</v>
      </c>
      <c r="B58" s="6">
        <v>19.899999999999999</v>
      </c>
      <c r="C58" s="6">
        <v>20.5</v>
      </c>
      <c r="D58" s="6">
        <v>19.7</v>
      </c>
    </row>
    <row r="59" spans="1:4" x14ac:dyDescent="0.2">
      <c r="A59" s="23" t="s">
        <v>33</v>
      </c>
      <c r="B59" s="8"/>
      <c r="C59" s="8"/>
      <c r="D59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BC72D-815F-4FEE-B9B3-7A39F2E641BA}">
  <dimension ref="A1:J22"/>
  <sheetViews>
    <sheetView view="pageBreakPreview" zoomScaleNormal="100" zoomScaleSheetLayoutView="100" workbookViewId="0"/>
  </sheetViews>
  <sheetFormatPr defaultRowHeight="10.199999999999999" x14ac:dyDescent="0.2"/>
  <cols>
    <col min="1" max="16384" width="8.88671875" style="1"/>
  </cols>
  <sheetData>
    <row r="1" spans="1:10" x14ac:dyDescent="0.2">
      <c r="A1" s="18" t="s">
        <v>41</v>
      </c>
    </row>
    <row r="2" spans="1:10" x14ac:dyDescent="0.2">
      <c r="A2" s="19"/>
      <c r="B2" s="25" t="s">
        <v>0</v>
      </c>
      <c r="C2" s="25"/>
      <c r="D2" s="25"/>
      <c r="E2" s="25" t="s">
        <v>1</v>
      </c>
      <c r="F2" s="25"/>
      <c r="G2" s="25"/>
      <c r="H2" s="25" t="s">
        <v>2</v>
      </c>
      <c r="I2" s="25"/>
      <c r="J2" s="26"/>
    </row>
    <row r="3" spans="1:10" x14ac:dyDescent="0.2">
      <c r="A3" s="20"/>
      <c r="B3" s="3" t="s">
        <v>0</v>
      </c>
      <c r="C3" s="3" t="s">
        <v>18</v>
      </c>
      <c r="D3" s="3" t="s">
        <v>19</v>
      </c>
      <c r="E3" s="3" t="s">
        <v>0</v>
      </c>
      <c r="F3" s="3" t="s">
        <v>18</v>
      </c>
      <c r="G3" s="3" t="s">
        <v>19</v>
      </c>
      <c r="H3" s="3" t="s">
        <v>0</v>
      </c>
      <c r="I3" s="3" t="s">
        <v>18</v>
      </c>
      <c r="J3" s="4" t="s">
        <v>19</v>
      </c>
    </row>
    <row r="4" spans="1:10" x14ac:dyDescent="0.2">
      <c r="A4" s="1" t="s">
        <v>0</v>
      </c>
      <c r="B4" s="1">
        <v>263019</v>
      </c>
      <c r="C4" s="1">
        <v>138069</v>
      </c>
      <c r="D4" s="1">
        <v>124950</v>
      </c>
      <c r="E4" s="1">
        <v>73444</v>
      </c>
      <c r="F4" s="1">
        <v>37860</v>
      </c>
      <c r="G4" s="1">
        <v>35584</v>
      </c>
      <c r="H4" s="1">
        <v>189575</v>
      </c>
      <c r="I4" s="1">
        <v>100209</v>
      </c>
      <c r="J4" s="1">
        <v>89366</v>
      </c>
    </row>
    <row r="5" spans="1:10" x14ac:dyDescent="0.2">
      <c r="A5" s="1" t="s">
        <v>3</v>
      </c>
      <c r="B5" s="1">
        <v>39126</v>
      </c>
      <c r="C5" s="1">
        <v>20590</v>
      </c>
      <c r="D5" s="1">
        <v>18536</v>
      </c>
      <c r="E5" s="1">
        <v>10936</v>
      </c>
      <c r="F5" s="1">
        <v>5754</v>
      </c>
      <c r="G5" s="1">
        <v>5182</v>
      </c>
      <c r="H5" s="1">
        <v>28190</v>
      </c>
      <c r="I5" s="1">
        <v>14836</v>
      </c>
      <c r="J5" s="1">
        <v>13354</v>
      </c>
    </row>
    <row r="6" spans="1:10" x14ac:dyDescent="0.2">
      <c r="A6" s="1">
        <v>43960</v>
      </c>
      <c r="B6" s="1">
        <v>35973</v>
      </c>
      <c r="C6" s="1">
        <v>18531</v>
      </c>
      <c r="D6" s="1">
        <v>17442</v>
      </c>
      <c r="E6" s="1">
        <v>10355</v>
      </c>
      <c r="F6" s="1">
        <v>5459</v>
      </c>
      <c r="G6" s="1">
        <v>4896</v>
      </c>
      <c r="H6" s="1">
        <v>25618</v>
      </c>
      <c r="I6" s="1">
        <v>13072</v>
      </c>
      <c r="J6" s="1">
        <v>12546</v>
      </c>
    </row>
    <row r="7" spans="1:10" x14ac:dyDescent="0.2">
      <c r="A7" s="1">
        <v>44118</v>
      </c>
      <c r="B7" s="1">
        <v>30190</v>
      </c>
      <c r="C7" s="1">
        <v>16144</v>
      </c>
      <c r="D7" s="1">
        <v>14046</v>
      </c>
      <c r="E7" s="1">
        <v>8760</v>
      </c>
      <c r="F7" s="1">
        <v>4832</v>
      </c>
      <c r="G7" s="1">
        <v>3928</v>
      </c>
      <c r="H7" s="1">
        <v>21430</v>
      </c>
      <c r="I7" s="1">
        <v>11312</v>
      </c>
      <c r="J7" s="1">
        <v>10118</v>
      </c>
    </row>
    <row r="8" spans="1:10" x14ac:dyDescent="0.2">
      <c r="A8" s="1" t="s">
        <v>4</v>
      </c>
      <c r="B8" s="1">
        <v>26869</v>
      </c>
      <c r="C8" s="1">
        <v>14060</v>
      </c>
      <c r="D8" s="1">
        <v>12809</v>
      </c>
      <c r="E8" s="1">
        <v>7237</v>
      </c>
      <c r="F8" s="1">
        <v>3745</v>
      </c>
      <c r="G8" s="1">
        <v>3492</v>
      </c>
      <c r="H8" s="1">
        <v>19632</v>
      </c>
      <c r="I8" s="1">
        <v>10315</v>
      </c>
      <c r="J8" s="1">
        <v>9317</v>
      </c>
    </row>
    <row r="9" spans="1:10" x14ac:dyDescent="0.2">
      <c r="A9" s="1" t="s">
        <v>5</v>
      </c>
      <c r="B9" s="1">
        <v>22161</v>
      </c>
      <c r="C9" s="1">
        <v>11208</v>
      </c>
      <c r="D9" s="1">
        <v>10953</v>
      </c>
      <c r="E9" s="1">
        <v>5452</v>
      </c>
      <c r="F9" s="1">
        <v>2551</v>
      </c>
      <c r="G9" s="1">
        <v>2901</v>
      </c>
      <c r="H9" s="1">
        <v>16709</v>
      </c>
      <c r="I9" s="1">
        <v>8657</v>
      </c>
      <c r="J9" s="1">
        <v>8052</v>
      </c>
    </row>
    <row r="10" spans="1:10" x14ac:dyDescent="0.2">
      <c r="A10" s="1" t="s">
        <v>6</v>
      </c>
      <c r="B10" s="1">
        <v>23999</v>
      </c>
      <c r="C10" s="1">
        <v>12130</v>
      </c>
      <c r="D10" s="1">
        <v>11869</v>
      </c>
      <c r="E10" s="1">
        <v>6343</v>
      </c>
      <c r="F10" s="1">
        <v>2882</v>
      </c>
      <c r="G10" s="1">
        <v>3461</v>
      </c>
      <c r="H10" s="1">
        <v>17656</v>
      </c>
      <c r="I10" s="1">
        <v>9248</v>
      </c>
      <c r="J10" s="1">
        <v>8408</v>
      </c>
    </row>
    <row r="11" spans="1:10" x14ac:dyDescent="0.2">
      <c r="A11" s="1" t="s">
        <v>7</v>
      </c>
      <c r="B11" s="1">
        <v>19441</v>
      </c>
      <c r="C11" s="1">
        <v>10124</v>
      </c>
      <c r="D11" s="1">
        <v>9317</v>
      </c>
      <c r="E11" s="1">
        <v>5377</v>
      </c>
      <c r="F11" s="1">
        <v>2687</v>
      </c>
      <c r="G11" s="1">
        <v>2690</v>
      </c>
      <c r="H11" s="1">
        <v>14064</v>
      </c>
      <c r="I11" s="1">
        <v>7437</v>
      </c>
      <c r="J11" s="1">
        <v>6627</v>
      </c>
    </row>
    <row r="12" spans="1:10" x14ac:dyDescent="0.2">
      <c r="A12" s="1" t="s">
        <v>8</v>
      </c>
      <c r="B12" s="1">
        <v>18559</v>
      </c>
      <c r="C12" s="1">
        <v>9696</v>
      </c>
      <c r="D12" s="1">
        <v>8863</v>
      </c>
      <c r="E12" s="1">
        <v>5275</v>
      </c>
      <c r="F12" s="1">
        <v>2744</v>
      </c>
      <c r="G12" s="1">
        <v>2531</v>
      </c>
      <c r="H12" s="1">
        <v>13284</v>
      </c>
      <c r="I12" s="1">
        <v>6952</v>
      </c>
      <c r="J12" s="1">
        <v>6332</v>
      </c>
    </row>
    <row r="13" spans="1:10" x14ac:dyDescent="0.2">
      <c r="A13" s="1" t="s">
        <v>9</v>
      </c>
      <c r="B13" s="1">
        <v>13333</v>
      </c>
      <c r="C13" s="1">
        <v>7197</v>
      </c>
      <c r="D13" s="1">
        <v>6136</v>
      </c>
      <c r="E13" s="1">
        <v>3710</v>
      </c>
      <c r="F13" s="1">
        <v>1897</v>
      </c>
      <c r="G13" s="1">
        <v>1813</v>
      </c>
      <c r="H13" s="1">
        <v>9623</v>
      </c>
      <c r="I13" s="1">
        <v>5300</v>
      </c>
      <c r="J13" s="1">
        <v>4323</v>
      </c>
    </row>
    <row r="14" spans="1:10" x14ac:dyDescent="0.2">
      <c r="A14" s="1" t="s">
        <v>10</v>
      </c>
      <c r="B14" s="1">
        <v>11117</v>
      </c>
      <c r="C14" s="1">
        <v>6069</v>
      </c>
      <c r="D14" s="1">
        <v>5048</v>
      </c>
      <c r="E14" s="1">
        <v>3270</v>
      </c>
      <c r="F14" s="1">
        <v>1719</v>
      </c>
      <c r="G14" s="1">
        <v>1551</v>
      </c>
      <c r="H14" s="1">
        <v>7847</v>
      </c>
      <c r="I14" s="1">
        <v>4350</v>
      </c>
      <c r="J14" s="1">
        <v>3497</v>
      </c>
    </row>
    <row r="15" spans="1:10" x14ac:dyDescent="0.2">
      <c r="A15" s="1" t="s">
        <v>11</v>
      </c>
      <c r="B15" s="1">
        <v>7519</v>
      </c>
      <c r="C15" s="1">
        <v>4198</v>
      </c>
      <c r="D15" s="1">
        <v>3321</v>
      </c>
      <c r="E15" s="1">
        <v>2180</v>
      </c>
      <c r="F15" s="1">
        <v>1169</v>
      </c>
      <c r="G15" s="1">
        <v>1011</v>
      </c>
      <c r="H15" s="1">
        <v>5339</v>
      </c>
      <c r="I15" s="1">
        <v>3029</v>
      </c>
      <c r="J15" s="1">
        <v>2310</v>
      </c>
    </row>
    <row r="16" spans="1:10" x14ac:dyDescent="0.2">
      <c r="A16" s="1" t="s">
        <v>12</v>
      </c>
      <c r="B16" s="1">
        <v>5183</v>
      </c>
      <c r="C16" s="1">
        <v>2877</v>
      </c>
      <c r="D16" s="1">
        <v>2306</v>
      </c>
      <c r="E16" s="1">
        <v>1445</v>
      </c>
      <c r="F16" s="1">
        <v>774</v>
      </c>
      <c r="G16" s="1">
        <v>671</v>
      </c>
      <c r="H16" s="1">
        <v>3738</v>
      </c>
      <c r="I16" s="1">
        <v>2103</v>
      </c>
      <c r="J16" s="1">
        <v>1635</v>
      </c>
    </row>
    <row r="17" spans="1:10" x14ac:dyDescent="0.2">
      <c r="A17" s="1" t="s">
        <v>13</v>
      </c>
      <c r="B17" s="1">
        <v>3803</v>
      </c>
      <c r="C17" s="1">
        <v>2024</v>
      </c>
      <c r="D17" s="1">
        <v>1779</v>
      </c>
      <c r="E17" s="1">
        <v>1147</v>
      </c>
      <c r="F17" s="1">
        <v>602</v>
      </c>
      <c r="G17" s="1">
        <v>545</v>
      </c>
      <c r="H17" s="1">
        <v>2656</v>
      </c>
      <c r="I17" s="1">
        <v>1422</v>
      </c>
      <c r="J17" s="1">
        <v>1234</v>
      </c>
    </row>
    <row r="18" spans="1:10" x14ac:dyDescent="0.2">
      <c r="A18" s="1" t="s">
        <v>14</v>
      </c>
      <c r="B18" s="1">
        <v>2502</v>
      </c>
      <c r="C18" s="1">
        <v>1400</v>
      </c>
      <c r="D18" s="1">
        <v>1102</v>
      </c>
      <c r="E18" s="1">
        <v>820</v>
      </c>
      <c r="F18" s="1">
        <v>439</v>
      </c>
      <c r="G18" s="1">
        <v>381</v>
      </c>
      <c r="H18" s="1">
        <v>1682</v>
      </c>
      <c r="I18" s="1">
        <v>961</v>
      </c>
      <c r="J18" s="1">
        <v>721</v>
      </c>
    </row>
    <row r="19" spans="1:10" x14ac:dyDescent="0.2">
      <c r="A19" s="1" t="s">
        <v>15</v>
      </c>
      <c r="B19" s="1">
        <v>1519</v>
      </c>
      <c r="C19" s="1">
        <v>823</v>
      </c>
      <c r="D19" s="1">
        <v>696</v>
      </c>
      <c r="E19" s="1">
        <v>487</v>
      </c>
      <c r="F19" s="1">
        <v>254</v>
      </c>
      <c r="G19" s="1">
        <v>233</v>
      </c>
      <c r="H19" s="1">
        <v>1032</v>
      </c>
      <c r="I19" s="1">
        <v>569</v>
      </c>
      <c r="J19" s="1">
        <v>463</v>
      </c>
    </row>
    <row r="20" spans="1:10" x14ac:dyDescent="0.2">
      <c r="A20" s="1" t="s">
        <v>16</v>
      </c>
      <c r="B20" s="1">
        <v>1725</v>
      </c>
      <c r="C20" s="1">
        <v>998</v>
      </c>
      <c r="D20" s="1">
        <v>727</v>
      </c>
      <c r="E20" s="1">
        <v>650</v>
      </c>
      <c r="F20" s="1">
        <v>352</v>
      </c>
      <c r="G20" s="1">
        <v>298</v>
      </c>
      <c r="H20" s="1">
        <v>1075</v>
      </c>
      <c r="I20" s="1">
        <v>646</v>
      </c>
      <c r="J20" s="1">
        <v>429</v>
      </c>
    </row>
    <row r="21" spans="1:10" x14ac:dyDescent="0.2">
      <c r="A21" s="1" t="s">
        <v>17</v>
      </c>
      <c r="B21" s="6">
        <v>19.899999999999999</v>
      </c>
      <c r="C21" s="6">
        <v>19.899999999999999</v>
      </c>
      <c r="D21" s="6">
        <v>19.899999999999999</v>
      </c>
      <c r="E21" s="6">
        <v>19.600000000000001</v>
      </c>
      <c r="F21" s="6">
        <v>18.899999999999999</v>
      </c>
      <c r="G21" s="6">
        <v>20.5</v>
      </c>
      <c r="H21" s="6">
        <v>20</v>
      </c>
      <c r="I21" s="6">
        <v>20.3</v>
      </c>
      <c r="J21" s="6">
        <v>19.7</v>
      </c>
    </row>
    <row r="22" spans="1:10" x14ac:dyDescent="0.2">
      <c r="A22" s="21" t="s">
        <v>33</v>
      </c>
      <c r="B22" s="8"/>
      <c r="C22" s="8"/>
      <c r="D22" s="8"/>
      <c r="E22" s="8"/>
      <c r="F22" s="8"/>
      <c r="G22" s="8"/>
      <c r="H22" s="8"/>
      <c r="I22" s="8"/>
      <c r="J22" s="8"/>
    </row>
  </sheetData>
  <mergeCells count="3">
    <mergeCell ref="B2:D2"/>
    <mergeCell ref="E2:G2"/>
    <mergeCell ref="H2:J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C6D36-DE8A-424C-BB94-A387EE41D293}">
  <dimension ref="A1:J104"/>
  <sheetViews>
    <sheetView view="pageBreakPreview" zoomScale="150" zoomScaleNormal="100" zoomScaleSheetLayoutView="150" workbookViewId="0">
      <selection sqref="A1:XFD3"/>
    </sheetView>
  </sheetViews>
  <sheetFormatPr defaultRowHeight="10.199999999999999" x14ac:dyDescent="0.2"/>
  <cols>
    <col min="1" max="1" width="8.88671875" style="18"/>
    <col min="2" max="16384" width="8.88671875" style="1"/>
  </cols>
  <sheetData>
    <row r="1" spans="1:10" x14ac:dyDescent="0.2">
      <c r="A1" s="18" t="s">
        <v>42</v>
      </c>
    </row>
    <row r="2" spans="1:10" x14ac:dyDescent="0.2">
      <c r="A2" s="19"/>
      <c r="B2" s="25" t="s">
        <v>0</v>
      </c>
      <c r="C2" s="25"/>
      <c r="D2" s="25"/>
      <c r="E2" s="25" t="s">
        <v>1</v>
      </c>
      <c r="F2" s="25"/>
      <c r="G2" s="25"/>
      <c r="H2" s="25" t="s">
        <v>2</v>
      </c>
      <c r="I2" s="25"/>
      <c r="J2" s="26"/>
    </row>
    <row r="3" spans="1:10" x14ac:dyDescent="0.2">
      <c r="A3" s="20"/>
      <c r="B3" s="3" t="s">
        <v>0</v>
      </c>
      <c r="C3" s="3" t="s">
        <v>18</v>
      </c>
      <c r="D3" s="3" t="s">
        <v>19</v>
      </c>
      <c r="E3" s="3" t="s">
        <v>0</v>
      </c>
      <c r="F3" s="3" t="s">
        <v>18</v>
      </c>
      <c r="G3" s="3" t="s">
        <v>19</v>
      </c>
      <c r="H3" s="3" t="s">
        <v>0</v>
      </c>
      <c r="I3" s="3" t="s">
        <v>18</v>
      </c>
      <c r="J3" s="4" t="s">
        <v>19</v>
      </c>
    </row>
    <row r="4" spans="1:10" x14ac:dyDescent="0.2">
      <c r="A4" s="18" t="s">
        <v>0</v>
      </c>
      <c r="B4" s="1">
        <v>263019</v>
      </c>
      <c r="C4" s="1">
        <v>138069</v>
      </c>
      <c r="D4" s="1">
        <v>124950</v>
      </c>
      <c r="E4" s="1">
        <v>73444</v>
      </c>
      <c r="F4" s="1">
        <v>37860</v>
      </c>
      <c r="G4" s="1">
        <v>35584</v>
      </c>
      <c r="H4" s="1">
        <v>189575</v>
      </c>
      <c r="I4" s="1">
        <v>100209</v>
      </c>
      <c r="J4" s="1">
        <v>89366</v>
      </c>
    </row>
    <row r="5" spans="1:10" x14ac:dyDescent="0.2">
      <c r="A5" s="18">
        <v>0</v>
      </c>
      <c r="B5" s="1">
        <v>6348</v>
      </c>
      <c r="C5" s="1">
        <v>3382</v>
      </c>
      <c r="D5" s="1">
        <v>2966</v>
      </c>
      <c r="E5" s="1">
        <v>1494</v>
      </c>
      <c r="F5" s="1">
        <v>761</v>
      </c>
      <c r="G5" s="1">
        <v>733</v>
      </c>
      <c r="H5" s="1">
        <v>4854</v>
      </c>
      <c r="I5" s="1">
        <v>2621</v>
      </c>
      <c r="J5" s="1">
        <v>2233</v>
      </c>
    </row>
    <row r="6" spans="1:10" x14ac:dyDescent="0.2">
      <c r="A6" s="18">
        <v>1</v>
      </c>
      <c r="B6" s="1">
        <v>8395</v>
      </c>
      <c r="C6" s="1">
        <v>4422</v>
      </c>
      <c r="D6" s="1">
        <v>3973</v>
      </c>
      <c r="E6" s="1">
        <v>2390</v>
      </c>
      <c r="F6" s="1">
        <v>1248</v>
      </c>
      <c r="G6" s="1">
        <v>1142</v>
      </c>
      <c r="H6" s="1">
        <v>6005</v>
      </c>
      <c r="I6" s="1">
        <v>3174</v>
      </c>
      <c r="J6" s="1">
        <v>2831</v>
      </c>
    </row>
    <row r="7" spans="1:10" x14ac:dyDescent="0.2">
      <c r="A7" s="18">
        <v>2</v>
      </c>
      <c r="B7" s="1">
        <v>8265</v>
      </c>
      <c r="C7" s="1">
        <v>4329</v>
      </c>
      <c r="D7" s="1">
        <v>3936</v>
      </c>
      <c r="E7" s="1">
        <v>2370</v>
      </c>
      <c r="F7" s="1">
        <v>1273</v>
      </c>
      <c r="G7" s="1">
        <v>1097</v>
      </c>
      <c r="H7" s="1">
        <v>5895</v>
      </c>
      <c r="I7" s="1">
        <v>3056</v>
      </c>
      <c r="J7" s="1">
        <v>2839</v>
      </c>
    </row>
    <row r="8" spans="1:10" x14ac:dyDescent="0.2">
      <c r="A8" s="18">
        <v>3</v>
      </c>
      <c r="B8" s="1">
        <v>8269</v>
      </c>
      <c r="C8" s="1">
        <v>4295</v>
      </c>
      <c r="D8" s="1">
        <v>3974</v>
      </c>
      <c r="E8" s="1">
        <v>2447</v>
      </c>
      <c r="F8" s="1">
        <v>1264</v>
      </c>
      <c r="G8" s="1">
        <v>1183</v>
      </c>
      <c r="H8" s="1">
        <v>5822</v>
      </c>
      <c r="I8" s="1">
        <v>3031</v>
      </c>
      <c r="J8" s="1">
        <v>2791</v>
      </c>
    </row>
    <row r="9" spans="1:10" x14ac:dyDescent="0.2">
      <c r="A9" s="18">
        <v>4</v>
      </c>
      <c r="B9" s="1">
        <v>7849</v>
      </c>
      <c r="C9" s="1">
        <v>4162</v>
      </c>
      <c r="D9" s="1">
        <v>3687</v>
      </c>
      <c r="E9" s="1">
        <v>2235</v>
      </c>
      <c r="F9" s="1">
        <v>1208</v>
      </c>
      <c r="G9" s="1">
        <v>1027</v>
      </c>
      <c r="H9" s="1">
        <v>5614</v>
      </c>
      <c r="I9" s="1">
        <v>2954</v>
      </c>
      <c r="J9" s="1">
        <v>2660</v>
      </c>
    </row>
    <row r="10" spans="1:10" x14ac:dyDescent="0.2">
      <c r="A10" s="18">
        <v>5</v>
      </c>
      <c r="B10" s="1">
        <v>7647</v>
      </c>
      <c r="C10" s="1">
        <v>3914</v>
      </c>
      <c r="D10" s="1">
        <v>3733</v>
      </c>
      <c r="E10" s="1">
        <v>2219</v>
      </c>
      <c r="F10" s="1">
        <v>1166</v>
      </c>
      <c r="G10" s="1">
        <v>1053</v>
      </c>
      <c r="H10" s="1">
        <v>5428</v>
      </c>
      <c r="I10" s="1">
        <v>2748</v>
      </c>
      <c r="J10" s="1">
        <v>2680</v>
      </c>
    </row>
    <row r="11" spans="1:10" x14ac:dyDescent="0.2">
      <c r="A11" s="18">
        <v>6</v>
      </c>
      <c r="B11" s="1">
        <v>7532</v>
      </c>
      <c r="C11" s="1">
        <v>3921</v>
      </c>
      <c r="D11" s="1">
        <v>3611</v>
      </c>
      <c r="E11" s="1">
        <v>2173</v>
      </c>
      <c r="F11" s="1">
        <v>1144</v>
      </c>
      <c r="G11" s="1">
        <v>1029</v>
      </c>
      <c r="H11" s="1">
        <v>5359</v>
      </c>
      <c r="I11" s="1">
        <v>2777</v>
      </c>
      <c r="J11" s="1">
        <v>2582</v>
      </c>
    </row>
    <row r="12" spans="1:10" x14ac:dyDescent="0.2">
      <c r="A12" s="18">
        <v>7</v>
      </c>
      <c r="B12" s="1">
        <v>7201</v>
      </c>
      <c r="C12" s="1">
        <v>3725</v>
      </c>
      <c r="D12" s="1">
        <v>3476</v>
      </c>
      <c r="E12" s="1">
        <v>2062</v>
      </c>
      <c r="F12" s="1">
        <v>1084</v>
      </c>
      <c r="G12" s="1">
        <v>978</v>
      </c>
      <c r="H12" s="1">
        <v>5139</v>
      </c>
      <c r="I12" s="1">
        <v>2641</v>
      </c>
      <c r="J12" s="1">
        <v>2498</v>
      </c>
    </row>
    <row r="13" spans="1:10" x14ac:dyDescent="0.2">
      <c r="A13" s="18">
        <v>8</v>
      </c>
      <c r="B13" s="1">
        <v>7022</v>
      </c>
      <c r="C13" s="1">
        <v>3588</v>
      </c>
      <c r="D13" s="1">
        <v>3434</v>
      </c>
      <c r="E13" s="1">
        <v>1975</v>
      </c>
      <c r="F13" s="1">
        <v>1053</v>
      </c>
      <c r="G13" s="1">
        <v>922</v>
      </c>
      <c r="H13" s="1">
        <v>5047</v>
      </c>
      <c r="I13" s="1">
        <v>2535</v>
      </c>
      <c r="J13" s="1">
        <v>2512</v>
      </c>
    </row>
    <row r="14" spans="1:10" x14ac:dyDescent="0.2">
      <c r="A14" s="18">
        <v>9</v>
      </c>
      <c r="B14" s="1">
        <v>6571</v>
      </c>
      <c r="C14" s="1">
        <v>3383</v>
      </c>
      <c r="D14" s="1">
        <v>3188</v>
      </c>
      <c r="E14" s="1">
        <v>1926</v>
      </c>
      <c r="F14" s="1">
        <v>1012</v>
      </c>
      <c r="G14" s="1">
        <v>914</v>
      </c>
      <c r="H14" s="1">
        <v>4645</v>
      </c>
      <c r="I14" s="1">
        <v>2371</v>
      </c>
      <c r="J14" s="1">
        <v>2274</v>
      </c>
    </row>
    <row r="15" spans="1:10" x14ac:dyDescent="0.2">
      <c r="A15" s="18">
        <v>10</v>
      </c>
      <c r="B15" s="1">
        <v>6482</v>
      </c>
      <c r="C15" s="1">
        <v>3468</v>
      </c>
      <c r="D15" s="1">
        <v>3014</v>
      </c>
      <c r="E15" s="1">
        <v>1949</v>
      </c>
      <c r="F15" s="1">
        <v>1065</v>
      </c>
      <c r="G15" s="1">
        <v>884</v>
      </c>
      <c r="H15" s="1">
        <v>4533</v>
      </c>
      <c r="I15" s="1">
        <v>2403</v>
      </c>
      <c r="J15" s="1">
        <v>2130</v>
      </c>
    </row>
    <row r="16" spans="1:10" x14ac:dyDescent="0.2">
      <c r="A16" s="18">
        <v>11</v>
      </c>
      <c r="B16" s="1">
        <v>6216</v>
      </c>
      <c r="C16" s="1">
        <v>3320</v>
      </c>
      <c r="D16" s="1">
        <v>2896</v>
      </c>
      <c r="E16" s="1">
        <v>1787</v>
      </c>
      <c r="F16" s="1">
        <v>988</v>
      </c>
      <c r="G16" s="1">
        <v>799</v>
      </c>
      <c r="H16" s="1">
        <v>4429</v>
      </c>
      <c r="I16" s="1">
        <v>2332</v>
      </c>
      <c r="J16" s="1">
        <v>2097</v>
      </c>
    </row>
    <row r="17" spans="1:10" x14ac:dyDescent="0.2">
      <c r="A17" s="18">
        <v>12</v>
      </c>
      <c r="B17" s="1">
        <v>6353</v>
      </c>
      <c r="C17" s="1">
        <v>3389</v>
      </c>
      <c r="D17" s="1">
        <v>2964</v>
      </c>
      <c r="E17" s="1">
        <v>1867</v>
      </c>
      <c r="F17" s="1">
        <v>1032</v>
      </c>
      <c r="G17" s="1">
        <v>835</v>
      </c>
      <c r="H17" s="1">
        <v>4486</v>
      </c>
      <c r="I17" s="1">
        <v>2357</v>
      </c>
      <c r="J17" s="1">
        <v>2129</v>
      </c>
    </row>
    <row r="18" spans="1:10" x14ac:dyDescent="0.2">
      <c r="A18" s="18">
        <v>13</v>
      </c>
      <c r="B18" s="1">
        <v>5590</v>
      </c>
      <c r="C18" s="1">
        <v>2988</v>
      </c>
      <c r="D18" s="1">
        <v>2602</v>
      </c>
      <c r="E18" s="1">
        <v>1580</v>
      </c>
      <c r="F18" s="1">
        <v>864</v>
      </c>
      <c r="G18" s="1">
        <v>716</v>
      </c>
      <c r="H18" s="1">
        <v>4010</v>
      </c>
      <c r="I18" s="1">
        <v>2124</v>
      </c>
      <c r="J18" s="1">
        <v>1886</v>
      </c>
    </row>
    <row r="19" spans="1:10" x14ac:dyDescent="0.2">
      <c r="A19" s="18">
        <v>14</v>
      </c>
      <c r="B19" s="1">
        <v>5549</v>
      </c>
      <c r="C19" s="1">
        <v>2979</v>
      </c>
      <c r="D19" s="1">
        <v>2570</v>
      </c>
      <c r="E19" s="1">
        <v>1577</v>
      </c>
      <c r="F19" s="1">
        <v>883</v>
      </c>
      <c r="G19" s="1">
        <v>694</v>
      </c>
      <c r="H19" s="1">
        <v>3972</v>
      </c>
      <c r="I19" s="1">
        <v>2096</v>
      </c>
      <c r="J19" s="1">
        <v>1876</v>
      </c>
    </row>
    <row r="20" spans="1:10" x14ac:dyDescent="0.2">
      <c r="A20" s="18">
        <v>15</v>
      </c>
      <c r="B20" s="1">
        <v>5583</v>
      </c>
      <c r="C20" s="1">
        <v>2911</v>
      </c>
      <c r="D20" s="1">
        <v>2672</v>
      </c>
      <c r="E20" s="1">
        <v>1556</v>
      </c>
      <c r="F20" s="1">
        <v>818</v>
      </c>
      <c r="G20" s="1">
        <v>738</v>
      </c>
      <c r="H20" s="1">
        <v>4027</v>
      </c>
      <c r="I20" s="1">
        <v>2093</v>
      </c>
      <c r="J20" s="1">
        <v>1934</v>
      </c>
    </row>
    <row r="21" spans="1:10" x14ac:dyDescent="0.2">
      <c r="A21" s="18">
        <v>16</v>
      </c>
      <c r="B21" s="1">
        <v>5331</v>
      </c>
      <c r="C21" s="1">
        <v>2741</v>
      </c>
      <c r="D21" s="1">
        <v>2590</v>
      </c>
      <c r="E21" s="1">
        <v>1469</v>
      </c>
      <c r="F21" s="1">
        <v>773</v>
      </c>
      <c r="G21" s="1">
        <v>696</v>
      </c>
      <c r="H21" s="1">
        <v>3862</v>
      </c>
      <c r="I21" s="1">
        <v>1968</v>
      </c>
      <c r="J21" s="1">
        <v>1894</v>
      </c>
    </row>
    <row r="22" spans="1:10" x14ac:dyDescent="0.2">
      <c r="A22" s="18">
        <v>17</v>
      </c>
      <c r="B22" s="1">
        <v>5301</v>
      </c>
      <c r="C22" s="1">
        <v>2806</v>
      </c>
      <c r="D22" s="1">
        <v>2495</v>
      </c>
      <c r="E22" s="1">
        <v>1435</v>
      </c>
      <c r="F22" s="1">
        <v>739</v>
      </c>
      <c r="G22" s="1">
        <v>696</v>
      </c>
      <c r="H22" s="1">
        <v>3866</v>
      </c>
      <c r="I22" s="1">
        <v>2067</v>
      </c>
      <c r="J22" s="1">
        <v>1799</v>
      </c>
    </row>
    <row r="23" spans="1:10" x14ac:dyDescent="0.2">
      <c r="A23" s="18">
        <v>18</v>
      </c>
      <c r="B23" s="1">
        <v>5472</v>
      </c>
      <c r="C23" s="1">
        <v>2862</v>
      </c>
      <c r="D23" s="1">
        <v>2610</v>
      </c>
      <c r="E23" s="1">
        <v>1394</v>
      </c>
      <c r="F23" s="1">
        <v>722</v>
      </c>
      <c r="G23" s="1">
        <v>672</v>
      </c>
      <c r="H23" s="1">
        <v>4078</v>
      </c>
      <c r="I23" s="1">
        <v>2140</v>
      </c>
      <c r="J23" s="1">
        <v>1938</v>
      </c>
    </row>
    <row r="24" spans="1:10" x14ac:dyDescent="0.2">
      <c r="A24" s="18">
        <v>19</v>
      </c>
      <c r="B24" s="1">
        <v>5182</v>
      </c>
      <c r="C24" s="1">
        <v>2740</v>
      </c>
      <c r="D24" s="1">
        <v>2442</v>
      </c>
      <c r="E24" s="1">
        <v>1383</v>
      </c>
      <c r="F24" s="1">
        <v>693</v>
      </c>
      <c r="G24" s="1">
        <v>690</v>
      </c>
      <c r="H24" s="1">
        <v>3799</v>
      </c>
      <c r="I24" s="1">
        <v>2047</v>
      </c>
      <c r="J24" s="1">
        <v>1752</v>
      </c>
    </row>
    <row r="25" spans="1:10" x14ac:dyDescent="0.2">
      <c r="A25" s="18">
        <v>20</v>
      </c>
      <c r="B25" s="1">
        <v>4880</v>
      </c>
      <c r="C25" s="1">
        <v>2565</v>
      </c>
      <c r="D25" s="1">
        <v>2315</v>
      </c>
      <c r="E25" s="1">
        <v>1239</v>
      </c>
      <c r="F25" s="1">
        <v>633</v>
      </c>
      <c r="G25" s="1">
        <v>606</v>
      </c>
      <c r="H25" s="1">
        <v>3641</v>
      </c>
      <c r="I25" s="1">
        <v>1932</v>
      </c>
      <c r="J25" s="1">
        <v>1709</v>
      </c>
    </row>
    <row r="26" spans="1:10" x14ac:dyDescent="0.2">
      <c r="A26" s="18">
        <v>21</v>
      </c>
      <c r="B26" s="1">
        <v>4283</v>
      </c>
      <c r="C26" s="1">
        <v>2210</v>
      </c>
      <c r="D26" s="1">
        <v>2073</v>
      </c>
      <c r="E26" s="1">
        <v>1057</v>
      </c>
      <c r="F26" s="1">
        <v>500</v>
      </c>
      <c r="G26" s="1">
        <v>557</v>
      </c>
      <c r="H26" s="1">
        <v>3226</v>
      </c>
      <c r="I26" s="1">
        <v>1710</v>
      </c>
      <c r="J26" s="1">
        <v>1516</v>
      </c>
    </row>
    <row r="27" spans="1:10" x14ac:dyDescent="0.2">
      <c r="A27" s="18">
        <v>22</v>
      </c>
      <c r="B27" s="1">
        <v>4353</v>
      </c>
      <c r="C27" s="1">
        <v>2190</v>
      </c>
      <c r="D27" s="1">
        <v>2163</v>
      </c>
      <c r="E27" s="1">
        <v>1077</v>
      </c>
      <c r="F27" s="1">
        <v>509</v>
      </c>
      <c r="G27" s="1">
        <v>568</v>
      </c>
      <c r="H27" s="1">
        <v>3276</v>
      </c>
      <c r="I27" s="1">
        <v>1681</v>
      </c>
      <c r="J27" s="1">
        <v>1595</v>
      </c>
    </row>
    <row r="28" spans="1:10" x14ac:dyDescent="0.2">
      <c r="A28" s="18">
        <v>23</v>
      </c>
      <c r="B28" s="1">
        <v>4040</v>
      </c>
      <c r="C28" s="1">
        <v>1985</v>
      </c>
      <c r="D28" s="1">
        <v>2055</v>
      </c>
      <c r="E28" s="1">
        <v>960</v>
      </c>
      <c r="F28" s="1">
        <v>443</v>
      </c>
      <c r="G28" s="1">
        <v>517</v>
      </c>
      <c r="H28" s="1">
        <v>3080</v>
      </c>
      <c r="I28" s="1">
        <v>1542</v>
      </c>
      <c r="J28" s="1">
        <v>1538</v>
      </c>
    </row>
    <row r="29" spans="1:10" x14ac:dyDescent="0.2">
      <c r="A29" s="18">
        <v>24</v>
      </c>
      <c r="B29" s="1">
        <v>4605</v>
      </c>
      <c r="C29" s="1">
        <v>2258</v>
      </c>
      <c r="D29" s="1">
        <v>2347</v>
      </c>
      <c r="E29" s="1">
        <v>1119</v>
      </c>
      <c r="F29" s="1">
        <v>466</v>
      </c>
      <c r="G29" s="1">
        <v>653</v>
      </c>
      <c r="H29" s="1">
        <v>3486</v>
      </c>
      <c r="I29" s="1">
        <v>1792</v>
      </c>
      <c r="J29" s="1">
        <v>1694</v>
      </c>
    </row>
    <row r="30" spans="1:10" x14ac:dyDescent="0.2">
      <c r="A30" s="18">
        <v>25</v>
      </c>
      <c r="B30" s="1">
        <v>4999</v>
      </c>
      <c r="C30" s="1">
        <v>2465</v>
      </c>
      <c r="D30" s="1">
        <v>2534</v>
      </c>
      <c r="E30" s="1">
        <v>1222</v>
      </c>
      <c r="F30" s="1">
        <v>530</v>
      </c>
      <c r="G30" s="1">
        <v>692</v>
      </c>
      <c r="H30" s="1">
        <v>3777</v>
      </c>
      <c r="I30" s="1">
        <v>1935</v>
      </c>
      <c r="J30" s="1">
        <v>1842</v>
      </c>
    </row>
    <row r="31" spans="1:10" x14ac:dyDescent="0.2">
      <c r="A31" s="18">
        <v>26</v>
      </c>
      <c r="B31" s="1">
        <v>4651</v>
      </c>
      <c r="C31" s="1">
        <v>2325</v>
      </c>
      <c r="D31" s="1">
        <v>2326</v>
      </c>
      <c r="E31" s="1">
        <v>1140</v>
      </c>
      <c r="F31" s="1">
        <v>512</v>
      </c>
      <c r="G31" s="1">
        <v>628</v>
      </c>
      <c r="H31" s="1">
        <v>3511</v>
      </c>
      <c r="I31" s="1">
        <v>1813</v>
      </c>
      <c r="J31" s="1">
        <v>1698</v>
      </c>
    </row>
    <row r="32" spans="1:10" x14ac:dyDescent="0.2">
      <c r="A32" s="18">
        <v>27</v>
      </c>
      <c r="B32" s="1">
        <v>4660</v>
      </c>
      <c r="C32" s="1">
        <v>2331</v>
      </c>
      <c r="D32" s="1">
        <v>2329</v>
      </c>
      <c r="E32" s="1">
        <v>1243</v>
      </c>
      <c r="F32" s="1">
        <v>565</v>
      </c>
      <c r="G32" s="1">
        <v>678</v>
      </c>
      <c r="H32" s="1">
        <v>3417</v>
      </c>
      <c r="I32" s="1">
        <v>1766</v>
      </c>
      <c r="J32" s="1">
        <v>1651</v>
      </c>
    </row>
    <row r="33" spans="1:10" x14ac:dyDescent="0.2">
      <c r="A33" s="18">
        <v>28</v>
      </c>
      <c r="B33" s="1">
        <v>4865</v>
      </c>
      <c r="C33" s="1">
        <v>2495</v>
      </c>
      <c r="D33" s="1">
        <v>2370</v>
      </c>
      <c r="E33" s="1">
        <v>1375</v>
      </c>
      <c r="F33" s="1">
        <v>631</v>
      </c>
      <c r="G33" s="1">
        <v>744</v>
      </c>
      <c r="H33" s="1">
        <v>3490</v>
      </c>
      <c r="I33" s="1">
        <v>1864</v>
      </c>
      <c r="J33" s="1">
        <v>1626</v>
      </c>
    </row>
    <row r="34" spans="1:10" x14ac:dyDescent="0.2">
      <c r="A34" s="18">
        <v>29</v>
      </c>
      <c r="B34" s="1">
        <v>4824</v>
      </c>
      <c r="C34" s="1">
        <v>2514</v>
      </c>
      <c r="D34" s="1">
        <v>2310</v>
      </c>
      <c r="E34" s="1">
        <v>1363</v>
      </c>
      <c r="F34" s="1">
        <v>644</v>
      </c>
      <c r="G34" s="1">
        <v>719</v>
      </c>
      <c r="H34" s="1">
        <v>3461</v>
      </c>
      <c r="I34" s="1">
        <v>1870</v>
      </c>
      <c r="J34" s="1">
        <v>1591</v>
      </c>
    </row>
    <row r="35" spans="1:10" x14ac:dyDescent="0.2">
      <c r="A35" s="18">
        <v>30</v>
      </c>
      <c r="B35" s="1">
        <v>4644</v>
      </c>
      <c r="C35" s="1">
        <v>2365</v>
      </c>
      <c r="D35" s="1">
        <v>2279</v>
      </c>
      <c r="E35" s="1">
        <v>1294</v>
      </c>
      <c r="F35" s="1">
        <v>647</v>
      </c>
      <c r="G35" s="1">
        <v>647</v>
      </c>
      <c r="H35" s="1">
        <v>3350</v>
      </c>
      <c r="I35" s="1">
        <v>1718</v>
      </c>
      <c r="J35" s="1">
        <v>1632</v>
      </c>
    </row>
    <row r="36" spans="1:10" x14ac:dyDescent="0.2">
      <c r="A36" s="18">
        <v>31</v>
      </c>
      <c r="B36" s="1">
        <v>3810</v>
      </c>
      <c r="C36" s="1">
        <v>1980</v>
      </c>
      <c r="D36" s="1">
        <v>1830</v>
      </c>
      <c r="E36" s="1">
        <v>1028</v>
      </c>
      <c r="F36" s="1">
        <v>473</v>
      </c>
      <c r="G36" s="1">
        <v>555</v>
      </c>
      <c r="H36" s="1">
        <v>2782</v>
      </c>
      <c r="I36" s="1">
        <v>1507</v>
      </c>
      <c r="J36" s="1">
        <v>1275</v>
      </c>
    </row>
    <row r="37" spans="1:10" x14ac:dyDescent="0.2">
      <c r="A37" s="18">
        <v>32</v>
      </c>
      <c r="B37" s="1">
        <v>4240</v>
      </c>
      <c r="C37" s="1">
        <v>2223</v>
      </c>
      <c r="D37" s="1">
        <v>2017</v>
      </c>
      <c r="E37" s="1">
        <v>1109</v>
      </c>
      <c r="F37" s="1">
        <v>551</v>
      </c>
      <c r="G37" s="1">
        <v>558</v>
      </c>
      <c r="H37" s="1">
        <v>3131</v>
      </c>
      <c r="I37" s="1">
        <v>1672</v>
      </c>
      <c r="J37" s="1">
        <v>1459</v>
      </c>
    </row>
    <row r="38" spans="1:10" x14ac:dyDescent="0.2">
      <c r="A38" s="18">
        <v>33</v>
      </c>
      <c r="B38" s="1">
        <v>3225</v>
      </c>
      <c r="C38" s="1">
        <v>1707</v>
      </c>
      <c r="D38" s="1">
        <v>1518</v>
      </c>
      <c r="E38" s="1">
        <v>902</v>
      </c>
      <c r="F38" s="1">
        <v>480</v>
      </c>
      <c r="G38" s="1">
        <v>422</v>
      </c>
      <c r="H38" s="1">
        <v>2323</v>
      </c>
      <c r="I38" s="1">
        <v>1227</v>
      </c>
      <c r="J38" s="1">
        <v>1096</v>
      </c>
    </row>
    <row r="39" spans="1:10" x14ac:dyDescent="0.2">
      <c r="A39" s="18">
        <v>34</v>
      </c>
      <c r="B39" s="1">
        <v>3522</v>
      </c>
      <c r="C39" s="1">
        <v>1849</v>
      </c>
      <c r="D39" s="1">
        <v>1673</v>
      </c>
      <c r="E39" s="1">
        <v>1044</v>
      </c>
      <c r="F39" s="1">
        <v>536</v>
      </c>
      <c r="G39" s="1">
        <v>508</v>
      </c>
      <c r="H39" s="1">
        <v>2478</v>
      </c>
      <c r="I39" s="1">
        <v>1313</v>
      </c>
      <c r="J39" s="1">
        <v>1165</v>
      </c>
    </row>
    <row r="40" spans="1:10" x14ac:dyDescent="0.2">
      <c r="A40" s="18">
        <v>35</v>
      </c>
      <c r="B40" s="1">
        <v>4149</v>
      </c>
      <c r="C40" s="1">
        <v>2236</v>
      </c>
      <c r="D40" s="1">
        <v>1913</v>
      </c>
      <c r="E40" s="1">
        <v>1096</v>
      </c>
      <c r="F40" s="1">
        <v>581</v>
      </c>
      <c r="G40" s="1">
        <v>515</v>
      </c>
      <c r="H40" s="1">
        <v>3053</v>
      </c>
      <c r="I40" s="1">
        <v>1655</v>
      </c>
      <c r="J40" s="1">
        <v>1398</v>
      </c>
    </row>
    <row r="41" spans="1:10" x14ac:dyDescent="0.2">
      <c r="A41" s="18">
        <v>36</v>
      </c>
      <c r="B41" s="1">
        <v>3902</v>
      </c>
      <c r="C41" s="1">
        <v>2014</v>
      </c>
      <c r="D41" s="1">
        <v>1888</v>
      </c>
      <c r="E41" s="1">
        <v>1097</v>
      </c>
      <c r="F41" s="1">
        <v>596</v>
      </c>
      <c r="G41" s="1">
        <v>501</v>
      </c>
      <c r="H41" s="1">
        <v>2805</v>
      </c>
      <c r="I41" s="1">
        <v>1418</v>
      </c>
      <c r="J41" s="1">
        <v>1387</v>
      </c>
    </row>
    <row r="42" spans="1:10" x14ac:dyDescent="0.2">
      <c r="A42" s="18">
        <v>37</v>
      </c>
      <c r="B42" s="1">
        <v>3318</v>
      </c>
      <c r="C42" s="1">
        <v>1710</v>
      </c>
      <c r="D42" s="1">
        <v>1608</v>
      </c>
      <c r="E42" s="1">
        <v>945</v>
      </c>
      <c r="F42" s="1">
        <v>467</v>
      </c>
      <c r="G42" s="1">
        <v>478</v>
      </c>
      <c r="H42" s="1">
        <v>2373</v>
      </c>
      <c r="I42" s="1">
        <v>1243</v>
      </c>
      <c r="J42" s="1">
        <v>1130</v>
      </c>
    </row>
    <row r="43" spans="1:10" x14ac:dyDescent="0.2">
      <c r="A43" s="18">
        <v>38</v>
      </c>
      <c r="B43" s="1">
        <v>3555</v>
      </c>
      <c r="C43" s="1">
        <v>1880</v>
      </c>
      <c r="D43" s="1">
        <v>1675</v>
      </c>
      <c r="E43" s="1">
        <v>1061</v>
      </c>
      <c r="F43" s="1">
        <v>579</v>
      </c>
      <c r="G43" s="1">
        <v>482</v>
      </c>
      <c r="H43" s="1">
        <v>2494</v>
      </c>
      <c r="I43" s="1">
        <v>1301</v>
      </c>
      <c r="J43" s="1">
        <v>1193</v>
      </c>
    </row>
    <row r="44" spans="1:10" x14ac:dyDescent="0.2">
      <c r="A44" s="18">
        <v>39</v>
      </c>
      <c r="B44" s="1">
        <v>3635</v>
      </c>
      <c r="C44" s="1">
        <v>1856</v>
      </c>
      <c r="D44" s="1">
        <v>1779</v>
      </c>
      <c r="E44" s="1">
        <v>1076</v>
      </c>
      <c r="F44" s="1">
        <v>521</v>
      </c>
      <c r="G44" s="1">
        <v>555</v>
      </c>
      <c r="H44" s="1">
        <v>2559</v>
      </c>
      <c r="I44" s="1">
        <v>1335</v>
      </c>
      <c r="J44" s="1">
        <v>1224</v>
      </c>
    </row>
    <row r="45" spans="1:10" x14ac:dyDescent="0.2">
      <c r="A45" s="18">
        <v>40</v>
      </c>
      <c r="B45" s="1">
        <v>3396</v>
      </c>
      <c r="C45" s="1">
        <v>1813</v>
      </c>
      <c r="D45" s="1">
        <v>1583</v>
      </c>
      <c r="E45" s="1">
        <v>961</v>
      </c>
      <c r="F45" s="1">
        <v>500</v>
      </c>
      <c r="G45" s="1">
        <v>461</v>
      </c>
      <c r="H45" s="1">
        <v>2435</v>
      </c>
      <c r="I45" s="1">
        <v>1313</v>
      </c>
      <c r="J45" s="1">
        <v>1122</v>
      </c>
    </row>
    <row r="46" spans="1:10" x14ac:dyDescent="0.2">
      <c r="A46" s="18">
        <v>41</v>
      </c>
      <c r="B46" s="1">
        <v>2677</v>
      </c>
      <c r="C46" s="1">
        <v>1511</v>
      </c>
      <c r="D46" s="1">
        <v>1166</v>
      </c>
      <c r="E46" s="1">
        <v>695</v>
      </c>
      <c r="F46" s="1">
        <v>363</v>
      </c>
      <c r="G46" s="1">
        <v>332</v>
      </c>
      <c r="H46" s="1">
        <v>1982</v>
      </c>
      <c r="I46" s="1">
        <v>1148</v>
      </c>
      <c r="J46" s="1">
        <v>834</v>
      </c>
    </row>
    <row r="47" spans="1:10" x14ac:dyDescent="0.2">
      <c r="A47" s="18">
        <v>42</v>
      </c>
      <c r="B47" s="1">
        <v>3104</v>
      </c>
      <c r="C47" s="1">
        <v>1741</v>
      </c>
      <c r="D47" s="1">
        <v>1363</v>
      </c>
      <c r="E47" s="1">
        <v>878</v>
      </c>
      <c r="F47" s="1">
        <v>464</v>
      </c>
      <c r="G47" s="1">
        <v>414</v>
      </c>
      <c r="H47" s="1">
        <v>2226</v>
      </c>
      <c r="I47" s="1">
        <v>1277</v>
      </c>
      <c r="J47" s="1">
        <v>949</v>
      </c>
    </row>
    <row r="48" spans="1:10" x14ac:dyDescent="0.2">
      <c r="A48" s="18">
        <v>43</v>
      </c>
      <c r="B48" s="1">
        <v>2237</v>
      </c>
      <c r="C48" s="1">
        <v>1173</v>
      </c>
      <c r="D48" s="1">
        <v>1064</v>
      </c>
      <c r="E48" s="1">
        <v>628</v>
      </c>
      <c r="F48" s="1">
        <v>326</v>
      </c>
      <c r="G48" s="1">
        <v>302</v>
      </c>
      <c r="H48" s="1">
        <v>1609</v>
      </c>
      <c r="I48" s="1">
        <v>847</v>
      </c>
      <c r="J48" s="1">
        <v>762</v>
      </c>
    </row>
    <row r="49" spans="1:10" x14ac:dyDescent="0.2">
      <c r="A49" s="18">
        <v>44</v>
      </c>
      <c r="B49" s="1">
        <v>1919</v>
      </c>
      <c r="C49" s="1">
        <v>959</v>
      </c>
      <c r="D49" s="1">
        <v>960</v>
      </c>
      <c r="E49" s="1">
        <v>548</v>
      </c>
      <c r="F49" s="1">
        <v>244</v>
      </c>
      <c r="G49" s="1">
        <v>304</v>
      </c>
      <c r="H49" s="1">
        <v>1371</v>
      </c>
      <c r="I49" s="1">
        <v>715</v>
      </c>
      <c r="J49" s="1">
        <v>656</v>
      </c>
    </row>
    <row r="50" spans="1:10" x14ac:dyDescent="0.2">
      <c r="A50" s="18">
        <v>45</v>
      </c>
      <c r="B50" s="1">
        <v>2412</v>
      </c>
      <c r="C50" s="1">
        <v>1299</v>
      </c>
      <c r="D50" s="1">
        <v>1113</v>
      </c>
      <c r="E50" s="1">
        <v>657</v>
      </c>
      <c r="F50" s="1">
        <v>335</v>
      </c>
      <c r="G50" s="1">
        <v>322</v>
      </c>
      <c r="H50" s="1">
        <v>1755</v>
      </c>
      <c r="I50" s="1">
        <v>964</v>
      </c>
      <c r="J50" s="1">
        <v>791</v>
      </c>
    </row>
    <row r="51" spans="1:10" x14ac:dyDescent="0.2">
      <c r="A51" s="18">
        <v>46</v>
      </c>
      <c r="B51" s="1">
        <v>2193</v>
      </c>
      <c r="C51" s="1">
        <v>1189</v>
      </c>
      <c r="D51" s="1">
        <v>1004</v>
      </c>
      <c r="E51" s="1">
        <v>635</v>
      </c>
      <c r="F51" s="1">
        <v>333</v>
      </c>
      <c r="G51" s="1">
        <v>302</v>
      </c>
      <c r="H51" s="1">
        <v>1558</v>
      </c>
      <c r="I51" s="1">
        <v>856</v>
      </c>
      <c r="J51" s="1">
        <v>702</v>
      </c>
    </row>
    <row r="52" spans="1:10" x14ac:dyDescent="0.2">
      <c r="A52" s="18">
        <v>47</v>
      </c>
      <c r="B52" s="1">
        <v>2089</v>
      </c>
      <c r="C52" s="1">
        <v>1152</v>
      </c>
      <c r="D52" s="1">
        <v>937</v>
      </c>
      <c r="E52" s="1">
        <v>639</v>
      </c>
      <c r="F52" s="1">
        <v>352</v>
      </c>
      <c r="G52" s="1">
        <v>287</v>
      </c>
      <c r="H52" s="1">
        <v>1450</v>
      </c>
      <c r="I52" s="1">
        <v>800</v>
      </c>
      <c r="J52" s="1">
        <v>650</v>
      </c>
    </row>
    <row r="53" spans="1:10" x14ac:dyDescent="0.2">
      <c r="A53" s="18">
        <v>48</v>
      </c>
      <c r="B53" s="1">
        <v>2257</v>
      </c>
      <c r="C53" s="1">
        <v>1225</v>
      </c>
      <c r="D53" s="1">
        <v>1032</v>
      </c>
      <c r="E53" s="1">
        <v>660</v>
      </c>
      <c r="F53" s="1">
        <v>333</v>
      </c>
      <c r="G53" s="1">
        <v>327</v>
      </c>
      <c r="H53" s="1">
        <v>1597</v>
      </c>
      <c r="I53" s="1">
        <v>892</v>
      </c>
      <c r="J53" s="1">
        <v>705</v>
      </c>
    </row>
    <row r="54" spans="1:10" x14ac:dyDescent="0.2">
      <c r="A54" s="18">
        <v>49</v>
      </c>
      <c r="B54" s="1">
        <v>2166</v>
      </c>
      <c r="C54" s="1">
        <v>1204</v>
      </c>
      <c r="D54" s="1">
        <v>962</v>
      </c>
      <c r="E54" s="1">
        <v>679</v>
      </c>
      <c r="F54" s="1">
        <v>366</v>
      </c>
      <c r="G54" s="1">
        <v>313</v>
      </c>
      <c r="H54" s="1">
        <v>1487</v>
      </c>
      <c r="I54" s="1">
        <v>838</v>
      </c>
      <c r="J54" s="1">
        <v>649</v>
      </c>
    </row>
    <row r="55" spans="1:10" x14ac:dyDescent="0.2">
      <c r="A55" s="18">
        <v>50</v>
      </c>
      <c r="B55" s="1">
        <v>2078</v>
      </c>
      <c r="C55" s="1">
        <v>1154</v>
      </c>
      <c r="D55" s="1">
        <v>924</v>
      </c>
      <c r="E55" s="1">
        <v>643</v>
      </c>
      <c r="F55" s="1">
        <v>357</v>
      </c>
      <c r="G55" s="1">
        <v>286</v>
      </c>
      <c r="H55" s="1">
        <v>1435</v>
      </c>
      <c r="I55" s="1">
        <v>797</v>
      </c>
      <c r="J55" s="1">
        <v>638</v>
      </c>
    </row>
    <row r="56" spans="1:10" x14ac:dyDescent="0.2">
      <c r="A56" s="18">
        <v>51</v>
      </c>
      <c r="B56" s="1">
        <v>1650</v>
      </c>
      <c r="C56" s="1">
        <v>938</v>
      </c>
      <c r="D56" s="1">
        <v>712</v>
      </c>
      <c r="E56" s="1">
        <v>468</v>
      </c>
      <c r="F56" s="1">
        <v>245</v>
      </c>
      <c r="G56" s="1">
        <v>223</v>
      </c>
      <c r="H56" s="1">
        <v>1182</v>
      </c>
      <c r="I56" s="1">
        <v>693</v>
      </c>
      <c r="J56" s="1">
        <v>489</v>
      </c>
    </row>
    <row r="57" spans="1:10" x14ac:dyDescent="0.2">
      <c r="A57" s="18">
        <v>52</v>
      </c>
      <c r="B57" s="1">
        <v>1537</v>
      </c>
      <c r="C57" s="1">
        <v>844</v>
      </c>
      <c r="D57" s="1">
        <v>693</v>
      </c>
      <c r="E57" s="1">
        <v>443</v>
      </c>
      <c r="F57" s="1">
        <v>224</v>
      </c>
      <c r="G57" s="1">
        <v>219</v>
      </c>
      <c r="H57" s="1">
        <v>1094</v>
      </c>
      <c r="I57" s="1">
        <v>620</v>
      </c>
      <c r="J57" s="1">
        <v>474</v>
      </c>
    </row>
    <row r="58" spans="1:10" x14ac:dyDescent="0.2">
      <c r="A58" s="18">
        <v>53</v>
      </c>
      <c r="B58" s="1">
        <v>1155</v>
      </c>
      <c r="C58" s="1">
        <v>662</v>
      </c>
      <c r="D58" s="1">
        <v>493</v>
      </c>
      <c r="E58" s="1">
        <v>326</v>
      </c>
      <c r="F58" s="1">
        <v>183</v>
      </c>
      <c r="G58" s="1">
        <v>143</v>
      </c>
      <c r="H58" s="1">
        <v>829</v>
      </c>
      <c r="I58" s="1">
        <v>479</v>
      </c>
      <c r="J58" s="1">
        <v>350</v>
      </c>
    </row>
    <row r="59" spans="1:10" x14ac:dyDescent="0.2">
      <c r="A59" s="18">
        <v>54</v>
      </c>
      <c r="B59" s="1">
        <v>1099</v>
      </c>
      <c r="C59" s="1">
        <v>600</v>
      </c>
      <c r="D59" s="1">
        <v>499</v>
      </c>
      <c r="E59" s="1">
        <v>300</v>
      </c>
      <c r="F59" s="1">
        <v>160</v>
      </c>
      <c r="G59" s="1">
        <v>140</v>
      </c>
      <c r="H59" s="1">
        <v>799</v>
      </c>
      <c r="I59" s="1">
        <v>440</v>
      </c>
      <c r="J59" s="1">
        <v>359</v>
      </c>
    </row>
    <row r="60" spans="1:10" x14ac:dyDescent="0.2">
      <c r="A60" s="18">
        <v>55</v>
      </c>
      <c r="B60" s="1">
        <v>1074</v>
      </c>
      <c r="C60" s="1">
        <v>605</v>
      </c>
      <c r="D60" s="1">
        <v>469</v>
      </c>
      <c r="E60" s="1">
        <v>314</v>
      </c>
      <c r="F60" s="1">
        <v>196</v>
      </c>
      <c r="G60" s="1">
        <v>118</v>
      </c>
      <c r="H60" s="1">
        <v>760</v>
      </c>
      <c r="I60" s="1">
        <v>409</v>
      </c>
      <c r="J60" s="1">
        <v>351</v>
      </c>
    </row>
    <row r="61" spans="1:10" x14ac:dyDescent="0.2">
      <c r="A61" s="18">
        <v>56</v>
      </c>
      <c r="B61" s="1">
        <v>1055</v>
      </c>
      <c r="C61" s="1">
        <v>591</v>
      </c>
      <c r="D61" s="1">
        <v>464</v>
      </c>
      <c r="E61" s="1">
        <v>284</v>
      </c>
      <c r="F61" s="1">
        <v>151</v>
      </c>
      <c r="G61" s="1">
        <v>133</v>
      </c>
      <c r="H61" s="1">
        <v>771</v>
      </c>
      <c r="I61" s="1">
        <v>440</v>
      </c>
      <c r="J61" s="1">
        <v>331</v>
      </c>
    </row>
    <row r="62" spans="1:10" x14ac:dyDescent="0.2">
      <c r="A62" s="18">
        <v>57</v>
      </c>
      <c r="B62" s="1">
        <v>917</v>
      </c>
      <c r="C62" s="1">
        <v>510</v>
      </c>
      <c r="D62" s="1">
        <v>407</v>
      </c>
      <c r="E62" s="1">
        <v>254</v>
      </c>
      <c r="F62" s="1">
        <v>123</v>
      </c>
      <c r="G62" s="1">
        <v>131</v>
      </c>
      <c r="H62" s="1">
        <v>663</v>
      </c>
      <c r="I62" s="1">
        <v>387</v>
      </c>
      <c r="J62" s="1">
        <v>276</v>
      </c>
    </row>
    <row r="63" spans="1:10" x14ac:dyDescent="0.2">
      <c r="A63" s="18">
        <v>58</v>
      </c>
      <c r="B63" s="1">
        <v>1054</v>
      </c>
      <c r="C63" s="1">
        <v>578</v>
      </c>
      <c r="D63" s="1">
        <v>476</v>
      </c>
      <c r="E63" s="1">
        <v>290</v>
      </c>
      <c r="F63" s="1">
        <v>145</v>
      </c>
      <c r="G63" s="1">
        <v>145</v>
      </c>
      <c r="H63" s="1">
        <v>764</v>
      </c>
      <c r="I63" s="1">
        <v>433</v>
      </c>
      <c r="J63" s="1">
        <v>331</v>
      </c>
    </row>
    <row r="64" spans="1:10" x14ac:dyDescent="0.2">
      <c r="A64" s="18">
        <v>59</v>
      </c>
      <c r="B64" s="1">
        <v>1083</v>
      </c>
      <c r="C64" s="1">
        <v>593</v>
      </c>
      <c r="D64" s="1">
        <v>490</v>
      </c>
      <c r="E64" s="1">
        <v>303</v>
      </c>
      <c r="F64" s="1">
        <v>159</v>
      </c>
      <c r="G64" s="1">
        <v>144</v>
      </c>
      <c r="H64" s="1">
        <v>780</v>
      </c>
      <c r="I64" s="1">
        <v>434</v>
      </c>
      <c r="J64" s="1">
        <v>346</v>
      </c>
    </row>
    <row r="65" spans="1:10" x14ac:dyDescent="0.2">
      <c r="A65" s="18">
        <v>60</v>
      </c>
      <c r="B65" s="1">
        <v>990</v>
      </c>
      <c r="C65" s="1">
        <v>522</v>
      </c>
      <c r="D65" s="1">
        <v>468</v>
      </c>
      <c r="E65" s="1">
        <v>274</v>
      </c>
      <c r="F65" s="1">
        <v>136</v>
      </c>
      <c r="G65" s="1">
        <v>138</v>
      </c>
      <c r="H65" s="1">
        <v>716</v>
      </c>
      <c r="I65" s="1">
        <v>386</v>
      </c>
      <c r="J65" s="1">
        <v>330</v>
      </c>
    </row>
    <row r="66" spans="1:10" x14ac:dyDescent="0.2">
      <c r="A66" s="18">
        <v>61</v>
      </c>
      <c r="B66" s="1">
        <v>874</v>
      </c>
      <c r="C66" s="1">
        <v>479</v>
      </c>
      <c r="D66" s="1">
        <v>395</v>
      </c>
      <c r="E66" s="1">
        <v>246</v>
      </c>
      <c r="F66" s="1">
        <v>144</v>
      </c>
      <c r="G66" s="1">
        <v>102</v>
      </c>
      <c r="H66" s="1">
        <v>628</v>
      </c>
      <c r="I66" s="1">
        <v>335</v>
      </c>
      <c r="J66" s="1">
        <v>293</v>
      </c>
    </row>
    <row r="67" spans="1:10" x14ac:dyDescent="0.2">
      <c r="A67" s="18">
        <v>62</v>
      </c>
      <c r="B67" s="1">
        <v>664</v>
      </c>
      <c r="C67" s="1">
        <v>334</v>
      </c>
      <c r="D67" s="1">
        <v>330</v>
      </c>
      <c r="E67" s="1">
        <v>202</v>
      </c>
      <c r="F67" s="1">
        <v>111</v>
      </c>
      <c r="G67" s="1">
        <v>91</v>
      </c>
      <c r="H67" s="1">
        <v>462</v>
      </c>
      <c r="I67" s="1">
        <v>223</v>
      </c>
      <c r="J67" s="1">
        <v>239</v>
      </c>
    </row>
    <row r="68" spans="1:10" x14ac:dyDescent="0.2">
      <c r="A68" s="18">
        <v>63</v>
      </c>
      <c r="B68" s="1">
        <v>653</v>
      </c>
      <c r="C68" s="1">
        <v>347</v>
      </c>
      <c r="D68" s="1">
        <v>306</v>
      </c>
      <c r="E68" s="1">
        <v>206</v>
      </c>
      <c r="F68" s="1">
        <v>98</v>
      </c>
      <c r="G68" s="1">
        <v>108</v>
      </c>
      <c r="H68" s="1">
        <v>447</v>
      </c>
      <c r="I68" s="1">
        <v>249</v>
      </c>
      <c r="J68" s="1">
        <v>198</v>
      </c>
    </row>
    <row r="69" spans="1:10" x14ac:dyDescent="0.2">
      <c r="A69" s="18">
        <v>64</v>
      </c>
      <c r="B69" s="1">
        <v>622</v>
      </c>
      <c r="C69" s="1">
        <v>342</v>
      </c>
      <c r="D69" s="1">
        <v>280</v>
      </c>
      <c r="E69" s="1">
        <v>219</v>
      </c>
      <c r="F69" s="1">
        <v>113</v>
      </c>
      <c r="G69" s="1">
        <v>106</v>
      </c>
      <c r="H69" s="1">
        <v>403</v>
      </c>
      <c r="I69" s="1">
        <v>229</v>
      </c>
      <c r="J69" s="1">
        <v>174</v>
      </c>
    </row>
    <row r="70" spans="1:10" x14ac:dyDescent="0.2">
      <c r="A70" s="18">
        <v>65</v>
      </c>
      <c r="B70" s="1">
        <v>581</v>
      </c>
      <c r="C70" s="1">
        <v>309</v>
      </c>
      <c r="D70" s="1">
        <v>272</v>
      </c>
      <c r="E70" s="1">
        <v>190</v>
      </c>
      <c r="F70" s="1">
        <v>98</v>
      </c>
      <c r="G70" s="1">
        <v>92</v>
      </c>
      <c r="H70" s="1">
        <v>391</v>
      </c>
      <c r="I70" s="1">
        <v>211</v>
      </c>
      <c r="J70" s="1">
        <v>180</v>
      </c>
    </row>
    <row r="71" spans="1:10" x14ac:dyDescent="0.2">
      <c r="A71" s="18">
        <v>66</v>
      </c>
      <c r="B71" s="1">
        <v>443</v>
      </c>
      <c r="C71" s="1">
        <v>249</v>
      </c>
      <c r="D71" s="1">
        <v>194</v>
      </c>
      <c r="E71" s="1">
        <v>151</v>
      </c>
      <c r="F71" s="1">
        <v>91</v>
      </c>
      <c r="G71" s="1">
        <v>60</v>
      </c>
      <c r="H71" s="1">
        <v>292</v>
      </c>
      <c r="I71" s="1">
        <v>158</v>
      </c>
      <c r="J71" s="1">
        <v>134</v>
      </c>
    </row>
    <row r="72" spans="1:10" x14ac:dyDescent="0.2">
      <c r="A72" s="18">
        <v>67</v>
      </c>
      <c r="B72" s="1">
        <v>385</v>
      </c>
      <c r="C72" s="1">
        <v>208</v>
      </c>
      <c r="D72" s="1">
        <v>177</v>
      </c>
      <c r="E72" s="1">
        <v>132</v>
      </c>
      <c r="F72" s="1">
        <v>68</v>
      </c>
      <c r="G72" s="1">
        <v>64</v>
      </c>
      <c r="H72" s="1">
        <v>253</v>
      </c>
      <c r="I72" s="1">
        <v>140</v>
      </c>
      <c r="J72" s="1">
        <v>113</v>
      </c>
    </row>
    <row r="73" spans="1:10" x14ac:dyDescent="0.2">
      <c r="A73" s="18">
        <v>68</v>
      </c>
      <c r="B73" s="1">
        <v>493</v>
      </c>
      <c r="C73" s="1">
        <v>275</v>
      </c>
      <c r="D73" s="1">
        <v>218</v>
      </c>
      <c r="E73" s="1">
        <v>148</v>
      </c>
      <c r="F73" s="1">
        <v>79</v>
      </c>
      <c r="G73" s="1">
        <v>69</v>
      </c>
      <c r="H73" s="1">
        <v>345</v>
      </c>
      <c r="I73" s="1">
        <v>196</v>
      </c>
      <c r="J73" s="1">
        <v>149</v>
      </c>
    </row>
    <row r="74" spans="1:10" x14ac:dyDescent="0.2">
      <c r="A74" s="18">
        <v>69</v>
      </c>
      <c r="B74" s="1">
        <v>600</v>
      </c>
      <c r="C74" s="1">
        <v>359</v>
      </c>
      <c r="D74" s="1">
        <v>241</v>
      </c>
      <c r="E74" s="1">
        <v>199</v>
      </c>
      <c r="F74" s="1">
        <v>103</v>
      </c>
      <c r="G74" s="1">
        <v>96</v>
      </c>
      <c r="H74" s="1">
        <v>401</v>
      </c>
      <c r="I74" s="1">
        <v>256</v>
      </c>
      <c r="J74" s="1">
        <v>145</v>
      </c>
    </row>
    <row r="75" spans="1:10" x14ac:dyDescent="0.2">
      <c r="A75" s="18">
        <v>70</v>
      </c>
      <c r="B75" s="1">
        <v>412</v>
      </c>
      <c r="C75" s="1">
        <v>219</v>
      </c>
      <c r="D75" s="1">
        <v>193</v>
      </c>
      <c r="E75" s="1">
        <v>133</v>
      </c>
      <c r="F75" s="1">
        <v>66</v>
      </c>
      <c r="G75" s="1">
        <v>67</v>
      </c>
      <c r="H75" s="1">
        <v>279</v>
      </c>
      <c r="I75" s="1">
        <v>153</v>
      </c>
      <c r="J75" s="1">
        <v>126</v>
      </c>
    </row>
    <row r="76" spans="1:10" x14ac:dyDescent="0.2">
      <c r="A76" s="18">
        <v>71</v>
      </c>
      <c r="B76" s="1">
        <v>368</v>
      </c>
      <c r="C76" s="1">
        <v>205</v>
      </c>
      <c r="D76" s="1">
        <v>163</v>
      </c>
      <c r="E76" s="1">
        <v>117</v>
      </c>
      <c r="F76" s="1">
        <v>70</v>
      </c>
      <c r="G76" s="1">
        <v>47</v>
      </c>
      <c r="H76" s="1">
        <v>251</v>
      </c>
      <c r="I76" s="1">
        <v>135</v>
      </c>
      <c r="J76" s="1">
        <v>116</v>
      </c>
    </row>
    <row r="77" spans="1:10" x14ac:dyDescent="0.2">
      <c r="A77" s="18">
        <v>72</v>
      </c>
      <c r="B77" s="1">
        <v>298</v>
      </c>
      <c r="C77" s="1">
        <v>155</v>
      </c>
      <c r="D77" s="1">
        <v>143</v>
      </c>
      <c r="E77" s="1">
        <v>97</v>
      </c>
      <c r="F77" s="1">
        <v>48</v>
      </c>
      <c r="G77" s="1">
        <v>49</v>
      </c>
      <c r="H77" s="1">
        <v>201</v>
      </c>
      <c r="I77" s="1">
        <v>107</v>
      </c>
      <c r="J77" s="1">
        <v>94</v>
      </c>
    </row>
    <row r="78" spans="1:10" x14ac:dyDescent="0.2">
      <c r="A78" s="18">
        <v>73</v>
      </c>
      <c r="B78" s="1">
        <v>230</v>
      </c>
      <c r="C78" s="1">
        <v>121</v>
      </c>
      <c r="D78" s="1">
        <v>109</v>
      </c>
      <c r="E78" s="1">
        <v>81</v>
      </c>
      <c r="F78" s="1">
        <v>35</v>
      </c>
      <c r="G78" s="1">
        <v>46</v>
      </c>
      <c r="H78" s="1">
        <v>149</v>
      </c>
      <c r="I78" s="1">
        <v>86</v>
      </c>
      <c r="J78" s="1">
        <v>63</v>
      </c>
    </row>
    <row r="79" spans="1:10" x14ac:dyDescent="0.2">
      <c r="A79" s="18">
        <v>74</v>
      </c>
      <c r="B79" s="1">
        <v>211</v>
      </c>
      <c r="C79" s="1">
        <v>123</v>
      </c>
      <c r="D79" s="1">
        <v>88</v>
      </c>
      <c r="E79" s="1">
        <v>59</v>
      </c>
      <c r="F79" s="1">
        <v>35</v>
      </c>
      <c r="G79" s="1">
        <v>24</v>
      </c>
      <c r="H79" s="1">
        <v>152</v>
      </c>
      <c r="I79" s="1">
        <v>88</v>
      </c>
      <c r="J79" s="1">
        <v>64</v>
      </c>
    </row>
    <row r="80" spans="1:10" x14ac:dyDescent="0.2">
      <c r="A80" s="18">
        <v>75</v>
      </c>
      <c r="B80" s="1">
        <v>259</v>
      </c>
      <c r="C80" s="1">
        <v>157</v>
      </c>
      <c r="D80" s="1">
        <v>102</v>
      </c>
      <c r="E80" s="1">
        <v>93</v>
      </c>
      <c r="F80" s="1">
        <v>49</v>
      </c>
      <c r="G80" s="1">
        <v>44</v>
      </c>
      <c r="H80" s="1">
        <v>166</v>
      </c>
      <c r="I80" s="1">
        <v>108</v>
      </c>
      <c r="J80" s="1">
        <v>58</v>
      </c>
    </row>
    <row r="81" spans="1:10" x14ac:dyDescent="0.2">
      <c r="A81" s="18">
        <v>76</v>
      </c>
      <c r="B81" s="1">
        <v>194</v>
      </c>
      <c r="C81" s="1">
        <v>104</v>
      </c>
      <c r="D81" s="1">
        <v>90</v>
      </c>
      <c r="E81" s="1">
        <v>74</v>
      </c>
      <c r="F81" s="1">
        <v>40</v>
      </c>
      <c r="G81" s="1">
        <v>34</v>
      </c>
      <c r="H81" s="1">
        <v>120</v>
      </c>
      <c r="I81" s="1">
        <v>64</v>
      </c>
      <c r="J81" s="1">
        <v>56</v>
      </c>
    </row>
    <row r="82" spans="1:10" x14ac:dyDescent="0.2">
      <c r="A82" s="18">
        <v>77</v>
      </c>
      <c r="B82" s="1">
        <v>143</v>
      </c>
      <c r="C82" s="1">
        <v>91</v>
      </c>
      <c r="D82" s="1">
        <v>52</v>
      </c>
      <c r="E82" s="1">
        <v>49</v>
      </c>
      <c r="F82" s="1">
        <v>31</v>
      </c>
      <c r="G82" s="1">
        <v>18</v>
      </c>
      <c r="H82" s="1">
        <v>94</v>
      </c>
      <c r="I82" s="1">
        <v>60</v>
      </c>
      <c r="J82" s="1">
        <v>34</v>
      </c>
    </row>
    <row r="83" spans="1:10" x14ac:dyDescent="0.2">
      <c r="A83" s="18">
        <v>78</v>
      </c>
      <c r="B83" s="1">
        <v>171</v>
      </c>
      <c r="C83" s="1">
        <v>107</v>
      </c>
      <c r="D83" s="1">
        <v>64</v>
      </c>
      <c r="E83" s="1">
        <v>57</v>
      </c>
      <c r="F83" s="1">
        <v>32</v>
      </c>
      <c r="G83" s="1">
        <v>25</v>
      </c>
      <c r="H83" s="1">
        <v>114</v>
      </c>
      <c r="I83" s="1">
        <v>75</v>
      </c>
      <c r="J83" s="1">
        <v>39</v>
      </c>
    </row>
    <row r="84" spans="1:10" x14ac:dyDescent="0.2">
      <c r="A84" s="18">
        <v>79</v>
      </c>
      <c r="B84" s="1">
        <v>162</v>
      </c>
      <c r="C84" s="1">
        <v>94</v>
      </c>
      <c r="D84" s="1">
        <v>68</v>
      </c>
      <c r="E84" s="1">
        <v>58</v>
      </c>
      <c r="F84" s="1">
        <v>35</v>
      </c>
      <c r="G84" s="1">
        <v>23</v>
      </c>
      <c r="H84" s="1">
        <v>104</v>
      </c>
      <c r="I84" s="1">
        <v>59</v>
      </c>
      <c r="J84" s="1">
        <v>45</v>
      </c>
    </row>
    <row r="85" spans="1:10" x14ac:dyDescent="0.2">
      <c r="A85" s="18">
        <v>80</v>
      </c>
      <c r="B85" s="1">
        <v>160</v>
      </c>
      <c r="C85" s="1">
        <v>83</v>
      </c>
      <c r="D85" s="1">
        <v>77</v>
      </c>
      <c r="E85" s="1">
        <v>57</v>
      </c>
      <c r="F85" s="1">
        <v>28</v>
      </c>
      <c r="G85" s="1">
        <v>29</v>
      </c>
      <c r="H85" s="1">
        <v>103</v>
      </c>
      <c r="I85" s="1">
        <v>55</v>
      </c>
      <c r="J85" s="1">
        <v>48</v>
      </c>
    </row>
    <row r="86" spans="1:10" x14ac:dyDescent="0.2">
      <c r="A86" s="18">
        <v>81</v>
      </c>
      <c r="B86" s="1">
        <v>144</v>
      </c>
      <c r="C86" s="1">
        <v>96</v>
      </c>
      <c r="D86" s="1">
        <v>48</v>
      </c>
      <c r="E86" s="1">
        <v>58</v>
      </c>
      <c r="F86" s="1">
        <v>39</v>
      </c>
      <c r="G86" s="1">
        <v>19</v>
      </c>
      <c r="H86" s="1">
        <v>86</v>
      </c>
      <c r="I86" s="1">
        <v>57</v>
      </c>
      <c r="J86" s="1">
        <v>29</v>
      </c>
    </row>
    <row r="87" spans="1:10" x14ac:dyDescent="0.2">
      <c r="A87" s="18">
        <v>82</v>
      </c>
      <c r="B87" s="1">
        <v>67</v>
      </c>
      <c r="C87" s="1">
        <v>38</v>
      </c>
      <c r="D87" s="1">
        <v>29</v>
      </c>
      <c r="E87" s="1">
        <v>25</v>
      </c>
      <c r="F87" s="1">
        <v>14</v>
      </c>
      <c r="G87" s="1">
        <v>11</v>
      </c>
      <c r="H87" s="1">
        <v>42</v>
      </c>
      <c r="I87" s="1">
        <v>24</v>
      </c>
      <c r="J87" s="1">
        <v>18</v>
      </c>
    </row>
    <row r="88" spans="1:10" x14ac:dyDescent="0.2">
      <c r="A88" s="18">
        <v>83</v>
      </c>
      <c r="B88" s="1">
        <v>36</v>
      </c>
      <c r="C88" s="1">
        <v>21</v>
      </c>
      <c r="D88" s="1">
        <v>15</v>
      </c>
      <c r="E88" s="1">
        <v>13</v>
      </c>
      <c r="F88" s="1">
        <v>7</v>
      </c>
      <c r="G88" s="1">
        <v>6</v>
      </c>
      <c r="H88" s="1">
        <v>23</v>
      </c>
      <c r="I88" s="1">
        <v>14</v>
      </c>
      <c r="J88" s="1">
        <v>9</v>
      </c>
    </row>
    <row r="89" spans="1:10" x14ac:dyDescent="0.2">
      <c r="A89" s="18">
        <v>84</v>
      </c>
      <c r="B89" s="1">
        <v>47</v>
      </c>
      <c r="C89" s="1">
        <v>22</v>
      </c>
      <c r="D89" s="1">
        <v>25</v>
      </c>
      <c r="E89" s="1">
        <v>23</v>
      </c>
      <c r="F89" s="1">
        <v>12</v>
      </c>
      <c r="G89" s="1">
        <v>11</v>
      </c>
      <c r="H89" s="1">
        <v>24</v>
      </c>
      <c r="I89" s="1">
        <v>10</v>
      </c>
      <c r="J89" s="1">
        <v>14</v>
      </c>
    </row>
    <row r="90" spans="1:10" x14ac:dyDescent="0.2">
      <c r="A90" s="18">
        <v>85</v>
      </c>
      <c r="B90" s="1">
        <v>45</v>
      </c>
      <c r="C90" s="1">
        <v>28</v>
      </c>
      <c r="D90" s="1">
        <v>17</v>
      </c>
      <c r="E90" s="1">
        <v>21</v>
      </c>
      <c r="F90" s="1">
        <v>12</v>
      </c>
      <c r="G90" s="1">
        <v>9</v>
      </c>
      <c r="H90" s="1">
        <v>24</v>
      </c>
      <c r="I90" s="1">
        <v>16</v>
      </c>
      <c r="J90" s="1">
        <v>8</v>
      </c>
    </row>
    <row r="91" spans="1:10" x14ac:dyDescent="0.2">
      <c r="A91" s="18">
        <v>86</v>
      </c>
      <c r="B91" s="1">
        <v>39</v>
      </c>
      <c r="C91" s="1">
        <v>15</v>
      </c>
      <c r="D91" s="1">
        <v>24</v>
      </c>
      <c r="E91" s="1">
        <v>16</v>
      </c>
      <c r="F91" s="1">
        <v>2</v>
      </c>
      <c r="G91" s="1">
        <v>14</v>
      </c>
      <c r="H91" s="1">
        <v>23</v>
      </c>
      <c r="I91" s="1">
        <v>13</v>
      </c>
      <c r="J91" s="1">
        <v>10</v>
      </c>
    </row>
    <row r="92" spans="1:10" x14ac:dyDescent="0.2">
      <c r="A92" s="18">
        <v>87</v>
      </c>
      <c r="B92" s="1">
        <v>41</v>
      </c>
      <c r="C92" s="1">
        <v>16</v>
      </c>
      <c r="D92" s="1">
        <v>25</v>
      </c>
      <c r="E92" s="1">
        <v>18</v>
      </c>
      <c r="F92" s="1">
        <v>4</v>
      </c>
      <c r="G92" s="1">
        <v>14</v>
      </c>
      <c r="H92" s="1">
        <v>23</v>
      </c>
      <c r="I92" s="1">
        <v>12</v>
      </c>
      <c r="J92" s="1">
        <v>11</v>
      </c>
    </row>
    <row r="93" spans="1:10" x14ac:dyDescent="0.2">
      <c r="A93" s="18">
        <v>88</v>
      </c>
      <c r="B93" s="1">
        <v>52</v>
      </c>
      <c r="C93" s="1">
        <v>32</v>
      </c>
      <c r="D93" s="1">
        <v>20</v>
      </c>
      <c r="E93" s="1">
        <v>18</v>
      </c>
      <c r="F93" s="1">
        <v>10</v>
      </c>
      <c r="G93" s="1">
        <v>8</v>
      </c>
      <c r="H93" s="1">
        <v>34</v>
      </c>
      <c r="I93" s="1">
        <v>22</v>
      </c>
      <c r="J93" s="1">
        <v>12</v>
      </c>
    </row>
    <row r="94" spans="1:10" x14ac:dyDescent="0.2">
      <c r="A94" s="18">
        <v>89</v>
      </c>
      <c r="B94" s="1">
        <v>43</v>
      </c>
      <c r="C94" s="1">
        <v>24</v>
      </c>
      <c r="D94" s="1">
        <v>19</v>
      </c>
      <c r="E94" s="1">
        <v>25</v>
      </c>
      <c r="F94" s="1">
        <v>11</v>
      </c>
      <c r="G94" s="1">
        <v>14</v>
      </c>
      <c r="H94" s="1">
        <v>18</v>
      </c>
      <c r="I94" s="1">
        <v>13</v>
      </c>
      <c r="J94" s="1">
        <v>5</v>
      </c>
    </row>
    <row r="95" spans="1:10" x14ac:dyDescent="0.2">
      <c r="A95" s="18">
        <v>90</v>
      </c>
      <c r="B95" s="1">
        <v>19</v>
      </c>
      <c r="C95" s="1">
        <v>7</v>
      </c>
      <c r="D95" s="1">
        <v>12</v>
      </c>
      <c r="E95" s="1">
        <v>8</v>
      </c>
      <c r="F95" s="1">
        <v>4</v>
      </c>
      <c r="G95" s="1">
        <v>4</v>
      </c>
      <c r="H95" s="1">
        <v>11</v>
      </c>
      <c r="I95" s="1">
        <v>3</v>
      </c>
      <c r="J95" s="1">
        <v>8</v>
      </c>
    </row>
    <row r="96" spans="1:10" x14ac:dyDescent="0.2">
      <c r="A96" s="18">
        <v>91</v>
      </c>
      <c r="B96" s="1">
        <v>31</v>
      </c>
      <c r="C96" s="1">
        <v>18</v>
      </c>
      <c r="D96" s="1">
        <v>13</v>
      </c>
      <c r="E96" s="1">
        <v>12</v>
      </c>
      <c r="F96" s="1">
        <v>7</v>
      </c>
      <c r="G96" s="1">
        <v>5</v>
      </c>
      <c r="H96" s="1">
        <v>19</v>
      </c>
      <c r="I96" s="1">
        <v>11</v>
      </c>
      <c r="J96" s="1">
        <v>8</v>
      </c>
    </row>
    <row r="97" spans="1:10" x14ac:dyDescent="0.2">
      <c r="A97" s="18">
        <v>92</v>
      </c>
      <c r="B97" s="1">
        <v>11</v>
      </c>
      <c r="C97" s="1">
        <v>7</v>
      </c>
      <c r="D97" s="1">
        <v>4</v>
      </c>
      <c r="E97" s="1">
        <v>4</v>
      </c>
      <c r="F97" s="1">
        <v>3</v>
      </c>
      <c r="G97" s="1">
        <v>1</v>
      </c>
      <c r="H97" s="1">
        <v>7</v>
      </c>
      <c r="I97" s="1">
        <v>4</v>
      </c>
      <c r="J97" s="1">
        <v>3</v>
      </c>
    </row>
    <row r="98" spans="1:10" x14ac:dyDescent="0.2">
      <c r="A98" s="18">
        <v>93</v>
      </c>
      <c r="B98" s="1">
        <v>8</v>
      </c>
      <c r="C98" s="1">
        <v>3</v>
      </c>
      <c r="D98" s="1">
        <v>5</v>
      </c>
      <c r="E98" s="1">
        <v>4</v>
      </c>
      <c r="F98" s="1">
        <v>1</v>
      </c>
      <c r="G98" s="1">
        <v>3</v>
      </c>
      <c r="H98" s="1">
        <v>4</v>
      </c>
      <c r="I98" s="1">
        <v>2</v>
      </c>
      <c r="J98" s="1">
        <v>2</v>
      </c>
    </row>
    <row r="99" spans="1:10" x14ac:dyDescent="0.2">
      <c r="A99" s="18">
        <v>94</v>
      </c>
      <c r="B99" s="1">
        <v>8</v>
      </c>
      <c r="C99" s="1">
        <v>5</v>
      </c>
      <c r="D99" s="1">
        <v>3</v>
      </c>
      <c r="E99" s="1">
        <v>1</v>
      </c>
      <c r="F99" s="1">
        <v>1</v>
      </c>
      <c r="G99" s="1">
        <v>0</v>
      </c>
      <c r="H99" s="1">
        <v>7</v>
      </c>
      <c r="I99" s="1">
        <v>4</v>
      </c>
      <c r="J99" s="1">
        <v>3</v>
      </c>
    </row>
    <row r="100" spans="1:10" x14ac:dyDescent="0.2">
      <c r="A100" s="18">
        <v>95</v>
      </c>
      <c r="B100" s="1">
        <v>4</v>
      </c>
      <c r="C100" s="1">
        <v>4</v>
      </c>
      <c r="D100" s="1">
        <v>0</v>
      </c>
      <c r="E100" s="1">
        <v>0</v>
      </c>
      <c r="F100" s="1">
        <v>0</v>
      </c>
      <c r="G100" s="1">
        <v>0</v>
      </c>
      <c r="H100" s="1">
        <v>4</v>
      </c>
      <c r="I100" s="1">
        <v>4</v>
      </c>
      <c r="J100" s="1">
        <v>0</v>
      </c>
    </row>
    <row r="101" spans="1:10" x14ac:dyDescent="0.2">
      <c r="A101" s="18">
        <v>96</v>
      </c>
      <c r="B101" s="1">
        <v>13</v>
      </c>
      <c r="C101" s="1">
        <v>5</v>
      </c>
      <c r="D101" s="1">
        <v>8</v>
      </c>
      <c r="E101" s="1">
        <v>6</v>
      </c>
      <c r="F101" s="1">
        <v>0</v>
      </c>
      <c r="G101" s="1">
        <v>6</v>
      </c>
      <c r="H101" s="1">
        <v>7</v>
      </c>
      <c r="I101" s="1">
        <v>5</v>
      </c>
      <c r="J101" s="1">
        <v>2</v>
      </c>
    </row>
    <row r="102" spans="1:10" x14ac:dyDescent="0.2">
      <c r="A102" s="18">
        <v>97</v>
      </c>
      <c r="B102" s="1">
        <v>13</v>
      </c>
      <c r="C102" s="1">
        <v>8</v>
      </c>
      <c r="D102" s="1">
        <v>5</v>
      </c>
      <c r="E102" s="1">
        <v>2</v>
      </c>
      <c r="F102" s="1">
        <v>2</v>
      </c>
      <c r="G102" s="1">
        <v>0</v>
      </c>
      <c r="H102" s="1">
        <v>11</v>
      </c>
      <c r="I102" s="1">
        <v>6</v>
      </c>
      <c r="J102" s="1">
        <v>5</v>
      </c>
    </row>
    <row r="103" spans="1:10" x14ac:dyDescent="0.2">
      <c r="A103" s="18">
        <v>98</v>
      </c>
      <c r="B103" s="1">
        <v>15</v>
      </c>
      <c r="C103" s="1">
        <v>13</v>
      </c>
      <c r="D103" s="1">
        <v>2</v>
      </c>
      <c r="E103" s="1">
        <v>8</v>
      </c>
      <c r="F103" s="1">
        <v>8</v>
      </c>
      <c r="G103" s="1">
        <v>0</v>
      </c>
      <c r="H103" s="1">
        <v>7</v>
      </c>
      <c r="I103" s="1">
        <v>5</v>
      </c>
      <c r="J103" s="1">
        <v>2</v>
      </c>
    </row>
    <row r="104" spans="1:10" x14ac:dyDescent="0.2">
      <c r="A104" s="21" t="s">
        <v>33</v>
      </c>
      <c r="B104" s="8"/>
      <c r="C104" s="8"/>
      <c r="D104" s="8"/>
      <c r="E104" s="8"/>
      <c r="F104" s="8"/>
      <c r="G104" s="8"/>
      <c r="H104" s="8"/>
      <c r="I104" s="8"/>
      <c r="J104" s="8"/>
    </row>
  </sheetData>
  <mergeCells count="3">
    <mergeCell ref="B2:D2"/>
    <mergeCell ref="E2:G2"/>
    <mergeCell ref="H2:J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2B6D-5EF0-4B2F-9352-D1ED3B60CEBC}">
  <dimension ref="A1:M36"/>
  <sheetViews>
    <sheetView view="pageBreakPreview" topLeftCell="A23" zoomScale="150" zoomScaleNormal="100" zoomScaleSheetLayoutView="150" workbookViewId="0">
      <selection activeCell="A37" sqref="A37"/>
    </sheetView>
  </sheetViews>
  <sheetFormatPr defaultRowHeight="10.199999999999999" x14ac:dyDescent="0.2"/>
  <cols>
    <col min="1" max="1" width="8.88671875" style="1"/>
    <col min="2" max="13" width="6.44140625" style="1" customWidth="1"/>
    <col min="14" max="16384" width="8.88671875" style="1"/>
  </cols>
  <sheetData>
    <row r="1" spans="1:13" x14ac:dyDescent="0.2">
      <c r="A1" s="1" t="s">
        <v>43</v>
      </c>
    </row>
    <row r="2" spans="1:13" x14ac:dyDescent="0.2">
      <c r="A2" s="9"/>
      <c r="B2" s="25" t="s">
        <v>0</v>
      </c>
      <c r="C2" s="25"/>
      <c r="D2" s="25"/>
      <c r="E2" s="25" t="s">
        <v>20</v>
      </c>
      <c r="F2" s="25"/>
      <c r="G2" s="25"/>
      <c r="H2" s="10"/>
      <c r="I2" s="8"/>
      <c r="J2" s="9"/>
      <c r="K2" s="25" t="s">
        <v>34</v>
      </c>
      <c r="L2" s="25"/>
      <c r="M2" s="25"/>
    </row>
    <row r="3" spans="1:13" x14ac:dyDescent="0.2">
      <c r="A3" s="11"/>
      <c r="B3" s="3" t="s">
        <v>0</v>
      </c>
      <c r="C3" s="3" t="s">
        <v>18</v>
      </c>
      <c r="D3" s="3" t="s">
        <v>19</v>
      </c>
      <c r="E3" s="3" t="s">
        <v>0</v>
      </c>
      <c r="F3" s="3" t="s">
        <v>18</v>
      </c>
      <c r="G3" s="3" t="s">
        <v>19</v>
      </c>
      <c r="H3" s="12"/>
      <c r="I3" s="13"/>
      <c r="J3" s="11"/>
      <c r="K3" s="3" t="s">
        <v>0</v>
      </c>
      <c r="L3" s="3" t="s">
        <v>18</v>
      </c>
      <c r="M3" s="3" t="s">
        <v>19</v>
      </c>
    </row>
    <row r="4" spans="1:13" x14ac:dyDescent="0.2">
      <c r="A4" s="1" t="s">
        <v>0</v>
      </c>
      <c r="B4" s="1">
        <v>142998</v>
      </c>
      <c r="C4" s="1">
        <v>74682</v>
      </c>
      <c r="D4" s="1">
        <v>68316</v>
      </c>
      <c r="E4" s="1">
        <v>48685</v>
      </c>
      <c r="F4" s="1">
        <v>31751</v>
      </c>
      <c r="G4" s="1">
        <v>16934</v>
      </c>
    </row>
    <row r="5" spans="1:13" x14ac:dyDescent="0.2">
      <c r="A5" s="1" t="s">
        <v>4</v>
      </c>
      <c r="B5" s="1">
        <v>26869</v>
      </c>
      <c r="C5" s="1">
        <v>14060</v>
      </c>
      <c r="D5" s="1">
        <v>12809</v>
      </c>
      <c r="E5" s="1">
        <v>24425</v>
      </c>
      <c r="F5" s="1">
        <v>13577</v>
      </c>
      <c r="G5" s="1">
        <v>10848</v>
      </c>
      <c r="H5" s="14">
        <f t="shared" ref="H5:J12" si="0">E5/B5*100</f>
        <v>90.904015780267216</v>
      </c>
      <c r="I5" s="14">
        <f t="shared" si="0"/>
        <v>96.564722617354192</v>
      </c>
      <c r="J5" s="14">
        <f t="shared" si="0"/>
        <v>84.690452025919271</v>
      </c>
      <c r="K5" s="15">
        <f>H13+1500</f>
        <v>2516.5830539100898</v>
      </c>
      <c r="L5" s="15">
        <f t="shared" ref="L5:M5" si="1">I13+1500</f>
        <v>2807.6161879064548</v>
      </c>
      <c r="M5" s="15">
        <f t="shared" si="1"/>
        <v>2209.5554088983863</v>
      </c>
    </row>
    <row r="6" spans="1:13" x14ac:dyDescent="0.2">
      <c r="A6" s="1" t="s">
        <v>5</v>
      </c>
      <c r="B6" s="1">
        <v>22161</v>
      </c>
      <c r="C6" s="1">
        <v>11208</v>
      </c>
      <c r="D6" s="1">
        <v>10953</v>
      </c>
      <c r="E6" s="1">
        <v>12585</v>
      </c>
      <c r="F6" s="1">
        <v>8701</v>
      </c>
      <c r="G6" s="1">
        <v>3884</v>
      </c>
      <c r="H6" s="14">
        <f t="shared" si="0"/>
        <v>56.788953567077293</v>
      </c>
      <c r="I6" s="14">
        <f t="shared" si="0"/>
        <v>77.632048536759456</v>
      </c>
      <c r="J6" s="14">
        <f t="shared" si="0"/>
        <v>35.460604400620831</v>
      </c>
      <c r="K6" s="16"/>
      <c r="L6" s="16"/>
      <c r="M6" s="16"/>
    </row>
    <row r="7" spans="1:13" x14ac:dyDescent="0.2">
      <c r="A7" s="1" t="s">
        <v>6</v>
      </c>
      <c r="B7" s="1">
        <v>23999</v>
      </c>
      <c r="C7" s="1">
        <v>12130</v>
      </c>
      <c r="D7" s="1">
        <v>11869</v>
      </c>
      <c r="E7" s="1">
        <v>6515</v>
      </c>
      <c r="F7" s="1">
        <v>5216</v>
      </c>
      <c r="G7" s="1">
        <v>1299</v>
      </c>
      <c r="H7" s="14">
        <f t="shared" si="0"/>
        <v>27.14696445685237</v>
      </c>
      <c r="I7" s="14">
        <f t="shared" si="0"/>
        <v>43.000824402308325</v>
      </c>
      <c r="J7" s="14">
        <f t="shared" si="0"/>
        <v>10.944477209537451</v>
      </c>
      <c r="K7" s="15">
        <f>(H11+H12)/2</f>
        <v>4.0808740432605966</v>
      </c>
      <c r="L7" s="15">
        <f t="shared" ref="L7:M7" si="2">(I11+I12)/2</f>
        <v>6.0543663700381929</v>
      </c>
      <c r="M7" s="15">
        <f t="shared" si="2"/>
        <v>1.6442274609398675</v>
      </c>
    </row>
    <row r="8" spans="1:13" x14ac:dyDescent="0.2">
      <c r="A8" s="1" t="s">
        <v>7</v>
      </c>
      <c r="B8" s="1">
        <v>19441</v>
      </c>
      <c r="C8" s="1">
        <v>10124</v>
      </c>
      <c r="D8" s="1">
        <v>9317</v>
      </c>
      <c r="E8" s="1">
        <v>2532</v>
      </c>
      <c r="F8" s="1">
        <v>2099</v>
      </c>
      <c r="G8" s="1">
        <v>433</v>
      </c>
      <c r="H8" s="14">
        <f t="shared" si="0"/>
        <v>13.024021398076229</v>
      </c>
      <c r="I8" s="14">
        <f t="shared" si="0"/>
        <v>20.732911892532595</v>
      </c>
      <c r="J8" s="14">
        <f t="shared" si="0"/>
        <v>4.6474186970054738</v>
      </c>
      <c r="K8" s="15"/>
      <c r="L8" s="15"/>
      <c r="M8" s="15"/>
    </row>
    <row r="9" spans="1:13" x14ac:dyDescent="0.2">
      <c r="A9" s="1" t="s">
        <v>8</v>
      </c>
      <c r="B9" s="1">
        <v>18559</v>
      </c>
      <c r="C9" s="1">
        <v>9696</v>
      </c>
      <c r="D9" s="1">
        <v>8863</v>
      </c>
      <c r="E9" s="1">
        <v>1233</v>
      </c>
      <c r="F9" s="1">
        <v>1035</v>
      </c>
      <c r="G9" s="1">
        <v>198</v>
      </c>
      <c r="H9" s="14">
        <f t="shared" si="0"/>
        <v>6.643676922247967</v>
      </c>
      <c r="I9" s="14">
        <f t="shared" si="0"/>
        <v>10.674504950495049</v>
      </c>
      <c r="J9" s="14">
        <f t="shared" si="0"/>
        <v>2.2340065440595738</v>
      </c>
      <c r="K9" s="15">
        <f>K7*50</f>
        <v>204.04370216302982</v>
      </c>
      <c r="L9" s="15">
        <f t="shared" ref="L9:M9" si="3">L7*50</f>
        <v>302.71831850190966</v>
      </c>
      <c r="M9" s="15">
        <f t="shared" si="3"/>
        <v>82.211373046993373</v>
      </c>
    </row>
    <row r="10" spans="1:13" x14ac:dyDescent="0.2">
      <c r="A10" s="1" t="s">
        <v>9</v>
      </c>
      <c r="B10" s="1">
        <v>13333</v>
      </c>
      <c r="C10" s="1">
        <v>7197</v>
      </c>
      <c r="D10" s="1">
        <v>6136</v>
      </c>
      <c r="E10" s="1">
        <v>636</v>
      </c>
      <c r="F10" s="1">
        <v>504</v>
      </c>
      <c r="G10" s="1">
        <v>132</v>
      </c>
      <c r="H10" s="14">
        <f t="shared" si="0"/>
        <v>4.7701192529813241</v>
      </c>
      <c r="I10" s="14">
        <f t="shared" si="0"/>
        <v>7.0029178824510208</v>
      </c>
      <c r="J10" s="14">
        <f t="shared" si="0"/>
        <v>2.1512385919165578</v>
      </c>
      <c r="K10" s="15"/>
      <c r="L10" s="15"/>
      <c r="M10" s="15"/>
    </row>
    <row r="11" spans="1:13" x14ac:dyDescent="0.2">
      <c r="A11" s="1" t="s">
        <v>10</v>
      </c>
      <c r="B11" s="1">
        <v>11117</v>
      </c>
      <c r="C11" s="1">
        <v>6069</v>
      </c>
      <c r="D11" s="1">
        <v>5048</v>
      </c>
      <c r="E11" s="1">
        <v>449</v>
      </c>
      <c r="F11" s="1">
        <v>359</v>
      </c>
      <c r="G11" s="1">
        <v>90</v>
      </c>
      <c r="H11" s="14">
        <f t="shared" si="0"/>
        <v>4.0388594045156063</v>
      </c>
      <c r="I11" s="14">
        <f t="shared" si="0"/>
        <v>5.9153072993903448</v>
      </c>
      <c r="J11" s="14">
        <f t="shared" si="0"/>
        <v>1.7828843106180665</v>
      </c>
      <c r="K11" s="15">
        <f>K5-K9</f>
        <v>2312.5393517470602</v>
      </c>
      <c r="L11" s="15">
        <f t="shared" ref="L11:M11" si="4">L5-L9</f>
        <v>2504.897869404545</v>
      </c>
      <c r="M11" s="15">
        <f t="shared" si="4"/>
        <v>2127.3440358513931</v>
      </c>
    </row>
    <row r="12" spans="1:13" x14ac:dyDescent="0.2">
      <c r="A12" s="1" t="s">
        <v>11</v>
      </c>
      <c r="B12" s="1">
        <v>7519</v>
      </c>
      <c r="C12" s="1">
        <v>4198</v>
      </c>
      <c r="D12" s="1">
        <v>3321</v>
      </c>
      <c r="E12" s="1">
        <v>310</v>
      </c>
      <c r="F12" s="1">
        <v>260</v>
      </c>
      <c r="G12" s="1">
        <v>50</v>
      </c>
      <c r="H12" s="14">
        <f t="shared" si="0"/>
        <v>4.1228886820055859</v>
      </c>
      <c r="I12" s="14">
        <f t="shared" si="0"/>
        <v>6.193425440686041</v>
      </c>
      <c r="J12" s="14">
        <f t="shared" si="0"/>
        <v>1.5055706112616682</v>
      </c>
      <c r="K12" s="15">
        <f>100-K7</f>
        <v>95.919125956739407</v>
      </c>
      <c r="L12" s="15">
        <f t="shared" ref="L12:M12" si="5">100-L7</f>
        <v>93.945633629961804</v>
      </c>
      <c r="M12" s="15">
        <f t="shared" si="5"/>
        <v>98.355772539060126</v>
      </c>
    </row>
    <row r="13" spans="1:13" x14ac:dyDescent="0.2">
      <c r="A13" s="1" t="s">
        <v>22</v>
      </c>
      <c r="H13" s="14">
        <f>SUM(H5:H11)*5</f>
        <v>1016.58305391009</v>
      </c>
      <c r="I13" s="14">
        <f>SUM(I5:I11)*5</f>
        <v>1307.6161879064548</v>
      </c>
      <c r="J13" s="14">
        <f>SUM(J5:J11)*5</f>
        <v>709.55540889838608</v>
      </c>
      <c r="K13" s="17">
        <f>K11/K12</f>
        <v>24.109262138085381</v>
      </c>
      <c r="L13" s="17">
        <f t="shared" ref="L13:M13" si="6">L11/L12</f>
        <v>26.663270794159242</v>
      </c>
      <c r="M13" s="17">
        <f t="shared" si="6"/>
        <v>21.629071491523884</v>
      </c>
    </row>
    <row r="14" spans="1:13" x14ac:dyDescent="0.2">
      <c r="A14" s="1" t="s">
        <v>21</v>
      </c>
    </row>
    <row r="15" spans="1:13" x14ac:dyDescent="0.2">
      <c r="A15" s="1" t="s">
        <v>0</v>
      </c>
      <c r="B15" s="1">
        <v>38844</v>
      </c>
      <c r="C15" s="1">
        <v>19394</v>
      </c>
      <c r="D15" s="1">
        <v>19450</v>
      </c>
      <c r="E15" s="1">
        <v>11348</v>
      </c>
      <c r="F15" s="1">
        <v>7083</v>
      </c>
      <c r="G15" s="1">
        <v>4265</v>
      </c>
    </row>
    <row r="16" spans="1:13" x14ac:dyDescent="0.2">
      <c r="A16" s="1" t="s">
        <v>4</v>
      </c>
      <c r="B16" s="1">
        <v>7237</v>
      </c>
      <c r="C16" s="1">
        <v>3745</v>
      </c>
      <c r="D16" s="1">
        <v>3492</v>
      </c>
      <c r="E16" s="1">
        <v>6523</v>
      </c>
      <c r="F16" s="1">
        <v>3608</v>
      </c>
      <c r="G16" s="1">
        <v>2915</v>
      </c>
      <c r="H16" s="14">
        <f t="shared" ref="H16:J23" si="7">E16/B16*100</f>
        <v>90.134033439270411</v>
      </c>
      <c r="I16" s="14">
        <f t="shared" si="7"/>
        <v>96.34178905206943</v>
      </c>
      <c r="J16" s="14">
        <f t="shared" si="7"/>
        <v>83.476517754868269</v>
      </c>
      <c r="K16" s="15">
        <f>H24+1500</f>
        <v>2381.9848644064627</v>
      </c>
      <c r="L16" s="15">
        <f t="shared" ref="L16:M16" si="8">I24+1500</f>
        <v>2637.8088825278937</v>
      </c>
      <c r="M16" s="15">
        <f t="shared" si="8"/>
        <v>2146.6280254856683</v>
      </c>
    </row>
    <row r="17" spans="1:13" x14ac:dyDescent="0.2">
      <c r="A17" s="1" t="s">
        <v>5</v>
      </c>
      <c r="B17" s="1">
        <v>5452</v>
      </c>
      <c r="C17" s="1">
        <v>2551</v>
      </c>
      <c r="D17" s="1">
        <v>2901</v>
      </c>
      <c r="E17" s="1">
        <v>2713</v>
      </c>
      <c r="F17" s="1">
        <v>1831</v>
      </c>
      <c r="G17" s="1">
        <v>882</v>
      </c>
      <c r="H17" s="14">
        <f t="shared" si="7"/>
        <v>49.761555392516513</v>
      </c>
      <c r="I17" s="14">
        <f t="shared" si="7"/>
        <v>71.77577420619366</v>
      </c>
      <c r="J17" s="14">
        <f t="shared" si="7"/>
        <v>30.403309203722856</v>
      </c>
      <c r="K17" s="16"/>
      <c r="L17" s="16"/>
      <c r="M17" s="16"/>
    </row>
    <row r="18" spans="1:13" x14ac:dyDescent="0.2">
      <c r="A18" s="1" t="s">
        <v>6</v>
      </c>
      <c r="B18" s="1">
        <v>6343</v>
      </c>
      <c r="C18" s="1">
        <v>2882</v>
      </c>
      <c r="D18" s="1">
        <v>3461</v>
      </c>
      <c r="E18" s="1">
        <v>1244</v>
      </c>
      <c r="F18" s="1">
        <v>951</v>
      </c>
      <c r="G18" s="1">
        <v>293</v>
      </c>
      <c r="H18" s="14">
        <f t="shared" si="7"/>
        <v>19.612170897051868</v>
      </c>
      <c r="I18" s="14">
        <f t="shared" si="7"/>
        <v>32.997918112421928</v>
      </c>
      <c r="J18" s="14">
        <f t="shared" si="7"/>
        <v>8.4657613406529908</v>
      </c>
      <c r="K18" s="15">
        <f>(H22+H23)/2</f>
        <v>2.3241590214067278</v>
      </c>
      <c r="L18" s="15">
        <f t="shared" ref="L18:M18" si="9">(I22+I23)/2</f>
        <v>3.2387730149275118</v>
      </c>
      <c r="M18" s="15">
        <f t="shared" si="9"/>
        <v>1.289873289368207</v>
      </c>
    </row>
    <row r="19" spans="1:13" x14ac:dyDescent="0.2">
      <c r="A19" s="1" t="s">
        <v>7</v>
      </c>
      <c r="B19" s="1">
        <v>5377</v>
      </c>
      <c r="C19" s="1">
        <v>2687</v>
      </c>
      <c r="D19" s="1">
        <v>2690</v>
      </c>
      <c r="E19" s="1">
        <v>420</v>
      </c>
      <c r="F19" s="1">
        <v>346</v>
      </c>
      <c r="G19" s="1">
        <v>74</v>
      </c>
      <c r="H19" s="14">
        <f t="shared" si="7"/>
        <v>7.8110470522596245</v>
      </c>
      <c r="I19" s="14">
        <f t="shared" si="7"/>
        <v>12.876814291030888</v>
      </c>
      <c r="J19" s="14">
        <f t="shared" si="7"/>
        <v>2.7509293680297398</v>
      </c>
      <c r="K19" s="15"/>
      <c r="L19" s="15"/>
      <c r="M19" s="15"/>
    </row>
    <row r="20" spans="1:13" x14ac:dyDescent="0.2">
      <c r="A20" s="1" t="s">
        <v>8</v>
      </c>
      <c r="B20" s="1">
        <v>5275</v>
      </c>
      <c r="C20" s="1">
        <v>2744</v>
      </c>
      <c r="D20" s="1">
        <v>2531</v>
      </c>
      <c r="E20" s="1">
        <v>225</v>
      </c>
      <c r="F20" s="1">
        <v>182</v>
      </c>
      <c r="G20" s="1">
        <v>43</v>
      </c>
      <c r="H20" s="14">
        <f t="shared" si="7"/>
        <v>4.2654028436018958</v>
      </c>
      <c r="I20" s="14">
        <f t="shared" si="7"/>
        <v>6.6326530612244898</v>
      </c>
      <c r="J20" s="14">
        <f t="shared" si="7"/>
        <v>1.6989332279731331</v>
      </c>
      <c r="K20" s="15">
        <f>K18*50</f>
        <v>116.20795107033639</v>
      </c>
      <c r="L20" s="15">
        <f t="shared" ref="L20:M20" si="10">L18*50</f>
        <v>161.9386507463756</v>
      </c>
      <c r="M20" s="15">
        <f t="shared" si="10"/>
        <v>64.493664468410344</v>
      </c>
    </row>
    <row r="21" spans="1:13" x14ac:dyDescent="0.2">
      <c r="A21" s="1" t="s">
        <v>9</v>
      </c>
      <c r="B21" s="1">
        <v>3710</v>
      </c>
      <c r="C21" s="1">
        <v>1897</v>
      </c>
      <c r="D21" s="1">
        <v>1813</v>
      </c>
      <c r="E21" s="1">
        <v>98</v>
      </c>
      <c r="F21" s="1">
        <v>72</v>
      </c>
      <c r="G21" s="1">
        <v>26</v>
      </c>
      <c r="H21" s="14">
        <f t="shared" si="7"/>
        <v>2.6415094339622645</v>
      </c>
      <c r="I21" s="14">
        <f t="shared" si="7"/>
        <v>3.7954665260938327</v>
      </c>
      <c r="J21" s="14">
        <f t="shared" si="7"/>
        <v>1.4340871483728626</v>
      </c>
      <c r="K21" s="15"/>
      <c r="L21" s="15"/>
      <c r="M21" s="15"/>
    </row>
    <row r="22" spans="1:13" x14ac:dyDescent="0.2">
      <c r="A22" s="1" t="s">
        <v>10</v>
      </c>
      <c r="B22" s="1">
        <v>3270</v>
      </c>
      <c r="C22" s="1">
        <v>1719</v>
      </c>
      <c r="D22" s="1">
        <v>1551</v>
      </c>
      <c r="E22" s="1">
        <v>71</v>
      </c>
      <c r="F22" s="1">
        <v>54</v>
      </c>
      <c r="G22" s="1">
        <v>17</v>
      </c>
      <c r="H22" s="14">
        <f t="shared" si="7"/>
        <v>2.1712538226299696</v>
      </c>
      <c r="I22" s="14">
        <f t="shared" si="7"/>
        <v>3.1413612565445024</v>
      </c>
      <c r="J22" s="14">
        <f t="shared" si="7"/>
        <v>1.0960670535138619</v>
      </c>
      <c r="K22" s="15">
        <f>K16-K20</f>
        <v>2265.7769133361262</v>
      </c>
      <c r="L22" s="15">
        <f t="shared" ref="L22:M22" si="11">L16-L20</f>
        <v>2475.8702317815182</v>
      </c>
      <c r="M22" s="15">
        <f t="shared" si="11"/>
        <v>2082.134361017258</v>
      </c>
    </row>
    <row r="23" spans="1:13" x14ac:dyDescent="0.2">
      <c r="A23" s="1" t="s">
        <v>11</v>
      </c>
      <c r="B23" s="1">
        <v>2180</v>
      </c>
      <c r="C23" s="1">
        <v>1169</v>
      </c>
      <c r="D23" s="1">
        <v>1011</v>
      </c>
      <c r="E23" s="1">
        <v>54</v>
      </c>
      <c r="F23" s="1">
        <v>39</v>
      </c>
      <c r="G23" s="1">
        <v>15</v>
      </c>
      <c r="H23" s="14">
        <f t="shared" si="7"/>
        <v>2.4770642201834865</v>
      </c>
      <c r="I23" s="14">
        <f t="shared" si="7"/>
        <v>3.3361847733105217</v>
      </c>
      <c r="J23" s="14">
        <f t="shared" si="7"/>
        <v>1.4836795252225521</v>
      </c>
      <c r="K23" s="15">
        <f>100-K18</f>
        <v>97.675840978593271</v>
      </c>
      <c r="L23" s="15">
        <f t="shared" ref="L23:M23" si="12">100-L18</f>
        <v>96.761226985072483</v>
      </c>
      <c r="M23" s="15">
        <f t="shared" si="12"/>
        <v>98.710126710631798</v>
      </c>
    </row>
    <row r="24" spans="1:13" x14ac:dyDescent="0.2">
      <c r="A24" s="1" t="s">
        <v>23</v>
      </c>
      <c r="H24" s="14">
        <f>SUM(H16:H22)*5</f>
        <v>881.98486440646275</v>
      </c>
      <c r="I24" s="14">
        <f>SUM(I16:I22)*5</f>
        <v>1137.8088825278937</v>
      </c>
      <c r="J24" s="14">
        <f>SUM(J16:J22)*5</f>
        <v>646.62802548566845</v>
      </c>
      <c r="K24" s="17">
        <f>K22/K23</f>
        <v>23.196902024449383</v>
      </c>
      <c r="L24" s="17">
        <f t="shared" ref="L24:M24" si="13">L22/L23</f>
        <v>25.587420797831292</v>
      </c>
      <c r="M24" s="17">
        <f t="shared" si="13"/>
        <v>21.093422026708804</v>
      </c>
    </row>
    <row r="25" spans="1:13" x14ac:dyDescent="0.2">
      <c r="A25" s="1" t="s">
        <v>21</v>
      </c>
    </row>
    <row r="26" spans="1:13" x14ac:dyDescent="0.2">
      <c r="A26" s="1" t="s">
        <v>0</v>
      </c>
      <c r="B26" s="1">
        <v>104154</v>
      </c>
      <c r="C26" s="1">
        <v>55288</v>
      </c>
      <c r="D26" s="1">
        <v>48866</v>
      </c>
      <c r="E26" s="1">
        <v>37337</v>
      </c>
      <c r="F26" s="1">
        <v>24668</v>
      </c>
      <c r="G26" s="1">
        <v>12669</v>
      </c>
    </row>
    <row r="27" spans="1:13" x14ac:dyDescent="0.2">
      <c r="A27" s="1" t="s">
        <v>4</v>
      </c>
      <c r="B27" s="1">
        <v>19632</v>
      </c>
      <c r="C27" s="1">
        <v>10315</v>
      </c>
      <c r="D27" s="1">
        <v>9317</v>
      </c>
      <c r="E27" s="1">
        <v>17902</v>
      </c>
      <c r="F27" s="1">
        <v>9969</v>
      </c>
      <c r="G27" s="1">
        <v>7933</v>
      </c>
      <c r="H27" s="14">
        <f t="shared" ref="H27:J34" si="14">E27/B27*100</f>
        <v>91.187856560717194</v>
      </c>
      <c r="I27" s="14">
        <f t="shared" si="14"/>
        <v>96.645661657779939</v>
      </c>
      <c r="J27" s="14">
        <f t="shared" si="14"/>
        <v>85.145433079317385</v>
      </c>
      <c r="K27" s="15">
        <f>H35+1500</f>
        <v>2565.6835144560155</v>
      </c>
      <c r="L27" s="15">
        <f t="shared" ref="L27:M27" si="15">I35+1500</f>
        <v>2865.6255349914318</v>
      </c>
      <c r="M27" s="15">
        <f t="shared" si="15"/>
        <v>2233.9875600154546</v>
      </c>
    </row>
    <row r="28" spans="1:13" x14ac:dyDescent="0.2">
      <c r="A28" s="1" t="s">
        <v>5</v>
      </c>
      <c r="B28" s="1">
        <v>16709</v>
      </c>
      <c r="C28" s="1">
        <v>8657</v>
      </c>
      <c r="D28" s="1">
        <v>8052</v>
      </c>
      <c r="E28" s="1">
        <v>9872</v>
      </c>
      <c r="F28" s="1">
        <v>6870</v>
      </c>
      <c r="G28" s="1">
        <v>3002</v>
      </c>
      <c r="H28" s="14">
        <f t="shared" si="14"/>
        <v>59.081931892991804</v>
      </c>
      <c r="I28" s="14">
        <f t="shared" si="14"/>
        <v>79.357745177313149</v>
      </c>
      <c r="J28" s="14">
        <f t="shared" si="14"/>
        <v>37.282662692498761</v>
      </c>
      <c r="K28" s="16"/>
      <c r="L28" s="16"/>
      <c r="M28" s="16"/>
    </row>
    <row r="29" spans="1:13" x14ac:dyDescent="0.2">
      <c r="A29" s="1" t="s">
        <v>6</v>
      </c>
      <c r="B29" s="1">
        <v>17656</v>
      </c>
      <c r="C29" s="1">
        <v>9248</v>
      </c>
      <c r="D29" s="1">
        <v>8408</v>
      </c>
      <c r="E29" s="1">
        <v>5271</v>
      </c>
      <c r="F29" s="1">
        <v>4265</v>
      </c>
      <c r="G29" s="1">
        <v>1006</v>
      </c>
      <c r="H29" s="14">
        <f t="shared" si="14"/>
        <v>29.853874037154508</v>
      </c>
      <c r="I29" s="14">
        <f t="shared" si="14"/>
        <v>46.118079584775082</v>
      </c>
      <c r="J29" s="14">
        <f t="shared" si="14"/>
        <v>11.964795432921028</v>
      </c>
      <c r="K29" s="15">
        <f>(H33+H34)/2</f>
        <v>4.8060164888365433</v>
      </c>
      <c r="L29" s="15">
        <f t="shared" ref="L29:M29" si="16">(I33+I34)/2</f>
        <v>7.1538157959646789</v>
      </c>
      <c r="M29" s="15">
        <f t="shared" si="16"/>
        <v>1.8013275448219686</v>
      </c>
    </row>
    <row r="30" spans="1:13" x14ac:dyDescent="0.2">
      <c r="A30" s="1" t="s">
        <v>7</v>
      </c>
      <c r="B30" s="1">
        <v>14064</v>
      </c>
      <c r="C30" s="1">
        <v>7437</v>
      </c>
      <c r="D30" s="1">
        <v>6627</v>
      </c>
      <c r="E30" s="1">
        <v>2112</v>
      </c>
      <c r="F30" s="1">
        <v>1753</v>
      </c>
      <c r="G30" s="1">
        <v>359</v>
      </c>
      <c r="H30" s="14">
        <f t="shared" si="14"/>
        <v>15.017064846416384</v>
      </c>
      <c r="I30" s="14">
        <f t="shared" si="14"/>
        <v>23.571332526556407</v>
      </c>
      <c r="J30" s="14">
        <f t="shared" si="14"/>
        <v>5.4172325335747704</v>
      </c>
      <c r="K30" s="15"/>
      <c r="L30" s="15"/>
      <c r="M30" s="15"/>
    </row>
    <row r="31" spans="1:13" x14ac:dyDescent="0.2">
      <c r="A31" s="1" t="s">
        <v>8</v>
      </c>
      <c r="B31" s="1">
        <v>13284</v>
      </c>
      <c r="C31" s="1">
        <v>6952</v>
      </c>
      <c r="D31" s="1">
        <v>6332</v>
      </c>
      <c r="E31" s="1">
        <v>1008</v>
      </c>
      <c r="F31" s="1">
        <v>853</v>
      </c>
      <c r="G31" s="1">
        <v>155</v>
      </c>
      <c r="H31" s="14">
        <f t="shared" si="14"/>
        <v>7.5880758807588071</v>
      </c>
      <c r="I31" s="14">
        <f t="shared" si="14"/>
        <v>12.269850402761795</v>
      </c>
      <c r="J31" s="14">
        <f t="shared" si="14"/>
        <v>2.4478837650031582</v>
      </c>
      <c r="K31" s="15">
        <f>K29*50</f>
        <v>240.30082444182716</v>
      </c>
      <c r="L31" s="15">
        <f t="shared" ref="L31:M31" si="17">L29*50</f>
        <v>357.69078979823394</v>
      </c>
      <c r="M31" s="15">
        <f t="shared" si="17"/>
        <v>90.066377241098422</v>
      </c>
    </row>
    <row r="32" spans="1:13" x14ac:dyDescent="0.2">
      <c r="A32" s="1" t="s">
        <v>9</v>
      </c>
      <c r="B32" s="1">
        <v>9623</v>
      </c>
      <c r="C32" s="1">
        <v>5300</v>
      </c>
      <c r="D32" s="1">
        <v>4323</v>
      </c>
      <c r="E32" s="1">
        <v>538</v>
      </c>
      <c r="F32" s="1">
        <v>432</v>
      </c>
      <c r="G32" s="1">
        <v>106</v>
      </c>
      <c r="H32" s="14">
        <f t="shared" si="14"/>
        <v>5.5907721084900759</v>
      </c>
      <c r="I32" s="14">
        <f t="shared" si="14"/>
        <v>8.1509433962264151</v>
      </c>
      <c r="J32" s="14">
        <f t="shared" si="14"/>
        <v>2.4520009252833681</v>
      </c>
      <c r="K32" s="15"/>
      <c r="L32" s="15"/>
      <c r="M32" s="15"/>
    </row>
    <row r="33" spans="1:13" x14ac:dyDescent="0.2">
      <c r="A33" s="1" t="s">
        <v>10</v>
      </c>
      <c r="B33" s="1">
        <v>7847</v>
      </c>
      <c r="C33" s="1">
        <v>4350</v>
      </c>
      <c r="D33" s="1">
        <v>3497</v>
      </c>
      <c r="E33" s="1">
        <v>378</v>
      </c>
      <c r="F33" s="1">
        <v>305</v>
      </c>
      <c r="G33" s="1">
        <v>73</v>
      </c>
      <c r="H33" s="14">
        <f t="shared" si="14"/>
        <v>4.8171275646743981</v>
      </c>
      <c r="I33" s="14">
        <f t="shared" si="14"/>
        <v>7.0114942528735638</v>
      </c>
      <c r="J33" s="14">
        <f t="shared" si="14"/>
        <v>2.087503574492422</v>
      </c>
      <c r="K33" s="15">
        <f>K27-K31</f>
        <v>2325.3826900141885</v>
      </c>
      <c r="L33" s="15">
        <f t="shared" ref="L33:M33" si="18">L27-L31</f>
        <v>2507.9347451931981</v>
      </c>
      <c r="M33" s="15">
        <f t="shared" si="18"/>
        <v>2143.9211827743561</v>
      </c>
    </row>
    <row r="34" spans="1:13" x14ac:dyDescent="0.2">
      <c r="A34" s="1" t="s">
        <v>11</v>
      </c>
      <c r="B34" s="1">
        <v>5339</v>
      </c>
      <c r="C34" s="1">
        <v>3029</v>
      </c>
      <c r="D34" s="1">
        <v>2310</v>
      </c>
      <c r="E34" s="1">
        <v>256</v>
      </c>
      <c r="F34" s="1">
        <v>221</v>
      </c>
      <c r="G34" s="1">
        <v>35</v>
      </c>
      <c r="H34" s="14">
        <f t="shared" si="14"/>
        <v>4.7949054129986886</v>
      </c>
      <c r="I34" s="14">
        <f t="shared" si="14"/>
        <v>7.296137339055794</v>
      </c>
      <c r="J34" s="14">
        <f t="shared" si="14"/>
        <v>1.5151515151515151</v>
      </c>
      <c r="K34" s="15">
        <f>100-K29</f>
        <v>95.193983511163452</v>
      </c>
      <c r="L34" s="15">
        <f t="shared" ref="L34:M34" si="19">100-L29</f>
        <v>92.846184204035325</v>
      </c>
      <c r="M34" s="15">
        <f t="shared" si="19"/>
        <v>98.198672455178027</v>
      </c>
    </row>
    <row r="35" spans="1:13" x14ac:dyDescent="0.2">
      <c r="H35" s="14">
        <f>SUM(H27:H33)*5</f>
        <v>1065.6835144560157</v>
      </c>
      <c r="I35" s="14">
        <f>SUM(I27:I33)*5</f>
        <v>1365.6255349914316</v>
      </c>
      <c r="J35" s="14">
        <f>SUM(J27:J33)*5</f>
        <v>733.98756001545439</v>
      </c>
      <c r="K35" s="17">
        <f>K33/K34</f>
        <v>24.427832560883321</v>
      </c>
      <c r="L35" s="17">
        <f t="shared" ref="L35:M35" si="20">L33/L34</f>
        <v>27.011715846952352</v>
      </c>
      <c r="M35" s="17">
        <f t="shared" si="20"/>
        <v>21.83248641933455</v>
      </c>
    </row>
    <row r="36" spans="1:13" x14ac:dyDescent="0.2">
      <c r="A36" s="8" t="s">
        <v>33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</sheetData>
  <mergeCells count="3">
    <mergeCell ref="B2:D2"/>
    <mergeCell ref="E2:G2"/>
    <mergeCell ref="K2:M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C84DD-D8C7-47C7-B539-C7CEC806B226}">
  <dimension ref="A1:I32"/>
  <sheetViews>
    <sheetView view="pageBreakPreview" topLeftCell="A20" zoomScale="150" zoomScaleNormal="100" zoomScaleSheetLayoutView="150" workbookViewId="0">
      <selection activeCell="A32" sqref="A32:I32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44</v>
      </c>
    </row>
    <row r="2" spans="1:9" x14ac:dyDescent="0.2">
      <c r="A2" s="2"/>
      <c r="B2" s="3" t="s">
        <v>19</v>
      </c>
      <c r="C2" s="3" t="s">
        <v>24</v>
      </c>
      <c r="D2" s="3" t="s">
        <v>25</v>
      </c>
      <c r="E2" s="3" t="s">
        <v>26</v>
      </c>
      <c r="F2" s="3" t="s">
        <v>28</v>
      </c>
      <c r="G2" s="3" t="s">
        <v>29</v>
      </c>
      <c r="H2" s="3" t="s">
        <v>30</v>
      </c>
      <c r="I2" s="4" t="s">
        <v>31</v>
      </c>
    </row>
    <row r="3" spans="1:9" x14ac:dyDescent="0.2">
      <c r="A3" s="1" t="s">
        <v>0</v>
      </c>
      <c r="B3" s="1">
        <v>64995</v>
      </c>
      <c r="C3" s="1">
        <v>161603</v>
      </c>
      <c r="D3" s="1">
        <v>156548</v>
      </c>
      <c r="E3" s="1">
        <v>11456</v>
      </c>
      <c r="F3" s="5">
        <f>C3/B3</f>
        <v>2.4863912608662204</v>
      </c>
      <c r="G3" s="5">
        <f>D3/B3</f>
        <v>2.4086160473882607</v>
      </c>
      <c r="H3" s="6">
        <f>D3*100/C3</f>
        <v>96.871964010569116</v>
      </c>
      <c r="I3" s="1">
        <f>E3*1000/B3</f>
        <v>176.25971228556043</v>
      </c>
    </row>
    <row r="4" spans="1:9" x14ac:dyDescent="0.2">
      <c r="A4" s="1" t="s">
        <v>4</v>
      </c>
      <c r="B4" s="1">
        <v>12809</v>
      </c>
      <c r="C4" s="1">
        <v>3115</v>
      </c>
      <c r="D4" s="1">
        <v>3058</v>
      </c>
      <c r="E4" s="1">
        <v>1104</v>
      </c>
      <c r="F4" s="5">
        <f t="shared" ref="F4:F10" si="0">C4/B4</f>
        <v>0.24318838316808494</v>
      </c>
      <c r="G4" s="5">
        <f t="shared" ref="G4:G10" si="1">D4/B4</f>
        <v>0.23873838707159029</v>
      </c>
      <c r="H4" s="6">
        <f t="shared" ref="H4:H10" si="2">D4*100/C4</f>
        <v>98.170144462279296</v>
      </c>
      <c r="I4" s="1">
        <f t="shared" ref="I4:I10" si="3">E4*1000/B4</f>
        <v>86.189398079475367</v>
      </c>
    </row>
    <row r="5" spans="1:9" x14ac:dyDescent="0.2">
      <c r="A5" s="1" t="s">
        <v>5</v>
      </c>
      <c r="B5" s="1">
        <v>10953</v>
      </c>
      <c r="C5" s="1">
        <v>12447</v>
      </c>
      <c r="D5" s="1">
        <v>12190</v>
      </c>
      <c r="E5" s="1">
        <v>2695</v>
      </c>
      <c r="F5" s="5">
        <f t="shared" si="0"/>
        <v>1.1364009860312243</v>
      </c>
      <c r="G5" s="5">
        <f t="shared" si="1"/>
        <v>1.1129370948598558</v>
      </c>
      <c r="H5" s="6">
        <f t="shared" si="2"/>
        <v>97.935245440668439</v>
      </c>
      <c r="I5" s="1">
        <f t="shared" si="3"/>
        <v>246.05131014333972</v>
      </c>
    </row>
    <row r="6" spans="1:9" x14ac:dyDescent="0.2">
      <c r="A6" s="1" t="s">
        <v>6</v>
      </c>
      <c r="B6" s="1">
        <v>11869</v>
      </c>
      <c r="C6" s="1">
        <v>26465</v>
      </c>
      <c r="D6" s="1">
        <v>25731</v>
      </c>
      <c r="E6" s="1">
        <v>3005</v>
      </c>
      <c r="F6" s="5">
        <f t="shared" si="0"/>
        <v>2.2297581936136153</v>
      </c>
      <c r="G6" s="5">
        <f t="shared" si="1"/>
        <v>2.1679164209284689</v>
      </c>
      <c r="H6" s="6">
        <f t="shared" si="2"/>
        <v>97.226525599848856</v>
      </c>
      <c r="I6" s="1">
        <f t="shared" si="3"/>
        <v>253.18055438537365</v>
      </c>
    </row>
    <row r="7" spans="1:9" x14ac:dyDescent="0.2">
      <c r="A7" s="1" t="s">
        <v>7</v>
      </c>
      <c r="B7" s="1">
        <v>9317</v>
      </c>
      <c r="C7" s="1">
        <v>30934</v>
      </c>
      <c r="D7" s="1">
        <v>30047</v>
      </c>
      <c r="E7" s="1">
        <v>2180</v>
      </c>
      <c r="F7" s="5">
        <f t="shared" si="0"/>
        <v>3.3201674358699154</v>
      </c>
      <c r="G7" s="5">
        <f t="shared" si="1"/>
        <v>3.224965117527101</v>
      </c>
      <c r="H7" s="6">
        <f t="shared" si="2"/>
        <v>97.132604900756448</v>
      </c>
      <c r="I7" s="1">
        <f t="shared" si="3"/>
        <v>233.98089513791993</v>
      </c>
    </row>
    <row r="8" spans="1:9" x14ac:dyDescent="0.2">
      <c r="A8" s="1" t="s">
        <v>8</v>
      </c>
      <c r="B8" s="1">
        <v>8863</v>
      </c>
      <c r="C8" s="1">
        <v>36172</v>
      </c>
      <c r="D8" s="1">
        <v>35113</v>
      </c>
      <c r="E8" s="1">
        <v>1444</v>
      </c>
      <c r="F8" s="5">
        <f t="shared" si="0"/>
        <v>4.0812366016021659</v>
      </c>
      <c r="G8" s="5">
        <f t="shared" si="1"/>
        <v>3.9617511000789802</v>
      </c>
      <c r="H8" s="6">
        <f t="shared" si="2"/>
        <v>97.072321132367577</v>
      </c>
      <c r="I8" s="1">
        <f t="shared" si="3"/>
        <v>162.924517657678</v>
      </c>
    </row>
    <row r="9" spans="1:9" x14ac:dyDescent="0.2">
      <c r="A9" s="1" t="s">
        <v>9</v>
      </c>
      <c r="B9" s="1">
        <v>6136</v>
      </c>
      <c r="C9" s="1">
        <v>28206</v>
      </c>
      <c r="D9" s="1">
        <v>27176</v>
      </c>
      <c r="E9" s="1">
        <v>570</v>
      </c>
      <c r="F9" s="5">
        <f t="shared" si="0"/>
        <v>4.5968057366362451</v>
      </c>
      <c r="G9" s="5">
        <f t="shared" si="1"/>
        <v>4.4289439374185138</v>
      </c>
      <c r="H9" s="6">
        <f t="shared" si="2"/>
        <v>96.348294689073242</v>
      </c>
      <c r="I9" s="1">
        <f t="shared" si="3"/>
        <v>92.894393741851374</v>
      </c>
    </row>
    <row r="10" spans="1:9" x14ac:dyDescent="0.2">
      <c r="A10" s="1" t="s">
        <v>10</v>
      </c>
      <c r="B10" s="1">
        <v>5048</v>
      </c>
      <c r="C10" s="1">
        <v>24264</v>
      </c>
      <c r="D10" s="1">
        <v>23233</v>
      </c>
      <c r="E10" s="1">
        <v>458</v>
      </c>
      <c r="F10" s="5">
        <f t="shared" si="0"/>
        <v>4.8066561014263076</v>
      </c>
      <c r="G10" s="5">
        <f t="shared" si="1"/>
        <v>4.6024167987321709</v>
      </c>
      <c r="H10" s="6">
        <f t="shared" si="2"/>
        <v>95.750906693043191</v>
      </c>
      <c r="I10" s="1">
        <f t="shared" si="3"/>
        <v>90.729001584786047</v>
      </c>
    </row>
    <row r="11" spans="1:9" x14ac:dyDescent="0.2">
      <c r="A11" s="1" t="s">
        <v>22</v>
      </c>
      <c r="H11" s="7" t="s">
        <v>32</v>
      </c>
      <c r="I11" s="1">
        <f>SUM(I4:I10)*5</f>
        <v>5829.7503536521208</v>
      </c>
    </row>
    <row r="12" spans="1:9" x14ac:dyDescent="0.2">
      <c r="A12" s="1" t="s">
        <v>27</v>
      </c>
    </row>
    <row r="13" spans="1:9" x14ac:dyDescent="0.2">
      <c r="A13" s="1" t="s">
        <v>0</v>
      </c>
      <c r="B13" s="1">
        <v>18439</v>
      </c>
      <c r="C13" s="1">
        <v>53081</v>
      </c>
      <c r="D13" s="1">
        <v>50827</v>
      </c>
      <c r="E13" s="1">
        <v>2999</v>
      </c>
      <c r="F13" s="5">
        <f>C13/B13</f>
        <v>2.8787352893323934</v>
      </c>
      <c r="G13" s="5">
        <f>D13/B13</f>
        <v>2.7564943868973373</v>
      </c>
      <c r="H13" s="6">
        <f>D13*100/C13</f>
        <v>95.753659501516552</v>
      </c>
      <c r="I13" s="1">
        <f>E13*1000/B13</f>
        <v>162.64439503226856</v>
      </c>
    </row>
    <row r="14" spans="1:9" x14ac:dyDescent="0.2">
      <c r="A14" s="1" t="s">
        <v>4</v>
      </c>
      <c r="B14" s="1">
        <v>3492</v>
      </c>
      <c r="C14" s="1">
        <v>953</v>
      </c>
      <c r="D14" s="1">
        <v>932</v>
      </c>
      <c r="E14" s="1">
        <v>291</v>
      </c>
      <c r="F14" s="5">
        <f t="shared" ref="F14:F20" si="4">C14/B14</f>
        <v>0.27290950744558989</v>
      </c>
      <c r="G14" s="5">
        <f t="shared" ref="G14:G20" si="5">D14/B14</f>
        <v>0.26689576174112256</v>
      </c>
      <c r="H14" s="6">
        <f t="shared" ref="H14:H20" si="6">D14*100/C14</f>
        <v>97.796432318992657</v>
      </c>
      <c r="I14" s="1">
        <f t="shared" ref="I14:I20" si="7">E14*1000/B14</f>
        <v>83.333333333333329</v>
      </c>
    </row>
    <row r="15" spans="1:9" x14ac:dyDescent="0.2">
      <c r="A15" s="1" t="s">
        <v>5</v>
      </c>
      <c r="B15" s="1">
        <v>2901</v>
      </c>
      <c r="C15" s="1">
        <v>4063</v>
      </c>
      <c r="D15" s="1">
        <v>3941</v>
      </c>
      <c r="E15" s="1">
        <v>677</v>
      </c>
      <c r="F15" s="5">
        <f t="shared" si="4"/>
        <v>1.400551533953809</v>
      </c>
      <c r="G15" s="5">
        <f t="shared" si="5"/>
        <v>1.3584970699758705</v>
      </c>
      <c r="H15" s="6">
        <f t="shared" si="6"/>
        <v>96.997292640905741</v>
      </c>
      <c r="I15" s="1">
        <f t="shared" si="7"/>
        <v>233.36780420544639</v>
      </c>
    </row>
    <row r="16" spans="1:9" x14ac:dyDescent="0.2">
      <c r="A16" s="1" t="s">
        <v>6</v>
      </c>
      <c r="B16" s="1">
        <v>3461</v>
      </c>
      <c r="C16" s="1">
        <v>8815</v>
      </c>
      <c r="D16" s="1">
        <v>8442</v>
      </c>
      <c r="E16" s="1">
        <v>808</v>
      </c>
      <c r="F16" s="5">
        <f t="shared" si="4"/>
        <v>2.5469517480496968</v>
      </c>
      <c r="G16" s="5">
        <f t="shared" si="5"/>
        <v>2.4391794279110082</v>
      </c>
      <c r="H16" s="6">
        <f t="shared" si="6"/>
        <v>95.76857629041406</v>
      </c>
      <c r="I16" s="1">
        <f t="shared" si="7"/>
        <v>233.4585379947992</v>
      </c>
    </row>
    <row r="17" spans="1:9" x14ac:dyDescent="0.2">
      <c r="A17" s="1" t="s">
        <v>7</v>
      </c>
      <c r="B17" s="1">
        <v>2690</v>
      </c>
      <c r="C17" s="1">
        <v>10312</v>
      </c>
      <c r="D17" s="1">
        <v>9913</v>
      </c>
      <c r="E17" s="1">
        <v>579</v>
      </c>
      <c r="F17" s="5">
        <f t="shared" si="4"/>
        <v>3.8334572490706318</v>
      </c>
      <c r="G17" s="5">
        <f t="shared" si="5"/>
        <v>3.6851301115241637</v>
      </c>
      <c r="H17" s="6">
        <f t="shared" si="6"/>
        <v>96.130721489526763</v>
      </c>
      <c r="I17" s="1">
        <f t="shared" si="7"/>
        <v>215.24163568773236</v>
      </c>
    </row>
    <row r="18" spans="1:9" x14ac:dyDescent="0.2">
      <c r="A18" s="1" t="s">
        <v>8</v>
      </c>
      <c r="B18" s="1">
        <v>2531</v>
      </c>
      <c r="C18" s="1">
        <v>11652</v>
      </c>
      <c r="D18" s="1">
        <v>11191</v>
      </c>
      <c r="E18" s="1">
        <v>402</v>
      </c>
      <c r="F18" s="5">
        <f t="shared" si="4"/>
        <v>4.6037139470564998</v>
      </c>
      <c r="G18" s="5">
        <f t="shared" si="5"/>
        <v>4.421572500987752</v>
      </c>
      <c r="H18" s="6">
        <f t="shared" si="6"/>
        <v>96.043597665636796</v>
      </c>
      <c r="I18" s="1">
        <f t="shared" si="7"/>
        <v>158.83050177795337</v>
      </c>
    </row>
    <row r="19" spans="1:9" x14ac:dyDescent="0.2">
      <c r="A19" s="1" t="s">
        <v>9</v>
      </c>
      <c r="B19" s="1">
        <v>1813</v>
      </c>
      <c r="C19" s="1">
        <v>9190</v>
      </c>
      <c r="D19" s="1">
        <v>8752</v>
      </c>
      <c r="E19" s="1">
        <v>139</v>
      </c>
      <c r="F19" s="5">
        <f t="shared" si="4"/>
        <v>5.0689464975179259</v>
      </c>
      <c r="G19" s="5">
        <f t="shared" si="5"/>
        <v>4.8273579702151128</v>
      </c>
      <c r="H19" s="6">
        <f t="shared" si="6"/>
        <v>95.233949945593039</v>
      </c>
      <c r="I19" s="1">
        <f t="shared" si="7"/>
        <v>76.668505239933808</v>
      </c>
    </row>
    <row r="20" spans="1:9" x14ac:dyDescent="0.2">
      <c r="A20" s="1" t="s">
        <v>10</v>
      </c>
      <c r="B20" s="1">
        <v>1551</v>
      </c>
      <c r="C20" s="1">
        <v>8096</v>
      </c>
      <c r="D20" s="1">
        <v>7656</v>
      </c>
      <c r="E20" s="1">
        <v>103</v>
      </c>
      <c r="F20" s="5">
        <f t="shared" si="4"/>
        <v>5.2198581560283692</v>
      </c>
      <c r="G20" s="5">
        <f t="shared" si="5"/>
        <v>4.9361702127659575</v>
      </c>
      <c r="H20" s="6">
        <f t="shared" si="6"/>
        <v>94.565217391304344</v>
      </c>
      <c r="I20" s="1">
        <f t="shared" si="7"/>
        <v>66.408768536428113</v>
      </c>
    </row>
    <row r="21" spans="1:9" x14ac:dyDescent="0.2">
      <c r="A21" s="1" t="s">
        <v>23</v>
      </c>
      <c r="H21" s="7" t="s">
        <v>32</v>
      </c>
      <c r="I21" s="1">
        <f>SUM(I14:I20)*5</f>
        <v>5336.5454338781328</v>
      </c>
    </row>
    <row r="22" spans="1:9" x14ac:dyDescent="0.2">
      <c r="A22" s="1" t="s">
        <v>27</v>
      </c>
    </row>
    <row r="23" spans="1:9" x14ac:dyDescent="0.2">
      <c r="A23" s="1" t="s">
        <v>0</v>
      </c>
      <c r="B23" s="1">
        <v>46556</v>
      </c>
      <c r="C23" s="1">
        <v>108522</v>
      </c>
      <c r="D23" s="1">
        <v>105721</v>
      </c>
      <c r="E23" s="1">
        <v>8457</v>
      </c>
      <c r="F23" s="5">
        <f>C23/B23</f>
        <v>2.3309992267376924</v>
      </c>
      <c r="G23" s="5">
        <f>D23/B23</f>
        <v>2.2708351232923789</v>
      </c>
      <c r="H23" s="6">
        <f>D23*100/C23</f>
        <v>97.41895652494425</v>
      </c>
      <c r="I23" s="1">
        <f>E23*1000/B23</f>
        <v>181.6522037975771</v>
      </c>
    </row>
    <row r="24" spans="1:9" x14ac:dyDescent="0.2">
      <c r="A24" s="1" t="s">
        <v>4</v>
      </c>
      <c r="B24" s="1">
        <v>9317</v>
      </c>
      <c r="C24" s="1">
        <v>2162</v>
      </c>
      <c r="D24" s="1">
        <v>2126</v>
      </c>
      <c r="E24" s="1">
        <v>813</v>
      </c>
      <c r="F24" s="5">
        <f t="shared" ref="F24:F30" si="8">C24/B24</f>
        <v>0.23204894279274443</v>
      </c>
      <c r="G24" s="5">
        <f t="shared" ref="G24:G30" si="9">D24/B24</f>
        <v>0.22818503810239346</v>
      </c>
      <c r="H24" s="6">
        <f t="shared" ref="H24:H30" si="10">D24*100/C24</f>
        <v>98.334875115633679</v>
      </c>
      <c r="I24" s="1">
        <f t="shared" ref="I24:I30" si="11">E24*1000/B24</f>
        <v>87.259847590426105</v>
      </c>
    </row>
    <row r="25" spans="1:9" x14ac:dyDescent="0.2">
      <c r="A25" s="1" t="s">
        <v>5</v>
      </c>
      <c r="B25" s="1">
        <v>8052</v>
      </c>
      <c r="C25" s="1">
        <v>8384</v>
      </c>
      <c r="D25" s="1">
        <v>8249</v>
      </c>
      <c r="E25" s="1">
        <v>2018</v>
      </c>
      <c r="F25" s="5">
        <f t="shared" si="8"/>
        <v>1.0412319920516642</v>
      </c>
      <c r="G25" s="5">
        <f t="shared" si="9"/>
        <v>1.0244659711872826</v>
      </c>
      <c r="H25" s="6">
        <f t="shared" si="10"/>
        <v>98.389790076335885</v>
      </c>
      <c r="I25" s="1">
        <f t="shared" si="11"/>
        <v>250.62096373571782</v>
      </c>
    </row>
    <row r="26" spans="1:9" x14ac:dyDescent="0.2">
      <c r="A26" s="1" t="s">
        <v>6</v>
      </c>
      <c r="B26" s="1">
        <v>8408</v>
      </c>
      <c r="C26" s="1">
        <v>17650</v>
      </c>
      <c r="D26" s="1">
        <v>17289</v>
      </c>
      <c r="E26" s="1">
        <v>2197</v>
      </c>
      <c r="F26" s="5">
        <f t="shared" si="8"/>
        <v>2.0991912464319697</v>
      </c>
      <c r="G26" s="5">
        <f t="shared" si="9"/>
        <v>2.0562559467174122</v>
      </c>
      <c r="H26" s="6">
        <f t="shared" si="10"/>
        <v>97.95467422096317</v>
      </c>
      <c r="I26" s="1">
        <f t="shared" si="11"/>
        <v>261.29876308277829</v>
      </c>
    </row>
    <row r="27" spans="1:9" x14ac:dyDescent="0.2">
      <c r="A27" s="1" t="s">
        <v>7</v>
      </c>
      <c r="B27" s="1">
        <v>6627</v>
      </c>
      <c r="C27" s="1">
        <v>20622</v>
      </c>
      <c r="D27" s="1">
        <v>20134</v>
      </c>
      <c r="E27" s="1">
        <v>1601</v>
      </c>
      <c r="F27" s="5">
        <f t="shared" si="8"/>
        <v>3.1118153010411951</v>
      </c>
      <c r="G27" s="5">
        <f t="shared" si="9"/>
        <v>3.0381771540666969</v>
      </c>
      <c r="H27" s="6">
        <f t="shared" si="10"/>
        <v>97.633595189603341</v>
      </c>
      <c r="I27" s="1">
        <f t="shared" si="11"/>
        <v>241.58744529953222</v>
      </c>
    </row>
    <row r="28" spans="1:9" x14ac:dyDescent="0.2">
      <c r="A28" s="1" t="s">
        <v>8</v>
      </c>
      <c r="B28" s="1">
        <v>6332</v>
      </c>
      <c r="C28" s="1">
        <v>24520</v>
      </c>
      <c r="D28" s="1">
        <v>23922</v>
      </c>
      <c r="E28" s="1">
        <v>1042</v>
      </c>
      <c r="F28" s="5">
        <f t="shared" si="8"/>
        <v>3.872394188250158</v>
      </c>
      <c r="G28" s="5">
        <f t="shared" si="9"/>
        <v>3.7779532533164879</v>
      </c>
      <c r="H28" s="6">
        <f t="shared" si="10"/>
        <v>97.561174551386628</v>
      </c>
      <c r="I28" s="1">
        <f t="shared" si="11"/>
        <v>164.56096020214781</v>
      </c>
    </row>
    <row r="29" spans="1:9" x14ac:dyDescent="0.2">
      <c r="A29" s="1" t="s">
        <v>9</v>
      </c>
      <c r="B29" s="1">
        <v>4323</v>
      </c>
      <c r="C29" s="1">
        <v>19016</v>
      </c>
      <c r="D29" s="1">
        <v>18424</v>
      </c>
      <c r="E29" s="1">
        <v>431</v>
      </c>
      <c r="F29" s="5">
        <f t="shared" si="8"/>
        <v>4.3987971316215591</v>
      </c>
      <c r="G29" s="5">
        <f t="shared" si="9"/>
        <v>4.2618551931529032</v>
      </c>
      <c r="H29" s="6">
        <f t="shared" si="10"/>
        <v>96.886832141354645</v>
      </c>
      <c r="I29" s="1">
        <f t="shared" si="11"/>
        <v>99.699282905389779</v>
      </c>
    </row>
    <row r="30" spans="1:9" x14ac:dyDescent="0.2">
      <c r="A30" s="1" t="s">
        <v>10</v>
      </c>
      <c r="B30" s="1">
        <v>3497</v>
      </c>
      <c r="C30" s="1">
        <v>16168</v>
      </c>
      <c r="D30" s="1">
        <v>15577</v>
      </c>
      <c r="E30" s="1">
        <v>355</v>
      </c>
      <c r="F30" s="5">
        <f t="shared" si="8"/>
        <v>4.623391478410066</v>
      </c>
      <c r="G30" s="5">
        <f t="shared" si="9"/>
        <v>4.4543894766943097</v>
      </c>
      <c r="H30" s="6">
        <f t="shared" si="10"/>
        <v>96.34463137060861</v>
      </c>
      <c r="I30" s="1">
        <f t="shared" si="11"/>
        <v>101.51558478696025</v>
      </c>
    </row>
    <row r="31" spans="1:9" x14ac:dyDescent="0.2">
      <c r="H31" s="7" t="s">
        <v>32</v>
      </c>
      <c r="I31" s="1">
        <f>SUM(I24:I30)*5</f>
        <v>6032.7142380147616</v>
      </c>
    </row>
    <row r="32" spans="1:9" x14ac:dyDescent="0.2">
      <c r="A32" s="8" t="s">
        <v>33</v>
      </c>
      <c r="B32" s="8"/>
      <c r="C32" s="8"/>
      <c r="D32" s="8"/>
      <c r="E32" s="8"/>
      <c r="F32" s="8"/>
      <c r="G32" s="8"/>
      <c r="H32" s="8"/>
      <c r="I32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List of Tables</vt:lpstr>
      <vt:lpstr>West New Britain</vt:lpstr>
      <vt:lpstr>Age and Sex</vt:lpstr>
      <vt:lpstr>Single age</vt:lpstr>
      <vt:lpstr>SMAM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 PNG West New Britain</dc:title>
  <dc:subject>2011 PNG West New Britain</dc:subject>
  <dc:creator>Michael Levin</dc:creator>
  <cp:keywords>2011 PNG;Papua New Guinea Statistics;2011 PNG West New Britain</cp:keywords>
  <cp:lastModifiedBy>Brad</cp:lastModifiedBy>
  <dcterms:created xsi:type="dcterms:W3CDTF">2020-08-07T19:54:31Z</dcterms:created>
  <dcterms:modified xsi:type="dcterms:W3CDTF">2020-08-11T11:46:02Z</dcterms:modified>
</cp:coreProperties>
</file>