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2011\html\"/>
    </mc:Choice>
  </mc:AlternateContent>
  <xr:revisionPtr revIDLastSave="0" documentId="8_{619CA4EB-2016-4731-9B98-EE839F13FA4C}" xr6:coauthVersionLast="45" xr6:coauthVersionMax="45" xr10:uidLastSave="{00000000-0000-0000-0000-000000000000}"/>
  <bookViews>
    <workbookView xWindow="-108" yWindow="-108" windowWidth="24792" windowHeight="13440" xr2:uid="{1151E27B-D37F-49B5-8823-9EF9913A14AF}"/>
  </bookViews>
  <sheets>
    <sheet name="List of Tables" sheetId="6" r:id="rId1"/>
    <sheet name="Western Highlands 2011" sheetId="1" r:id="rId2"/>
    <sheet name="Age and Sex" sheetId="2" r:id="rId3"/>
    <sheet name="Single Year" sheetId="3" r:id="rId4"/>
    <sheet name="SMAM" sheetId="4" r:id="rId5"/>
    <sheet name="Fertility" sheetId="5" r:id="rId6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6" l="1"/>
  <c r="A10" i="6"/>
  <c r="A9" i="6"/>
  <c r="A8" i="6"/>
  <c r="A7" i="6"/>
  <c r="J56" i="4" l="1"/>
  <c r="I56" i="4"/>
  <c r="H56" i="4"/>
  <c r="K51" i="4" s="1"/>
  <c r="J55" i="4"/>
  <c r="I55" i="4"/>
  <c r="H55" i="4"/>
  <c r="J54" i="4"/>
  <c r="I54" i="4"/>
  <c r="H54" i="4"/>
  <c r="J53" i="4"/>
  <c r="I53" i="4"/>
  <c r="H53" i="4"/>
  <c r="J52" i="4"/>
  <c r="I52" i="4"/>
  <c r="H52" i="4"/>
  <c r="M51" i="4"/>
  <c r="M56" i="4" s="1"/>
  <c r="L51" i="4"/>
  <c r="L56" i="4" s="1"/>
  <c r="J51" i="4"/>
  <c r="I51" i="4"/>
  <c r="H51" i="4"/>
  <c r="J50" i="4"/>
  <c r="I50" i="4"/>
  <c r="H50" i="4"/>
  <c r="J49" i="4"/>
  <c r="J57" i="4" s="1"/>
  <c r="M49" i="4" s="1"/>
  <c r="I49" i="4"/>
  <c r="I57" i="4" s="1"/>
  <c r="L49" i="4" s="1"/>
  <c r="H49" i="4"/>
  <c r="H57" i="4" s="1"/>
  <c r="K49" i="4" s="1"/>
  <c r="J45" i="4"/>
  <c r="I45" i="4"/>
  <c r="L40" i="4" s="1"/>
  <c r="H45" i="4"/>
  <c r="J44" i="4"/>
  <c r="I44" i="4"/>
  <c r="H44" i="4"/>
  <c r="K40" i="4" s="1"/>
  <c r="J43" i="4"/>
  <c r="I43" i="4"/>
  <c r="H43" i="4"/>
  <c r="J42" i="4"/>
  <c r="I42" i="4"/>
  <c r="H42" i="4"/>
  <c r="J41" i="4"/>
  <c r="I41" i="4"/>
  <c r="H41" i="4"/>
  <c r="M40" i="4"/>
  <c r="M45" i="4" s="1"/>
  <c r="J40" i="4"/>
  <c r="I40" i="4"/>
  <c r="H40" i="4"/>
  <c r="J39" i="4"/>
  <c r="I39" i="4"/>
  <c r="H39" i="4"/>
  <c r="J38" i="4"/>
  <c r="J46" i="4" s="1"/>
  <c r="M38" i="4" s="1"/>
  <c r="I38" i="4"/>
  <c r="I46" i="4" s="1"/>
  <c r="L38" i="4" s="1"/>
  <c r="H38" i="4"/>
  <c r="H46" i="4" s="1"/>
  <c r="K38" i="4" s="1"/>
  <c r="J34" i="4"/>
  <c r="M29" i="4" s="1"/>
  <c r="I34" i="4"/>
  <c r="H34" i="4"/>
  <c r="K29" i="4" s="1"/>
  <c r="J33" i="4"/>
  <c r="I33" i="4"/>
  <c r="H33" i="4"/>
  <c r="J32" i="4"/>
  <c r="I32" i="4"/>
  <c r="H32" i="4"/>
  <c r="J31" i="4"/>
  <c r="I31" i="4"/>
  <c r="H31" i="4"/>
  <c r="J30" i="4"/>
  <c r="I30" i="4"/>
  <c r="H30" i="4"/>
  <c r="L29" i="4"/>
  <c r="L34" i="4" s="1"/>
  <c r="J29" i="4"/>
  <c r="I29" i="4"/>
  <c r="H29" i="4"/>
  <c r="J28" i="4"/>
  <c r="I28" i="4"/>
  <c r="H28" i="4"/>
  <c r="J27" i="4"/>
  <c r="J35" i="4" s="1"/>
  <c r="M27" i="4" s="1"/>
  <c r="I27" i="4"/>
  <c r="I35" i="4" s="1"/>
  <c r="L27" i="4" s="1"/>
  <c r="H27" i="4"/>
  <c r="H35" i="4" s="1"/>
  <c r="K27" i="4" s="1"/>
  <c r="J23" i="4"/>
  <c r="M18" i="4" s="1"/>
  <c r="I23" i="4"/>
  <c r="H23" i="4"/>
  <c r="K18" i="4" s="1"/>
  <c r="J22" i="4"/>
  <c r="I22" i="4"/>
  <c r="H22" i="4"/>
  <c r="J21" i="4"/>
  <c r="I21" i="4"/>
  <c r="H21" i="4"/>
  <c r="J20" i="4"/>
  <c r="I20" i="4"/>
  <c r="H20" i="4"/>
  <c r="J19" i="4"/>
  <c r="I19" i="4"/>
  <c r="H19" i="4"/>
  <c r="L18" i="4"/>
  <c r="L23" i="4" s="1"/>
  <c r="J18" i="4"/>
  <c r="I18" i="4"/>
  <c r="H18" i="4"/>
  <c r="J17" i="4"/>
  <c r="I17" i="4"/>
  <c r="H17" i="4"/>
  <c r="J16" i="4"/>
  <c r="J24" i="4" s="1"/>
  <c r="M16" i="4" s="1"/>
  <c r="I16" i="4"/>
  <c r="I24" i="4" s="1"/>
  <c r="L16" i="4" s="1"/>
  <c r="H16" i="4"/>
  <c r="H24" i="4" s="1"/>
  <c r="K16" i="4" s="1"/>
  <c r="J12" i="4"/>
  <c r="I12" i="4"/>
  <c r="H12" i="4"/>
  <c r="J11" i="4"/>
  <c r="I11" i="4"/>
  <c r="L7" i="4" s="1"/>
  <c r="H11" i="4"/>
  <c r="K7" i="4" s="1"/>
  <c r="J10" i="4"/>
  <c r="I10" i="4"/>
  <c r="H10" i="4"/>
  <c r="J9" i="4"/>
  <c r="I9" i="4"/>
  <c r="H9" i="4"/>
  <c r="J8" i="4"/>
  <c r="I8" i="4"/>
  <c r="I13" i="4" s="1"/>
  <c r="L5" i="4" s="1"/>
  <c r="H8" i="4"/>
  <c r="M7" i="4"/>
  <c r="M12" i="4" s="1"/>
  <c r="J7" i="4"/>
  <c r="I7" i="4"/>
  <c r="H7" i="4"/>
  <c r="J6" i="4"/>
  <c r="I6" i="4"/>
  <c r="H6" i="4"/>
  <c r="J5" i="4"/>
  <c r="J13" i="4" s="1"/>
  <c r="M5" i="4" s="1"/>
  <c r="I5" i="4"/>
  <c r="H5" i="4"/>
  <c r="H13" i="4" s="1"/>
  <c r="K5" i="4" s="1"/>
  <c r="I50" i="5"/>
  <c r="H50" i="5"/>
  <c r="G50" i="5"/>
  <c r="F50" i="5"/>
  <c r="I49" i="5"/>
  <c r="H49" i="5"/>
  <c r="G49" i="5"/>
  <c r="F49" i="5"/>
  <c r="I48" i="5"/>
  <c r="H48" i="5"/>
  <c r="G48" i="5"/>
  <c r="F48" i="5"/>
  <c r="I47" i="5"/>
  <c r="H47" i="5"/>
  <c r="G47" i="5"/>
  <c r="F47" i="5"/>
  <c r="I46" i="5"/>
  <c r="H46" i="5"/>
  <c r="G46" i="5"/>
  <c r="F46" i="5"/>
  <c r="I45" i="5"/>
  <c r="H45" i="5"/>
  <c r="G45" i="5"/>
  <c r="F45" i="5"/>
  <c r="I44" i="5"/>
  <c r="I51" i="5" s="1"/>
  <c r="H44" i="5"/>
  <c r="G44" i="5"/>
  <c r="F44" i="5"/>
  <c r="I43" i="5"/>
  <c r="H43" i="5"/>
  <c r="G43" i="5"/>
  <c r="F43" i="5"/>
  <c r="I40" i="5"/>
  <c r="H40" i="5"/>
  <c r="G40" i="5"/>
  <c r="F40" i="5"/>
  <c r="I39" i="5"/>
  <c r="H39" i="5"/>
  <c r="G39" i="5"/>
  <c r="F39" i="5"/>
  <c r="I38" i="5"/>
  <c r="H38" i="5"/>
  <c r="G38" i="5"/>
  <c r="F38" i="5"/>
  <c r="I37" i="5"/>
  <c r="H37" i="5"/>
  <c r="G37" i="5"/>
  <c r="F37" i="5"/>
  <c r="I36" i="5"/>
  <c r="H36" i="5"/>
  <c r="G36" i="5"/>
  <c r="F36" i="5"/>
  <c r="I35" i="5"/>
  <c r="H35" i="5"/>
  <c r="G35" i="5"/>
  <c r="F35" i="5"/>
  <c r="I34" i="5"/>
  <c r="H34" i="5"/>
  <c r="G34" i="5"/>
  <c r="F34" i="5"/>
  <c r="I33" i="5"/>
  <c r="H33" i="5"/>
  <c r="G33" i="5"/>
  <c r="F33" i="5"/>
  <c r="I30" i="5"/>
  <c r="H30" i="5"/>
  <c r="G30" i="5"/>
  <c r="F30" i="5"/>
  <c r="I29" i="5"/>
  <c r="H29" i="5"/>
  <c r="G29" i="5"/>
  <c r="F29" i="5"/>
  <c r="I28" i="5"/>
  <c r="H28" i="5"/>
  <c r="G28" i="5"/>
  <c r="F28" i="5"/>
  <c r="I27" i="5"/>
  <c r="H27" i="5"/>
  <c r="G27" i="5"/>
  <c r="F27" i="5"/>
  <c r="I26" i="5"/>
  <c r="H26" i="5"/>
  <c r="G26" i="5"/>
  <c r="F26" i="5"/>
  <c r="I25" i="5"/>
  <c r="H25" i="5"/>
  <c r="G25" i="5"/>
  <c r="F25" i="5"/>
  <c r="I24" i="5"/>
  <c r="H24" i="5"/>
  <c r="G24" i="5"/>
  <c r="F24" i="5"/>
  <c r="I23" i="5"/>
  <c r="H23" i="5"/>
  <c r="G23" i="5"/>
  <c r="F23" i="5"/>
  <c r="I20" i="5"/>
  <c r="H20" i="5"/>
  <c r="G20" i="5"/>
  <c r="F20" i="5"/>
  <c r="I19" i="5"/>
  <c r="H19" i="5"/>
  <c r="G19" i="5"/>
  <c r="F19" i="5"/>
  <c r="I18" i="5"/>
  <c r="H18" i="5"/>
  <c r="G18" i="5"/>
  <c r="F18" i="5"/>
  <c r="I17" i="5"/>
  <c r="H17" i="5"/>
  <c r="G17" i="5"/>
  <c r="F17" i="5"/>
  <c r="I16" i="5"/>
  <c r="H16" i="5"/>
  <c r="G16" i="5"/>
  <c r="F16" i="5"/>
  <c r="I15" i="5"/>
  <c r="H15" i="5"/>
  <c r="G15" i="5"/>
  <c r="F15" i="5"/>
  <c r="I14" i="5"/>
  <c r="I21" i="5" s="1"/>
  <c r="H14" i="5"/>
  <c r="G14" i="5"/>
  <c r="F14" i="5"/>
  <c r="I13" i="5"/>
  <c r="H13" i="5"/>
  <c r="G13" i="5"/>
  <c r="F13" i="5"/>
  <c r="I10" i="5"/>
  <c r="H10" i="5"/>
  <c r="G10" i="5"/>
  <c r="F10" i="5"/>
  <c r="I9" i="5"/>
  <c r="H9" i="5"/>
  <c r="G9" i="5"/>
  <c r="F9" i="5"/>
  <c r="I8" i="5"/>
  <c r="H8" i="5"/>
  <c r="G8" i="5"/>
  <c r="F8" i="5"/>
  <c r="I7" i="5"/>
  <c r="H7" i="5"/>
  <c r="G7" i="5"/>
  <c r="F7" i="5"/>
  <c r="I6" i="5"/>
  <c r="H6" i="5"/>
  <c r="G6" i="5"/>
  <c r="F6" i="5"/>
  <c r="I5" i="5"/>
  <c r="H5" i="5"/>
  <c r="G5" i="5"/>
  <c r="F5" i="5"/>
  <c r="I4" i="5"/>
  <c r="H4" i="5"/>
  <c r="G4" i="5"/>
  <c r="F4" i="5"/>
  <c r="I3" i="5"/>
  <c r="H3" i="5"/>
  <c r="G3" i="5"/>
  <c r="F3" i="5"/>
  <c r="M55" i="4" l="1"/>
  <c r="M57" i="4" s="1"/>
  <c r="K55" i="4"/>
  <c r="K57" i="4" s="1"/>
  <c r="L55" i="4"/>
  <c r="L57" i="4" s="1"/>
  <c r="K56" i="4"/>
  <c r="K53" i="4"/>
  <c r="L53" i="4"/>
  <c r="M53" i="4"/>
  <c r="M44" i="4"/>
  <c r="M46" i="4" s="1"/>
  <c r="K45" i="4"/>
  <c r="K42" i="4"/>
  <c r="K44" i="4" s="1"/>
  <c r="K46" i="4" s="1"/>
  <c r="L45" i="4"/>
  <c r="L42" i="4"/>
  <c r="L44" i="4" s="1"/>
  <c r="L46" i="4" s="1"/>
  <c r="M42" i="4"/>
  <c r="M33" i="4"/>
  <c r="K33" i="4"/>
  <c r="K35" i="4" s="1"/>
  <c r="M34" i="4"/>
  <c r="M31" i="4"/>
  <c r="K34" i="4"/>
  <c r="K31" i="4"/>
  <c r="L31" i="4"/>
  <c r="L33" i="4" s="1"/>
  <c r="L35" i="4" s="1"/>
  <c r="M22" i="4"/>
  <c r="M24" i="4" s="1"/>
  <c r="M23" i="4"/>
  <c r="M20" i="4"/>
  <c r="K23" i="4"/>
  <c r="K20" i="4"/>
  <c r="K22" i="4"/>
  <c r="K24" i="4" s="1"/>
  <c r="L20" i="4"/>
  <c r="L22" i="4" s="1"/>
  <c r="L24" i="4" s="1"/>
  <c r="M11" i="4"/>
  <c r="M13" i="4" s="1"/>
  <c r="K12" i="4"/>
  <c r="K9" i="4"/>
  <c r="K11" i="4" s="1"/>
  <c r="K13" i="4" s="1"/>
  <c r="L12" i="4"/>
  <c r="L9" i="4"/>
  <c r="L11" i="4"/>
  <c r="L13" i="4" s="1"/>
  <c r="M9" i="4"/>
  <c r="I11" i="5"/>
  <c r="I41" i="5"/>
  <c r="I31" i="5"/>
  <c r="M35" i="4" l="1"/>
</calcChain>
</file>

<file path=xl/sharedStrings.xml><?xml version="1.0" encoding="utf-8"?>
<sst xmlns="http://schemas.openxmlformats.org/spreadsheetml/2006/main" count="257" uniqueCount="52">
  <si>
    <t>Total</t>
  </si>
  <si>
    <t>Dei</t>
  </si>
  <si>
    <t>Mt Hagen</t>
  </si>
  <si>
    <t>Mul/Baiyer</t>
  </si>
  <si>
    <t>Tambul/Nebilyer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</si>
  <si>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</si>
  <si>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</si>
  <si>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</si>
  <si>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</si>
  <si>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</si>
  <si>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</si>
  <si>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</si>
  <si>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</si>
  <si>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</si>
  <si>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</si>
  <si>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</si>
  <si>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</si>
  <si>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</si>
  <si>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</si>
  <si>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</si>
  <si>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Males</t>
  </si>
  <si>
    <t>Females</t>
  </si>
  <si>
    <t>Never married</t>
  </si>
  <si>
    <t xml:space="preserve">   SMAM Ages</t>
  </si>
  <si>
    <t xml:space="preserve">   Dei</t>
  </si>
  <si>
    <t xml:space="preserve">   Mt Hagen</t>
  </si>
  <si>
    <t xml:space="preserve">   Mul/Baiyer</t>
  </si>
  <si>
    <t xml:space="preserve">   Tambul/Nebilyer</t>
  </si>
  <si>
    <t>CEB</t>
  </si>
  <si>
    <t>CS</t>
  </si>
  <si>
    <t>LB</t>
  </si>
  <si>
    <t xml:space="preserve">   Fertility ages</t>
  </si>
  <si>
    <t>CEB/W</t>
  </si>
  <si>
    <t>CS/W</t>
  </si>
  <si>
    <t>CS/CEB</t>
  </si>
  <si>
    <t>ASFR</t>
  </si>
  <si>
    <t>Table 5. Fertility by District, Western Highlands Province, PNG: 2011</t>
  </si>
  <si>
    <t>TFR ==&gt;</t>
  </si>
  <si>
    <t>Source: 2011 Papua New Guinea Census</t>
  </si>
  <si>
    <t>Average Age 1st Marriage</t>
  </si>
  <si>
    <t>Table 4. Average Age at First Marriage by District, Western Hioghlands Province, PNG: 2011</t>
  </si>
  <si>
    <t xml:space="preserve">     Total</t>
  </si>
  <si>
    <t>5 - 9</t>
  </si>
  <si>
    <t>10 - 14</t>
  </si>
  <si>
    <t xml:space="preserve">    Males</t>
  </si>
  <si>
    <t xml:space="preserve">    Females</t>
  </si>
  <si>
    <t>Table 2. Age by Districts and Sex, Western Highlands Province, PNG: 2011</t>
  </si>
  <si>
    <t>Table 3. Single Year of Age by Districts and Sex, Western Highlands Province, PNG: 2011</t>
  </si>
  <si>
    <t>Table 1. Sex and Age by Districts, Western Highlands Province, PNG: 2011</t>
  </si>
  <si>
    <t>2011 PNG Western Highlands</t>
  </si>
  <si>
    <t>List of Tables</t>
  </si>
  <si>
    <t>Papua New Guinea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</si>
</sst>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sz val="7"/>
      <color theme="1"/>
      <name val="Times New Roman"/>
      <family val="1"/>
    </font>
    <font>
      <sz val="26"/>
      <color theme="1"/>
      <name val="Calibri"/>
      <family val="2"/>
      <scheme val="minor"/>
    </font>
    <font>
      <sz val="28"/>
      <color theme="0" tint="-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gradientFill degree="315">
        <stop position="0">
          <color theme="1"/>
        </stop>
        <stop position="1">
          <color rgb="FFC00000"/>
        </stop>
      </gradient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3" fontId="2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4" fontId="2" fillId="0" borderId="0" xfId="0" applyNumberFormat="1" applyFont="1"/>
    <xf numFmtId="164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/>
    <xf numFmtId="165" fontId="3" fillId="2" borderId="0" xfId="0" applyNumberFormat="1" applyFont="1" applyFill="1"/>
    <xf numFmtId="3" fontId="2" fillId="0" borderId="1" xfId="0" applyNumberFormat="1" applyFont="1" applyBorder="1" applyAlignment="1">
      <alignment horizontal="right"/>
    </xf>
    <xf numFmtId="49" fontId="2" fillId="0" borderId="0" xfId="0" applyNumberFormat="1" applyFont="1"/>
    <xf numFmtId="49" fontId="2" fillId="0" borderId="4" xfId="0" applyNumberFormat="1" applyFont="1" applyBorder="1"/>
    <xf numFmtId="3" fontId="4" fillId="0" borderId="0" xfId="0" applyNumberFormat="1" applyFont="1"/>
    <xf numFmtId="49" fontId="4" fillId="0" borderId="0" xfId="0" applyNumberFormat="1" applyFont="1"/>
    <xf numFmtId="164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4" fillId="0" borderId="5" xfId="0" applyNumberFormat="1" applyFont="1" applyBorder="1"/>
    <xf numFmtId="3" fontId="4" fillId="0" borderId="7" xfId="0" applyNumberFormat="1" applyFont="1" applyBorder="1" applyAlignment="1">
      <alignment horizontal="right"/>
    </xf>
    <xf numFmtId="3" fontId="4" fillId="0" borderId="4" xfId="0" applyNumberFormat="1" applyFont="1" applyBorder="1"/>
    <xf numFmtId="3" fontId="4" fillId="0" borderId="4" xfId="0" applyNumberFormat="1" applyFont="1" applyBorder="1" applyAlignment="1">
      <alignment horizontal="left"/>
    </xf>
    <xf numFmtId="3" fontId="4" fillId="0" borderId="0" xfId="0" applyNumberFormat="1" applyFont="1" applyAlignment="1">
      <alignment horizontal="left"/>
    </xf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textRotation="45"/>
    </xf>
    <xf numFmtId="0" fontId="6" fillId="3" borderId="0" xfId="0" applyFont="1" applyFill="1" applyAlignment="1">
      <alignment horizontal="center" textRotation="45"/>
    </xf>
    <xf numFmtId="0" fontId="7" fillId="0" borderId="0" xfId="2" applyAlignment="1">
      <alignment horizontal="left"/>
    </xf>
    <xf numFmtId="49" fontId="7" fillId="0" borderId="0" xfId="2" quotePrefix="1" applyNumberFormat="1" applyAlignment="1">
      <alignment horizontal="left"/>
    </xf>
    <xf numFmtId="3" fontId="7" fillId="0" borderId="0" xfId="2" applyNumberForma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41D68-538E-4C45-B6EC-894A17D2FE4E}">
  <dimension ref="A1:L31"/>
  <sheetViews>
    <sheetView tabSelected="1" workbookViewId="0">
      <selection activeCell="A24" sqref="A24:H24"/>
    </sheetView>
  </sheetViews>
  <sheetFormatPr defaultRowHeight="14.4" x14ac:dyDescent="0.3"/>
  <sheetData>
    <row r="1" spans="1:12" ht="14.4" customHeight="1" x14ac:dyDescent="0.3">
      <c r="A1" s="35" t="s">
        <v>49</v>
      </c>
      <c r="B1" s="35"/>
      <c r="C1" s="35"/>
      <c r="D1" s="35"/>
      <c r="E1" s="35"/>
      <c r="F1" s="35"/>
      <c r="G1" s="35"/>
      <c r="H1" s="35"/>
      <c r="I1" s="38" t="s">
        <v>51</v>
      </c>
      <c r="J1" s="38"/>
      <c r="K1" s="38"/>
      <c r="L1" s="38"/>
    </row>
    <row r="2" spans="1:12" x14ac:dyDescent="0.3">
      <c r="A2" s="35"/>
      <c r="B2" s="35"/>
      <c r="C2" s="35"/>
      <c r="D2" s="35"/>
      <c r="E2" s="35"/>
      <c r="F2" s="35"/>
      <c r="G2" s="35"/>
      <c r="H2" s="35"/>
      <c r="I2" s="38"/>
      <c r="J2" s="38"/>
      <c r="K2" s="38"/>
      <c r="L2" s="38"/>
    </row>
    <row r="3" spans="1:12" x14ac:dyDescent="0.3">
      <c r="A3" s="35"/>
      <c r="B3" s="35"/>
      <c r="C3" s="35"/>
      <c r="D3" s="35"/>
      <c r="E3" s="35"/>
      <c r="F3" s="35"/>
      <c r="G3" s="35"/>
      <c r="H3" s="35"/>
      <c r="I3" s="38"/>
      <c r="J3" s="38"/>
      <c r="K3" s="38"/>
      <c r="L3" s="38"/>
    </row>
    <row r="4" spans="1:12" x14ac:dyDescent="0.3">
      <c r="A4" s="35" t="s">
        <v>50</v>
      </c>
      <c r="B4" s="35"/>
      <c r="C4" s="35"/>
      <c r="D4" s="35"/>
      <c r="E4" s="35"/>
      <c r="F4" s="35"/>
      <c r="G4" s="35"/>
      <c r="H4" s="35"/>
      <c r="I4" s="38"/>
      <c r="J4" s="38"/>
      <c r="K4" s="38"/>
      <c r="L4" s="38"/>
    </row>
    <row r="5" spans="1:12" x14ac:dyDescent="0.3">
      <c r="A5" s="35"/>
      <c r="B5" s="35"/>
      <c r="C5" s="35"/>
      <c r="D5" s="35"/>
      <c r="E5" s="35"/>
      <c r="F5" s="35"/>
      <c r="G5" s="35"/>
      <c r="H5" s="35"/>
      <c r="I5" s="38"/>
      <c r="J5" s="38"/>
      <c r="K5" s="38"/>
      <c r="L5" s="38"/>
    </row>
    <row r="6" spans="1:12" x14ac:dyDescent="0.3">
      <c r="A6" s="35"/>
      <c r="B6" s="35"/>
      <c r="C6" s="35"/>
      <c r="D6" s="35"/>
      <c r="E6" s="35"/>
      <c r="F6" s="35"/>
      <c r="G6" s="35"/>
      <c r="H6" s="35"/>
      <c r="I6" s="38"/>
      <c r="J6" s="38"/>
      <c r="K6" s="38"/>
      <c r="L6" s="38"/>
    </row>
    <row r="7" spans="1:12" x14ac:dyDescent="0.3">
      <c r="A7" s="40" t="str">
        <f>'Western Highlands 2011'!A1</f>
        <v>Table 1. Sex and Age by Districts, Western Highlands Province, PNG: 2011</v>
      </c>
      <c r="B7" s="39"/>
      <c r="C7" s="39"/>
      <c r="D7" s="39"/>
      <c r="E7" s="39"/>
      <c r="F7" s="39"/>
      <c r="G7" s="39"/>
      <c r="H7" s="39"/>
      <c r="I7" s="38"/>
      <c r="J7" s="38"/>
      <c r="K7" s="38"/>
      <c r="L7" s="38"/>
    </row>
    <row r="8" spans="1:12" x14ac:dyDescent="0.3">
      <c r="A8" s="40" t="str">
        <f>'Age and Sex'!A1</f>
        <v>Table 2. Age by Districts and Sex, Western Highlands Province, PNG: 2011</v>
      </c>
      <c r="B8" s="39"/>
      <c r="C8" s="39"/>
      <c r="D8" s="39"/>
      <c r="E8" s="39"/>
      <c r="F8" s="39"/>
      <c r="G8" s="39"/>
      <c r="H8" s="39"/>
      <c r="I8" s="38"/>
      <c r="J8" s="38"/>
      <c r="K8" s="38"/>
      <c r="L8" s="38"/>
    </row>
    <row r="9" spans="1:12" x14ac:dyDescent="0.3">
      <c r="A9" s="40" t="str">
        <f>'Single Year'!A1</f>
        <v>Table 3. Single Year of Age by Districts and Sex, Western Highlands Province, PNG: 2011</v>
      </c>
      <c r="B9" s="39"/>
      <c r="C9" s="39"/>
      <c r="D9" s="39"/>
      <c r="E9" s="39"/>
      <c r="F9" s="39"/>
      <c r="G9" s="39"/>
      <c r="H9" s="39"/>
      <c r="I9" s="38"/>
      <c r="J9" s="38"/>
      <c r="K9" s="38"/>
      <c r="L9" s="38"/>
    </row>
    <row r="10" spans="1:12" x14ac:dyDescent="0.3">
      <c r="A10" s="41" t="str">
        <f>SMAM!A1</f>
        <v>Table 4. Average Age at First Marriage by District, Western Hioghlands Province, PNG: 2011</v>
      </c>
      <c r="B10" s="39"/>
      <c r="C10" s="39"/>
      <c r="D10" s="39"/>
      <c r="E10" s="39"/>
      <c r="F10" s="39"/>
      <c r="G10" s="39"/>
      <c r="H10" s="39"/>
      <c r="I10" s="38"/>
      <c r="J10" s="38"/>
      <c r="K10" s="38"/>
      <c r="L10" s="38"/>
    </row>
    <row r="11" spans="1:12" x14ac:dyDescent="0.3">
      <c r="A11" s="41" t="str">
        <f>Fertility!A1</f>
        <v>Table 5. Fertility by District, Western Highlands Province, PNG: 2011</v>
      </c>
      <c r="B11" s="39"/>
      <c r="C11" s="39"/>
      <c r="D11" s="39"/>
      <c r="E11" s="39"/>
      <c r="F11" s="39"/>
      <c r="G11" s="39"/>
      <c r="H11" s="39"/>
      <c r="I11" s="38"/>
      <c r="J11" s="38"/>
      <c r="K11" s="38"/>
      <c r="L11" s="38"/>
    </row>
    <row r="12" spans="1:12" x14ac:dyDescent="0.3">
      <c r="A12" s="36"/>
      <c r="B12" s="36"/>
      <c r="C12" s="36"/>
      <c r="D12" s="36"/>
      <c r="E12" s="36"/>
      <c r="F12" s="36"/>
      <c r="G12" s="36"/>
      <c r="H12" s="36"/>
      <c r="I12" s="38"/>
      <c r="J12" s="38"/>
      <c r="K12" s="38"/>
      <c r="L12" s="38"/>
    </row>
    <row r="13" spans="1:12" x14ac:dyDescent="0.3">
      <c r="A13" s="36"/>
      <c r="B13" s="36"/>
      <c r="C13" s="36"/>
      <c r="D13" s="36"/>
      <c r="E13" s="36"/>
      <c r="F13" s="36"/>
      <c r="G13" s="36"/>
      <c r="H13" s="36"/>
      <c r="I13" s="38"/>
      <c r="J13" s="38"/>
      <c r="K13" s="38"/>
      <c r="L13" s="38"/>
    </row>
    <row r="14" spans="1:12" x14ac:dyDescent="0.3">
      <c r="A14" s="36"/>
      <c r="B14" s="36"/>
      <c r="C14" s="36"/>
      <c r="D14" s="36"/>
      <c r="E14" s="36"/>
      <c r="F14" s="36"/>
      <c r="G14" s="36"/>
      <c r="H14" s="36"/>
      <c r="I14" s="37"/>
      <c r="J14" s="37"/>
      <c r="K14" s="37"/>
      <c r="L14" s="37"/>
    </row>
    <row r="15" spans="1:12" x14ac:dyDescent="0.3">
      <c r="A15" s="36"/>
      <c r="B15" s="36"/>
      <c r="C15" s="36"/>
      <c r="D15" s="36"/>
      <c r="E15" s="36"/>
      <c r="F15" s="36"/>
      <c r="G15" s="36"/>
      <c r="H15" s="36"/>
      <c r="I15" s="37"/>
      <c r="J15" s="37"/>
      <c r="K15" s="37"/>
      <c r="L15" s="37"/>
    </row>
    <row r="16" spans="1:12" x14ac:dyDescent="0.3">
      <c r="A16" s="36"/>
      <c r="B16" s="36"/>
      <c r="C16" s="36"/>
      <c r="D16" s="36"/>
      <c r="E16" s="36"/>
      <c r="F16" s="36"/>
      <c r="G16" s="36"/>
      <c r="H16" s="36"/>
      <c r="I16" s="37"/>
      <c r="J16" s="37"/>
      <c r="K16" s="37"/>
      <c r="L16" s="37"/>
    </row>
    <row r="17" spans="1:12" x14ac:dyDescent="0.3">
      <c r="A17" s="36"/>
      <c r="B17" s="36"/>
      <c r="C17" s="36"/>
      <c r="D17" s="36"/>
      <c r="E17" s="36"/>
      <c r="F17" s="36"/>
      <c r="G17" s="36"/>
      <c r="H17" s="36"/>
      <c r="I17" s="37"/>
      <c r="J17" s="37"/>
      <c r="K17" s="37"/>
      <c r="L17" s="37"/>
    </row>
    <row r="18" spans="1:12" x14ac:dyDescent="0.3">
      <c r="A18" s="36"/>
      <c r="B18" s="36"/>
      <c r="C18" s="36"/>
      <c r="D18" s="36"/>
      <c r="E18" s="36"/>
      <c r="F18" s="36"/>
      <c r="G18" s="36"/>
      <c r="H18" s="36"/>
      <c r="I18" s="37"/>
      <c r="J18" s="37"/>
      <c r="K18" s="37"/>
      <c r="L18" s="37"/>
    </row>
    <row r="19" spans="1:12" x14ac:dyDescent="0.3">
      <c r="A19" s="36"/>
      <c r="B19" s="36"/>
      <c r="C19" s="36"/>
      <c r="D19" s="36"/>
      <c r="E19" s="36"/>
      <c r="F19" s="36"/>
      <c r="G19" s="36"/>
      <c r="H19" s="36"/>
      <c r="I19" s="37"/>
      <c r="J19" s="37"/>
      <c r="K19" s="37"/>
      <c r="L19" s="37"/>
    </row>
    <row r="20" spans="1:12" x14ac:dyDescent="0.3">
      <c r="A20" s="36"/>
      <c r="B20" s="36"/>
      <c r="C20" s="36"/>
      <c r="D20" s="36"/>
      <c r="E20" s="36"/>
      <c r="F20" s="36"/>
      <c r="G20" s="36"/>
      <c r="H20" s="36"/>
      <c r="I20" s="37"/>
      <c r="J20" s="37"/>
      <c r="K20" s="37"/>
      <c r="L20" s="37"/>
    </row>
    <row r="21" spans="1:12" x14ac:dyDescent="0.3">
      <c r="A21" s="36"/>
      <c r="B21" s="36"/>
      <c r="C21" s="36"/>
      <c r="D21" s="36"/>
      <c r="E21" s="36"/>
      <c r="F21" s="36"/>
      <c r="G21" s="36"/>
      <c r="H21" s="36"/>
      <c r="I21" s="37"/>
      <c r="J21" s="37"/>
      <c r="K21" s="37"/>
      <c r="L21" s="37"/>
    </row>
    <row r="22" spans="1:12" x14ac:dyDescent="0.3">
      <c r="A22" s="36"/>
      <c r="B22" s="36"/>
      <c r="C22" s="36"/>
      <c r="D22" s="36"/>
      <c r="E22" s="36"/>
      <c r="F22" s="36"/>
      <c r="G22" s="36"/>
      <c r="H22" s="36"/>
      <c r="I22" s="37"/>
      <c r="J22" s="37"/>
      <c r="K22" s="37"/>
      <c r="L22" s="37"/>
    </row>
    <row r="23" spans="1:12" x14ac:dyDescent="0.3">
      <c r="A23" s="36"/>
      <c r="B23" s="36"/>
      <c r="C23" s="36"/>
      <c r="D23" s="36"/>
      <c r="E23" s="36"/>
      <c r="F23" s="36"/>
      <c r="G23" s="36"/>
      <c r="H23" s="36"/>
      <c r="I23" s="37"/>
      <c r="J23" s="37"/>
      <c r="K23" s="37"/>
      <c r="L23" s="37"/>
    </row>
    <row r="24" spans="1:12" x14ac:dyDescent="0.3">
      <c r="A24" s="36"/>
      <c r="B24" s="36"/>
      <c r="C24" s="36"/>
      <c r="D24" s="36"/>
      <c r="E24" s="36"/>
      <c r="F24" s="36"/>
      <c r="G24" s="36"/>
      <c r="H24" s="36"/>
      <c r="I24" s="37"/>
      <c r="J24" s="37"/>
      <c r="K24" s="37"/>
      <c r="L24" s="37"/>
    </row>
    <row r="25" spans="1:12" x14ac:dyDescent="0.3">
      <c r="A25" s="36"/>
      <c r="B25" s="36"/>
      <c r="C25" s="36"/>
      <c r="D25" s="36"/>
      <c r="E25" s="36"/>
      <c r="F25" s="36"/>
      <c r="G25" s="36"/>
      <c r="H25" s="36"/>
      <c r="I25" s="37"/>
      <c r="J25" s="37"/>
      <c r="K25" s="37"/>
      <c r="L25" s="37"/>
    </row>
    <row r="26" spans="1:12" x14ac:dyDescent="0.3">
      <c r="A26" s="36"/>
      <c r="B26" s="36"/>
      <c r="C26" s="36"/>
      <c r="D26" s="36"/>
      <c r="E26" s="36"/>
      <c r="F26" s="36"/>
      <c r="G26" s="36"/>
      <c r="H26" s="36"/>
      <c r="I26" s="37"/>
      <c r="J26" s="37"/>
      <c r="K26" s="37"/>
      <c r="L26" s="37"/>
    </row>
    <row r="27" spans="1:12" x14ac:dyDescent="0.3">
      <c r="A27" s="36"/>
      <c r="B27" s="36"/>
      <c r="C27" s="36"/>
      <c r="D27" s="36"/>
      <c r="E27" s="36"/>
      <c r="F27" s="36"/>
      <c r="G27" s="36"/>
      <c r="H27" s="36"/>
      <c r="I27" s="37"/>
      <c r="J27" s="37"/>
      <c r="K27" s="37"/>
      <c r="L27" s="37"/>
    </row>
    <row r="28" spans="1:12" x14ac:dyDescent="0.3">
      <c r="A28" s="36"/>
      <c r="B28" s="36"/>
      <c r="C28" s="36"/>
      <c r="D28" s="36"/>
      <c r="E28" s="36"/>
      <c r="F28" s="36"/>
      <c r="G28" s="36"/>
      <c r="H28" s="36"/>
      <c r="I28" s="37"/>
      <c r="J28" s="37"/>
      <c r="K28" s="37"/>
      <c r="L28" s="37"/>
    </row>
    <row r="29" spans="1:12" x14ac:dyDescent="0.3">
      <c r="A29" s="36"/>
      <c r="B29" s="36"/>
      <c r="C29" s="36"/>
      <c r="D29" s="36"/>
      <c r="E29" s="36"/>
      <c r="F29" s="36"/>
      <c r="G29" s="36"/>
      <c r="H29" s="36"/>
      <c r="I29" s="37"/>
      <c r="J29" s="37"/>
      <c r="K29" s="37"/>
      <c r="L29" s="37"/>
    </row>
    <row r="30" spans="1:12" x14ac:dyDescent="0.3">
      <c r="A30" s="36"/>
      <c r="B30" s="36"/>
      <c r="C30" s="36"/>
      <c r="D30" s="36"/>
      <c r="E30" s="36"/>
      <c r="F30" s="36"/>
      <c r="G30" s="36"/>
      <c r="H30" s="36"/>
      <c r="I30" s="37"/>
      <c r="J30" s="37"/>
      <c r="K30" s="37"/>
      <c r="L30" s="37"/>
    </row>
    <row r="31" spans="1:12" x14ac:dyDescent="0.3">
      <c r="A31" s="36"/>
      <c r="B31" s="36"/>
      <c r="C31" s="36"/>
      <c r="D31" s="36"/>
      <c r="E31" s="36"/>
      <c r="F31" s="36"/>
      <c r="G31" s="36"/>
      <c r="H31" s="36"/>
    </row>
  </sheetData>
  <mergeCells count="28">
    <mergeCell ref="A29:H29"/>
    <mergeCell ref="A30:H30"/>
    <mergeCell ref="A31:H31"/>
    <mergeCell ref="I1:L13"/>
    <mergeCell ref="A23:H23"/>
    <mergeCell ref="A24:H24"/>
    <mergeCell ref="A25:H25"/>
    <mergeCell ref="A26:H26"/>
    <mergeCell ref="A27:H27"/>
    <mergeCell ref="A28:H28"/>
    <mergeCell ref="A17:H17"/>
    <mergeCell ref="A18:H18"/>
    <mergeCell ref="A19:H19"/>
    <mergeCell ref="A20:H20"/>
    <mergeCell ref="A21:H21"/>
    <mergeCell ref="A22:H22"/>
    <mergeCell ref="A11:H11"/>
    <mergeCell ref="A12:H12"/>
    <mergeCell ref="A13:H13"/>
    <mergeCell ref="A14:H14"/>
    <mergeCell ref="A15:H15"/>
    <mergeCell ref="A16:H16"/>
    <mergeCell ref="A1:H3"/>
    <mergeCell ref="A4:H6"/>
    <mergeCell ref="A7:H7"/>
    <mergeCell ref="A8:H8"/>
    <mergeCell ref="A9:H9"/>
    <mergeCell ref="A10:H10"/>
  </mergeCells>
  <hyperlinks>
    <hyperlink ref="A7:H7" location="'Western Highlands 2011'!A1" display="'Western Highlands 2011'!A1" xr:uid="{750EFC92-8DB7-41C8-9598-B3CAF8E469FB}"/>
    <hyperlink ref="A8:H8" location="'Age and Sex'!A1" display="'Age and Sex'!A1" xr:uid="{9EFC2BE5-AFB3-4FF8-9725-46932B993006}"/>
    <hyperlink ref="A9:H9" location="'Single Year'!A1" display="'Single Year'!A1" xr:uid="{228440EF-72FF-4A28-B7AC-BECC42631FC5}"/>
    <hyperlink ref="A10:H10" location="SMAM!A1" display="SMAM!A1" xr:uid="{7873D187-63A4-4ED1-A62F-7C519631FE87}"/>
    <hyperlink ref="A11:H11" location="Fertility!A1" display="Fertility!A1" xr:uid="{86CFF0AD-3267-40E7-8802-161DF26EC90C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54410-A59C-4390-9ABA-8B26A3DBB225}">
  <dimension ref="A1:F59"/>
  <sheetViews>
    <sheetView view="pageBreakPreview" zoomScaleNormal="100" zoomScaleSheetLayoutView="100" workbookViewId="0">
      <selection activeCell="K6" sqref="K6"/>
    </sheetView>
  </sheetViews>
  <sheetFormatPr defaultRowHeight="10.199999999999999" x14ac:dyDescent="0.2"/>
  <cols>
    <col min="1" max="6" width="11.33203125" style="1" customWidth="1"/>
    <col min="7" max="16384" width="8.88671875" style="1"/>
  </cols>
  <sheetData>
    <row r="1" spans="1:6" x14ac:dyDescent="0.2">
      <c r="A1" s="19" t="s">
        <v>48</v>
      </c>
    </row>
    <row r="2" spans="1:6" x14ac:dyDescent="0.2">
      <c r="A2" s="18"/>
      <c r="B2" s="3" t="s">
        <v>0</v>
      </c>
      <c r="C2" s="3" t="s">
        <v>1</v>
      </c>
      <c r="D2" s="3" t="s">
        <v>2</v>
      </c>
      <c r="E2" s="3" t="s">
        <v>3</v>
      </c>
      <c r="F2" s="4" t="s">
        <v>4</v>
      </c>
    </row>
    <row r="3" spans="1:6" x14ac:dyDescent="0.2">
      <c r="A3" s="19" t="s">
        <v>41</v>
      </c>
      <c r="B3" s="1">
        <v>362264</v>
      </c>
      <c r="C3" s="1">
        <v>81016</v>
      </c>
      <c r="D3" s="1">
        <v>122762</v>
      </c>
      <c r="E3" s="1">
        <v>82987</v>
      </c>
      <c r="F3" s="1">
        <v>75499</v>
      </c>
    </row>
    <row r="4" spans="1:6" x14ac:dyDescent="0.2">
      <c r="A4" s="19" t="s">
        <v>5</v>
      </c>
      <c r="B4" s="1">
        <v>34432</v>
      </c>
      <c r="C4" s="1">
        <v>4706</v>
      </c>
      <c r="D4" s="1">
        <v>12765</v>
      </c>
      <c r="E4" s="1">
        <v>7780</v>
      </c>
      <c r="F4" s="1">
        <v>9181</v>
      </c>
    </row>
    <row r="5" spans="1:6" x14ac:dyDescent="0.2">
      <c r="A5" s="19" t="s">
        <v>42</v>
      </c>
      <c r="B5" s="1">
        <v>38019</v>
      </c>
      <c r="C5" s="1">
        <v>5236</v>
      </c>
      <c r="D5" s="1">
        <v>14226</v>
      </c>
      <c r="E5" s="1">
        <v>8741</v>
      </c>
      <c r="F5" s="1">
        <v>9816</v>
      </c>
    </row>
    <row r="6" spans="1:6" x14ac:dyDescent="0.2">
      <c r="A6" s="19" t="s">
        <v>43</v>
      </c>
      <c r="B6" s="1">
        <v>33791</v>
      </c>
      <c r="C6" s="1">
        <v>5479</v>
      </c>
      <c r="D6" s="1">
        <v>12685</v>
      </c>
      <c r="E6" s="1">
        <v>7826</v>
      </c>
      <c r="F6" s="1">
        <v>7801</v>
      </c>
    </row>
    <row r="7" spans="1:6" x14ac:dyDescent="0.2">
      <c r="A7" s="19" t="s">
        <v>6</v>
      </c>
      <c r="B7" s="1">
        <v>43626</v>
      </c>
      <c r="C7" s="1">
        <v>9851</v>
      </c>
      <c r="D7" s="1">
        <v>15414</v>
      </c>
      <c r="E7" s="1">
        <v>9856</v>
      </c>
      <c r="F7" s="1">
        <v>8505</v>
      </c>
    </row>
    <row r="8" spans="1:6" x14ac:dyDescent="0.2">
      <c r="A8" s="19" t="s">
        <v>7</v>
      </c>
      <c r="B8" s="1">
        <v>36560</v>
      </c>
      <c r="C8" s="1">
        <v>9836</v>
      </c>
      <c r="D8" s="1">
        <v>12413</v>
      </c>
      <c r="E8" s="1">
        <v>7957</v>
      </c>
      <c r="F8" s="1">
        <v>6354</v>
      </c>
    </row>
    <row r="9" spans="1:6" x14ac:dyDescent="0.2">
      <c r="A9" s="19" t="s">
        <v>8</v>
      </c>
      <c r="B9" s="1">
        <v>32673</v>
      </c>
      <c r="C9" s="1">
        <v>8432</v>
      </c>
      <c r="D9" s="1">
        <v>11476</v>
      </c>
      <c r="E9" s="1">
        <v>7227</v>
      </c>
      <c r="F9" s="1">
        <v>5538</v>
      </c>
    </row>
    <row r="10" spans="1:6" x14ac:dyDescent="0.2">
      <c r="A10" s="19" t="s">
        <v>9</v>
      </c>
      <c r="B10" s="1">
        <v>28948</v>
      </c>
      <c r="C10" s="1">
        <v>7541</v>
      </c>
      <c r="D10" s="1">
        <v>9179</v>
      </c>
      <c r="E10" s="1">
        <v>6448</v>
      </c>
      <c r="F10" s="1">
        <v>5780</v>
      </c>
    </row>
    <row r="11" spans="1:6" x14ac:dyDescent="0.2">
      <c r="A11" s="19" t="s">
        <v>10</v>
      </c>
      <c r="B11" s="1">
        <v>28336</v>
      </c>
      <c r="C11" s="1">
        <v>7405</v>
      </c>
      <c r="D11" s="1">
        <v>9233</v>
      </c>
      <c r="E11" s="1">
        <v>6319</v>
      </c>
      <c r="F11" s="1">
        <v>5379</v>
      </c>
    </row>
    <row r="12" spans="1:6" x14ac:dyDescent="0.2">
      <c r="A12" s="19" t="s">
        <v>11</v>
      </c>
      <c r="B12" s="1">
        <v>22648</v>
      </c>
      <c r="C12" s="1">
        <v>6439</v>
      </c>
      <c r="D12" s="1">
        <v>6717</v>
      </c>
      <c r="E12" s="1">
        <v>5155</v>
      </c>
      <c r="F12" s="1">
        <v>4337</v>
      </c>
    </row>
    <row r="13" spans="1:6" x14ac:dyDescent="0.2">
      <c r="A13" s="19" t="s">
        <v>12</v>
      </c>
      <c r="B13" s="1">
        <v>19895</v>
      </c>
      <c r="C13" s="1">
        <v>5731</v>
      </c>
      <c r="D13" s="1">
        <v>6144</v>
      </c>
      <c r="E13" s="1">
        <v>4482</v>
      </c>
      <c r="F13" s="1">
        <v>3538</v>
      </c>
    </row>
    <row r="14" spans="1:6" x14ac:dyDescent="0.2">
      <c r="A14" s="19" t="s">
        <v>13</v>
      </c>
      <c r="B14" s="1">
        <v>14588</v>
      </c>
      <c r="C14" s="1">
        <v>3856</v>
      </c>
      <c r="D14" s="1">
        <v>4242</v>
      </c>
      <c r="E14" s="1">
        <v>3637</v>
      </c>
      <c r="F14" s="1">
        <v>2853</v>
      </c>
    </row>
    <row r="15" spans="1:6" x14ac:dyDescent="0.2">
      <c r="A15" s="19" t="s">
        <v>14</v>
      </c>
      <c r="B15" s="1">
        <v>9777</v>
      </c>
      <c r="C15" s="1">
        <v>2364</v>
      </c>
      <c r="D15" s="1">
        <v>3051</v>
      </c>
      <c r="E15" s="1">
        <v>2407</v>
      </c>
      <c r="F15" s="1">
        <v>1955</v>
      </c>
    </row>
    <row r="16" spans="1:6" x14ac:dyDescent="0.2">
      <c r="A16" s="19" t="s">
        <v>15</v>
      </c>
      <c r="B16" s="1">
        <v>8197</v>
      </c>
      <c r="C16" s="1">
        <v>2033</v>
      </c>
      <c r="D16" s="1">
        <v>2193</v>
      </c>
      <c r="E16" s="1">
        <v>2135</v>
      </c>
      <c r="F16" s="1">
        <v>1836</v>
      </c>
    </row>
    <row r="17" spans="1:6" x14ac:dyDescent="0.2">
      <c r="A17" s="19" t="s">
        <v>16</v>
      </c>
      <c r="B17" s="1">
        <v>5303</v>
      </c>
      <c r="C17" s="1">
        <v>1198</v>
      </c>
      <c r="D17" s="1">
        <v>1462</v>
      </c>
      <c r="E17" s="1">
        <v>1352</v>
      </c>
      <c r="F17" s="1">
        <v>1291</v>
      </c>
    </row>
    <row r="18" spans="1:6" x14ac:dyDescent="0.2">
      <c r="A18" s="19" t="s">
        <v>17</v>
      </c>
      <c r="B18" s="1">
        <v>2762</v>
      </c>
      <c r="C18" s="1">
        <v>458</v>
      </c>
      <c r="D18" s="1">
        <v>746</v>
      </c>
      <c r="E18" s="1">
        <v>848</v>
      </c>
      <c r="F18" s="1">
        <v>710</v>
      </c>
    </row>
    <row r="19" spans="1:6" x14ac:dyDescent="0.2">
      <c r="A19" s="19" t="s">
        <v>18</v>
      </c>
      <c r="B19" s="1">
        <v>2709</v>
      </c>
      <c r="C19" s="1">
        <v>451</v>
      </c>
      <c r="D19" s="1">
        <v>816</v>
      </c>
      <c r="E19" s="1">
        <v>817</v>
      </c>
      <c r="F19" s="1">
        <v>625</v>
      </c>
    </row>
    <row r="20" spans="1:6" x14ac:dyDescent="0.2">
      <c r="A20" s="19" t="s">
        <v>19</v>
      </c>
      <c r="B20" s="6">
        <v>24.3</v>
      </c>
      <c r="C20" s="6">
        <v>28.2</v>
      </c>
      <c r="D20" s="6">
        <v>22.5</v>
      </c>
      <c r="E20" s="6">
        <v>24.6</v>
      </c>
      <c r="F20" s="6">
        <v>21.9</v>
      </c>
    </row>
    <row r="21" spans="1:6" x14ac:dyDescent="0.2">
      <c r="A21" s="19"/>
    </row>
    <row r="22" spans="1:6" x14ac:dyDescent="0.2">
      <c r="A22" s="19" t="s">
        <v>44</v>
      </c>
      <c r="B22" s="1">
        <v>183319</v>
      </c>
      <c r="C22" s="1">
        <v>41318</v>
      </c>
      <c r="D22" s="1">
        <v>62335</v>
      </c>
      <c r="E22" s="1">
        <v>41866</v>
      </c>
      <c r="F22" s="1">
        <v>37800</v>
      </c>
    </row>
    <row r="23" spans="1:6" x14ac:dyDescent="0.2">
      <c r="A23" s="19" t="s">
        <v>5</v>
      </c>
      <c r="B23" s="1">
        <v>17895</v>
      </c>
      <c r="C23" s="1">
        <v>2456</v>
      </c>
      <c r="D23" s="1">
        <v>6650</v>
      </c>
      <c r="E23" s="1">
        <v>4002</v>
      </c>
      <c r="F23" s="1">
        <v>4787</v>
      </c>
    </row>
    <row r="24" spans="1:6" x14ac:dyDescent="0.2">
      <c r="A24" s="19" t="s">
        <v>42</v>
      </c>
      <c r="B24" s="1">
        <v>19559</v>
      </c>
      <c r="C24" s="1">
        <v>2720</v>
      </c>
      <c r="D24" s="1">
        <v>7347</v>
      </c>
      <c r="E24" s="1">
        <v>4477</v>
      </c>
      <c r="F24" s="1">
        <v>5015</v>
      </c>
    </row>
    <row r="25" spans="1:6" x14ac:dyDescent="0.2">
      <c r="A25" s="19" t="s">
        <v>43</v>
      </c>
      <c r="B25" s="1">
        <v>17863</v>
      </c>
      <c r="C25" s="1">
        <v>2975</v>
      </c>
      <c r="D25" s="1">
        <v>6599</v>
      </c>
      <c r="E25" s="1">
        <v>4076</v>
      </c>
      <c r="F25" s="1">
        <v>4213</v>
      </c>
    </row>
    <row r="26" spans="1:6" x14ac:dyDescent="0.2">
      <c r="A26" s="19" t="s">
        <v>6</v>
      </c>
      <c r="B26" s="1">
        <v>22691</v>
      </c>
      <c r="C26" s="1">
        <v>5191</v>
      </c>
      <c r="D26" s="1">
        <v>7945</v>
      </c>
      <c r="E26" s="1">
        <v>5092</v>
      </c>
      <c r="F26" s="1">
        <v>4463</v>
      </c>
    </row>
    <row r="27" spans="1:6" x14ac:dyDescent="0.2">
      <c r="A27" s="19" t="s">
        <v>7</v>
      </c>
      <c r="B27" s="1">
        <v>18770</v>
      </c>
      <c r="C27" s="1">
        <v>5035</v>
      </c>
      <c r="D27" s="1">
        <v>6423</v>
      </c>
      <c r="E27" s="1">
        <v>4030</v>
      </c>
      <c r="F27" s="1">
        <v>3282</v>
      </c>
    </row>
    <row r="28" spans="1:6" x14ac:dyDescent="0.2">
      <c r="A28" s="19" t="s">
        <v>8</v>
      </c>
      <c r="B28" s="1">
        <v>15096</v>
      </c>
      <c r="C28" s="1">
        <v>3957</v>
      </c>
      <c r="D28" s="1">
        <v>5400</v>
      </c>
      <c r="E28" s="1">
        <v>3317</v>
      </c>
      <c r="F28" s="1">
        <v>2422</v>
      </c>
    </row>
    <row r="29" spans="1:6" x14ac:dyDescent="0.2">
      <c r="A29" s="19" t="s">
        <v>9</v>
      </c>
      <c r="B29" s="1">
        <v>13221</v>
      </c>
      <c r="C29" s="1">
        <v>3532</v>
      </c>
      <c r="D29" s="1">
        <v>4206</v>
      </c>
      <c r="E29" s="1">
        <v>3001</v>
      </c>
      <c r="F29" s="1">
        <v>2482</v>
      </c>
    </row>
    <row r="30" spans="1:6" x14ac:dyDescent="0.2">
      <c r="A30" s="19" t="s">
        <v>10</v>
      </c>
      <c r="B30" s="1">
        <v>13242</v>
      </c>
      <c r="C30" s="1">
        <v>3497</v>
      </c>
      <c r="D30" s="1">
        <v>4252</v>
      </c>
      <c r="E30" s="1">
        <v>2993</v>
      </c>
      <c r="F30" s="1">
        <v>2500</v>
      </c>
    </row>
    <row r="31" spans="1:6" x14ac:dyDescent="0.2">
      <c r="A31" s="19" t="s">
        <v>11</v>
      </c>
      <c r="B31" s="1">
        <v>10858</v>
      </c>
      <c r="C31" s="1">
        <v>3044</v>
      </c>
      <c r="D31" s="1">
        <v>3285</v>
      </c>
      <c r="E31" s="1">
        <v>2491</v>
      </c>
      <c r="F31" s="1">
        <v>2038</v>
      </c>
    </row>
    <row r="32" spans="1:6" x14ac:dyDescent="0.2">
      <c r="A32" s="19" t="s">
        <v>12</v>
      </c>
      <c r="B32" s="1">
        <v>10299</v>
      </c>
      <c r="C32" s="1">
        <v>3041</v>
      </c>
      <c r="D32" s="1">
        <v>3244</v>
      </c>
      <c r="E32" s="1">
        <v>2286</v>
      </c>
      <c r="F32" s="1">
        <v>1728</v>
      </c>
    </row>
    <row r="33" spans="1:6" x14ac:dyDescent="0.2">
      <c r="A33" s="19" t="s">
        <v>13</v>
      </c>
      <c r="B33" s="1">
        <v>7589</v>
      </c>
      <c r="C33" s="1">
        <v>2069</v>
      </c>
      <c r="D33" s="1">
        <v>2245</v>
      </c>
      <c r="E33" s="1">
        <v>1844</v>
      </c>
      <c r="F33" s="1">
        <v>1431</v>
      </c>
    </row>
    <row r="34" spans="1:6" x14ac:dyDescent="0.2">
      <c r="A34" s="19" t="s">
        <v>14</v>
      </c>
      <c r="B34" s="1">
        <v>5424</v>
      </c>
      <c r="C34" s="1">
        <v>1312</v>
      </c>
      <c r="D34" s="1">
        <v>1774</v>
      </c>
      <c r="E34" s="1">
        <v>1323</v>
      </c>
      <c r="F34" s="1">
        <v>1015</v>
      </c>
    </row>
    <row r="35" spans="1:6" x14ac:dyDescent="0.2">
      <c r="A35" s="19" t="s">
        <v>15</v>
      </c>
      <c r="B35" s="1">
        <v>4473</v>
      </c>
      <c r="C35" s="1">
        <v>1155</v>
      </c>
      <c r="D35" s="1">
        <v>1214</v>
      </c>
      <c r="E35" s="1">
        <v>1156</v>
      </c>
      <c r="F35" s="1">
        <v>948</v>
      </c>
    </row>
    <row r="36" spans="1:6" x14ac:dyDescent="0.2">
      <c r="A36" s="19" t="s">
        <v>16</v>
      </c>
      <c r="B36" s="1">
        <v>3094</v>
      </c>
      <c r="C36" s="1">
        <v>778</v>
      </c>
      <c r="D36" s="1">
        <v>840</v>
      </c>
      <c r="E36" s="1">
        <v>776</v>
      </c>
      <c r="F36" s="1">
        <v>700</v>
      </c>
    </row>
    <row r="37" spans="1:6" x14ac:dyDescent="0.2">
      <c r="A37" s="19" t="s">
        <v>17</v>
      </c>
      <c r="B37" s="1">
        <v>1605</v>
      </c>
      <c r="C37" s="1">
        <v>278</v>
      </c>
      <c r="D37" s="1">
        <v>440</v>
      </c>
      <c r="E37" s="1">
        <v>505</v>
      </c>
      <c r="F37" s="1">
        <v>382</v>
      </c>
    </row>
    <row r="38" spans="1:6" x14ac:dyDescent="0.2">
      <c r="A38" s="19" t="s">
        <v>18</v>
      </c>
      <c r="B38" s="1">
        <v>1640</v>
      </c>
      <c r="C38" s="1">
        <v>278</v>
      </c>
      <c r="D38" s="1">
        <v>471</v>
      </c>
      <c r="E38" s="1">
        <v>497</v>
      </c>
      <c r="F38" s="1">
        <v>394</v>
      </c>
    </row>
    <row r="39" spans="1:6" x14ac:dyDescent="0.2">
      <c r="A39" s="19" t="s">
        <v>19</v>
      </c>
      <c r="B39" s="6">
        <v>23.6</v>
      </c>
      <c r="C39" s="6">
        <v>27.9</v>
      </c>
      <c r="D39" s="6">
        <v>22</v>
      </c>
      <c r="E39" s="6">
        <v>24.1</v>
      </c>
      <c r="F39" s="6">
        <v>20.6</v>
      </c>
    </row>
    <row r="40" spans="1:6" x14ac:dyDescent="0.2">
      <c r="A40" s="19"/>
    </row>
    <row r="41" spans="1:6" x14ac:dyDescent="0.2">
      <c r="A41" s="19" t="s">
        <v>45</v>
      </c>
      <c r="B41" s="1">
        <v>178945</v>
      </c>
      <c r="C41" s="1">
        <v>39698</v>
      </c>
      <c r="D41" s="1">
        <v>60427</v>
      </c>
      <c r="E41" s="1">
        <v>41121</v>
      </c>
      <c r="F41" s="1">
        <v>37699</v>
      </c>
    </row>
    <row r="42" spans="1:6" x14ac:dyDescent="0.2">
      <c r="A42" s="19" t="s">
        <v>5</v>
      </c>
      <c r="B42" s="1">
        <v>16537</v>
      </c>
      <c r="C42" s="1">
        <v>2250</v>
      </c>
      <c r="D42" s="1">
        <v>6115</v>
      </c>
      <c r="E42" s="1">
        <v>3778</v>
      </c>
      <c r="F42" s="1">
        <v>4394</v>
      </c>
    </row>
    <row r="43" spans="1:6" x14ac:dyDescent="0.2">
      <c r="A43" s="19" t="s">
        <v>42</v>
      </c>
      <c r="B43" s="1">
        <v>18460</v>
      </c>
      <c r="C43" s="1">
        <v>2516</v>
      </c>
      <c r="D43" s="1">
        <v>6879</v>
      </c>
      <c r="E43" s="1">
        <v>4264</v>
      </c>
      <c r="F43" s="1">
        <v>4801</v>
      </c>
    </row>
    <row r="44" spans="1:6" x14ac:dyDescent="0.2">
      <c r="A44" s="19" t="s">
        <v>43</v>
      </c>
      <c r="B44" s="1">
        <v>15928</v>
      </c>
      <c r="C44" s="1">
        <v>2504</v>
      </c>
      <c r="D44" s="1">
        <v>6086</v>
      </c>
      <c r="E44" s="1">
        <v>3750</v>
      </c>
      <c r="F44" s="1">
        <v>3588</v>
      </c>
    </row>
    <row r="45" spans="1:6" x14ac:dyDescent="0.2">
      <c r="A45" s="19" t="s">
        <v>6</v>
      </c>
      <c r="B45" s="1">
        <v>20935</v>
      </c>
      <c r="C45" s="1">
        <v>4660</v>
      </c>
      <c r="D45" s="1">
        <v>7469</v>
      </c>
      <c r="E45" s="1">
        <v>4764</v>
      </c>
      <c r="F45" s="1">
        <v>4042</v>
      </c>
    </row>
    <row r="46" spans="1:6" x14ac:dyDescent="0.2">
      <c r="A46" s="19" t="s">
        <v>7</v>
      </c>
      <c r="B46" s="1">
        <v>17790</v>
      </c>
      <c r="C46" s="1">
        <v>4801</v>
      </c>
      <c r="D46" s="1">
        <v>5990</v>
      </c>
      <c r="E46" s="1">
        <v>3927</v>
      </c>
      <c r="F46" s="1">
        <v>3072</v>
      </c>
    </row>
    <row r="47" spans="1:6" x14ac:dyDescent="0.2">
      <c r="A47" s="19" t="s">
        <v>8</v>
      </c>
      <c r="B47" s="1">
        <v>17577</v>
      </c>
      <c r="C47" s="1">
        <v>4475</v>
      </c>
      <c r="D47" s="1">
        <v>6076</v>
      </c>
      <c r="E47" s="1">
        <v>3910</v>
      </c>
      <c r="F47" s="1">
        <v>3116</v>
      </c>
    </row>
    <row r="48" spans="1:6" x14ac:dyDescent="0.2">
      <c r="A48" s="19" t="s">
        <v>9</v>
      </c>
      <c r="B48" s="1">
        <v>15727</v>
      </c>
      <c r="C48" s="1">
        <v>4009</v>
      </c>
      <c r="D48" s="1">
        <v>4973</v>
      </c>
      <c r="E48" s="1">
        <v>3447</v>
      </c>
      <c r="F48" s="1">
        <v>3298</v>
      </c>
    </row>
    <row r="49" spans="1:6" x14ac:dyDescent="0.2">
      <c r="A49" s="19" t="s">
        <v>10</v>
      </c>
      <c r="B49" s="1">
        <v>15094</v>
      </c>
      <c r="C49" s="1">
        <v>3908</v>
      </c>
      <c r="D49" s="1">
        <v>4981</v>
      </c>
      <c r="E49" s="1">
        <v>3326</v>
      </c>
      <c r="F49" s="1">
        <v>2879</v>
      </c>
    </row>
    <row r="50" spans="1:6" x14ac:dyDescent="0.2">
      <c r="A50" s="19" t="s">
        <v>11</v>
      </c>
      <c r="B50" s="1">
        <v>11790</v>
      </c>
      <c r="C50" s="1">
        <v>3395</v>
      </c>
      <c r="D50" s="1">
        <v>3432</v>
      </c>
      <c r="E50" s="1">
        <v>2664</v>
      </c>
      <c r="F50" s="1">
        <v>2299</v>
      </c>
    </row>
    <row r="51" spans="1:6" x14ac:dyDescent="0.2">
      <c r="A51" s="19" t="s">
        <v>12</v>
      </c>
      <c r="B51" s="1">
        <v>9596</v>
      </c>
      <c r="C51" s="1">
        <v>2690</v>
      </c>
      <c r="D51" s="1">
        <v>2900</v>
      </c>
      <c r="E51" s="1">
        <v>2196</v>
      </c>
      <c r="F51" s="1">
        <v>1810</v>
      </c>
    </row>
    <row r="52" spans="1:6" x14ac:dyDescent="0.2">
      <c r="A52" s="19" t="s">
        <v>13</v>
      </c>
      <c r="B52" s="1">
        <v>6999</v>
      </c>
      <c r="C52" s="1">
        <v>1787</v>
      </c>
      <c r="D52" s="1">
        <v>1997</v>
      </c>
      <c r="E52" s="1">
        <v>1793</v>
      </c>
      <c r="F52" s="1">
        <v>1422</v>
      </c>
    </row>
    <row r="53" spans="1:6" x14ac:dyDescent="0.2">
      <c r="A53" s="19" t="s">
        <v>14</v>
      </c>
      <c r="B53" s="1">
        <v>4353</v>
      </c>
      <c r="C53" s="1">
        <v>1052</v>
      </c>
      <c r="D53" s="1">
        <v>1277</v>
      </c>
      <c r="E53" s="1">
        <v>1084</v>
      </c>
      <c r="F53" s="1">
        <v>940</v>
      </c>
    </row>
    <row r="54" spans="1:6" x14ac:dyDescent="0.2">
      <c r="A54" s="19" t="s">
        <v>15</v>
      </c>
      <c r="B54" s="1">
        <v>3724</v>
      </c>
      <c r="C54" s="1">
        <v>878</v>
      </c>
      <c r="D54" s="1">
        <v>979</v>
      </c>
      <c r="E54" s="1">
        <v>979</v>
      </c>
      <c r="F54" s="1">
        <v>888</v>
      </c>
    </row>
    <row r="55" spans="1:6" x14ac:dyDescent="0.2">
      <c r="A55" s="19" t="s">
        <v>16</v>
      </c>
      <c r="B55" s="1">
        <v>2209</v>
      </c>
      <c r="C55" s="1">
        <v>420</v>
      </c>
      <c r="D55" s="1">
        <v>622</v>
      </c>
      <c r="E55" s="1">
        <v>576</v>
      </c>
      <c r="F55" s="1">
        <v>591</v>
      </c>
    </row>
    <row r="56" spans="1:6" x14ac:dyDescent="0.2">
      <c r="A56" s="19" t="s">
        <v>17</v>
      </c>
      <c r="B56" s="1">
        <v>1157</v>
      </c>
      <c r="C56" s="1">
        <v>180</v>
      </c>
      <c r="D56" s="1">
        <v>306</v>
      </c>
      <c r="E56" s="1">
        <v>343</v>
      </c>
      <c r="F56" s="1">
        <v>328</v>
      </c>
    </row>
    <row r="57" spans="1:6" x14ac:dyDescent="0.2">
      <c r="A57" s="19" t="s">
        <v>18</v>
      </c>
      <c r="B57" s="1">
        <v>1069</v>
      </c>
      <c r="C57" s="1">
        <v>173</v>
      </c>
      <c r="D57" s="1">
        <v>345</v>
      </c>
      <c r="E57" s="1">
        <v>320</v>
      </c>
      <c r="F57" s="1">
        <v>231</v>
      </c>
    </row>
    <row r="58" spans="1:6" x14ac:dyDescent="0.2">
      <c r="A58" s="19" t="s">
        <v>19</v>
      </c>
      <c r="B58" s="6">
        <v>25</v>
      </c>
      <c r="C58" s="6">
        <v>28.5</v>
      </c>
      <c r="D58" s="6">
        <v>23.1</v>
      </c>
      <c r="E58" s="6">
        <v>25.1</v>
      </c>
      <c r="F58" s="6">
        <v>23.3</v>
      </c>
    </row>
    <row r="59" spans="1:6" x14ac:dyDescent="0.2">
      <c r="A59" s="20" t="s">
        <v>38</v>
      </c>
      <c r="B59" s="8"/>
      <c r="C59" s="8"/>
      <c r="D59" s="8"/>
      <c r="E59" s="8"/>
      <c r="F59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37FF1-A6EC-470D-9EFE-29CCBB8405BB}">
  <dimension ref="A1:P22"/>
  <sheetViews>
    <sheetView view="pageBreakPreview" zoomScale="150" zoomScaleNormal="100" zoomScaleSheetLayoutView="150" workbookViewId="0">
      <selection sqref="A1:XFD3"/>
    </sheetView>
  </sheetViews>
  <sheetFormatPr defaultRowHeight="9.6" x14ac:dyDescent="0.2"/>
  <cols>
    <col min="1" max="1" width="6.109375" style="21" customWidth="1"/>
    <col min="2" max="16" width="5.5546875" style="21" customWidth="1"/>
    <col min="17" max="16384" width="8.88671875" style="21"/>
  </cols>
  <sheetData>
    <row r="1" spans="1:16" ht="10.199999999999999" x14ac:dyDescent="0.2">
      <c r="A1" s="19" t="s">
        <v>46</v>
      </c>
    </row>
    <row r="2" spans="1:16" x14ac:dyDescent="0.2">
      <c r="A2" s="27"/>
      <c r="B2" s="32" t="s">
        <v>0</v>
      </c>
      <c r="C2" s="32"/>
      <c r="D2" s="32"/>
      <c r="E2" s="32" t="s">
        <v>1</v>
      </c>
      <c r="F2" s="32"/>
      <c r="G2" s="32"/>
      <c r="H2" s="32" t="s">
        <v>2</v>
      </c>
      <c r="I2" s="32"/>
      <c r="J2" s="32"/>
      <c r="K2" s="32" t="s">
        <v>3</v>
      </c>
      <c r="L2" s="32"/>
      <c r="M2" s="32"/>
      <c r="N2" s="32" t="s">
        <v>4</v>
      </c>
      <c r="O2" s="32"/>
      <c r="P2" s="33"/>
    </row>
    <row r="3" spans="1:16" s="24" customFormat="1" x14ac:dyDescent="0.2">
      <c r="A3" s="28"/>
      <c r="B3" s="25" t="s">
        <v>0</v>
      </c>
      <c r="C3" s="25" t="s">
        <v>20</v>
      </c>
      <c r="D3" s="25" t="s">
        <v>21</v>
      </c>
      <c r="E3" s="25" t="s">
        <v>0</v>
      </c>
      <c r="F3" s="25" t="s">
        <v>20</v>
      </c>
      <c r="G3" s="25" t="s">
        <v>21</v>
      </c>
      <c r="H3" s="25" t="s">
        <v>0</v>
      </c>
      <c r="I3" s="25" t="s">
        <v>20</v>
      </c>
      <c r="J3" s="25" t="s">
        <v>21</v>
      </c>
      <c r="K3" s="25" t="s">
        <v>0</v>
      </c>
      <c r="L3" s="25" t="s">
        <v>20</v>
      </c>
      <c r="M3" s="25" t="s">
        <v>21</v>
      </c>
      <c r="N3" s="25" t="s">
        <v>0</v>
      </c>
      <c r="O3" s="25" t="s">
        <v>20</v>
      </c>
      <c r="P3" s="26" t="s">
        <v>21</v>
      </c>
    </row>
    <row r="4" spans="1:16" x14ac:dyDescent="0.2">
      <c r="A4" s="22" t="s">
        <v>41</v>
      </c>
      <c r="B4" s="21">
        <v>362264</v>
      </c>
      <c r="C4" s="21">
        <v>183319</v>
      </c>
      <c r="D4" s="21">
        <v>178945</v>
      </c>
      <c r="E4" s="21">
        <v>81016</v>
      </c>
      <c r="F4" s="21">
        <v>41318</v>
      </c>
      <c r="G4" s="21">
        <v>39698</v>
      </c>
      <c r="H4" s="21">
        <v>122762</v>
      </c>
      <c r="I4" s="21">
        <v>62335</v>
      </c>
      <c r="J4" s="21">
        <v>60427</v>
      </c>
      <c r="K4" s="21">
        <v>82987</v>
      </c>
      <c r="L4" s="21">
        <v>41866</v>
      </c>
      <c r="M4" s="21">
        <v>41121</v>
      </c>
      <c r="N4" s="21">
        <v>75499</v>
      </c>
      <c r="O4" s="21">
        <v>37800</v>
      </c>
      <c r="P4" s="21">
        <v>37699</v>
      </c>
    </row>
    <row r="5" spans="1:16" x14ac:dyDescent="0.2">
      <c r="A5" s="22" t="s">
        <v>5</v>
      </c>
      <c r="B5" s="21">
        <v>34432</v>
      </c>
      <c r="C5" s="21">
        <v>17895</v>
      </c>
      <c r="D5" s="21">
        <v>16537</v>
      </c>
      <c r="E5" s="21">
        <v>4706</v>
      </c>
      <c r="F5" s="21">
        <v>2456</v>
      </c>
      <c r="G5" s="21">
        <v>2250</v>
      </c>
      <c r="H5" s="21">
        <v>12765</v>
      </c>
      <c r="I5" s="21">
        <v>6650</v>
      </c>
      <c r="J5" s="21">
        <v>6115</v>
      </c>
      <c r="K5" s="21">
        <v>7780</v>
      </c>
      <c r="L5" s="21">
        <v>4002</v>
      </c>
      <c r="M5" s="21">
        <v>3778</v>
      </c>
      <c r="N5" s="21">
        <v>9181</v>
      </c>
      <c r="O5" s="21">
        <v>4787</v>
      </c>
      <c r="P5" s="21">
        <v>4394</v>
      </c>
    </row>
    <row r="6" spans="1:16" x14ac:dyDescent="0.2">
      <c r="A6" s="22" t="s">
        <v>42</v>
      </c>
      <c r="B6" s="21">
        <v>38019</v>
      </c>
      <c r="C6" s="21">
        <v>19559</v>
      </c>
      <c r="D6" s="21">
        <v>18460</v>
      </c>
      <c r="E6" s="21">
        <v>5236</v>
      </c>
      <c r="F6" s="21">
        <v>2720</v>
      </c>
      <c r="G6" s="21">
        <v>2516</v>
      </c>
      <c r="H6" s="21">
        <v>14226</v>
      </c>
      <c r="I6" s="21">
        <v>7347</v>
      </c>
      <c r="J6" s="21">
        <v>6879</v>
      </c>
      <c r="K6" s="21">
        <v>8741</v>
      </c>
      <c r="L6" s="21">
        <v>4477</v>
      </c>
      <c r="M6" s="21">
        <v>4264</v>
      </c>
      <c r="N6" s="21">
        <v>9816</v>
      </c>
      <c r="O6" s="21">
        <v>5015</v>
      </c>
      <c r="P6" s="21">
        <v>4801</v>
      </c>
    </row>
    <row r="7" spans="1:16" x14ac:dyDescent="0.2">
      <c r="A7" s="22" t="s">
        <v>43</v>
      </c>
      <c r="B7" s="21">
        <v>33791</v>
      </c>
      <c r="C7" s="21">
        <v>17863</v>
      </c>
      <c r="D7" s="21">
        <v>15928</v>
      </c>
      <c r="E7" s="21">
        <v>5479</v>
      </c>
      <c r="F7" s="21">
        <v>2975</v>
      </c>
      <c r="G7" s="21">
        <v>2504</v>
      </c>
      <c r="H7" s="21">
        <v>12685</v>
      </c>
      <c r="I7" s="21">
        <v>6599</v>
      </c>
      <c r="J7" s="21">
        <v>6086</v>
      </c>
      <c r="K7" s="21">
        <v>7826</v>
      </c>
      <c r="L7" s="21">
        <v>4076</v>
      </c>
      <c r="M7" s="21">
        <v>3750</v>
      </c>
      <c r="N7" s="21">
        <v>7801</v>
      </c>
      <c r="O7" s="21">
        <v>4213</v>
      </c>
      <c r="P7" s="21">
        <v>3588</v>
      </c>
    </row>
    <row r="8" spans="1:16" x14ac:dyDescent="0.2">
      <c r="A8" s="22" t="s">
        <v>6</v>
      </c>
      <c r="B8" s="21">
        <v>43626</v>
      </c>
      <c r="C8" s="21">
        <v>22691</v>
      </c>
      <c r="D8" s="21">
        <v>20935</v>
      </c>
      <c r="E8" s="21">
        <v>9851</v>
      </c>
      <c r="F8" s="21">
        <v>5191</v>
      </c>
      <c r="G8" s="21">
        <v>4660</v>
      </c>
      <c r="H8" s="21">
        <v>15414</v>
      </c>
      <c r="I8" s="21">
        <v>7945</v>
      </c>
      <c r="J8" s="21">
        <v>7469</v>
      </c>
      <c r="K8" s="21">
        <v>9856</v>
      </c>
      <c r="L8" s="21">
        <v>5092</v>
      </c>
      <c r="M8" s="21">
        <v>4764</v>
      </c>
      <c r="N8" s="21">
        <v>8505</v>
      </c>
      <c r="O8" s="21">
        <v>4463</v>
      </c>
      <c r="P8" s="21">
        <v>4042</v>
      </c>
    </row>
    <row r="9" spans="1:16" x14ac:dyDescent="0.2">
      <c r="A9" s="22" t="s">
        <v>7</v>
      </c>
      <c r="B9" s="21">
        <v>36560</v>
      </c>
      <c r="C9" s="21">
        <v>18770</v>
      </c>
      <c r="D9" s="21">
        <v>17790</v>
      </c>
      <c r="E9" s="21">
        <v>9836</v>
      </c>
      <c r="F9" s="21">
        <v>5035</v>
      </c>
      <c r="G9" s="21">
        <v>4801</v>
      </c>
      <c r="H9" s="21">
        <v>12413</v>
      </c>
      <c r="I9" s="21">
        <v>6423</v>
      </c>
      <c r="J9" s="21">
        <v>5990</v>
      </c>
      <c r="K9" s="21">
        <v>7957</v>
      </c>
      <c r="L9" s="21">
        <v>4030</v>
      </c>
      <c r="M9" s="21">
        <v>3927</v>
      </c>
      <c r="N9" s="21">
        <v>6354</v>
      </c>
      <c r="O9" s="21">
        <v>3282</v>
      </c>
      <c r="P9" s="21">
        <v>3072</v>
      </c>
    </row>
    <row r="10" spans="1:16" x14ac:dyDescent="0.2">
      <c r="A10" s="22" t="s">
        <v>8</v>
      </c>
      <c r="B10" s="21">
        <v>32673</v>
      </c>
      <c r="C10" s="21">
        <v>15096</v>
      </c>
      <c r="D10" s="21">
        <v>17577</v>
      </c>
      <c r="E10" s="21">
        <v>8432</v>
      </c>
      <c r="F10" s="21">
        <v>3957</v>
      </c>
      <c r="G10" s="21">
        <v>4475</v>
      </c>
      <c r="H10" s="21">
        <v>11476</v>
      </c>
      <c r="I10" s="21">
        <v>5400</v>
      </c>
      <c r="J10" s="21">
        <v>6076</v>
      </c>
      <c r="K10" s="21">
        <v>7227</v>
      </c>
      <c r="L10" s="21">
        <v>3317</v>
      </c>
      <c r="M10" s="21">
        <v>3910</v>
      </c>
      <c r="N10" s="21">
        <v>5538</v>
      </c>
      <c r="O10" s="21">
        <v>2422</v>
      </c>
      <c r="P10" s="21">
        <v>3116</v>
      </c>
    </row>
    <row r="11" spans="1:16" x14ac:dyDescent="0.2">
      <c r="A11" s="22" t="s">
        <v>9</v>
      </c>
      <c r="B11" s="21">
        <v>28948</v>
      </c>
      <c r="C11" s="21">
        <v>13221</v>
      </c>
      <c r="D11" s="21">
        <v>15727</v>
      </c>
      <c r="E11" s="21">
        <v>7541</v>
      </c>
      <c r="F11" s="21">
        <v>3532</v>
      </c>
      <c r="G11" s="21">
        <v>4009</v>
      </c>
      <c r="H11" s="21">
        <v>9179</v>
      </c>
      <c r="I11" s="21">
        <v>4206</v>
      </c>
      <c r="J11" s="21">
        <v>4973</v>
      </c>
      <c r="K11" s="21">
        <v>6448</v>
      </c>
      <c r="L11" s="21">
        <v>3001</v>
      </c>
      <c r="M11" s="21">
        <v>3447</v>
      </c>
      <c r="N11" s="21">
        <v>5780</v>
      </c>
      <c r="O11" s="21">
        <v>2482</v>
      </c>
      <c r="P11" s="21">
        <v>3298</v>
      </c>
    </row>
    <row r="12" spans="1:16" x14ac:dyDescent="0.2">
      <c r="A12" s="22" t="s">
        <v>10</v>
      </c>
      <c r="B12" s="21">
        <v>28336</v>
      </c>
      <c r="C12" s="21">
        <v>13242</v>
      </c>
      <c r="D12" s="21">
        <v>15094</v>
      </c>
      <c r="E12" s="21">
        <v>7405</v>
      </c>
      <c r="F12" s="21">
        <v>3497</v>
      </c>
      <c r="G12" s="21">
        <v>3908</v>
      </c>
      <c r="H12" s="21">
        <v>9233</v>
      </c>
      <c r="I12" s="21">
        <v>4252</v>
      </c>
      <c r="J12" s="21">
        <v>4981</v>
      </c>
      <c r="K12" s="21">
        <v>6319</v>
      </c>
      <c r="L12" s="21">
        <v>2993</v>
      </c>
      <c r="M12" s="21">
        <v>3326</v>
      </c>
      <c r="N12" s="21">
        <v>5379</v>
      </c>
      <c r="O12" s="21">
        <v>2500</v>
      </c>
      <c r="P12" s="21">
        <v>2879</v>
      </c>
    </row>
    <row r="13" spans="1:16" x14ac:dyDescent="0.2">
      <c r="A13" s="22" t="s">
        <v>11</v>
      </c>
      <c r="B13" s="21">
        <v>22648</v>
      </c>
      <c r="C13" s="21">
        <v>10858</v>
      </c>
      <c r="D13" s="21">
        <v>11790</v>
      </c>
      <c r="E13" s="21">
        <v>6439</v>
      </c>
      <c r="F13" s="21">
        <v>3044</v>
      </c>
      <c r="G13" s="21">
        <v>3395</v>
      </c>
      <c r="H13" s="21">
        <v>6717</v>
      </c>
      <c r="I13" s="21">
        <v>3285</v>
      </c>
      <c r="J13" s="21">
        <v>3432</v>
      </c>
      <c r="K13" s="21">
        <v>5155</v>
      </c>
      <c r="L13" s="21">
        <v>2491</v>
      </c>
      <c r="M13" s="21">
        <v>2664</v>
      </c>
      <c r="N13" s="21">
        <v>4337</v>
      </c>
      <c r="O13" s="21">
        <v>2038</v>
      </c>
      <c r="P13" s="21">
        <v>2299</v>
      </c>
    </row>
    <row r="14" spans="1:16" x14ac:dyDescent="0.2">
      <c r="A14" s="22" t="s">
        <v>12</v>
      </c>
      <c r="B14" s="21">
        <v>19895</v>
      </c>
      <c r="C14" s="21">
        <v>10299</v>
      </c>
      <c r="D14" s="21">
        <v>9596</v>
      </c>
      <c r="E14" s="21">
        <v>5731</v>
      </c>
      <c r="F14" s="21">
        <v>3041</v>
      </c>
      <c r="G14" s="21">
        <v>2690</v>
      </c>
      <c r="H14" s="21">
        <v>6144</v>
      </c>
      <c r="I14" s="21">
        <v>3244</v>
      </c>
      <c r="J14" s="21">
        <v>2900</v>
      </c>
      <c r="K14" s="21">
        <v>4482</v>
      </c>
      <c r="L14" s="21">
        <v>2286</v>
      </c>
      <c r="M14" s="21">
        <v>2196</v>
      </c>
      <c r="N14" s="21">
        <v>3538</v>
      </c>
      <c r="O14" s="21">
        <v>1728</v>
      </c>
      <c r="P14" s="21">
        <v>1810</v>
      </c>
    </row>
    <row r="15" spans="1:16" x14ac:dyDescent="0.2">
      <c r="A15" s="22" t="s">
        <v>13</v>
      </c>
      <c r="B15" s="21">
        <v>14588</v>
      </c>
      <c r="C15" s="21">
        <v>7589</v>
      </c>
      <c r="D15" s="21">
        <v>6999</v>
      </c>
      <c r="E15" s="21">
        <v>3856</v>
      </c>
      <c r="F15" s="21">
        <v>2069</v>
      </c>
      <c r="G15" s="21">
        <v>1787</v>
      </c>
      <c r="H15" s="21">
        <v>4242</v>
      </c>
      <c r="I15" s="21">
        <v>2245</v>
      </c>
      <c r="J15" s="21">
        <v>1997</v>
      </c>
      <c r="K15" s="21">
        <v>3637</v>
      </c>
      <c r="L15" s="21">
        <v>1844</v>
      </c>
      <c r="M15" s="21">
        <v>1793</v>
      </c>
      <c r="N15" s="21">
        <v>2853</v>
      </c>
      <c r="O15" s="21">
        <v>1431</v>
      </c>
      <c r="P15" s="21">
        <v>1422</v>
      </c>
    </row>
    <row r="16" spans="1:16" x14ac:dyDescent="0.2">
      <c r="A16" s="22" t="s">
        <v>14</v>
      </c>
      <c r="B16" s="21">
        <v>9777</v>
      </c>
      <c r="C16" s="21">
        <v>5424</v>
      </c>
      <c r="D16" s="21">
        <v>4353</v>
      </c>
      <c r="E16" s="21">
        <v>2364</v>
      </c>
      <c r="F16" s="21">
        <v>1312</v>
      </c>
      <c r="G16" s="21">
        <v>1052</v>
      </c>
      <c r="H16" s="21">
        <v>3051</v>
      </c>
      <c r="I16" s="21">
        <v>1774</v>
      </c>
      <c r="J16" s="21">
        <v>1277</v>
      </c>
      <c r="K16" s="21">
        <v>2407</v>
      </c>
      <c r="L16" s="21">
        <v>1323</v>
      </c>
      <c r="M16" s="21">
        <v>1084</v>
      </c>
      <c r="N16" s="21">
        <v>1955</v>
      </c>
      <c r="O16" s="21">
        <v>1015</v>
      </c>
      <c r="P16" s="21">
        <v>940</v>
      </c>
    </row>
    <row r="17" spans="1:16" x14ac:dyDescent="0.2">
      <c r="A17" s="22" t="s">
        <v>15</v>
      </c>
      <c r="B17" s="21">
        <v>8197</v>
      </c>
      <c r="C17" s="21">
        <v>4473</v>
      </c>
      <c r="D17" s="21">
        <v>3724</v>
      </c>
      <c r="E17" s="21">
        <v>2033</v>
      </c>
      <c r="F17" s="21">
        <v>1155</v>
      </c>
      <c r="G17" s="21">
        <v>878</v>
      </c>
      <c r="H17" s="21">
        <v>2193</v>
      </c>
      <c r="I17" s="21">
        <v>1214</v>
      </c>
      <c r="J17" s="21">
        <v>979</v>
      </c>
      <c r="K17" s="21">
        <v>2135</v>
      </c>
      <c r="L17" s="21">
        <v>1156</v>
      </c>
      <c r="M17" s="21">
        <v>979</v>
      </c>
      <c r="N17" s="21">
        <v>1836</v>
      </c>
      <c r="O17" s="21">
        <v>948</v>
      </c>
      <c r="P17" s="21">
        <v>888</v>
      </c>
    </row>
    <row r="18" spans="1:16" x14ac:dyDescent="0.2">
      <c r="A18" s="22" t="s">
        <v>16</v>
      </c>
      <c r="B18" s="21">
        <v>5303</v>
      </c>
      <c r="C18" s="21">
        <v>3094</v>
      </c>
      <c r="D18" s="21">
        <v>2209</v>
      </c>
      <c r="E18" s="21">
        <v>1198</v>
      </c>
      <c r="F18" s="21">
        <v>778</v>
      </c>
      <c r="G18" s="21">
        <v>420</v>
      </c>
      <c r="H18" s="21">
        <v>1462</v>
      </c>
      <c r="I18" s="21">
        <v>840</v>
      </c>
      <c r="J18" s="21">
        <v>622</v>
      </c>
      <c r="K18" s="21">
        <v>1352</v>
      </c>
      <c r="L18" s="21">
        <v>776</v>
      </c>
      <c r="M18" s="21">
        <v>576</v>
      </c>
      <c r="N18" s="21">
        <v>1291</v>
      </c>
      <c r="O18" s="21">
        <v>700</v>
      </c>
      <c r="P18" s="21">
        <v>591</v>
      </c>
    </row>
    <row r="19" spans="1:16" x14ac:dyDescent="0.2">
      <c r="A19" s="22" t="s">
        <v>17</v>
      </c>
      <c r="B19" s="21">
        <v>2762</v>
      </c>
      <c r="C19" s="21">
        <v>1605</v>
      </c>
      <c r="D19" s="21">
        <v>1157</v>
      </c>
      <c r="E19" s="21">
        <v>458</v>
      </c>
      <c r="F19" s="21">
        <v>278</v>
      </c>
      <c r="G19" s="21">
        <v>180</v>
      </c>
      <c r="H19" s="21">
        <v>746</v>
      </c>
      <c r="I19" s="21">
        <v>440</v>
      </c>
      <c r="J19" s="21">
        <v>306</v>
      </c>
      <c r="K19" s="21">
        <v>848</v>
      </c>
      <c r="L19" s="21">
        <v>505</v>
      </c>
      <c r="M19" s="21">
        <v>343</v>
      </c>
      <c r="N19" s="21">
        <v>710</v>
      </c>
      <c r="O19" s="21">
        <v>382</v>
      </c>
      <c r="P19" s="21">
        <v>328</v>
      </c>
    </row>
    <row r="20" spans="1:16" x14ac:dyDescent="0.2">
      <c r="A20" s="22" t="s">
        <v>18</v>
      </c>
      <c r="B20" s="21">
        <v>2709</v>
      </c>
      <c r="C20" s="21">
        <v>1640</v>
      </c>
      <c r="D20" s="21">
        <v>1069</v>
      </c>
      <c r="E20" s="21">
        <v>451</v>
      </c>
      <c r="F20" s="21">
        <v>278</v>
      </c>
      <c r="G20" s="21">
        <v>173</v>
      </c>
      <c r="H20" s="21">
        <v>816</v>
      </c>
      <c r="I20" s="21">
        <v>471</v>
      </c>
      <c r="J20" s="21">
        <v>345</v>
      </c>
      <c r="K20" s="21">
        <v>817</v>
      </c>
      <c r="L20" s="21">
        <v>497</v>
      </c>
      <c r="M20" s="21">
        <v>320</v>
      </c>
      <c r="N20" s="21">
        <v>625</v>
      </c>
      <c r="O20" s="21">
        <v>394</v>
      </c>
      <c r="P20" s="21">
        <v>231</v>
      </c>
    </row>
    <row r="21" spans="1:16" x14ac:dyDescent="0.2">
      <c r="A21" s="22" t="s">
        <v>19</v>
      </c>
      <c r="B21" s="23">
        <v>24.3</v>
      </c>
      <c r="C21" s="23">
        <v>23.6</v>
      </c>
      <c r="D21" s="23">
        <v>25</v>
      </c>
      <c r="E21" s="23">
        <v>28.2</v>
      </c>
      <c r="F21" s="23">
        <v>27.9</v>
      </c>
      <c r="G21" s="23">
        <v>28.5</v>
      </c>
      <c r="H21" s="23">
        <v>22.5</v>
      </c>
      <c r="I21" s="23">
        <v>22</v>
      </c>
      <c r="J21" s="23">
        <v>23.1</v>
      </c>
      <c r="K21" s="23">
        <v>24.6</v>
      </c>
      <c r="L21" s="23">
        <v>24.1</v>
      </c>
      <c r="M21" s="23">
        <v>25.1</v>
      </c>
      <c r="N21" s="23">
        <v>21.9</v>
      </c>
      <c r="O21" s="23">
        <v>20.6</v>
      </c>
      <c r="P21" s="23">
        <v>23.3</v>
      </c>
    </row>
    <row r="22" spans="1:16" x14ac:dyDescent="0.2">
      <c r="A22" s="29" t="s">
        <v>38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</row>
  </sheetData>
  <mergeCells count="5"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06920-A4C5-48E4-89D5-550EF6C4C076}">
  <dimension ref="A1:P104"/>
  <sheetViews>
    <sheetView view="pageBreakPreview" zoomScale="150" zoomScaleNormal="100" zoomScaleSheetLayoutView="150" workbookViewId="0">
      <selection activeCell="A2" sqref="A2"/>
    </sheetView>
  </sheetViews>
  <sheetFormatPr defaultRowHeight="9.6" x14ac:dyDescent="0.2"/>
  <cols>
    <col min="1" max="1" width="5.6640625" style="31" customWidth="1"/>
    <col min="2" max="16" width="5.109375" style="21" customWidth="1"/>
    <col min="17" max="16384" width="8.88671875" style="21"/>
  </cols>
  <sheetData>
    <row r="1" spans="1:16" ht="10.199999999999999" x14ac:dyDescent="0.2">
      <c r="A1" s="19" t="s">
        <v>47</v>
      </c>
    </row>
    <row r="2" spans="1:16" x14ac:dyDescent="0.2">
      <c r="A2" s="27"/>
      <c r="B2" s="32" t="s">
        <v>0</v>
      </c>
      <c r="C2" s="32"/>
      <c r="D2" s="32"/>
      <c r="E2" s="32" t="s">
        <v>1</v>
      </c>
      <c r="F2" s="32"/>
      <c r="G2" s="32"/>
      <c r="H2" s="32" t="s">
        <v>2</v>
      </c>
      <c r="I2" s="32"/>
      <c r="J2" s="32"/>
      <c r="K2" s="32" t="s">
        <v>3</v>
      </c>
      <c r="L2" s="32"/>
      <c r="M2" s="32"/>
      <c r="N2" s="32" t="s">
        <v>4</v>
      </c>
      <c r="O2" s="32"/>
      <c r="P2" s="33"/>
    </row>
    <row r="3" spans="1:16" s="24" customFormat="1" x14ac:dyDescent="0.2">
      <c r="A3" s="28"/>
      <c r="B3" s="25" t="s">
        <v>0</v>
      </c>
      <c r="C3" s="25" t="s">
        <v>20</v>
      </c>
      <c r="D3" s="25" t="s">
        <v>21</v>
      </c>
      <c r="E3" s="25" t="s">
        <v>0</v>
      </c>
      <c r="F3" s="25" t="s">
        <v>20</v>
      </c>
      <c r="G3" s="25" t="s">
        <v>21</v>
      </c>
      <c r="H3" s="25" t="s">
        <v>0</v>
      </c>
      <c r="I3" s="25" t="s">
        <v>20</v>
      </c>
      <c r="J3" s="25" t="s">
        <v>21</v>
      </c>
      <c r="K3" s="25" t="s">
        <v>0</v>
      </c>
      <c r="L3" s="25" t="s">
        <v>20</v>
      </c>
      <c r="M3" s="25" t="s">
        <v>21</v>
      </c>
      <c r="N3" s="25" t="s">
        <v>0</v>
      </c>
      <c r="O3" s="25" t="s">
        <v>20</v>
      </c>
      <c r="P3" s="26" t="s">
        <v>21</v>
      </c>
    </row>
    <row r="4" spans="1:16" x14ac:dyDescent="0.2">
      <c r="A4" s="31" t="s">
        <v>0</v>
      </c>
      <c r="B4" s="21">
        <v>362264</v>
      </c>
      <c r="C4" s="21">
        <v>183319</v>
      </c>
      <c r="D4" s="21">
        <v>178945</v>
      </c>
      <c r="E4" s="21">
        <v>81016</v>
      </c>
      <c r="F4" s="21">
        <v>41318</v>
      </c>
      <c r="G4" s="21">
        <v>39698</v>
      </c>
      <c r="H4" s="21">
        <v>122762</v>
      </c>
      <c r="I4" s="21">
        <v>62335</v>
      </c>
      <c r="J4" s="21">
        <v>60427</v>
      </c>
      <c r="K4" s="21">
        <v>82987</v>
      </c>
      <c r="L4" s="21">
        <v>41866</v>
      </c>
      <c r="M4" s="21">
        <v>41121</v>
      </c>
      <c r="N4" s="21">
        <v>75499</v>
      </c>
      <c r="O4" s="21">
        <v>37800</v>
      </c>
      <c r="P4" s="21">
        <v>37699</v>
      </c>
    </row>
    <row r="5" spans="1:16" x14ac:dyDescent="0.2">
      <c r="A5" s="31">
        <v>0</v>
      </c>
      <c r="B5" s="21">
        <v>2387</v>
      </c>
      <c r="C5" s="21">
        <v>1226</v>
      </c>
      <c r="D5" s="21">
        <v>1161</v>
      </c>
      <c r="E5" s="21">
        <v>291</v>
      </c>
      <c r="F5" s="21">
        <v>149</v>
      </c>
      <c r="G5" s="21">
        <v>142</v>
      </c>
      <c r="H5" s="21">
        <v>864</v>
      </c>
      <c r="I5" s="21">
        <v>439</v>
      </c>
      <c r="J5" s="21">
        <v>425</v>
      </c>
      <c r="K5" s="21">
        <v>491</v>
      </c>
      <c r="L5" s="21">
        <v>260</v>
      </c>
      <c r="M5" s="21">
        <v>231</v>
      </c>
      <c r="N5" s="21">
        <v>741</v>
      </c>
      <c r="O5" s="21">
        <v>378</v>
      </c>
      <c r="P5" s="21">
        <v>363</v>
      </c>
    </row>
    <row r="6" spans="1:16" x14ac:dyDescent="0.2">
      <c r="A6" s="31">
        <v>1</v>
      </c>
      <c r="B6" s="21">
        <v>6619</v>
      </c>
      <c r="C6" s="21">
        <v>3453</v>
      </c>
      <c r="D6" s="21">
        <v>3166</v>
      </c>
      <c r="E6" s="21">
        <v>854</v>
      </c>
      <c r="F6" s="21">
        <v>438</v>
      </c>
      <c r="G6" s="21">
        <v>416</v>
      </c>
      <c r="H6" s="21">
        <v>2575</v>
      </c>
      <c r="I6" s="21">
        <v>1380</v>
      </c>
      <c r="J6" s="21">
        <v>1195</v>
      </c>
      <c r="K6" s="21">
        <v>1482</v>
      </c>
      <c r="L6" s="21">
        <v>763</v>
      </c>
      <c r="M6" s="21">
        <v>719</v>
      </c>
      <c r="N6" s="21">
        <v>1708</v>
      </c>
      <c r="O6" s="21">
        <v>872</v>
      </c>
      <c r="P6" s="21">
        <v>836</v>
      </c>
    </row>
    <row r="7" spans="1:16" x14ac:dyDescent="0.2">
      <c r="A7" s="31">
        <v>2</v>
      </c>
      <c r="B7" s="21">
        <v>7924</v>
      </c>
      <c r="C7" s="21">
        <v>4103</v>
      </c>
      <c r="D7" s="21">
        <v>3821</v>
      </c>
      <c r="E7" s="21">
        <v>1066</v>
      </c>
      <c r="F7" s="21">
        <v>511</v>
      </c>
      <c r="G7" s="21">
        <v>555</v>
      </c>
      <c r="H7" s="21">
        <v>2882</v>
      </c>
      <c r="I7" s="21">
        <v>1487</v>
      </c>
      <c r="J7" s="21">
        <v>1395</v>
      </c>
      <c r="K7" s="21">
        <v>1943</v>
      </c>
      <c r="L7" s="21">
        <v>993</v>
      </c>
      <c r="M7" s="21">
        <v>950</v>
      </c>
      <c r="N7" s="21">
        <v>2033</v>
      </c>
      <c r="O7" s="21">
        <v>1112</v>
      </c>
      <c r="P7" s="21">
        <v>921</v>
      </c>
    </row>
    <row r="8" spans="1:16" x14ac:dyDescent="0.2">
      <c r="A8" s="31">
        <v>3</v>
      </c>
      <c r="B8" s="21">
        <v>8265</v>
      </c>
      <c r="C8" s="21">
        <v>4327</v>
      </c>
      <c r="D8" s="21">
        <v>3938</v>
      </c>
      <c r="E8" s="21">
        <v>1107</v>
      </c>
      <c r="F8" s="21">
        <v>601</v>
      </c>
      <c r="G8" s="21">
        <v>506</v>
      </c>
      <c r="H8" s="21">
        <v>3156</v>
      </c>
      <c r="I8" s="21">
        <v>1645</v>
      </c>
      <c r="J8" s="21">
        <v>1511</v>
      </c>
      <c r="K8" s="21">
        <v>1814</v>
      </c>
      <c r="L8" s="21">
        <v>935</v>
      </c>
      <c r="M8" s="21">
        <v>879</v>
      </c>
      <c r="N8" s="21">
        <v>2188</v>
      </c>
      <c r="O8" s="21">
        <v>1146</v>
      </c>
      <c r="P8" s="21">
        <v>1042</v>
      </c>
    </row>
    <row r="9" spans="1:16" x14ac:dyDescent="0.2">
      <c r="A9" s="31">
        <v>4</v>
      </c>
      <c r="B9" s="21">
        <v>9237</v>
      </c>
      <c r="C9" s="21">
        <v>4786</v>
      </c>
      <c r="D9" s="21">
        <v>4451</v>
      </c>
      <c r="E9" s="21">
        <v>1388</v>
      </c>
      <c r="F9" s="21">
        <v>757</v>
      </c>
      <c r="G9" s="21">
        <v>631</v>
      </c>
      <c r="H9" s="21">
        <v>3288</v>
      </c>
      <c r="I9" s="21">
        <v>1699</v>
      </c>
      <c r="J9" s="21">
        <v>1589</v>
      </c>
      <c r="K9" s="21">
        <v>2050</v>
      </c>
      <c r="L9" s="21">
        <v>1051</v>
      </c>
      <c r="M9" s="21">
        <v>999</v>
      </c>
      <c r="N9" s="21">
        <v>2511</v>
      </c>
      <c r="O9" s="21">
        <v>1279</v>
      </c>
      <c r="P9" s="21">
        <v>1232</v>
      </c>
    </row>
    <row r="10" spans="1:16" x14ac:dyDescent="0.2">
      <c r="A10" s="31">
        <v>5</v>
      </c>
      <c r="B10" s="21">
        <v>8158</v>
      </c>
      <c r="C10" s="21">
        <v>4218</v>
      </c>
      <c r="D10" s="21">
        <v>3940</v>
      </c>
      <c r="E10" s="21">
        <v>1155</v>
      </c>
      <c r="F10" s="21">
        <v>632</v>
      </c>
      <c r="G10" s="21">
        <v>523</v>
      </c>
      <c r="H10" s="21">
        <v>2997</v>
      </c>
      <c r="I10" s="21">
        <v>1556</v>
      </c>
      <c r="J10" s="21">
        <v>1441</v>
      </c>
      <c r="K10" s="21">
        <v>1936</v>
      </c>
      <c r="L10" s="21">
        <v>990</v>
      </c>
      <c r="M10" s="21">
        <v>946</v>
      </c>
      <c r="N10" s="21">
        <v>2070</v>
      </c>
      <c r="O10" s="21">
        <v>1040</v>
      </c>
      <c r="P10" s="21">
        <v>1030</v>
      </c>
    </row>
    <row r="11" spans="1:16" x14ac:dyDescent="0.2">
      <c r="A11" s="31">
        <v>6</v>
      </c>
      <c r="B11" s="21">
        <v>7839</v>
      </c>
      <c r="C11" s="21">
        <v>4031</v>
      </c>
      <c r="D11" s="21">
        <v>3808</v>
      </c>
      <c r="E11" s="21">
        <v>1033</v>
      </c>
      <c r="F11" s="21">
        <v>563</v>
      </c>
      <c r="G11" s="21">
        <v>470</v>
      </c>
      <c r="H11" s="21">
        <v>2899</v>
      </c>
      <c r="I11" s="21">
        <v>1472</v>
      </c>
      <c r="J11" s="21">
        <v>1427</v>
      </c>
      <c r="K11" s="21">
        <v>1828</v>
      </c>
      <c r="L11" s="21">
        <v>925</v>
      </c>
      <c r="M11" s="21">
        <v>903</v>
      </c>
      <c r="N11" s="21">
        <v>2079</v>
      </c>
      <c r="O11" s="21">
        <v>1071</v>
      </c>
      <c r="P11" s="21">
        <v>1008</v>
      </c>
    </row>
    <row r="12" spans="1:16" x14ac:dyDescent="0.2">
      <c r="A12" s="31">
        <v>7</v>
      </c>
      <c r="B12" s="21">
        <v>7129</v>
      </c>
      <c r="C12" s="21">
        <v>3681</v>
      </c>
      <c r="D12" s="21">
        <v>3448</v>
      </c>
      <c r="E12" s="21">
        <v>929</v>
      </c>
      <c r="F12" s="21">
        <v>457</v>
      </c>
      <c r="G12" s="21">
        <v>472</v>
      </c>
      <c r="H12" s="21">
        <v>2811</v>
      </c>
      <c r="I12" s="21">
        <v>1476</v>
      </c>
      <c r="J12" s="21">
        <v>1335</v>
      </c>
      <c r="K12" s="21">
        <v>1523</v>
      </c>
      <c r="L12" s="21">
        <v>777</v>
      </c>
      <c r="M12" s="21">
        <v>746</v>
      </c>
      <c r="N12" s="21">
        <v>1866</v>
      </c>
      <c r="O12" s="21">
        <v>971</v>
      </c>
      <c r="P12" s="21">
        <v>895</v>
      </c>
    </row>
    <row r="13" spans="1:16" x14ac:dyDescent="0.2">
      <c r="A13" s="31">
        <v>8</v>
      </c>
      <c r="B13" s="21">
        <v>7498</v>
      </c>
      <c r="C13" s="21">
        <v>3719</v>
      </c>
      <c r="D13" s="21">
        <v>3779</v>
      </c>
      <c r="E13" s="21">
        <v>1036</v>
      </c>
      <c r="F13" s="21">
        <v>505</v>
      </c>
      <c r="G13" s="21">
        <v>531</v>
      </c>
      <c r="H13" s="21">
        <v>2878</v>
      </c>
      <c r="I13" s="21">
        <v>1450</v>
      </c>
      <c r="J13" s="21">
        <v>1428</v>
      </c>
      <c r="K13" s="21">
        <v>1677</v>
      </c>
      <c r="L13" s="21">
        <v>806</v>
      </c>
      <c r="M13" s="21">
        <v>871</v>
      </c>
      <c r="N13" s="21">
        <v>1907</v>
      </c>
      <c r="O13" s="21">
        <v>958</v>
      </c>
      <c r="P13" s="21">
        <v>949</v>
      </c>
    </row>
    <row r="14" spans="1:16" x14ac:dyDescent="0.2">
      <c r="A14" s="31">
        <v>9</v>
      </c>
      <c r="B14" s="21">
        <v>7395</v>
      </c>
      <c r="C14" s="21">
        <v>3910</v>
      </c>
      <c r="D14" s="21">
        <v>3485</v>
      </c>
      <c r="E14" s="21">
        <v>1083</v>
      </c>
      <c r="F14" s="21">
        <v>563</v>
      </c>
      <c r="G14" s="21">
        <v>520</v>
      </c>
      <c r="H14" s="21">
        <v>2641</v>
      </c>
      <c r="I14" s="21">
        <v>1393</v>
      </c>
      <c r="J14" s="21">
        <v>1248</v>
      </c>
      <c r="K14" s="21">
        <v>1777</v>
      </c>
      <c r="L14" s="21">
        <v>979</v>
      </c>
      <c r="M14" s="21">
        <v>798</v>
      </c>
      <c r="N14" s="21">
        <v>1894</v>
      </c>
      <c r="O14" s="21">
        <v>975</v>
      </c>
      <c r="P14" s="21">
        <v>919</v>
      </c>
    </row>
    <row r="15" spans="1:16" x14ac:dyDescent="0.2">
      <c r="A15" s="31">
        <v>10</v>
      </c>
      <c r="B15" s="21">
        <v>8733</v>
      </c>
      <c r="C15" s="21">
        <v>4694</v>
      </c>
      <c r="D15" s="21">
        <v>4039</v>
      </c>
      <c r="E15" s="21">
        <v>1512</v>
      </c>
      <c r="F15" s="21">
        <v>842</v>
      </c>
      <c r="G15" s="21">
        <v>670</v>
      </c>
      <c r="H15" s="21">
        <v>3086</v>
      </c>
      <c r="I15" s="21">
        <v>1631</v>
      </c>
      <c r="J15" s="21">
        <v>1455</v>
      </c>
      <c r="K15" s="21">
        <v>2215</v>
      </c>
      <c r="L15" s="21">
        <v>1150</v>
      </c>
      <c r="M15" s="21">
        <v>1065</v>
      </c>
      <c r="N15" s="21">
        <v>1920</v>
      </c>
      <c r="O15" s="21">
        <v>1071</v>
      </c>
      <c r="P15" s="21">
        <v>849</v>
      </c>
    </row>
    <row r="16" spans="1:16" x14ac:dyDescent="0.2">
      <c r="A16" s="31">
        <v>11</v>
      </c>
      <c r="B16" s="21">
        <v>4846</v>
      </c>
      <c r="C16" s="21">
        <v>2550</v>
      </c>
      <c r="D16" s="21">
        <v>2296</v>
      </c>
      <c r="E16" s="21">
        <v>760</v>
      </c>
      <c r="F16" s="21">
        <v>415</v>
      </c>
      <c r="G16" s="21">
        <v>345</v>
      </c>
      <c r="H16" s="21">
        <v>1996</v>
      </c>
      <c r="I16" s="21">
        <v>1041</v>
      </c>
      <c r="J16" s="21">
        <v>955</v>
      </c>
      <c r="K16" s="21">
        <v>973</v>
      </c>
      <c r="L16" s="21">
        <v>512</v>
      </c>
      <c r="M16" s="21">
        <v>461</v>
      </c>
      <c r="N16" s="21">
        <v>1117</v>
      </c>
      <c r="O16" s="21">
        <v>582</v>
      </c>
      <c r="P16" s="21">
        <v>535</v>
      </c>
    </row>
    <row r="17" spans="1:16" x14ac:dyDescent="0.2">
      <c r="A17" s="31">
        <v>12</v>
      </c>
      <c r="B17" s="21">
        <v>7947</v>
      </c>
      <c r="C17" s="21">
        <v>4262</v>
      </c>
      <c r="D17" s="21">
        <v>3685</v>
      </c>
      <c r="E17" s="21">
        <v>1324</v>
      </c>
      <c r="F17" s="21">
        <v>741</v>
      </c>
      <c r="G17" s="21">
        <v>583</v>
      </c>
      <c r="H17" s="21">
        <v>2887</v>
      </c>
      <c r="I17" s="21">
        <v>1518</v>
      </c>
      <c r="J17" s="21">
        <v>1369</v>
      </c>
      <c r="K17" s="21">
        <v>1834</v>
      </c>
      <c r="L17" s="21">
        <v>985</v>
      </c>
      <c r="M17" s="21">
        <v>849</v>
      </c>
      <c r="N17" s="21">
        <v>1902</v>
      </c>
      <c r="O17" s="21">
        <v>1018</v>
      </c>
      <c r="P17" s="21">
        <v>884</v>
      </c>
    </row>
    <row r="18" spans="1:16" x14ac:dyDescent="0.2">
      <c r="A18" s="31">
        <v>13</v>
      </c>
      <c r="B18" s="21">
        <v>5215</v>
      </c>
      <c r="C18" s="21">
        <v>2704</v>
      </c>
      <c r="D18" s="21">
        <v>2511</v>
      </c>
      <c r="E18" s="21">
        <v>710</v>
      </c>
      <c r="F18" s="21">
        <v>387</v>
      </c>
      <c r="G18" s="21">
        <v>323</v>
      </c>
      <c r="H18" s="21">
        <v>2079</v>
      </c>
      <c r="I18" s="21">
        <v>1066</v>
      </c>
      <c r="J18" s="21">
        <v>1013</v>
      </c>
      <c r="K18" s="21">
        <v>1162</v>
      </c>
      <c r="L18" s="21">
        <v>582</v>
      </c>
      <c r="M18" s="21">
        <v>580</v>
      </c>
      <c r="N18" s="21">
        <v>1264</v>
      </c>
      <c r="O18" s="21">
        <v>669</v>
      </c>
      <c r="P18" s="21">
        <v>595</v>
      </c>
    </row>
    <row r="19" spans="1:16" x14ac:dyDescent="0.2">
      <c r="A19" s="31">
        <v>14</v>
      </c>
      <c r="B19" s="21">
        <v>7050</v>
      </c>
      <c r="C19" s="21">
        <v>3653</v>
      </c>
      <c r="D19" s="21">
        <v>3397</v>
      </c>
      <c r="E19" s="21">
        <v>1173</v>
      </c>
      <c r="F19" s="21">
        <v>590</v>
      </c>
      <c r="G19" s="21">
        <v>583</v>
      </c>
      <c r="H19" s="21">
        <v>2637</v>
      </c>
      <c r="I19" s="21">
        <v>1343</v>
      </c>
      <c r="J19" s="21">
        <v>1294</v>
      </c>
      <c r="K19" s="21">
        <v>1642</v>
      </c>
      <c r="L19" s="21">
        <v>847</v>
      </c>
      <c r="M19" s="21">
        <v>795</v>
      </c>
      <c r="N19" s="21">
        <v>1598</v>
      </c>
      <c r="O19" s="21">
        <v>873</v>
      </c>
      <c r="P19" s="21">
        <v>725</v>
      </c>
    </row>
    <row r="20" spans="1:16" x14ac:dyDescent="0.2">
      <c r="A20" s="31">
        <v>15</v>
      </c>
      <c r="B20" s="21">
        <v>7127</v>
      </c>
      <c r="C20" s="21">
        <v>3702</v>
      </c>
      <c r="D20" s="21">
        <v>3425</v>
      </c>
      <c r="E20" s="21">
        <v>1254</v>
      </c>
      <c r="F20" s="21">
        <v>640</v>
      </c>
      <c r="G20" s="21">
        <v>614</v>
      </c>
      <c r="H20" s="21">
        <v>2721</v>
      </c>
      <c r="I20" s="21">
        <v>1408</v>
      </c>
      <c r="J20" s="21">
        <v>1313</v>
      </c>
      <c r="K20" s="21">
        <v>1616</v>
      </c>
      <c r="L20" s="21">
        <v>848</v>
      </c>
      <c r="M20" s="21">
        <v>768</v>
      </c>
      <c r="N20" s="21">
        <v>1536</v>
      </c>
      <c r="O20" s="21">
        <v>806</v>
      </c>
      <c r="P20" s="21">
        <v>730</v>
      </c>
    </row>
    <row r="21" spans="1:16" x14ac:dyDescent="0.2">
      <c r="A21" s="31">
        <v>16</v>
      </c>
      <c r="B21" s="21">
        <v>7712</v>
      </c>
      <c r="C21" s="21">
        <v>3823</v>
      </c>
      <c r="D21" s="21">
        <v>3889</v>
      </c>
      <c r="E21" s="21">
        <v>1496</v>
      </c>
      <c r="F21" s="21">
        <v>791</v>
      </c>
      <c r="G21" s="21">
        <v>705</v>
      </c>
      <c r="H21" s="21">
        <v>2819</v>
      </c>
      <c r="I21" s="21">
        <v>1364</v>
      </c>
      <c r="J21" s="21">
        <v>1455</v>
      </c>
      <c r="K21" s="21">
        <v>1774</v>
      </c>
      <c r="L21" s="21">
        <v>850</v>
      </c>
      <c r="M21" s="21">
        <v>924</v>
      </c>
      <c r="N21" s="21">
        <v>1623</v>
      </c>
      <c r="O21" s="21">
        <v>818</v>
      </c>
      <c r="P21" s="21">
        <v>805</v>
      </c>
    </row>
    <row r="22" spans="1:16" x14ac:dyDescent="0.2">
      <c r="A22" s="31">
        <v>17</v>
      </c>
      <c r="B22" s="21">
        <v>7414</v>
      </c>
      <c r="C22" s="21">
        <v>3864</v>
      </c>
      <c r="D22" s="21">
        <v>3550</v>
      </c>
      <c r="E22" s="21">
        <v>1588</v>
      </c>
      <c r="F22" s="21">
        <v>822</v>
      </c>
      <c r="G22" s="21">
        <v>766</v>
      </c>
      <c r="H22" s="21">
        <v>2662</v>
      </c>
      <c r="I22" s="21">
        <v>1359</v>
      </c>
      <c r="J22" s="21">
        <v>1303</v>
      </c>
      <c r="K22" s="21">
        <v>1657</v>
      </c>
      <c r="L22" s="21">
        <v>872</v>
      </c>
      <c r="M22" s="21">
        <v>785</v>
      </c>
      <c r="N22" s="21">
        <v>1507</v>
      </c>
      <c r="O22" s="21">
        <v>811</v>
      </c>
      <c r="P22" s="21">
        <v>696</v>
      </c>
    </row>
    <row r="23" spans="1:16" x14ac:dyDescent="0.2">
      <c r="A23" s="31">
        <v>18</v>
      </c>
      <c r="B23" s="21">
        <v>12280</v>
      </c>
      <c r="C23" s="21">
        <v>6363</v>
      </c>
      <c r="D23" s="21">
        <v>5917</v>
      </c>
      <c r="E23" s="21">
        <v>3290</v>
      </c>
      <c r="F23" s="21">
        <v>1729</v>
      </c>
      <c r="G23" s="21">
        <v>1561</v>
      </c>
      <c r="H23" s="21">
        <v>4031</v>
      </c>
      <c r="I23" s="21">
        <v>2096</v>
      </c>
      <c r="J23" s="21">
        <v>1935</v>
      </c>
      <c r="K23" s="21">
        <v>2843</v>
      </c>
      <c r="L23" s="21">
        <v>1455</v>
      </c>
      <c r="M23" s="21">
        <v>1388</v>
      </c>
      <c r="N23" s="21">
        <v>2116</v>
      </c>
      <c r="O23" s="21">
        <v>1083</v>
      </c>
      <c r="P23" s="21">
        <v>1033</v>
      </c>
    </row>
    <row r="24" spans="1:16" x14ac:dyDescent="0.2">
      <c r="A24" s="31">
        <v>19</v>
      </c>
      <c r="B24" s="21">
        <v>9093</v>
      </c>
      <c r="C24" s="21">
        <v>4939</v>
      </c>
      <c r="D24" s="21">
        <v>4154</v>
      </c>
      <c r="E24" s="21">
        <v>2223</v>
      </c>
      <c r="F24" s="21">
        <v>1209</v>
      </c>
      <c r="G24" s="21">
        <v>1014</v>
      </c>
      <c r="H24" s="21">
        <v>3181</v>
      </c>
      <c r="I24" s="21">
        <v>1718</v>
      </c>
      <c r="J24" s="21">
        <v>1463</v>
      </c>
      <c r="K24" s="21">
        <v>1966</v>
      </c>
      <c r="L24" s="21">
        <v>1067</v>
      </c>
      <c r="M24" s="21">
        <v>899</v>
      </c>
      <c r="N24" s="21">
        <v>1723</v>
      </c>
      <c r="O24" s="21">
        <v>945</v>
      </c>
      <c r="P24" s="21">
        <v>778</v>
      </c>
    </row>
    <row r="25" spans="1:16" x14ac:dyDescent="0.2">
      <c r="A25" s="31">
        <v>20</v>
      </c>
      <c r="B25" s="21">
        <v>12259</v>
      </c>
      <c r="C25" s="21">
        <v>6284</v>
      </c>
      <c r="D25" s="21">
        <v>5975</v>
      </c>
      <c r="E25" s="21">
        <v>3636</v>
      </c>
      <c r="F25" s="21">
        <v>1822</v>
      </c>
      <c r="G25" s="21">
        <v>1814</v>
      </c>
      <c r="H25" s="21">
        <v>3706</v>
      </c>
      <c r="I25" s="21">
        <v>1961</v>
      </c>
      <c r="J25" s="21">
        <v>1745</v>
      </c>
      <c r="K25" s="21">
        <v>2863</v>
      </c>
      <c r="L25" s="21">
        <v>1439</v>
      </c>
      <c r="M25" s="21">
        <v>1424</v>
      </c>
      <c r="N25" s="21">
        <v>2054</v>
      </c>
      <c r="O25" s="21">
        <v>1062</v>
      </c>
      <c r="P25" s="21">
        <v>992</v>
      </c>
    </row>
    <row r="26" spans="1:16" x14ac:dyDescent="0.2">
      <c r="A26" s="31">
        <v>21</v>
      </c>
      <c r="B26" s="21">
        <v>6131</v>
      </c>
      <c r="C26" s="21">
        <v>3223</v>
      </c>
      <c r="D26" s="21">
        <v>2908</v>
      </c>
      <c r="E26" s="21">
        <v>1487</v>
      </c>
      <c r="F26" s="21">
        <v>762</v>
      </c>
      <c r="G26" s="21">
        <v>725</v>
      </c>
      <c r="H26" s="21">
        <v>2245</v>
      </c>
      <c r="I26" s="21">
        <v>1192</v>
      </c>
      <c r="J26" s="21">
        <v>1053</v>
      </c>
      <c r="K26" s="21">
        <v>1325</v>
      </c>
      <c r="L26" s="21">
        <v>690</v>
      </c>
      <c r="M26" s="21">
        <v>635</v>
      </c>
      <c r="N26" s="21">
        <v>1074</v>
      </c>
      <c r="O26" s="21">
        <v>579</v>
      </c>
      <c r="P26" s="21">
        <v>495</v>
      </c>
    </row>
    <row r="27" spans="1:16" x14ac:dyDescent="0.2">
      <c r="A27" s="31">
        <v>22</v>
      </c>
      <c r="B27" s="21">
        <v>6719</v>
      </c>
      <c r="C27" s="21">
        <v>3458</v>
      </c>
      <c r="D27" s="21">
        <v>3261</v>
      </c>
      <c r="E27" s="21">
        <v>1747</v>
      </c>
      <c r="F27" s="21">
        <v>914</v>
      </c>
      <c r="G27" s="21">
        <v>833</v>
      </c>
      <c r="H27" s="21">
        <v>2297</v>
      </c>
      <c r="I27" s="21">
        <v>1173</v>
      </c>
      <c r="J27" s="21">
        <v>1124</v>
      </c>
      <c r="K27" s="21">
        <v>1457</v>
      </c>
      <c r="L27" s="21">
        <v>750</v>
      </c>
      <c r="M27" s="21">
        <v>707</v>
      </c>
      <c r="N27" s="21">
        <v>1218</v>
      </c>
      <c r="O27" s="21">
        <v>621</v>
      </c>
      <c r="P27" s="21">
        <v>597</v>
      </c>
    </row>
    <row r="28" spans="1:16" x14ac:dyDescent="0.2">
      <c r="A28" s="31">
        <v>23</v>
      </c>
      <c r="B28" s="21">
        <v>5069</v>
      </c>
      <c r="C28" s="21">
        <v>2615</v>
      </c>
      <c r="D28" s="21">
        <v>2454</v>
      </c>
      <c r="E28" s="21">
        <v>1325</v>
      </c>
      <c r="F28" s="21">
        <v>695</v>
      </c>
      <c r="G28" s="21">
        <v>630</v>
      </c>
      <c r="H28" s="21">
        <v>1943</v>
      </c>
      <c r="I28" s="21">
        <v>977</v>
      </c>
      <c r="J28" s="21">
        <v>966</v>
      </c>
      <c r="K28" s="21">
        <v>923</v>
      </c>
      <c r="L28" s="21">
        <v>482</v>
      </c>
      <c r="M28" s="21">
        <v>441</v>
      </c>
      <c r="N28" s="21">
        <v>878</v>
      </c>
      <c r="O28" s="21">
        <v>461</v>
      </c>
      <c r="P28" s="21">
        <v>417</v>
      </c>
    </row>
    <row r="29" spans="1:16" x14ac:dyDescent="0.2">
      <c r="A29" s="31">
        <v>24</v>
      </c>
      <c r="B29" s="21">
        <v>6382</v>
      </c>
      <c r="C29" s="21">
        <v>3190</v>
      </c>
      <c r="D29" s="21">
        <v>3192</v>
      </c>
      <c r="E29" s="21">
        <v>1641</v>
      </c>
      <c r="F29" s="21">
        <v>842</v>
      </c>
      <c r="G29" s="21">
        <v>799</v>
      </c>
      <c r="H29" s="21">
        <v>2222</v>
      </c>
      <c r="I29" s="21">
        <v>1120</v>
      </c>
      <c r="J29" s="21">
        <v>1102</v>
      </c>
      <c r="K29" s="21">
        <v>1389</v>
      </c>
      <c r="L29" s="21">
        <v>669</v>
      </c>
      <c r="M29" s="21">
        <v>720</v>
      </c>
      <c r="N29" s="21">
        <v>1130</v>
      </c>
      <c r="O29" s="21">
        <v>559</v>
      </c>
      <c r="P29" s="21">
        <v>571</v>
      </c>
    </row>
    <row r="30" spans="1:16" x14ac:dyDescent="0.2">
      <c r="A30" s="31">
        <v>25</v>
      </c>
      <c r="B30" s="21">
        <v>7770</v>
      </c>
      <c r="C30" s="21">
        <v>3813</v>
      </c>
      <c r="D30" s="21">
        <v>3957</v>
      </c>
      <c r="E30" s="21">
        <v>2154</v>
      </c>
      <c r="F30" s="21">
        <v>1041</v>
      </c>
      <c r="G30" s="21">
        <v>1113</v>
      </c>
      <c r="H30" s="21">
        <v>2609</v>
      </c>
      <c r="I30" s="21">
        <v>1284</v>
      </c>
      <c r="J30" s="21">
        <v>1325</v>
      </c>
      <c r="K30" s="21">
        <v>1721</v>
      </c>
      <c r="L30" s="21">
        <v>862</v>
      </c>
      <c r="M30" s="21">
        <v>859</v>
      </c>
      <c r="N30" s="21">
        <v>1286</v>
      </c>
      <c r="O30" s="21">
        <v>626</v>
      </c>
      <c r="P30" s="21">
        <v>660</v>
      </c>
    </row>
    <row r="31" spans="1:16" x14ac:dyDescent="0.2">
      <c r="A31" s="31">
        <v>26</v>
      </c>
      <c r="B31" s="21">
        <v>5723</v>
      </c>
      <c r="C31" s="21">
        <v>2628</v>
      </c>
      <c r="D31" s="21">
        <v>3095</v>
      </c>
      <c r="E31" s="21">
        <v>1396</v>
      </c>
      <c r="F31" s="21">
        <v>645</v>
      </c>
      <c r="G31" s="21">
        <v>751</v>
      </c>
      <c r="H31" s="21">
        <v>2126</v>
      </c>
      <c r="I31" s="21">
        <v>996</v>
      </c>
      <c r="J31" s="21">
        <v>1130</v>
      </c>
      <c r="K31" s="21">
        <v>1206</v>
      </c>
      <c r="L31" s="21">
        <v>555</v>
      </c>
      <c r="M31" s="21">
        <v>651</v>
      </c>
      <c r="N31" s="21">
        <v>995</v>
      </c>
      <c r="O31" s="21">
        <v>432</v>
      </c>
      <c r="P31" s="21">
        <v>563</v>
      </c>
    </row>
    <row r="32" spans="1:16" x14ac:dyDescent="0.2">
      <c r="A32" s="31">
        <v>27</v>
      </c>
      <c r="B32" s="21">
        <v>5997</v>
      </c>
      <c r="C32" s="21">
        <v>2739</v>
      </c>
      <c r="D32" s="21">
        <v>3258</v>
      </c>
      <c r="E32" s="21">
        <v>1554</v>
      </c>
      <c r="F32" s="21">
        <v>710</v>
      </c>
      <c r="G32" s="21">
        <v>844</v>
      </c>
      <c r="H32" s="21">
        <v>2167</v>
      </c>
      <c r="I32" s="21">
        <v>1013</v>
      </c>
      <c r="J32" s="21">
        <v>1154</v>
      </c>
      <c r="K32" s="21">
        <v>1304</v>
      </c>
      <c r="L32" s="21">
        <v>601</v>
      </c>
      <c r="M32" s="21">
        <v>703</v>
      </c>
      <c r="N32" s="21">
        <v>972</v>
      </c>
      <c r="O32" s="21">
        <v>415</v>
      </c>
      <c r="P32" s="21">
        <v>557</v>
      </c>
    </row>
    <row r="33" spans="1:16" x14ac:dyDescent="0.2">
      <c r="A33" s="31">
        <v>28</v>
      </c>
      <c r="B33" s="21">
        <v>7290</v>
      </c>
      <c r="C33" s="21">
        <v>3195</v>
      </c>
      <c r="D33" s="21">
        <v>4095</v>
      </c>
      <c r="E33" s="21">
        <v>1893</v>
      </c>
      <c r="F33" s="21">
        <v>859</v>
      </c>
      <c r="G33" s="21">
        <v>1034</v>
      </c>
      <c r="H33" s="21">
        <v>2550</v>
      </c>
      <c r="I33" s="21">
        <v>1163</v>
      </c>
      <c r="J33" s="21">
        <v>1387</v>
      </c>
      <c r="K33" s="21">
        <v>1621</v>
      </c>
      <c r="L33" s="21">
        <v>671</v>
      </c>
      <c r="M33" s="21">
        <v>950</v>
      </c>
      <c r="N33" s="21">
        <v>1226</v>
      </c>
      <c r="O33" s="21">
        <v>502</v>
      </c>
      <c r="P33" s="21">
        <v>724</v>
      </c>
    </row>
    <row r="34" spans="1:16" x14ac:dyDescent="0.2">
      <c r="A34" s="31">
        <v>29</v>
      </c>
      <c r="B34" s="21">
        <v>5893</v>
      </c>
      <c r="C34" s="21">
        <v>2721</v>
      </c>
      <c r="D34" s="21">
        <v>3172</v>
      </c>
      <c r="E34" s="21">
        <v>1435</v>
      </c>
      <c r="F34" s="21">
        <v>702</v>
      </c>
      <c r="G34" s="21">
        <v>733</v>
      </c>
      <c r="H34" s="21">
        <v>2024</v>
      </c>
      <c r="I34" s="21">
        <v>944</v>
      </c>
      <c r="J34" s="21">
        <v>1080</v>
      </c>
      <c r="K34" s="21">
        <v>1375</v>
      </c>
      <c r="L34" s="21">
        <v>628</v>
      </c>
      <c r="M34" s="21">
        <v>747</v>
      </c>
      <c r="N34" s="21">
        <v>1059</v>
      </c>
      <c r="O34" s="21">
        <v>447</v>
      </c>
      <c r="P34" s="21">
        <v>612</v>
      </c>
    </row>
    <row r="35" spans="1:16" x14ac:dyDescent="0.2">
      <c r="A35" s="31">
        <v>30</v>
      </c>
      <c r="B35" s="21">
        <v>11175</v>
      </c>
      <c r="C35" s="21">
        <v>5010</v>
      </c>
      <c r="D35" s="21">
        <v>6165</v>
      </c>
      <c r="E35" s="21">
        <v>3246</v>
      </c>
      <c r="F35" s="21">
        <v>1516</v>
      </c>
      <c r="G35" s="21">
        <v>1730</v>
      </c>
      <c r="H35" s="21">
        <v>3268</v>
      </c>
      <c r="I35" s="21">
        <v>1474</v>
      </c>
      <c r="J35" s="21">
        <v>1794</v>
      </c>
      <c r="K35" s="21">
        <v>2723</v>
      </c>
      <c r="L35" s="21">
        <v>1228</v>
      </c>
      <c r="M35" s="21">
        <v>1495</v>
      </c>
      <c r="N35" s="21">
        <v>1938</v>
      </c>
      <c r="O35" s="21">
        <v>792</v>
      </c>
      <c r="P35" s="21">
        <v>1146</v>
      </c>
    </row>
    <row r="36" spans="1:16" x14ac:dyDescent="0.2">
      <c r="A36" s="31">
        <v>31</v>
      </c>
      <c r="B36" s="21">
        <v>3691</v>
      </c>
      <c r="C36" s="21">
        <v>1700</v>
      </c>
      <c r="D36" s="21">
        <v>1991</v>
      </c>
      <c r="E36" s="21">
        <v>858</v>
      </c>
      <c r="F36" s="21">
        <v>367</v>
      </c>
      <c r="G36" s="21">
        <v>491</v>
      </c>
      <c r="H36" s="21">
        <v>1200</v>
      </c>
      <c r="I36" s="21">
        <v>564</v>
      </c>
      <c r="J36" s="21">
        <v>636</v>
      </c>
      <c r="K36" s="21">
        <v>805</v>
      </c>
      <c r="L36" s="21">
        <v>407</v>
      </c>
      <c r="M36" s="21">
        <v>398</v>
      </c>
      <c r="N36" s="21">
        <v>828</v>
      </c>
      <c r="O36" s="21">
        <v>362</v>
      </c>
      <c r="P36" s="21">
        <v>466</v>
      </c>
    </row>
    <row r="37" spans="1:16" x14ac:dyDescent="0.2">
      <c r="A37" s="31">
        <v>32</v>
      </c>
      <c r="B37" s="21">
        <v>6329</v>
      </c>
      <c r="C37" s="21">
        <v>2908</v>
      </c>
      <c r="D37" s="21">
        <v>3421</v>
      </c>
      <c r="E37" s="21">
        <v>1617</v>
      </c>
      <c r="F37" s="21">
        <v>785</v>
      </c>
      <c r="G37" s="21">
        <v>832</v>
      </c>
      <c r="H37" s="21">
        <v>2049</v>
      </c>
      <c r="I37" s="21">
        <v>920</v>
      </c>
      <c r="J37" s="21">
        <v>1129</v>
      </c>
      <c r="K37" s="21">
        <v>1381</v>
      </c>
      <c r="L37" s="21">
        <v>651</v>
      </c>
      <c r="M37" s="21">
        <v>730</v>
      </c>
      <c r="N37" s="21">
        <v>1282</v>
      </c>
      <c r="O37" s="21">
        <v>552</v>
      </c>
      <c r="P37" s="21">
        <v>730</v>
      </c>
    </row>
    <row r="38" spans="1:16" x14ac:dyDescent="0.2">
      <c r="A38" s="31">
        <v>33</v>
      </c>
      <c r="B38" s="21">
        <v>3195</v>
      </c>
      <c r="C38" s="21">
        <v>1505</v>
      </c>
      <c r="D38" s="21">
        <v>1690</v>
      </c>
      <c r="E38" s="21">
        <v>752</v>
      </c>
      <c r="F38" s="21">
        <v>380</v>
      </c>
      <c r="G38" s="21">
        <v>372</v>
      </c>
      <c r="H38" s="21">
        <v>1121</v>
      </c>
      <c r="I38" s="21">
        <v>516</v>
      </c>
      <c r="J38" s="21">
        <v>605</v>
      </c>
      <c r="K38" s="21">
        <v>612</v>
      </c>
      <c r="L38" s="21">
        <v>280</v>
      </c>
      <c r="M38" s="21">
        <v>332</v>
      </c>
      <c r="N38" s="21">
        <v>710</v>
      </c>
      <c r="O38" s="21">
        <v>329</v>
      </c>
      <c r="P38" s="21">
        <v>381</v>
      </c>
    </row>
    <row r="39" spans="1:16" x14ac:dyDescent="0.2">
      <c r="A39" s="31">
        <v>34</v>
      </c>
      <c r="B39" s="21">
        <v>4558</v>
      </c>
      <c r="C39" s="21">
        <v>2098</v>
      </c>
      <c r="D39" s="21">
        <v>2460</v>
      </c>
      <c r="E39" s="21">
        <v>1068</v>
      </c>
      <c r="F39" s="21">
        <v>484</v>
      </c>
      <c r="G39" s="21">
        <v>584</v>
      </c>
      <c r="H39" s="21">
        <v>1541</v>
      </c>
      <c r="I39" s="21">
        <v>732</v>
      </c>
      <c r="J39" s="21">
        <v>809</v>
      </c>
      <c r="K39" s="21">
        <v>927</v>
      </c>
      <c r="L39" s="21">
        <v>435</v>
      </c>
      <c r="M39" s="21">
        <v>492</v>
      </c>
      <c r="N39" s="21">
        <v>1022</v>
      </c>
      <c r="O39" s="21">
        <v>447</v>
      </c>
      <c r="P39" s="21">
        <v>575</v>
      </c>
    </row>
    <row r="40" spans="1:16" x14ac:dyDescent="0.2">
      <c r="A40" s="31">
        <v>35</v>
      </c>
      <c r="B40" s="21">
        <v>6679</v>
      </c>
      <c r="C40" s="21">
        <v>3273</v>
      </c>
      <c r="D40" s="21">
        <v>3406</v>
      </c>
      <c r="E40" s="21">
        <v>1807</v>
      </c>
      <c r="F40" s="21">
        <v>940</v>
      </c>
      <c r="G40" s="21">
        <v>867</v>
      </c>
      <c r="H40" s="21">
        <v>2240</v>
      </c>
      <c r="I40" s="21">
        <v>1067</v>
      </c>
      <c r="J40" s="21">
        <v>1173</v>
      </c>
      <c r="K40" s="21">
        <v>1434</v>
      </c>
      <c r="L40" s="21">
        <v>692</v>
      </c>
      <c r="M40" s="21">
        <v>742</v>
      </c>
      <c r="N40" s="21">
        <v>1198</v>
      </c>
      <c r="O40" s="21">
        <v>574</v>
      </c>
      <c r="P40" s="21">
        <v>624</v>
      </c>
    </row>
    <row r="41" spans="1:16" x14ac:dyDescent="0.2">
      <c r="A41" s="31">
        <v>36</v>
      </c>
      <c r="B41" s="21">
        <v>5487</v>
      </c>
      <c r="C41" s="21">
        <v>2519</v>
      </c>
      <c r="D41" s="21">
        <v>2968</v>
      </c>
      <c r="E41" s="21">
        <v>1289</v>
      </c>
      <c r="F41" s="21">
        <v>546</v>
      </c>
      <c r="G41" s="21">
        <v>743</v>
      </c>
      <c r="H41" s="21">
        <v>1844</v>
      </c>
      <c r="I41" s="21">
        <v>860</v>
      </c>
      <c r="J41" s="21">
        <v>984</v>
      </c>
      <c r="K41" s="21">
        <v>1252</v>
      </c>
      <c r="L41" s="21">
        <v>593</v>
      </c>
      <c r="M41" s="21">
        <v>659</v>
      </c>
      <c r="N41" s="21">
        <v>1102</v>
      </c>
      <c r="O41" s="21">
        <v>520</v>
      </c>
      <c r="P41" s="21">
        <v>582</v>
      </c>
    </row>
    <row r="42" spans="1:16" x14ac:dyDescent="0.2">
      <c r="A42" s="31">
        <v>37</v>
      </c>
      <c r="B42" s="21">
        <v>4550</v>
      </c>
      <c r="C42" s="21">
        <v>2193</v>
      </c>
      <c r="D42" s="21">
        <v>2357</v>
      </c>
      <c r="E42" s="21">
        <v>1244</v>
      </c>
      <c r="F42" s="21">
        <v>607</v>
      </c>
      <c r="G42" s="21">
        <v>637</v>
      </c>
      <c r="H42" s="21">
        <v>1438</v>
      </c>
      <c r="I42" s="21">
        <v>704</v>
      </c>
      <c r="J42" s="21">
        <v>734</v>
      </c>
      <c r="K42" s="21">
        <v>970</v>
      </c>
      <c r="L42" s="21">
        <v>469</v>
      </c>
      <c r="M42" s="21">
        <v>501</v>
      </c>
      <c r="N42" s="21">
        <v>898</v>
      </c>
      <c r="O42" s="21">
        <v>413</v>
      </c>
      <c r="P42" s="21">
        <v>485</v>
      </c>
    </row>
    <row r="43" spans="1:16" x14ac:dyDescent="0.2">
      <c r="A43" s="31">
        <v>38</v>
      </c>
      <c r="B43" s="21">
        <v>6350</v>
      </c>
      <c r="C43" s="21">
        <v>2853</v>
      </c>
      <c r="D43" s="21">
        <v>3497</v>
      </c>
      <c r="E43" s="21">
        <v>1693</v>
      </c>
      <c r="F43" s="21">
        <v>776</v>
      </c>
      <c r="G43" s="21">
        <v>917</v>
      </c>
      <c r="H43" s="21">
        <v>2054</v>
      </c>
      <c r="I43" s="21">
        <v>871</v>
      </c>
      <c r="J43" s="21">
        <v>1183</v>
      </c>
      <c r="K43" s="21">
        <v>1414</v>
      </c>
      <c r="L43" s="21">
        <v>655</v>
      </c>
      <c r="M43" s="21">
        <v>759</v>
      </c>
      <c r="N43" s="21">
        <v>1189</v>
      </c>
      <c r="O43" s="21">
        <v>551</v>
      </c>
      <c r="P43" s="21">
        <v>638</v>
      </c>
    </row>
    <row r="44" spans="1:16" x14ac:dyDescent="0.2">
      <c r="A44" s="31">
        <v>39</v>
      </c>
      <c r="B44" s="21">
        <v>5270</v>
      </c>
      <c r="C44" s="21">
        <v>2404</v>
      </c>
      <c r="D44" s="21">
        <v>2866</v>
      </c>
      <c r="E44" s="21">
        <v>1372</v>
      </c>
      <c r="F44" s="21">
        <v>628</v>
      </c>
      <c r="G44" s="21">
        <v>744</v>
      </c>
      <c r="H44" s="21">
        <v>1657</v>
      </c>
      <c r="I44" s="21">
        <v>750</v>
      </c>
      <c r="J44" s="21">
        <v>907</v>
      </c>
      <c r="K44" s="21">
        <v>1249</v>
      </c>
      <c r="L44" s="21">
        <v>584</v>
      </c>
      <c r="M44" s="21">
        <v>665</v>
      </c>
      <c r="N44" s="21">
        <v>992</v>
      </c>
      <c r="O44" s="21">
        <v>442</v>
      </c>
      <c r="P44" s="21">
        <v>550</v>
      </c>
    </row>
    <row r="45" spans="1:16" x14ac:dyDescent="0.2">
      <c r="A45" s="31">
        <v>40</v>
      </c>
      <c r="B45" s="21">
        <v>9704</v>
      </c>
      <c r="C45" s="21">
        <v>4533</v>
      </c>
      <c r="D45" s="21">
        <v>5171</v>
      </c>
      <c r="E45" s="21">
        <v>3001</v>
      </c>
      <c r="F45" s="21">
        <v>1403</v>
      </c>
      <c r="G45" s="21">
        <v>1598</v>
      </c>
      <c r="H45" s="21">
        <v>2635</v>
      </c>
      <c r="I45" s="21">
        <v>1251</v>
      </c>
      <c r="J45" s="21">
        <v>1384</v>
      </c>
      <c r="K45" s="21">
        <v>2360</v>
      </c>
      <c r="L45" s="21">
        <v>1166</v>
      </c>
      <c r="M45" s="21">
        <v>1194</v>
      </c>
      <c r="N45" s="21">
        <v>1708</v>
      </c>
      <c r="O45" s="21">
        <v>713</v>
      </c>
      <c r="P45" s="21">
        <v>995</v>
      </c>
    </row>
    <row r="46" spans="1:16" x14ac:dyDescent="0.2">
      <c r="A46" s="31">
        <v>41</v>
      </c>
      <c r="B46" s="21">
        <v>2988</v>
      </c>
      <c r="C46" s="21">
        <v>1401</v>
      </c>
      <c r="D46" s="21">
        <v>1587</v>
      </c>
      <c r="E46" s="21">
        <v>867</v>
      </c>
      <c r="F46" s="21">
        <v>412</v>
      </c>
      <c r="G46" s="21">
        <v>455</v>
      </c>
      <c r="H46" s="21">
        <v>896</v>
      </c>
      <c r="I46" s="21">
        <v>430</v>
      </c>
      <c r="J46" s="21">
        <v>466</v>
      </c>
      <c r="K46" s="21">
        <v>638</v>
      </c>
      <c r="L46" s="21">
        <v>290</v>
      </c>
      <c r="M46" s="21">
        <v>348</v>
      </c>
      <c r="N46" s="21">
        <v>587</v>
      </c>
      <c r="O46" s="21">
        <v>269</v>
      </c>
      <c r="P46" s="21">
        <v>318</v>
      </c>
    </row>
    <row r="47" spans="1:16" x14ac:dyDescent="0.2">
      <c r="A47" s="31">
        <v>42</v>
      </c>
      <c r="B47" s="21">
        <v>4853</v>
      </c>
      <c r="C47" s="21">
        <v>2451</v>
      </c>
      <c r="D47" s="21">
        <v>2402</v>
      </c>
      <c r="E47" s="21">
        <v>1272</v>
      </c>
      <c r="F47" s="21">
        <v>613</v>
      </c>
      <c r="G47" s="21">
        <v>659</v>
      </c>
      <c r="H47" s="21">
        <v>1507</v>
      </c>
      <c r="I47" s="21">
        <v>783</v>
      </c>
      <c r="J47" s="21">
        <v>724</v>
      </c>
      <c r="K47" s="21">
        <v>1058</v>
      </c>
      <c r="L47" s="21">
        <v>523</v>
      </c>
      <c r="M47" s="21">
        <v>535</v>
      </c>
      <c r="N47" s="21">
        <v>1016</v>
      </c>
      <c r="O47" s="21">
        <v>532</v>
      </c>
      <c r="P47" s="21">
        <v>484</v>
      </c>
    </row>
    <row r="48" spans="1:16" x14ac:dyDescent="0.2">
      <c r="A48" s="31">
        <v>43</v>
      </c>
      <c r="B48" s="21">
        <v>2905</v>
      </c>
      <c r="C48" s="21">
        <v>1404</v>
      </c>
      <c r="D48" s="21">
        <v>1501</v>
      </c>
      <c r="E48" s="21">
        <v>664</v>
      </c>
      <c r="F48" s="21">
        <v>318</v>
      </c>
      <c r="G48" s="21">
        <v>346</v>
      </c>
      <c r="H48" s="21">
        <v>986</v>
      </c>
      <c r="I48" s="21">
        <v>477</v>
      </c>
      <c r="J48" s="21">
        <v>509</v>
      </c>
      <c r="K48" s="21">
        <v>631</v>
      </c>
      <c r="L48" s="21">
        <v>289</v>
      </c>
      <c r="M48" s="21">
        <v>342</v>
      </c>
      <c r="N48" s="21">
        <v>624</v>
      </c>
      <c r="O48" s="21">
        <v>320</v>
      </c>
      <c r="P48" s="21">
        <v>304</v>
      </c>
    </row>
    <row r="49" spans="1:16" x14ac:dyDescent="0.2">
      <c r="A49" s="31">
        <v>44</v>
      </c>
      <c r="B49" s="21">
        <v>2198</v>
      </c>
      <c r="C49" s="21">
        <v>1069</v>
      </c>
      <c r="D49" s="21">
        <v>1129</v>
      </c>
      <c r="E49" s="21">
        <v>635</v>
      </c>
      <c r="F49" s="21">
        <v>298</v>
      </c>
      <c r="G49" s="21">
        <v>337</v>
      </c>
      <c r="H49" s="21">
        <v>693</v>
      </c>
      <c r="I49" s="21">
        <v>344</v>
      </c>
      <c r="J49" s="21">
        <v>349</v>
      </c>
      <c r="K49" s="21">
        <v>468</v>
      </c>
      <c r="L49" s="21">
        <v>223</v>
      </c>
      <c r="M49" s="21">
        <v>245</v>
      </c>
      <c r="N49" s="21">
        <v>402</v>
      </c>
      <c r="O49" s="21">
        <v>204</v>
      </c>
      <c r="P49" s="21">
        <v>198</v>
      </c>
    </row>
    <row r="50" spans="1:16" x14ac:dyDescent="0.2">
      <c r="A50" s="31">
        <v>45</v>
      </c>
      <c r="B50" s="21">
        <v>5397</v>
      </c>
      <c r="C50" s="21">
        <v>2914</v>
      </c>
      <c r="D50" s="21">
        <v>2483</v>
      </c>
      <c r="E50" s="21">
        <v>1614</v>
      </c>
      <c r="F50" s="21">
        <v>888</v>
      </c>
      <c r="G50" s="21">
        <v>726</v>
      </c>
      <c r="H50" s="21">
        <v>1660</v>
      </c>
      <c r="I50" s="21">
        <v>912</v>
      </c>
      <c r="J50" s="21">
        <v>748</v>
      </c>
      <c r="K50" s="21">
        <v>1171</v>
      </c>
      <c r="L50" s="21">
        <v>625</v>
      </c>
      <c r="M50" s="21">
        <v>546</v>
      </c>
      <c r="N50" s="21">
        <v>952</v>
      </c>
      <c r="O50" s="21">
        <v>489</v>
      </c>
      <c r="P50" s="21">
        <v>463</v>
      </c>
    </row>
    <row r="51" spans="1:16" x14ac:dyDescent="0.2">
      <c r="A51" s="31">
        <v>46</v>
      </c>
      <c r="B51" s="21">
        <v>3313</v>
      </c>
      <c r="C51" s="21">
        <v>1695</v>
      </c>
      <c r="D51" s="21">
        <v>1618</v>
      </c>
      <c r="E51" s="21">
        <v>932</v>
      </c>
      <c r="F51" s="21">
        <v>485</v>
      </c>
      <c r="G51" s="21">
        <v>447</v>
      </c>
      <c r="H51" s="21">
        <v>1093</v>
      </c>
      <c r="I51" s="21">
        <v>590</v>
      </c>
      <c r="J51" s="21">
        <v>503</v>
      </c>
      <c r="K51" s="21">
        <v>710</v>
      </c>
      <c r="L51" s="21">
        <v>353</v>
      </c>
      <c r="M51" s="21">
        <v>357</v>
      </c>
      <c r="N51" s="21">
        <v>578</v>
      </c>
      <c r="O51" s="21">
        <v>267</v>
      </c>
      <c r="P51" s="21">
        <v>311</v>
      </c>
    </row>
    <row r="52" spans="1:16" x14ac:dyDescent="0.2">
      <c r="A52" s="31">
        <v>47</v>
      </c>
      <c r="B52" s="21">
        <v>3077</v>
      </c>
      <c r="C52" s="21">
        <v>1558</v>
      </c>
      <c r="D52" s="21">
        <v>1519</v>
      </c>
      <c r="E52" s="21">
        <v>887</v>
      </c>
      <c r="F52" s="21">
        <v>440</v>
      </c>
      <c r="G52" s="21">
        <v>447</v>
      </c>
      <c r="H52" s="21">
        <v>986</v>
      </c>
      <c r="I52" s="21">
        <v>517</v>
      </c>
      <c r="J52" s="21">
        <v>469</v>
      </c>
      <c r="K52" s="21">
        <v>689</v>
      </c>
      <c r="L52" s="21">
        <v>349</v>
      </c>
      <c r="M52" s="21">
        <v>340</v>
      </c>
      <c r="N52" s="21">
        <v>515</v>
      </c>
      <c r="O52" s="21">
        <v>252</v>
      </c>
      <c r="P52" s="21">
        <v>263</v>
      </c>
    </row>
    <row r="53" spans="1:16" x14ac:dyDescent="0.2">
      <c r="A53" s="31">
        <v>48</v>
      </c>
      <c r="B53" s="21">
        <v>4431</v>
      </c>
      <c r="C53" s="21">
        <v>2225</v>
      </c>
      <c r="D53" s="21">
        <v>2206</v>
      </c>
      <c r="E53" s="21">
        <v>1218</v>
      </c>
      <c r="F53" s="21">
        <v>611</v>
      </c>
      <c r="G53" s="21">
        <v>607</v>
      </c>
      <c r="H53" s="21">
        <v>1382</v>
      </c>
      <c r="I53" s="21">
        <v>721</v>
      </c>
      <c r="J53" s="21">
        <v>661</v>
      </c>
      <c r="K53" s="21">
        <v>1033</v>
      </c>
      <c r="L53" s="21">
        <v>500</v>
      </c>
      <c r="M53" s="21">
        <v>533</v>
      </c>
      <c r="N53" s="21">
        <v>798</v>
      </c>
      <c r="O53" s="21">
        <v>393</v>
      </c>
      <c r="P53" s="21">
        <v>405</v>
      </c>
    </row>
    <row r="54" spans="1:16" x14ac:dyDescent="0.2">
      <c r="A54" s="31">
        <v>49</v>
      </c>
      <c r="B54" s="21">
        <v>3677</v>
      </c>
      <c r="C54" s="21">
        <v>1907</v>
      </c>
      <c r="D54" s="21">
        <v>1770</v>
      </c>
      <c r="E54" s="21">
        <v>1080</v>
      </c>
      <c r="F54" s="21">
        <v>617</v>
      </c>
      <c r="G54" s="21">
        <v>463</v>
      </c>
      <c r="H54" s="21">
        <v>1023</v>
      </c>
      <c r="I54" s="21">
        <v>504</v>
      </c>
      <c r="J54" s="21">
        <v>519</v>
      </c>
      <c r="K54" s="21">
        <v>879</v>
      </c>
      <c r="L54" s="21">
        <v>459</v>
      </c>
      <c r="M54" s="21">
        <v>420</v>
      </c>
      <c r="N54" s="21">
        <v>695</v>
      </c>
      <c r="O54" s="21">
        <v>327</v>
      </c>
      <c r="P54" s="21">
        <v>368</v>
      </c>
    </row>
    <row r="55" spans="1:16" x14ac:dyDescent="0.2">
      <c r="A55" s="31">
        <v>50</v>
      </c>
      <c r="B55" s="21">
        <v>5990</v>
      </c>
      <c r="C55" s="21">
        <v>3028</v>
      </c>
      <c r="D55" s="21">
        <v>2962</v>
      </c>
      <c r="E55" s="21">
        <v>1826</v>
      </c>
      <c r="F55" s="21">
        <v>967</v>
      </c>
      <c r="G55" s="21">
        <v>859</v>
      </c>
      <c r="H55" s="21">
        <v>1523</v>
      </c>
      <c r="I55" s="21">
        <v>765</v>
      </c>
      <c r="J55" s="21">
        <v>758</v>
      </c>
      <c r="K55" s="21">
        <v>1578</v>
      </c>
      <c r="L55" s="21">
        <v>782</v>
      </c>
      <c r="M55" s="21">
        <v>796</v>
      </c>
      <c r="N55" s="21">
        <v>1063</v>
      </c>
      <c r="O55" s="21">
        <v>514</v>
      </c>
      <c r="P55" s="21">
        <v>549</v>
      </c>
    </row>
    <row r="56" spans="1:16" x14ac:dyDescent="0.2">
      <c r="A56" s="31">
        <v>51</v>
      </c>
      <c r="B56" s="21">
        <v>1857</v>
      </c>
      <c r="C56" s="21">
        <v>996</v>
      </c>
      <c r="D56" s="21">
        <v>861</v>
      </c>
      <c r="E56" s="21">
        <v>454</v>
      </c>
      <c r="F56" s="21">
        <v>248</v>
      </c>
      <c r="G56" s="21">
        <v>206</v>
      </c>
      <c r="H56" s="21">
        <v>516</v>
      </c>
      <c r="I56" s="21">
        <v>260</v>
      </c>
      <c r="J56" s="21">
        <v>256</v>
      </c>
      <c r="K56" s="21">
        <v>452</v>
      </c>
      <c r="L56" s="21">
        <v>245</v>
      </c>
      <c r="M56" s="21">
        <v>207</v>
      </c>
      <c r="N56" s="21">
        <v>435</v>
      </c>
      <c r="O56" s="21">
        <v>243</v>
      </c>
      <c r="P56" s="21">
        <v>192</v>
      </c>
    </row>
    <row r="57" spans="1:16" x14ac:dyDescent="0.2">
      <c r="A57" s="31">
        <v>52</v>
      </c>
      <c r="B57" s="21">
        <v>2693</v>
      </c>
      <c r="C57" s="21">
        <v>1487</v>
      </c>
      <c r="D57" s="21">
        <v>1206</v>
      </c>
      <c r="E57" s="21">
        <v>669</v>
      </c>
      <c r="F57" s="21">
        <v>380</v>
      </c>
      <c r="G57" s="21">
        <v>289</v>
      </c>
      <c r="H57" s="21">
        <v>847</v>
      </c>
      <c r="I57" s="21">
        <v>481</v>
      </c>
      <c r="J57" s="21">
        <v>366</v>
      </c>
      <c r="K57" s="21">
        <v>634</v>
      </c>
      <c r="L57" s="21">
        <v>337</v>
      </c>
      <c r="M57" s="21">
        <v>297</v>
      </c>
      <c r="N57" s="21">
        <v>543</v>
      </c>
      <c r="O57" s="21">
        <v>289</v>
      </c>
      <c r="P57" s="21">
        <v>254</v>
      </c>
    </row>
    <row r="58" spans="1:16" x14ac:dyDescent="0.2">
      <c r="A58" s="31">
        <v>53</v>
      </c>
      <c r="B58" s="21">
        <v>1709</v>
      </c>
      <c r="C58" s="21">
        <v>853</v>
      </c>
      <c r="D58" s="21">
        <v>856</v>
      </c>
      <c r="E58" s="21">
        <v>406</v>
      </c>
      <c r="F58" s="21">
        <v>188</v>
      </c>
      <c r="G58" s="21">
        <v>218</v>
      </c>
      <c r="H58" s="21">
        <v>560</v>
      </c>
      <c r="I58" s="21">
        <v>298</v>
      </c>
      <c r="J58" s="21">
        <v>262</v>
      </c>
      <c r="K58" s="21">
        <v>381</v>
      </c>
      <c r="L58" s="21">
        <v>187</v>
      </c>
      <c r="M58" s="21">
        <v>194</v>
      </c>
      <c r="N58" s="21">
        <v>362</v>
      </c>
      <c r="O58" s="21">
        <v>180</v>
      </c>
      <c r="P58" s="21">
        <v>182</v>
      </c>
    </row>
    <row r="59" spans="1:16" x14ac:dyDescent="0.2">
      <c r="A59" s="31">
        <v>54</v>
      </c>
      <c r="B59" s="21">
        <v>2339</v>
      </c>
      <c r="C59" s="21">
        <v>1225</v>
      </c>
      <c r="D59" s="21">
        <v>1114</v>
      </c>
      <c r="E59" s="21">
        <v>501</v>
      </c>
      <c r="F59" s="21">
        <v>286</v>
      </c>
      <c r="G59" s="21">
        <v>215</v>
      </c>
      <c r="H59" s="21">
        <v>796</v>
      </c>
      <c r="I59" s="21">
        <v>441</v>
      </c>
      <c r="J59" s="21">
        <v>355</v>
      </c>
      <c r="K59" s="21">
        <v>592</v>
      </c>
      <c r="L59" s="21">
        <v>293</v>
      </c>
      <c r="M59" s="21">
        <v>299</v>
      </c>
      <c r="N59" s="21">
        <v>450</v>
      </c>
      <c r="O59" s="21">
        <v>205</v>
      </c>
      <c r="P59" s="21">
        <v>245</v>
      </c>
    </row>
    <row r="60" spans="1:16" x14ac:dyDescent="0.2">
      <c r="A60" s="31">
        <v>55</v>
      </c>
      <c r="B60" s="21">
        <v>2138</v>
      </c>
      <c r="C60" s="21">
        <v>1148</v>
      </c>
      <c r="D60" s="21">
        <v>990</v>
      </c>
      <c r="E60" s="21">
        <v>616</v>
      </c>
      <c r="F60" s="21">
        <v>319</v>
      </c>
      <c r="G60" s="21">
        <v>297</v>
      </c>
      <c r="H60" s="21">
        <v>672</v>
      </c>
      <c r="I60" s="21">
        <v>373</v>
      </c>
      <c r="J60" s="21">
        <v>299</v>
      </c>
      <c r="K60" s="21">
        <v>455</v>
      </c>
      <c r="L60" s="21">
        <v>242</v>
      </c>
      <c r="M60" s="21">
        <v>213</v>
      </c>
      <c r="N60" s="21">
        <v>395</v>
      </c>
      <c r="O60" s="21">
        <v>214</v>
      </c>
      <c r="P60" s="21">
        <v>181</v>
      </c>
    </row>
    <row r="61" spans="1:16" x14ac:dyDescent="0.2">
      <c r="A61" s="31">
        <v>56</v>
      </c>
      <c r="B61" s="21">
        <v>2217</v>
      </c>
      <c r="C61" s="21">
        <v>1344</v>
      </c>
      <c r="D61" s="21">
        <v>873</v>
      </c>
      <c r="E61" s="21">
        <v>533</v>
      </c>
      <c r="F61" s="21">
        <v>346</v>
      </c>
      <c r="G61" s="21">
        <v>187</v>
      </c>
      <c r="H61" s="21">
        <v>694</v>
      </c>
      <c r="I61" s="21">
        <v>438</v>
      </c>
      <c r="J61" s="21">
        <v>256</v>
      </c>
      <c r="K61" s="21">
        <v>558</v>
      </c>
      <c r="L61" s="21">
        <v>320</v>
      </c>
      <c r="M61" s="21">
        <v>238</v>
      </c>
      <c r="N61" s="21">
        <v>432</v>
      </c>
      <c r="O61" s="21">
        <v>240</v>
      </c>
      <c r="P61" s="21">
        <v>192</v>
      </c>
    </row>
    <row r="62" spans="1:16" x14ac:dyDescent="0.2">
      <c r="A62" s="31">
        <v>57</v>
      </c>
      <c r="B62" s="21">
        <v>1668</v>
      </c>
      <c r="C62" s="21">
        <v>939</v>
      </c>
      <c r="D62" s="21">
        <v>729</v>
      </c>
      <c r="E62" s="21">
        <v>403</v>
      </c>
      <c r="F62" s="21">
        <v>224</v>
      </c>
      <c r="G62" s="21">
        <v>179</v>
      </c>
      <c r="H62" s="21">
        <v>517</v>
      </c>
      <c r="I62" s="21">
        <v>289</v>
      </c>
      <c r="J62" s="21">
        <v>228</v>
      </c>
      <c r="K62" s="21">
        <v>420</v>
      </c>
      <c r="L62" s="21">
        <v>253</v>
      </c>
      <c r="M62" s="21">
        <v>167</v>
      </c>
      <c r="N62" s="21">
        <v>328</v>
      </c>
      <c r="O62" s="21">
        <v>173</v>
      </c>
      <c r="P62" s="21">
        <v>155</v>
      </c>
    </row>
    <row r="63" spans="1:16" x14ac:dyDescent="0.2">
      <c r="A63" s="31">
        <v>58</v>
      </c>
      <c r="B63" s="21">
        <v>2170</v>
      </c>
      <c r="C63" s="21">
        <v>1117</v>
      </c>
      <c r="D63" s="21">
        <v>1053</v>
      </c>
      <c r="E63" s="21">
        <v>495</v>
      </c>
      <c r="F63" s="21">
        <v>259</v>
      </c>
      <c r="G63" s="21">
        <v>236</v>
      </c>
      <c r="H63" s="21">
        <v>648</v>
      </c>
      <c r="I63" s="21">
        <v>351</v>
      </c>
      <c r="J63" s="21">
        <v>297</v>
      </c>
      <c r="K63" s="21">
        <v>563</v>
      </c>
      <c r="L63" s="21">
        <v>288</v>
      </c>
      <c r="M63" s="21">
        <v>275</v>
      </c>
      <c r="N63" s="21">
        <v>464</v>
      </c>
      <c r="O63" s="21">
        <v>219</v>
      </c>
      <c r="P63" s="21">
        <v>245</v>
      </c>
    </row>
    <row r="64" spans="1:16" x14ac:dyDescent="0.2">
      <c r="A64" s="31">
        <v>59</v>
      </c>
      <c r="B64" s="21">
        <v>1584</v>
      </c>
      <c r="C64" s="21">
        <v>876</v>
      </c>
      <c r="D64" s="21">
        <v>708</v>
      </c>
      <c r="E64" s="21">
        <v>317</v>
      </c>
      <c r="F64" s="21">
        <v>164</v>
      </c>
      <c r="G64" s="21">
        <v>153</v>
      </c>
      <c r="H64" s="21">
        <v>520</v>
      </c>
      <c r="I64" s="21">
        <v>323</v>
      </c>
      <c r="J64" s="21">
        <v>197</v>
      </c>
      <c r="K64" s="21">
        <v>411</v>
      </c>
      <c r="L64" s="21">
        <v>220</v>
      </c>
      <c r="M64" s="21">
        <v>191</v>
      </c>
      <c r="N64" s="21">
        <v>336</v>
      </c>
      <c r="O64" s="21">
        <v>169</v>
      </c>
      <c r="P64" s="21">
        <v>167</v>
      </c>
    </row>
    <row r="65" spans="1:16" x14ac:dyDescent="0.2">
      <c r="A65" s="31">
        <v>60</v>
      </c>
      <c r="B65" s="21">
        <v>3636</v>
      </c>
      <c r="C65" s="21">
        <v>1981</v>
      </c>
      <c r="D65" s="21">
        <v>1655</v>
      </c>
      <c r="E65" s="21">
        <v>1011</v>
      </c>
      <c r="F65" s="21">
        <v>610</v>
      </c>
      <c r="G65" s="21">
        <v>401</v>
      </c>
      <c r="H65" s="21">
        <v>908</v>
      </c>
      <c r="I65" s="21">
        <v>490</v>
      </c>
      <c r="J65" s="21">
        <v>418</v>
      </c>
      <c r="K65" s="21">
        <v>996</v>
      </c>
      <c r="L65" s="21">
        <v>527</v>
      </c>
      <c r="M65" s="21">
        <v>469</v>
      </c>
      <c r="N65" s="21">
        <v>721</v>
      </c>
      <c r="O65" s="21">
        <v>354</v>
      </c>
      <c r="P65" s="21">
        <v>367</v>
      </c>
    </row>
    <row r="66" spans="1:16" x14ac:dyDescent="0.2">
      <c r="A66" s="31">
        <v>61</v>
      </c>
      <c r="B66" s="21">
        <v>1088</v>
      </c>
      <c r="C66" s="21">
        <v>577</v>
      </c>
      <c r="D66" s="21">
        <v>511</v>
      </c>
      <c r="E66" s="21">
        <v>231</v>
      </c>
      <c r="F66" s="21">
        <v>117</v>
      </c>
      <c r="G66" s="21">
        <v>114</v>
      </c>
      <c r="H66" s="21">
        <v>287</v>
      </c>
      <c r="I66" s="21">
        <v>157</v>
      </c>
      <c r="J66" s="21">
        <v>130</v>
      </c>
      <c r="K66" s="21">
        <v>260</v>
      </c>
      <c r="L66" s="21">
        <v>135</v>
      </c>
      <c r="M66" s="21">
        <v>125</v>
      </c>
      <c r="N66" s="21">
        <v>310</v>
      </c>
      <c r="O66" s="21">
        <v>168</v>
      </c>
      <c r="P66" s="21">
        <v>142</v>
      </c>
    </row>
    <row r="67" spans="1:16" x14ac:dyDescent="0.2">
      <c r="A67" s="31">
        <v>62</v>
      </c>
      <c r="B67" s="21">
        <v>1415</v>
      </c>
      <c r="C67" s="21">
        <v>769</v>
      </c>
      <c r="D67" s="21">
        <v>646</v>
      </c>
      <c r="E67" s="21">
        <v>329</v>
      </c>
      <c r="F67" s="21">
        <v>172</v>
      </c>
      <c r="G67" s="21">
        <v>157</v>
      </c>
      <c r="H67" s="21">
        <v>379</v>
      </c>
      <c r="I67" s="21">
        <v>200</v>
      </c>
      <c r="J67" s="21">
        <v>179</v>
      </c>
      <c r="K67" s="21">
        <v>370</v>
      </c>
      <c r="L67" s="21">
        <v>224</v>
      </c>
      <c r="M67" s="21">
        <v>146</v>
      </c>
      <c r="N67" s="21">
        <v>337</v>
      </c>
      <c r="O67" s="21">
        <v>173</v>
      </c>
      <c r="P67" s="21">
        <v>164</v>
      </c>
    </row>
    <row r="68" spans="1:16" x14ac:dyDescent="0.2">
      <c r="A68" s="31">
        <v>63</v>
      </c>
      <c r="B68" s="21">
        <v>1023</v>
      </c>
      <c r="C68" s="21">
        <v>539</v>
      </c>
      <c r="D68" s="21">
        <v>484</v>
      </c>
      <c r="E68" s="21">
        <v>220</v>
      </c>
      <c r="F68" s="21">
        <v>100</v>
      </c>
      <c r="G68" s="21">
        <v>120</v>
      </c>
      <c r="H68" s="21">
        <v>299</v>
      </c>
      <c r="I68" s="21">
        <v>175</v>
      </c>
      <c r="J68" s="21">
        <v>124</v>
      </c>
      <c r="K68" s="21">
        <v>262</v>
      </c>
      <c r="L68" s="21">
        <v>143</v>
      </c>
      <c r="M68" s="21">
        <v>119</v>
      </c>
      <c r="N68" s="21">
        <v>242</v>
      </c>
      <c r="O68" s="21">
        <v>121</v>
      </c>
      <c r="P68" s="21">
        <v>121</v>
      </c>
    </row>
    <row r="69" spans="1:16" x14ac:dyDescent="0.2">
      <c r="A69" s="31">
        <v>64</v>
      </c>
      <c r="B69" s="21">
        <v>1035</v>
      </c>
      <c r="C69" s="21">
        <v>607</v>
      </c>
      <c r="D69" s="21">
        <v>428</v>
      </c>
      <c r="E69" s="21">
        <v>242</v>
      </c>
      <c r="F69" s="21">
        <v>156</v>
      </c>
      <c r="G69" s="21">
        <v>86</v>
      </c>
      <c r="H69" s="21">
        <v>320</v>
      </c>
      <c r="I69" s="21">
        <v>192</v>
      </c>
      <c r="J69" s="21">
        <v>128</v>
      </c>
      <c r="K69" s="21">
        <v>247</v>
      </c>
      <c r="L69" s="21">
        <v>127</v>
      </c>
      <c r="M69" s="21">
        <v>120</v>
      </c>
      <c r="N69" s="21">
        <v>226</v>
      </c>
      <c r="O69" s="21">
        <v>132</v>
      </c>
      <c r="P69" s="21">
        <v>94</v>
      </c>
    </row>
    <row r="70" spans="1:16" x14ac:dyDescent="0.2">
      <c r="A70" s="31">
        <v>65</v>
      </c>
      <c r="B70" s="21">
        <v>2033</v>
      </c>
      <c r="C70" s="21">
        <v>1273</v>
      </c>
      <c r="D70" s="21">
        <v>760</v>
      </c>
      <c r="E70" s="21">
        <v>553</v>
      </c>
      <c r="F70" s="21">
        <v>375</v>
      </c>
      <c r="G70" s="21">
        <v>178</v>
      </c>
      <c r="H70" s="21">
        <v>559</v>
      </c>
      <c r="I70" s="21">
        <v>348</v>
      </c>
      <c r="J70" s="21">
        <v>211</v>
      </c>
      <c r="K70" s="21">
        <v>480</v>
      </c>
      <c r="L70" s="21">
        <v>285</v>
      </c>
      <c r="M70" s="21">
        <v>195</v>
      </c>
      <c r="N70" s="21">
        <v>441</v>
      </c>
      <c r="O70" s="21">
        <v>265</v>
      </c>
      <c r="P70" s="21">
        <v>176</v>
      </c>
    </row>
    <row r="71" spans="1:16" x14ac:dyDescent="0.2">
      <c r="A71" s="31">
        <v>66</v>
      </c>
      <c r="B71" s="21">
        <v>631</v>
      </c>
      <c r="C71" s="21">
        <v>356</v>
      </c>
      <c r="D71" s="21">
        <v>275</v>
      </c>
      <c r="E71" s="21">
        <v>125</v>
      </c>
      <c r="F71" s="21">
        <v>89</v>
      </c>
      <c r="G71" s="21">
        <v>36</v>
      </c>
      <c r="H71" s="21">
        <v>173</v>
      </c>
      <c r="I71" s="21">
        <v>91</v>
      </c>
      <c r="J71" s="21">
        <v>82</v>
      </c>
      <c r="K71" s="21">
        <v>148</v>
      </c>
      <c r="L71" s="21">
        <v>74</v>
      </c>
      <c r="M71" s="21">
        <v>74</v>
      </c>
      <c r="N71" s="21">
        <v>185</v>
      </c>
      <c r="O71" s="21">
        <v>102</v>
      </c>
      <c r="P71" s="21">
        <v>83</v>
      </c>
    </row>
    <row r="72" spans="1:16" x14ac:dyDescent="0.2">
      <c r="A72" s="31">
        <v>67</v>
      </c>
      <c r="B72" s="21">
        <v>732</v>
      </c>
      <c r="C72" s="21">
        <v>431</v>
      </c>
      <c r="D72" s="21">
        <v>301</v>
      </c>
      <c r="E72" s="21">
        <v>131</v>
      </c>
      <c r="F72" s="21">
        <v>79</v>
      </c>
      <c r="G72" s="21">
        <v>52</v>
      </c>
      <c r="H72" s="21">
        <v>204</v>
      </c>
      <c r="I72" s="21">
        <v>126</v>
      </c>
      <c r="J72" s="21">
        <v>78</v>
      </c>
      <c r="K72" s="21">
        <v>211</v>
      </c>
      <c r="L72" s="21">
        <v>128</v>
      </c>
      <c r="M72" s="21">
        <v>83</v>
      </c>
      <c r="N72" s="21">
        <v>186</v>
      </c>
      <c r="O72" s="21">
        <v>98</v>
      </c>
      <c r="P72" s="21">
        <v>88</v>
      </c>
    </row>
    <row r="73" spans="1:16" x14ac:dyDescent="0.2">
      <c r="A73" s="31">
        <v>68</v>
      </c>
      <c r="B73" s="21">
        <v>1130</v>
      </c>
      <c r="C73" s="21">
        <v>612</v>
      </c>
      <c r="D73" s="21">
        <v>518</v>
      </c>
      <c r="E73" s="21">
        <v>236</v>
      </c>
      <c r="F73" s="21">
        <v>144</v>
      </c>
      <c r="G73" s="21">
        <v>92</v>
      </c>
      <c r="H73" s="21">
        <v>300</v>
      </c>
      <c r="I73" s="21">
        <v>159</v>
      </c>
      <c r="J73" s="21">
        <v>141</v>
      </c>
      <c r="K73" s="21">
        <v>312</v>
      </c>
      <c r="L73" s="21">
        <v>173</v>
      </c>
      <c r="M73" s="21">
        <v>139</v>
      </c>
      <c r="N73" s="21">
        <v>282</v>
      </c>
      <c r="O73" s="21">
        <v>136</v>
      </c>
      <c r="P73" s="21">
        <v>146</v>
      </c>
    </row>
    <row r="74" spans="1:16" x14ac:dyDescent="0.2">
      <c r="A74" s="31">
        <v>69</v>
      </c>
      <c r="B74" s="21">
        <v>777</v>
      </c>
      <c r="C74" s="21">
        <v>422</v>
      </c>
      <c r="D74" s="21">
        <v>355</v>
      </c>
      <c r="E74" s="21">
        <v>153</v>
      </c>
      <c r="F74" s="21">
        <v>91</v>
      </c>
      <c r="G74" s="21">
        <v>62</v>
      </c>
      <c r="H74" s="21">
        <v>226</v>
      </c>
      <c r="I74" s="21">
        <v>116</v>
      </c>
      <c r="J74" s="21">
        <v>110</v>
      </c>
      <c r="K74" s="21">
        <v>201</v>
      </c>
      <c r="L74" s="21">
        <v>116</v>
      </c>
      <c r="M74" s="21">
        <v>85</v>
      </c>
      <c r="N74" s="21">
        <v>197</v>
      </c>
      <c r="O74" s="21">
        <v>99</v>
      </c>
      <c r="P74" s="21">
        <v>98</v>
      </c>
    </row>
    <row r="75" spans="1:16" x14ac:dyDescent="0.2">
      <c r="A75" s="31">
        <v>70</v>
      </c>
      <c r="B75" s="21">
        <v>1293</v>
      </c>
      <c r="C75" s="21">
        <v>743</v>
      </c>
      <c r="D75" s="21">
        <v>550</v>
      </c>
      <c r="E75" s="21">
        <v>237</v>
      </c>
      <c r="F75" s="21">
        <v>154</v>
      </c>
      <c r="G75" s="21">
        <v>83</v>
      </c>
      <c r="H75" s="21">
        <v>342</v>
      </c>
      <c r="I75" s="21">
        <v>198</v>
      </c>
      <c r="J75" s="21">
        <v>144</v>
      </c>
      <c r="K75" s="21">
        <v>419</v>
      </c>
      <c r="L75" s="21">
        <v>251</v>
      </c>
      <c r="M75" s="21">
        <v>168</v>
      </c>
      <c r="N75" s="21">
        <v>295</v>
      </c>
      <c r="O75" s="21">
        <v>140</v>
      </c>
      <c r="P75" s="21">
        <v>155</v>
      </c>
    </row>
    <row r="76" spans="1:16" x14ac:dyDescent="0.2">
      <c r="A76" s="31">
        <v>71</v>
      </c>
      <c r="B76" s="21">
        <v>422</v>
      </c>
      <c r="C76" s="21">
        <v>251</v>
      </c>
      <c r="D76" s="21">
        <v>171</v>
      </c>
      <c r="E76" s="21">
        <v>55</v>
      </c>
      <c r="F76" s="21">
        <v>37</v>
      </c>
      <c r="G76" s="21">
        <v>18</v>
      </c>
      <c r="H76" s="21">
        <v>117</v>
      </c>
      <c r="I76" s="21">
        <v>68</v>
      </c>
      <c r="J76" s="21">
        <v>49</v>
      </c>
      <c r="K76" s="21">
        <v>129</v>
      </c>
      <c r="L76" s="21">
        <v>82</v>
      </c>
      <c r="M76" s="21">
        <v>47</v>
      </c>
      <c r="N76" s="21">
        <v>121</v>
      </c>
      <c r="O76" s="21">
        <v>64</v>
      </c>
      <c r="P76" s="21">
        <v>57</v>
      </c>
    </row>
    <row r="77" spans="1:16" x14ac:dyDescent="0.2">
      <c r="A77" s="31">
        <v>72</v>
      </c>
      <c r="B77" s="21">
        <v>495</v>
      </c>
      <c r="C77" s="21">
        <v>292</v>
      </c>
      <c r="D77" s="21">
        <v>203</v>
      </c>
      <c r="E77" s="21">
        <v>79</v>
      </c>
      <c r="F77" s="21">
        <v>37</v>
      </c>
      <c r="G77" s="21">
        <v>42</v>
      </c>
      <c r="H77" s="21">
        <v>124</v>
      </c>
      <c r="I77" s="21">
        <v>75</v>
      </c>
      <c r="J77" s="21">
        <v>49</v>
      </c>
      <c r="K77" s="21">
        <v>149</v>
      </c>
      <c r="L77" s="21">
        <v>82</v>
      </c>
      <c r="M77" s="21">
        <v>67</v>
      </c>
      <c r="N77" s="21">
        <v>143</v>
      </c>
      <c r="O77" s="21">
        <v>98</v>
      </c>
      <c r="P77" s="21">
        <v>45</v>
      </c>
    </row>
    <row r="78" spans="1:16" x14ac:dyDescent="0.2">
      <c r="A78" s="31">
        <v>73</v>
      </c>
      <c r="B78" s="21">
        <v>288</v>
      </c>
      <c r="C78" s="21">
        <v>161</v>
      </c>
      <c r="D78" s="21">
        <v>127</v>
      </c>
      <c r="E78" s="21">
        <v>41</v>
      </c>
      <c r="F78" s="21">
        <v>21</v>
      </c>
      <c r="G78" s="21">
        <v>20</v>
      </c>
      <c r="H78" s="21">
        <v>83</v>
      </c>
      <c r="I78" s="21">
        <v>47</v>
      </c>
      <c r="J78" s="21">
        <v>36</v>
      </c>
      <c r="K78" s="21">
        <v>83</v>
      </c>
      <c r="L78" s="21">
        <v>53</v>
      </c>
      <c r="M78" s="21">
        <v>30</v>
      </c>
      <c r="N78" s="21">
        <v>81</v>
      </c>
      <c r="O78" s="21">
        <v>40</v>
      </c>
      <c r="P78" s="21">
        <v>41</v>
      </c>
    </row>
    <row r="79" spans="1:16" x14ac:dyDescent="0.2">
      <c r="A79" s="31">
        <v>74</v>
      </c>
      <c r="B79" s="21">
        <v>264</v>
      </c>
      <c r="C79" s="21">
        <v>158</v>
      </c>
      <c r="D79" s="21">
        <v>106</v>
      </c>
      <c r="E79" s="21">
        <v>46</v>
      </c>
      <c r="F79" s="21">
        <v>29</v>
      </c>
      <c r="G79" s="21">
        <v>17</v>
      </c>
      <c r="H79" s="21">
        <v>80</v>
      </c>
      <c r="I79" s="21">
        <v>52</v>
      </c>
      <c r="J79" s="21">
        <v>28</v>
      </c>
      <c r="K79" s="21">
        <v>68</v>
      </c>
      <c r="L79" s="21">
        <v>37</v>
      </c>
      <c r="M79" s="21">
        <v>31</v>
      </c>
      <c r="N79" s="21">
        <v>70</v>
      </c>
      <c r="O79" s="21">
        <v>40</v>
      </c>
      <c r="P79" s="21">
        <v>30</v>
      </c>
    </row>
    <row r="80" spans="1:16" x14ac:dyDescent="0.2">
      <c r="A80" s="31">
        <v>75</v>
      </c>
      <c r="B80" s="21">
        <v>593</v>
      </c>
      <c r="C80" s="21">
        <v>360</v>
      </c>
      <c r="D80" s="21">
        <v>233</v>
      </c>
      <c r="E80" s="21">
        <v>108</v>
      </c>
      <c r="F80" s="21">
        <v>66</v>
      </c>
      <c r="G80" s="21">
        <v>42</v>
      </c>
      <c r="H80" s="21">
        <v>175</v>
      </c>
      <c r="I80" s="21">
        <v>117</v>
      </c>
      <c r="J80" s="21">
        <v>58</v>
      </c>
      <c r="K80" s="21">
        <v>166</v>
      </c>
      <c r="L80" s="21">
        <v>87</v>
      </c>
      <c r="M80" s="21">
        <v>79</v>
      </c>
      <c r="N80" s="21">
        <v>144</v>
      </c>
      <c r="O80" s="21">
        <v>90</v>
      </c>
      <c r="P80" s="21">
        <v>54</v>
      </c>
    </row>
    <row r="81" spans="1:16" x14ac:dyDescent="0.2">
      <c r="A81" s="31">
        <v>76</v>
      </c>
      <c r="B81" s="21">
        <v>257</v>
      </c>
      <c r="C81" s="21">
        <v>160</v>
      </c>
      <c r="D81" s="21">
        <v>97</v>
      </c>
      <c r="E81" s="21">
        <v>43</v>
      </c>
      <c r="F81" s="21">
        <v>25</v>
      </c>
      <c r="G81" s="21">
        <v>18</v>
      </c>
      <c r="H81" s="21">
        <v>63</v>
      </c>
      <c r="I81" s="21">
        <v>34</v>
      </c>
      <c r="J81" s="21">
        <v>29</v>
      </c>
      <c r="K81" s="21">
        <v>84</v>
      </c>
      <c r="L81" s="21">
        <v>60</v>
      </c>
      <c r="M81" s="21">
        <v>24</v>
      </c>
      <c r="N81" s="21">
        <v>67</v>
      </c>
      <c r="O81" s="21">
        <v>41</v>
      </c>
      <c r="P81" s="21">
        <v>26</v>
      </c>
    </row>
    <row r="82" spans="1:16" x14ac:dyDescent="0.2">
      <c r="A82" s="31">
        <v>77</v>
      </c>
      <c r="B82" s="21">
        <v>122</v>
      </c>
      <c r="C82" s="21">
        <v>62</v>
      </c>
      <c r="D82" s="21">
        <v>60</v>
      </c>
      <c r="E82" s="21">
        <v>21</v>
      </c>
      <c r="F82" s="21">
        <v>10</v>
      </c>
      <c r="G82" s="21">
        <v>11</v>
      </c>
      <c r="H82" s="21">
        <v>41</v>
      </c>
      <c r="I82" s="21">
        <v>22</v>
      </c>
      <c r="J82" s="21">
        <v>19</v>
      </c>
      <c r="K82" s="21">
        <v>40</v>
      </c>
      <c r="L82" s="21">
        <v>20</v>
      </c>
      <c r="M82" s="21">
        <v>20</v>
      </c>
      <c r="N82" s="21">
        <v>20</v>
      </c>
      <c r="O82" s="21">
        <v>10</v>
      </c>
      <c r="P82" s="21">
        <v>10</v>
      </c>
    </row>
    <row r="83" spans="1:16" x14ac:dyDescent="0.2">
      <c r="A83" s="31">
        <v>78</v>
      </c>
      <c r="B83" s="21">
        <v>300</v>
      </c>
      <c r="C83" s="21">
        <v>181</v>
      </c>
      <c r="D83" s="21">
        <v>119</v>
      </c>
      <c r="E83" s="21">
        <v>48</v>
      </c>
      <c r="F83" s="21">
        <v>28</v>
      </c>
      <c r="G83" s="21">
        <v>20</v>
      </c>
      <c r="H83" s="21">
        <v>91</v>
      </c>
      <c r="I83" s="21">
        <v>50</v>
      </c>
      <c r="J83" s="21">
        <v>41</v>
      </c>
      <c r="K83" s="21">
        <v>83</v>
      </c>
      <c r="L83" s="21">
        <v>52</v>
      </c>
      <c r="M83" s="21">
        <v>31</v>
      </c>
      <c r="N83" s="21">
        <v>78</v>
      </c>
      <c r="O83" s="21">
        <v>51</v>
      </c>
      <c r="P83" s="21">
        <v>27</v>
      </c>
    </row>
    <row r="84" spans="1:16" x14ac:dyDescent="0.2">
      <c r="A84" s="31">
        <v>79</v>
      </c>
      <c r="B84" s="21">
        <v>237</v>
      </c>
      <c r="C84" s="21">
        <v>156</v>
      </c>
      <c r="D84" s="21">
        <v>81</v>
      </c>
      <c r="E84" s="21">
        <v>35</v>
      </c>
      <c r="F84" s="21">
        <v>22</v>
      </c>
      <c r="G84" s="21">
        <v>13</v>
      </c>
      <c r="H84" s="21">
        <v>74</v>
      </c>
      <c r="I84" s="21">
        <v>44</v>
      </c>
      <c r="J84" s="21">
        <v>30</v>
      </c>
      <c r="K84" s="21">
        <v>76</v>
      </c>
      <c r="L84" s="21">
        <v>49</v>
      </c>
      <c r="M84" s="21">
        <v>27</v>
      </c>
      <c r="N84" s="21">
        <v>52</v>
      </c>
      <c r="O84" s="21">
        <v>41</v>
      </c>
      <c r="P84" s="21">
        <v>11</v>
      </c>
    </row>
    <row r="85" spans="1:16" x14ac:dyDescent="0.2">
      <c r="A85" s="31">
        <v>80</v>
      </c>
      <c r="B85" s="21">
        <v>377</v>
      </c>
      <c r="C85" s="21">
        <v>225</v>
      </c>
      <c r="D85" s="21">
        <v>152</v>
      </c>
      <c r="E85" s="21">
        <v>59</v>
      </c>
      <c r="F85" s="21">
        <v>44</v>
      </c>
      <c r="G85" s="21">
        <v>15</v>
      </c>
      <c r="H85" s="21">
        <v>95</v>
      </c>
      <c r="I85" s="21">
        <v>45</v>
      </c>
      <c r="J85" s="21">
        <v>50</v>
      </c>
      <c r="K85" s="21">
        <v>140</v>
      </c>
      <c r="L85" s="21">
        <v>83</v>
      </c>
      <c r="M85" s="21">
        <v>57</v>
      </c>
      <c r="N85" s="21">
        <v>83</v>
      </c>
      <c r="O85" s="21">
        <v>53</v>
      </c>
      <c r="P85" s="21">
        <v>30</v>
      </c>
    </row>
    <row r="86" spans="1:16" x14ac:dyDescent="0.2">
      <c r="A86" s="31">
        <v>81</v>
      </c>
      <c r="B86" s="21">
        <v>112</v>
      </c>
      <c r="C86" s="21">
        <v>68</v>
      </c>
      <c r="D86" s="21">
        <v>44</v>
      </c>
      <c r="E86" s="21">
        <v>18</v>
      </c>
      <c r="F86" s="21">
        <v>9</v>
      </c>
      <c r="G86" s="21">
        <v>9</v>
      </c>
      <c r="H86" s="21">
        <v>34</v>
      </c>
      <c r="I86" s="21">
        <v>16</v>
      </c>
      <c r="J86" s="21">
        <v>18</v>
      </c>
      <c r="K86" s="21">
        <v>31</v>
      </c>
      <c r="L86" s="21">
        <v>23</v>
      </c>
      <c r="M86" s="21">
        <v>8</v>
      </c>
      <c r="N86" s="21">
        <v>29</v>
      </c>
      <c r="O86" s="21">
        <v>20</v>
      </c>
      <c r="P86" s="21">
        <v>9</v>
      </c>
    </row>
    <row r="87" spans="1:16" x14ac:dyDescent="0.2">
      <c r="A87" s="31">
        <v>82</v>
      </c>
      <c r="B87" s="21">
        <v>104</v>
      </c>
      <c r="C87" s="21">
        <v>65</v>
      </c>
      <c r="D87" s="21">
        <v>39</v>
      </c>
      <c r="E87" s="21">
        <v>16</v>
      </c>
      <c r="F87" s="21">
        <v>11</v>
      </c>
      <c r="G87" s="21">
        <v>5</v>
      </c>
      <c r="H87" s="21">
        <v>43</v>
      </c>
      <c r="I87" s="21">
        <v>27</v>
      </c>
      <c r="J87" s="21">
        <v>16</v>
      </c>
      <c r="K87" s="21">
        <v>28</v>
      </c>
      <c r="L87" s="21">
        <v>17</v>
      </c>
      <c r="M87" s="21">
        <v>11</v>
      </c>
      <c r="N87" s="21">
        <v>17</v>
      </c>
      <c r="O87" s="21">
        <v>10</v>
      </c>
      <c r="P87" s="21">
        <v>7</v>
      </c>
    </row>
    <row r="88" spans="1:16" x14ac:dyDescent="0.2">
      <c r="A88" s="31">
        <v>83</v>
      </c>
      <c r="B88" s="21">
        <v>51</v>
      </c>
      <c r="C88" s="21">
        <v>28</v>
      </c>
      <c r="D88" s="21">
        <v>23</v>
      </c>
      <c r="E88" s="21">
        <v>9</v>
      </c>
      <c r="F88" s="21">
        <v>6</v>
      </c>
      <c r="G88" s="21">
        <v>3</v>
      </c>
      <c r="H88" s="21">
        <v>23</v>
      </c>
      <c r="I88" s="21">
        <v>12</v>
      </c>
      <c r="J88" s="21">
        <v>11</v>
      </c>
      <c r="K88" s="21">
        <v>11</v>
      </c>
      <c r="L88" s="21">
        <v>6</v>
      </c>
      <c r="M88" s="21">
        <v>5</v>
      </c>
      <c r="N88" s="21">
        <v>8</v>
      </c>
      <c r="O88" s="21">
        <v>4</v>
      </c>
      <c r="P88" s="21">
        <v>4</v>
      </c>
    </row>
    <row r="89" spans="1:16" x14ac:dyDescent="0.2">
      <c r="A89" s="31">
        <v>84</v>
      </c>
      <c r="B89" s="21">
        <v>46</v>
      </c>
      <c r="C89" s="21">
        <v>32</v>
      </c>
      <c r="D89" s="21">
        <v>14</v>
      </c>
      <c r="E89" s="21">
        <v>7</v>
      </c>
      <c r="F89" s="21">
        <v>3</v>
      </c>
      <c r="G89" s="21">
        <v>4</v>
      </c>
      <c r="H89" s="21">
        <v>12</v>
      </c>
      <c r="I89" s="21">
        <v>10</v>
      </c>
      <c r="J89" s="21">
        <v>2</v>
      </c>
      <c r="K89" s="21">
        <v>17</v>
      </c>
      <c r="L89" s="21">
        <v>10</v>
      </c>
      <c r="M89" s="21">
        <v>7</v>
      </c>
      <c r="N89" s="21">
        <v>10</v>
      </c>
      <c r="O89" s="21">
        <v>9</v>
      </c>
      <c r="P89" s="21">
        <v>1</v>
      </c>
    </row>
    <row r="90" spans="1:16" x14ac:dyDescent="0.2">
      <c r="A90" s="31">
        <v>85</v>
      </c>
      <c r="B90" s="21">
        <v>123</v>
      </c>
      <c r="C90" s="21">
        <v>64</v>
      </c>
      <c r="D90" s="21">
        <v>59</v>
      </c>
      <c r="E90" s="21">
        <v>25</v>
      </c>
      <c r="F90" s="21">
        <v>10</v>
      </c>
      <c r="G90" s="21">
        <v>15</v>
      </c>
      <c r="H90" s="21">
        <v>45</v>
      </c>
      <c r="I90" s="21">
        <v>21</v>
      </c>
      <c r="J90" s="21">
        <v>24</v>
      </c>
      <c r="K90" s="21">
        <v>41</v>
      </c>
      <c r="L90" s="21">
        <v>25</v>
      </c>
      <c r="M90" s="21">
        <v>16</v>
      </c>
      <c r="N90" s="21">
        <v>12</v>
      </c>
      <c r="O90" s="21">
        <v>8</v>
      </c>
      <c r="P90" s="21">
        <v>4</v>
      </c>
    </row>
    <row r="91" spans="1:16" x14ac:dyDescent="0.2">
      <c r="A91" s="31">
        <v>86</v>
      </c>
      <c r="B91" s="21">
        <v>48</v>
      </c>
      <c r="C91" s="21">
        <v>24</v>
      </c>
      <c r="D91" s="21">
        <v>24</v>
      </c>
      <c r="E91" s="21">
        <v>9</v>
      </c>
      <c r="F91" s="21">
        <v>8</v>
      </c>
      <c r="G91" s="21">
        <v>1</v>
      </c>
      <c r="H91" s="21">
        <v>17</v>
      </c>
      <c r="I91" s="21">
        <v>7</v>
      </c>
      <c r="J91" s="21">
        <v>10</v>
      </c>
      <c r="K91" s="21">
        <v>13</v>
      </c>
      <c r="L91" s="21">
        <v>4</v>
      </c>
      <c r="M91" s="21">
        <v>9</v>
      </c>
      <c r="N91" s="21">
        <v>9</v>
      </c>
      <c r="O91" s="21">
        <v>5</v>
      </c>
      <c r="P91" s="21">
        <v>4</v>
      </c>
    </row>
    <row r="92" spans="1:16" x14ac:dyDescent="0.2">
      <c r="A92" s="31">
        <v>87</v>
      </c>
      <c r="B92" s="21">
        <v>63</v>
      </c>
      <c r="C92" s="21">
        <v>44</v>
      </c>
      <c r="D92" s="21">
        <v>19</v>
      </c>
      <c r="E92" s="21">
        <v>4</v>
      </c>
      <c r="F92" s="21">
        <v>4</v>
      </c>
      <c r="G92" s="21">
        <v>0</v>
      </c>
      <c r="H92" s="21">
        <v>17</v>
      </c>
      <c r="I92" s="21">
        <v>11</v>
      </c>
      <c r="J92" s="21">
        <v>6</v>
      </c>
      <c r="K92" s="21">
        <v>18</v>
      </c>
      <c r="L92" s="21">
        <v>13</v>
      </c>
      <c r="M92" s="21">
        <v>5</v>
      </c>
      <c r="N92" s="21">
        <v>24</v>
      </c>
      <c r="O92" s="21">
        <v>16</v>
      </c>
      <c r="P92" s="21">
        <v>8</v>
      </c>
    </row>
    <row r="93" spans="1:16" x14ac:dyDescent="0.2">
      <c r="A93" s="31">
        <v>88</v>
      </c>
      <c r="B93" s="21">
        <v>58</v>
      </c>
      <c r="C93" s="21">
        <v>35</v>
      </c>
      <c r="D93" s="21">
        <v>23</v>
      </c>
      <c r="E93" s="21">
        <v>9</v>
      </c>
      <c r="F93" s="21">
        <v>5</v>
      </c>
      <c r="G93" s="21">
        <v>4</v>
      </c>
      <c r="H93" s="21">
        <v>12</v>
      </c>
      <c r="I93" s="21">
        <v>8</v>
      </c>
      <c r="J93" s="21">
        <v>4</v>
      </c>
      <c r="K93" s="21">
        <v>21</v>
      </c>
      <c r="L93" s="21">
        <v>15</v>
      </c>
      <c r="M93" s="21">
        <v>6</v>
      </c>
      <c r="N93" s="21">
        <v>16</v>
      </c>
      <c r="O93" s="21">
        <v>7</v>
      </c>
      <c r="P93" s="21">
        <v>9</v>
      </c>
    </row>
    <row r="94" spans="1:16" x14ac:dyDescent="0.2">
      <c r="A94" s="31">
        <v>89</v>
      </c>
      <c r="B94" s="21">
        <v>46</v>
      </c>
      <c r="C94" s="21">
        <v>28</v>
      </c>
      <c r="D94" s="21">
        <v>18</v>
      </c>
      <c r="E94" s="21">
        <v>4</v>
      </c>
      <c r="F94" s="21">
        <v>2</v>
      </c>
      <c r="G94" s="21">
        <v>2</v>
      </c>
      <c r="H94" s="21">
        <v>17</v>
      </c>
      <c r="I94" s="21">
        <v>11</v>
      </c>
      <c r="J94" s="21">
        <v>6</v>
      </c>
      <c r="K94" s="21">
        <v>13</v>
      </c>
      <c r="L94" s="21">
        <v>11</v>
      </c>
      <c r="M94" s="21">
        <v>2</v>
      </c>
      <c r="N94" s="21">
        <v>12</v>
      </c>
      <c r="O94" s="21">
        <v>4</v>
      </c>
      <c r="P94" s="21">
        <v>8</v>
      </c>
    </row>
    <row r="95" spans="1:16" x14ac:dyDescent="0.2">
      <c r="A95" s="31">
        <v>90</v>
      </c>
      <c r="B95" s="21">
        <v>53</v>
      </c>
      <c r="C95" s="21">
        <v>37</v>
      </c>
      <c r="D95" s="21">
        <v>16</v>
      </c>
      <c r="E95" s="21">
        <v>12</v>
      </c>
      <c r="F95" s="21">
        <v>10</v>
      </c>
      <c r="G95" s="21">
        <v>2</v>
      </c>
      <c r="H95" s="21">
        <v>10</v>
      </c>
      <c r="I95" s="21">
        <v>6</v>
      </c>
      <c r="J95" s="21">
        <v>4</v>
      </c>
      <c r="K95" s="21">
        <v>18</v>
      </c>
      <c r="L95" s="21">
        <v>12</v>
      </c>
      <c r="M95" s="21">
        <v>6</v>
      </c>
      <c r="N95" s="21">
        <v>13</v>
      </c>
      <c r="O95" s="21">
        <v>9</v>
      </c>
      <c r="P95" s="21">
        <v>4</v>
      </c>
    </row>
    <row r="96" spans="1:16" x14ac:dyDescent="0.2">
      <c r="A96" s="31">
        <v>91</v>
      </c>
      <c r="B96" s="21">
        <v>16</v>
      </c>
      <c r="C96" s="21">
        <v>5</v>
      </c>
      <c r="D96" s="21">
        <v>11</v>
      </c>
      <c r="E96" s="21">
        <v>8</v>
      </c>
      <c r="F96" s="21">
        <v>2</v>
      </c>
      <c r="G96" s="21">
        <v>6</v>
      </c>
      <c r="H96" s="21">
        <v>1</v>
      </c>
      <c r="I96" s="21">
        <v>1</v>
      </c>
      <c r="J96" s="21">
        <v>0</v>
      </c>
      <c r="K96" s="21">
        <v>3</v>
      </c>
      <c r="L96" s="21">
        <v>1</v>
      </c>
      <c r="M96" s="21">
        <v>2</v>
      </c>
      <c r="N96" s="21">
        <v>4</v>
      </c>
      <c r="O96" s="21">
        <v>1</v>
      </c>
      <c r="P96" s="21">
        <v>3</v>
      </c>
    </row>
    <row r="97" spans="1:16" x14ac:dyDescent="0.2">
      <c r="A97" s="31">
        <v>92</v>
      </c>
      <c r="B97" s="21">
        <v>26</v>
      </c>
      <c r="C97" s="21">
        <v>16</v>
      </c>
      <c r="D97" s="21">
        <v>10</v>
      </c>
      <c r="E97" s="21">
        <v>10</v>
      </c>
      <c r="F97" s="21">
        <v>7</v>
      </c>
      <c r="G97" s="21">
        <v>3</v>
      </c>
      <c r="H97" s="21">
        <v>6</v>
      </c>
      <c r="I97" s="21">
        <v>4</v>
      </c>
      <c r="J97" s="21">
        <v>2</v>
      </c>
      <c r="K97" s="21">
        <v>6</v>
      </c>
      <c r="L97" s="21">
        <v>4</v>
      </c>
      <c r="M97" s="21">
        <v>2</v>
      </c>
      <c r="N97" s="21">
        <v>4</v>
      </c>
      <c r="O97" s="21">
        <v>1</v>
      </c>
      <c r="P97" s="21">
        <v>3</v>
      </c>
    </row>
    <row r="98" spans="1:16" x14ac:dyDescent="0.2">
      <c r="A98" s="31">
        <v>93</v>
      </c>
      <c r="B98" s="21">
        <v>8</v>
      </c>
      <c r="C98" s="21">
        <v>7</v>
      </c>
      <c r="D98" s="21">
        <v>1</v>
      </c>
      <c r="E98" s="21">
        <v>1</v>
      </c>
      <c r="F98" s="21">
        <v>1</v>
      </c>
      <c r="G98" s="21">
        <v>0</v>
      </c>
      <c r="H98" s="21">
        <v>3</v>
      </c>
      <c r="I98" s="21">
        <v>2</v>
      </c>
      <c r="J98" s="21">
        <v>1</v>
      </c>
      <c r="K98" s="21">
        <v>0</v>
      </c>
      <c r="L98" s="21">
        <v>0</v>
      </c>
      <c r="M98" s="21">
        <v>0</v>
      </c>
      <c r="N98" s="21">
        <v>4</v>
      </c>
      <c r="O98" s="21">
        <v>4</v>
      </c>
      <c r="P98" s="21">
        <v>0</v>
      </c>
    </row>
    <row r="99" spans="1:16" x14ac:dyDescent="0.2">
      <c r="A99" s="31">
        <v>94</v>
      </c>
      <c r="B99" s="21">
        <v>10</v>
      </c>
      <c r="C99" s="21">
        <v>8</v>
      </c>
      <c r="D99" s="21">
        <v>2</v>
      </c>
      <c r="E99" s="21">
        <v>2</v>
      </c>
      <c r="F99" s="21">
        <v>2</v>
      </c>
      <c r="G99" s="21">
        <v>0</v>
      </c>
      <c r="H99" s="21">
        <v>5</v>
      </c>
      <c r="I99" s="21">
        <v>4</v>
      </c>
      <c r="J99" s="21">
        <v>1</v>
      </c>
      <c r="K99" s="21">
        <v>1</v>
      </c>
      <c r="L99" s="21">
        <v>1</v>
      </c>
      <c r="M99" s="21">
        <v>0</v>
      </c>
      <c r="N99" s="21">
        <v>2</v>
      </c>
      <c r="O99" s="21">
        <v>1</v>
      </c>
      <c r="P99" s="21">
        <v>1</v>
      </c>
    </row>
    <row r="100" spans="1:16" x14ac:dyDescent="0.2">
      <c r="A100" s="31">
        <v>95</v>
      </c>
      <c r="B100" s="21">
        <v>7</v>
      </c>
      <c r="C100" s="21">
        <v>3</v>
      </c>
      <c r="D100" s="21">
        <v>4</v>
      </c>
      <c r="E100" s="21">
        <v>0</v>
      </c>
      <c r="F100" s="21">
        <v>0</v>
      </c>
      <c r="G100" s="21">
        <v>0</v>
      </c>
      <c r="H100" s="21">
        <v>7</v>
      </c>
      <c r="I100" s="21">
        <v>3</v>
      </c>
      <c r="J100" s="21">
        <v>4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</row>
    <row r="101" spans="1:16" x14ac:dyDescent="0.2">
      <c r="A101" s="31">
        <v>96</v>
      </c>
      <c r="B101" s="21">
        <v>14</v>
      </c>
      <c r="C101" s="21">
        <v>11</v>
      </c>
      <c r="D101" s="21">
        <v>3</v>
      </c>
      <c r="E101" s="21">
        <v>3</v>
      </c>
      <c r="F101" s="21">
        <v>3</v>
      </c>
      <c r="G101" s="21">
        <v>0</v>
      </c>
      <c r="H101" s="21">
        <v>6</v>
      </c>
      <c r="I101" s="21">
        <v>4</v>
      </c>
      <c r="J101" s="21">
        <v>2</v>
      </c>
      <c r="K101" s="21">
        <v>3</v>
      </c>
      <c r="L101" s="21">
        <v>3</v>
      </c>
      <c r="M101" s="21">
        <v>0</v>
      </c>
      <c r="N101" s="21">
        <v>2</v>
      </c>
      <c r="O101" s="21">
        <v>1</v>
      </c>
      <c r="P101" s="21">
        <v>1</v>
      </c>
    </row>
    <row r="102" spans="1:16" x14ac:dyDescent="0.2">
      <c r="A102" s="31">
        <v>97</v>
      </c>
      <c r="B102" s="21">
        <v>19</v>
      </c>
      <c r="C102" s="21">
        <v>10</v>
      </c>
      <c r="D102" s="21">
        <v>9</v>
      </c>
      <c r="E102" s="21">
        <v>0</v>
      </c>
      <c r="F102" s="21">
        <v>0</v>
      </c>
      <c r="G102" s="21">
        <v>0</v>
      </c>
      <c r="H102" s="21">
        <v>8</v>
      </c>
      <c r="I102" s="21">
        <v>6</v>
      </c>
      <c r="J102" s="21">
        <v>2</v>
      </c>
      <c r="K102" s="21">
        <v>2</v>
      </c>
      <c r="L102" s="21">
        <v>0</v>
      </c>
      <c r="M102" s="21">
        <v>2</v>
      </c>
      <c r="N102" s="21">
        <v>9</v>
      </c>
      <c r="O102" s="21">
        <v>4</v>
      </c>
      <c r="P102" s="21">
        <v>5</v>
      </c>
    </row>
    <row r="103" spans="1:16" x14ac:dyDescent="0.2">
      <c r="A103" s="31">
        <v>98</v>
      </c>
      <c r="B103" s="21">
        <v>19</v>
      </c>
      <c r="C103" s="21">
        <v>11</v>
      </c>
      <c r="D103" s="21">
        <v>8</v>
      </c>
      <c r="E103" s="21">
        <v>0</v>
      </c>
      <c r="F103" s="21">
        <v>0</v>
      </c>
      <c r="G103" s="21">
        <v>0</v>
      </c>
      <c r="H103" s="21">
        <v>11</v>
      </c>
      <c r="I103" s="21">
        <v>6</v>
      </c>
      <c r="J103" s="21">
        <v>5</v>
      </c>
      <c r="K103" s="21">
        <v>2</v>
      </c>
      <c r="L103" s="21">
        <v>1</v>
      </c>
      <c r="M103" s="21">
        <v>1</v>
      </c>
      <c r="N103" s="21">
        <v>6</v>
      </c>
      <c r="O103" s="21">
        <v>4</v>
      </c>
      <c r="P103" s="21">
        <v>2</v>
      </c>
    </row>
    <row r="104" spans="1:16" x14ac:dyDescent="0.2">
      <c r="A104" s="30" t="s">
        <v>38</v>
      </c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</row>
  </sheetData>
  <mergeCells count="5"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580E8-F89A-48AF-B13D-42BF3E134131}">
  <dimension ref="A1:M58"/>
  <sheetViews>
    <sheetView view="pageBreakPreview" topLeftCell="A49" zoomScale="150" zoomScaleNormal="100" zoomScaleSheetLayoutView="150" workbookViewId="0">
      <selection activeCell="D71" sqref="D70:D71"/>
    </sheetView>
  </sheetViews>
  <sheetFormatPr defaultRowHeight="10.199999999999999" x14ac:dyDescent="0.2"/>
  <cols>
    <col min="1" max="1" width="8.88671875" style="1"/>
    <col min="2" max="13" width="6.44140625" style="1" customWidth="1"/>
    <col min="14" max="16384" width="8.88671875" style="1"/>
  </cols>
  <sheetData>
    <row r="1" spans="1:13" x14ac:dyDescent="0.2">
      <c r="A1" s="1" t="s">
        <v>40</v>
      </c>
    </row>
    <row r="2" spans="1:13" x14ac:dyDescent="0.2">
      <c r="A2" s="9"/>
      <c r="B2" s="34" t="s">
        <v>0</v>
      </c>
      <c r="C2" s="34"/>
      <c r="D2" s="34"/>
      <c r="E2" s="34" t="s">
        <v>22</v>
      </c>
      <c r="F2" s="34"/>
      <c r="G2" s="34"/>
      <c r="H2" s="10"/>
      <c r="I2" s="8"/>
      <c r="J2" s="9"/>
      <c r="K2" s="34" t="s">
        <v>39</v>
      </c>
      <c r="L2" s="34"/>
      <c r="M2" s="34"/>
    </row>
    <row r="3" spans="1:13" x14ac:dyDescent="0.2">
      <c r="A3" s="11"/>
      <c r="B3" s="3" t="s">
        <v>0</v>
      </c>
      <c r="C3" s="3" t="s">
        <v>20</v>
      </c>
      <c r="D3" s="3" t="s">
        <v>21</v>
      </c>
      <c r="E3" s="3" t="s">
        <v>0</v>
      </c>
      <c r="F3" s="3" t="s">
        <v>20</v>
      </c>
      <c r="G3" s="3" t="s">
        <v>21</v>
      </c>
      <c r="H3" s="12"/>
      <c r="I3" s="13"/>
      <c r="J3" s="11"/>
      <c r="K3" s="3" t="s">
        <v>0</v>
      </c>
      <c r="L3" s="3" t="s">
        <v>20</v>
      </c>
      <c r="M3" s="3" t="s">
        <v>21</v>
      </c>
    </row>
    <row r="4" spans="1:13" x14ac:dyDescent="0.2">
      <c r="A4" s="1" t="s">
        <v>0</v>
      </c>
      <c r="B4" s="1">
        <v>227274</v>
      </c>
      <c r="C4" s="1">
        <v>111766</v>
      </c>
      <c r="D4" s="1">
        <v>115508</v>
      </c>
      <c r="E4" s="1">
        <v>77991</v>
      </c>
      <c r="F4" s="1">
        <v>46522</v>
      </c>
      <c r="G4" s="1">
        <v>31469</v>
      </c>
    </row>
    <row r="5" spans="1:13" x14ac:dyDescent="0.2">
      <c r="A5" s="1" t="s">
        <v>6</v>
      </c>
      <c r="B5" s="1">
        <v>43626</v>
      </c>
      <c r="C5" s="1">
        <v>22691</v>
      </c>
      <c r="D5" s="1">
        <v>20935</v>
      </c>
      <c r="E5" s="1">
        <v>40668</v>
      </c>
      <c r="F5" s="1">
        <v>21924</v>
      </c>
      <c r="G5" s="1">
        <v>18744</v>
      </c>
      <c r="H5" s="14">
        <f t="shared" ref="H5:J12" si="0">E5/B5*100</f>
        <v>93.219639664420299</v>
      </c>
      <c r="I5" s="14">
        <f t="shared" si="0"/>
        <v>96.619805209113736</v>
      </c>
      <c r="J5" s="14">
        <f t="shared" si="0"/>
        <v>89.534272748984961</v>
      </c>
      <c r="K5" s="15">
        <f>H13+1500</f>
        <v>2509.0549339790782</v>
      </c>
      <c r="L5" s="15">
        <f t="shared" ref="L5:M5" si="1">I13+1500</f>
        <v>2716.1001794703075</v>
      </c>
      <c r="M5" s="15">
        <f t="shared" si="1"/>
        <v>2311.9627680720978</v>
      </c>
    </row>
    <row r="6" spans="1:13" x14ac:dyDescent="0.2">
      <c r="A6" s="1" t="s">
        <v>7</v>
      </c>
      <c r="B6" s="1">
        <v>36560</v>
      </c>
      <c r="C6" s="1">
        <v>18770</v>
      </c>
      <c r="D6" s="1">
        <v>17790</v>
      </c>
      <c r="E6" s="1">
        <v>23875</v>
      </c>
      <c r="F6" s="1">
        <v>14975</v>
      </c>
      <c r="G6" s="1">
        <v>8900</v>
      </c>
      <c r="H6" s="14">
        <f t="shared" si="0"/>
        <v>65.303610503282272</v>
      </c>
      <c r="I6" s="14">
        <f t="shared" si="0"/>
        <v>79.781566329248804</v>
      </c>
      <c r="J6" s="14">
        <f t="shared" si="0"/>
        <v>50.028105677346822</v>
      </c>
      <c r="K6" s="16"/>
      <c r="L6" s="16"/>
      <c r="M6" s="16"/>
    </row>
    <row r="7" spans="1:13" x14ac:dyDescent="0.2">
      <c r="A7" s="1" t="s">
        <v>8</v>
      </c>
      <c r="B7" s="1">
        <v>32673</v>
      </c>
      <c r="C7" s="1">
        <v>15096</v>
      </c>
      <c r="D7" s="1">
        <v>17577</v>
      </c>
      <c r="E7" s="1">
        <v>8581</v>
      </c>
      <c r="F7" s="1">
        <v>5978</v>
      </c>
      <c r="G7" s="1">
        <v>2603</v>
      </c>
      <c r="H7" s="14">
        <f t="shared" si="0"/>
        <v>26.263275487405501</v>
      </c>
      <c r="I7" s="14">
        <f t="shared" si="0"/>
        <v>39.599894011658712</v>
      </c>
      <c r="J7" s="14">
        <f t="shared" si="0"/>
        <v>14.809125561813735</v>
      </c>
      <c r="K7" s="15">
        <f>(H11+H12)/2</f>
        <v>1.7157007729019909</v>
      </c>
      <c r="L7" s="15">
        <f t="shared" ref="L7:M7" si="2">(I11+I12)/2</f>
        <v>2.70479023232493</v>
      </c>
      <c r="M7" s="15">
        <f t="shared" si="2"/>
        <v>0.64839251435967071</v>
      </c>
    </row>
    <row r="8" spans="1:13" x14ac:dyDescent="0.2">
      <c r="A8" s="1" t="s">
        <v>9</v>
      </c>
      <c r="B8" s="1">
        <v>28948</v>
      </c>
      <c r="C8" s="1">
        <v>13221</v>
      </c>
      <c r="D8" s="1">
        <v>15727</v>
      </c>
      <c r="E8" s="1">
        <v>2663</v>
      </c>
      <c r="F8" s="1">
        <v>1916</v>
      </c>
      <c r="G8" s="1">
        <v>747</v>
      </c>
      <c r="H8" s="14">
        <f t="shared" si="0"/>
        <v>9.1992538344617927</v>
      </c>
      <c r="I8" s="14">
        <f t="shared" si="0"/>
        <v>14.492095908025112</v>
      </c>
      <c r="J8" s="14">
        <f t="shared" si="0"/>
        <v>4.7497933490176125</v>
      </c>
      <c r="K8" s="15"/>
      <c r="L8" s="15"/>
      <c r="M8" s="15"/>
    </row>
    <row r="9" spans="1:13" x14ac:dyDescent="0.2">
      <c r="A9" s="1" t="s">
        <v>10</v>
      </c>
      <c r="B9" s="1">
        <v>28336</v>
      </c>
      <c r="C9" s="1">
        <v>13242</v>
      </c>
      <c r="D9" s="1">
        <v>15094</v>
      </c>
      <c r="E9" s="1">
        <v>1064</v>
      </c>
      <c r="F9" s="1">
        <v>808</v>
      </c>
      <c r="G9" s="1">
        <v>256</v>
      </c>
      <c r="H9" s="14">
        <f t="shared" si="0"/>
        <v>3.7549407114624502</v>
      </c>
      <c r="I9" s="14">
        <f t="shared" si="0"/>
        <v>6.1017973115843525</v>
      </c>
      <c r="J9" s="14">
        <f t="shared" si="0"/>
        <v>1.6960381608586192</v>
      </c>
      <c r="K9" s="15">
        <f>K7*50</f>
        <v>85.785038645099547</v>
      </c>
      <c r="L9" s="15">
        <f t="shared" ref="L9:M9" si="3">L7*50</f>
        <v>135.23951161624649</v>
      </c>
      <c r="M9" s="15">
        <f t="shared" si="3"/>
        <v>32.419625717983536</v>
      </c>
    </row>
    <row r="10" spans="1:13" x14ac:dyDescent="0.2">
      <c r="A10" s="1" t="s">
        <v>11</v>
      </c>
      <c r="B10" s="1">
        <v>22648</v>
      </c>
      <c r="C10" s="1">
        <v>10858</v>
      </c>
      <c r="D10" s="1">
        <v>11790</v>
      </c>
      <c r="E10" s="1">
        <v>553</v>
      </c>
      <c r="F10" s="1">
        <v>441</v>
      </c>
      <c r="G10" s="1">
        <v>112</v>
      </c>
      <c r="H10" s="14">
        <f t="shared" si="0"/>
        <v>2.4417167078770752</v>
      </c>
      <c r="I10" s="14">
        <f t="shared" si="0"/>
        <v>4.0615214588321971</v>
      </c>
      <c r="J10" s="14">
        <f t="shared" si="0"/>
        <v>0.94995759117896517</v>
      </c>
      <c r="K10" s="15"/>
      <c r="L10" s="15"/>
      <c r="M10" s="15"/>
    </row>
    <row r="11" spans="1:13" x14ac:dyDescent="0.2">
      <c r="A11" s="1" t="s">
        <v>12</v>
      </c>
      <c r="B11" s="1">
        <v>19895</v>
      </c>
      <c r="C11" s="1">
        <v>10299</v>
      </c>
      <c r="D11" s="1">
        <v>9596</v>
      </c>
      <c r="E11" s="1">
        <v>324</v>
      </c>
      <c r="F11" s="1">
        <v>264</v>
      </c>
      <c r="G11" s="1">
        <v>60</v>
      </c>
      <c r="H11" s="14">
        <f t="shared" si="0"/>
        <v>1.6285498869062578</v>
      </c>
      <c r="I11" s="14">
        <f t="shared" si="0"/>
        <v>2.5633556655986016</v>
      </c>
      <c r="J11" s="14">
        <f t="shared" si="0"/>
        <v>0.62526052521884123</v>
      </c>
      <c r="K11" s="15">
        <f>K5-K9</f>
        <v>2423.2698953339786</v>
      </c>
      <c r="L11" s="15">
        <f t="shared" ref="L11:M11" si="4">L5-L9</f>
        <v>2580.8606678540609</v>
      </c>
      <c r="M11" s="15">
        <f t="shared" si="4"/>
        <v>2279.543142354114</v>
      </c>
    </row>
    <row r="12" spans="1:13" x14ac:dyDescent="0.2">
      <c r="A12" s="1" t="s">
        <v>13</v>
      </c>
      <c r="B12" s="1">
        <v>14588</v>
      </c>
      <c r="C12" s="1">
        <v>7589</v>
      </c>
      <c r="D12" s="1">
        <v>6999</v>
      </c>
      <c r="E12" s="1">
        <v>263</v>
      </c>
      <c r="F12" s="1">
        <v>216</v>
      </c>
      <c r="G12" s="1">
        <v>47</v>
      </c>
      <c r="H12" s="14">
        <f t="shared" si="0"/>
        <v>1.8028516588977239</v>
      </c>
      <c r="I12" s="14">
        <f t="shared" si="0"/>
        <v>2.8462247990512584</v>
      </c>
      <c r="J12" s="14">
        <f t="shared" si="0"/>
        <v>0.67152450350050008</v>
      </c>
      <c r="K12" s="15">
        <f>100-K7</f>
        <v>98.284299227098003</v>
      </c>
      <c r="L12" s="15">
        <f t="shared" ref="L12:M12" si="5">100-L7</f>
        <v>97.295209767675075</v>
      </c>
      <c r="M12" s="15">
        <f t="shared" si="5"/>
        <v>99.351607485640329</v>
      </c>
    </row>
    <row r="13" spans="1:13" x14ac:dyDescent="0.2">
      <c r="A13" s="1" t="s">
        <v>24</v>
      </c>
      <c r="H13" s="14">
        <f>SUM(H5:H11)*5</f>
        <v>1009.0549339790782</v>
      </c>
      <c r="I13" s="14">
        <f>SUM(I5:I11)*5</f>
        <v>1216.1001794703075</v>
      </c>
      <c r="J13" s="14">
        <f>SUM(J5:J11)*5</f>
        <v>811.96276807209767</v>
      </c>
      <c r="K13" s="17">
        <f>K11/K12</f>
        <v>24.655717285369402</v>
      </c>
      <c r="L13" s="17">
        <f t="shared" ref="L13:M13" si="6">L11/L12</f>
        <v>26.526081541082348</v>
      </c>
      <c r="M13" s="17">
        <f t="shared" si="6"/>
        <v>22.944199898160534</v>
      </c>
    </row>
    <row r="14" spans="1:13" x14ac:dyDescent="0.2">
      <c r="A14" s="1" t="s">
        <v>23</v>
      </c>
    </row>
    <row r="15" spans="1:13" x14ac:dyDescent="0.2">
      <c r="A15" s="1" t="s">
        <v>0</v>
      </c>
      <c r="B15" s="1">
        <v>59091</v>
      </c>
      <c r="C15" s="1">
        <v>29366</v>
      </c>
      <c r="D15" s="1">
        <v>29725</v>
      </c>
      <c r="E15" s="1">
        <v>18217</v>
      </c>
      <c r="F15" s="1">
        <v>10836</v>
      </c>
      <c r="G15" s="1">
        <v>7381</v>
      </c>
    </row>
    <row r="16" spans="1:13" x14ac:dyDescent="0.2">
      <c r="A16" s="1" t="s">
        <v>6</v>
      </c>
      <c r="B16" s="1">
        <v>9851</v>
      </c>
      <c r="C16" s="1">
        <v>5191</v>
      </c>
      <c r="D16" s="1">
        <v>4660</v>
      </c>
      <c r="E16" s="1">
        <v>9106</v>
      </c>
      <c r="F16" s="1">
        <v>4972</v>
      </c>
      <c r="G16" s="1">
        <v>4134</v>
      </c>
      <c r="H16" s="14">
        <f t="shared" ref="H16:J23" si="7">E16/B16*100</f>
        <v>92.437316008527048</v>
      </c>
      <c r="I16" s="14">
        <f t="shared" si="7"/>
        <v>95.781159699479872</v>
      </c>
      <c r="J16" s="14">
        <f t="shared" si="7"/>
        <v>88.712446351931334</v>
      </c>
      <c r="K16" s="15">
        <f>H24+1500</f>
        <v>2457.8985474281421</v>
      </c>
      <c r="L16" s="15">
        <f t="shared" ref="L16:M16" si="8">I24+1500</f>
        <v>2628.5498844081767</v>
      </c>
      <c r="M16" s="15">
        <f t="shared" si="8"/>
        <v>2292.4923394450702</v>
      </c>
    </row>
    <row r="17" spans="1:13" x14ac:dyDescent="0.2">
      <c r="A17" s="1" t="s">
        <v>7</v>
      </c>
      <c r="B17" s="1">
        <v>9836</v>
      </c>
      <c r="C17" s="1">
        <v>5035</v>
      </c>
      <c r="D17" s="1">
        <v>4801</v>
      </c>
      <c r="E17" s="1">
        <v>6149</v>
      </c>
      <c r="F17" s="1">
        <v>3744</v>
      </c>
      <c r="G17" s="1">
        <v>2405</v>
      </c>
      <c r="H17" s="14">
        <f t="shared" si="7"/>
        <v>62.515250101667341</v>
      </c>
      <c r="I17" s="14">
        <f t="shared" si="7"/>
        <v>74.359483614697126</v>
      </c>
      <c r="J17" s="14">
        <f t="shared" si="7"/>
        <v>50.093730472818166</v>
      </c>
      <c r="K17" s="16"/>
      <c r="L17" s="16"/>
      <c r="M17" s="16"/>
    </row>
    <row r="18" spans="1:13" x14ac:dyDescent="0.2">
      <c r="A18" s="1" t="s">
        <v>8</v>
      </c>
      <c r="B18" s="1">
        <v>8432</v>
      </c>
      <c r="C18" s="1">
        <v>3957</v>
      </c>
      <c r="D18" s="1">
        <v>4475</v>
      </c>
      <c r="E18" s="1">
        <v>1896</v>
      </c>
      <c r="F18" s="1">
        <v>1320</v>
      </c>
      <c r="G18" s="1">
        <v>576</v>
      </c>
      <c r="H18" s="14">
        <f t="shared" si="7"/>
        <v>22.485768500948765</v>
      </c>
      <c r="I18" s="14">
        <f t="shared" si="7"/>
        <v>33.358605003790757</v>
      </c>
      <c r="J18" s="14">
        <f t="shared" si="7"/>
        <v>12.871508379888269</v>
      </c>
      <c r="K18" s="15">
        <f>(H22+H23)/2</f>
        <v>1.2897095109874157</v>
      </c>
      <c r="L18" s="15">
        <f t="shared" ref="L18:M18" si="9">(I22+I23)/2</f>
        <v>2.0498332043035501</v>
      </c>
      <c r="M18" s="15">
        <f t="shared" si="9"/>
        <v>0.41870968144571596</v>
      </c>
    </row>
    <row r="19" spans="1:13" x14ac:dyDescent="0.2">
      <c r="A19" s="1" t="s">
        <v>9</v>
      </c>
      <c r="B19" s="1">
        <v>7541</v>
      </c>
      <c r="C19" s="1">
        <v>3532</v>
      </c>
      <c r="D19" s="1">
        <v>4009</v>
      </c>
      <c r="E19" s="1">
        <v>615</v>
      </c>
      <c r="F19" s="1">
        <v>440</v>
      </c>
      <c r="G19" s="1">
        <v>175</v>
      </c>
      <c r="H19" s="14">
        <f t="shared" si="7"/>
        <v>8.1554170534411892</v>
      </c>
      <c r="I19" s="14">
        <f t="shared" si="7"/>
        <v>12.457531143827861</v>
      </c>
      <c r="J19" s="14">
        <f t="shared" si="7"/>
        <v>4.365178348715391</v>
      </c>
      <c r="K19" s="15"/>
      <c r="L19" s="15"/>
      <c r="M19" s="15"/>
    </row>
    <row r="20" spans="1:13" x14ac:dyDescent="0.2">
      <c r="A20" s="1" t="s">
        <v>10</v>
      </c>
      <c r="B20" s="1">
        <v>7405</v>
      </c>
      <c r="C20" s="1">
        <v>3497</v>
      </c>
      <c r="D20" s="1">
        <v>3908</v>
      </c>
      <c r="E20" s="1">
        <v>198</v>
      </c>
      <c r="F20" s="1">
        <v>148</v>
      </c>
      <c r="G20" s="1">
        <v>50</v>
      </c>
      <c r="H20" s="14">
        <f t="shared" si="7"/>
        <v>2.6738690074274136</v>
      </c>
      <c r="I20" s="14">
        <f t="shared" si="7"/>
        <v>4.2321990277380612</v>
      </c>
      <c r="J20" s="14">
        <f t="shared" si="7"/>
        <v>1.2794268167860798</v>
      </c>
      <c r="K20" s="15">
        <f>K18*50</f>
        <v>64.48547554937079</v>
      </c>
      <c r="L20" s="15">
        <f t="shared" ref="L20:M20" si="10">L18*50</f>
        <v>102.4916602151775</v>
      </c>
      <c r="M20" s="15">
        <f t="shared" si="10"/>
        <v>20.935484072285799</v>
      </c>
    </row>
    <row r="21" spans="1:13" x14ac:dyDescent="0.2">
      <c r="A21" s="1" t="s">
        <v>11</v>
      </c>
      <c r="B21" s="1">
        <v>6439</v>
      </c>
      <c r="C21" s="1">
        <v>3044</v>
      </c>
      <c r="D21" s="1">
        <v>3395</v>
      </c>
      <c r="E21" s="1">
        <v>129</v>
      </c>
      <c r="F21" s="1">
        <v>108</v>
      </c>
      <c r="G21" s="1">
        <v>21</v>
      </c>
      <c r="H21" s="14">
        <f t="shared" si="7"/>
        <v>2.0034166796086348</v>
      </c>
      <c r="I21" s="14">
        <f t="shared" si="7"/>
        <v>3.5479632063074904</v>
      </c>
      <c r="J21" s="14">
        <f t="shared" si="7"/>
        <v>0.61855670103092786</v>
      </c>
      <c r="K21" s="15"/>
      <c r="L21" s="15"/>
      <c r="M21" s="15"/>
    </row>
    <row r="22" spans="1:13" x14ac:dyDescent="0.2">
      <c r="A22" s="1" t="s">
        <v>12</v>
      </c>
      <c r="B22" s="1">
        <v>5731</v>
      </c>
      <c r="C22" s="1">
        <v>3041</v>
      </c>
      <c r="D22" s="1">
        <v>2690</v>
      </c>
      <c r="E22" s="1">
        <v>75</v>
      </c>
      <c r="F22" s="1">
        <v>60</v>
      </c>
      <c r="G22" s="1">
        <v>15</v>
      </c>
      <c r="H22" s="14">
        <f t="shared" si="7"/>
        <v>1.3086721340080265</v>
      </c>
      <c r="I22" s="14">
        <f t="shared" si="7"/>
        <v>1.9730351857941468</v>
      </c>
      <c r="J22" s="14">
        <f t="shared" si="7"/>
        <v>0.55762081784386619</v>
      </c>
      <c r="K22" s="15">
        <f>K16-K20</f>
        <v>2393.4130718787715</v>
      </c>
      <c r="L22" s="15">
        <f t="shared" ref="L22:M22" si="11">L16-L20</f>
        <v>2526.0582241929992</v>
      </c>
      <c r="M22" s="15">
        <f t="shared" si="11"/>
        <v>2271.5568553727844</v>
      </c>
    </row>
    <row r="23" spans="1:13" x14ac:dyDescent="0.2">
      <c r="A23" s="1" t="s">
        <v>13</v>
      </c>
      <c r="B23" s="1">
        <v>3856</v>
      </c>
      <c r="C23" s="1">
        <v>2069</v>
      </c>
      <c r="D23" s="1">
        <v>1787</v>
      </c>
      <c r="E23" s="1">
        <v>49</v>
      </c>
      <c r="F23" s="1">
        <v>44</v>
      </c>
      <c r="G23" s="1">
        <v>5</v>
      </c>
      <c r="H23" s="14">
        <f t="shared" si="7"/>
        <v>1.2707468879668049</v>
      </c>
      <c r="I23" s="14">
        <f t="shared" si="7"/>
        <v>2.1266312228129531</v>
      </c>
      <c r="J23" s="14">
        <f t="shared" si="7"/>
        <v>0.27979854504756574</v>
      </c>
      <c r="K23" s="15">
        <f>100-K18</f>
        <v>98.710290489012579</v>
      </c>
      <c r="L23" s="15">
        <f t="shared" ref="L23:M23" si="12">100-L18</f>
        <v>97.950166795696447</v>
      </c>
      <c r="M23" s="15">
        <f t="shared" si="12"/>
        <v>99.581290318554281</v>
      </c>
    </row>
    <row r="24" spans="1:13" x14ac:dyDescent="0.2">
      <c r="A24" s="1" t="s">
        <v>25</v>
      </c>
      <c r="H24" s="14">
        <f>SUM(H16:H22)*5</f>
        <v>957.89854742814214</v>
      </c>
      <c r="I24" s="14">
        <f>SUM(I16:I22)*5</f>
        <v>1128.5498844081765</v>
      </c>
      <c r="J24" s="14">
        <f>SUM(J16:J22)*5</f>
        <v>792.49233944507023</v>
      </c>
      <c r="K24" s="17">
        <f>K22/K23</f>
        <v>24.246844579443131</v>
      </c>
      <c r="L24" s="17">
        <f t="shared" ref="L24:M24" si="13">L22/L23</f>
        <v>25.78921819971811</v>
      </c>
      <c r="M24" s="17">
        <f t="shared" si="13"/>
        <v>22.811080757301067</v>
      </c>
    </row>
    <row r="25" spans="1:13" x14ac:dyDescent="0.2">
      <c r="A25" s="1" t="s">
        <v>23</v>
      </c>
    </row>
    <row r="26" spans="1:13" x14ac:dyDescent="0.2">
      <c r="A26" s="1" t="s">
        <v>0</v>
      </c>
      <c r="B26" s="1">
        <v>74818</v>
      </c>
      <c r="C26" s="1">
        <v>37000</v>
      </c>
      <c r="D26" s="1">
        <v>37818</v>
      </c>
      <c r="E26" s="1">
        <v>27936</v>
      </c>
      <c r="F26" s="1">
        <v>16615</v>
      </c>
      <c r="G26" s="1">
        <v>11321</v>
      </c>
    </row>
    <row r="27" spans="1:13" x14ac:dyDescent="0.2">
      <c r="A27" s="1" t="s">
        <v>6</v>
      </c>
      <c r="B27" s="1">
        <v>15414</v>
      </c>
      <c r="C27" s="1">
        <v>7945</v>
      </c>
      <c r="D27" s="1">
        <v>7469</v>
      </c>
      <c r="E27" s="1">
        <v>14492</v>
      </c>
      <c r="F27" s="1">
        <v>7713</v>
      </c>
      <c r="G27" s="1">
        <v>6779</v>
      </c>
      <c r="H27" s="14">
        <f t="shared" ref="H27:J34" si="14">E27/B27*100</f>
        <v>94.018424808615535</v>
      </c>
      <c r="I27" s="14">
        <f t="shared" si="14"/>
        <v>97.079924480805531</v>
      </c>
      <c r="J27" s="14">
        <f t="shared" si="14"/>
        <v>90.761815504083543</v>
      </c>
      <c r="K27" s="15">
        <f>H35+1500</f>
        <v>2550.7163759267587</v>
      </c>
      <c r="L27" s="15">
        <f t="shared" ref="L27:M27" si="15">I35+1500</f>
        <v>2767.1886295171844</v>
      </c>
      <c r="M27" s="15">
        <f t="shared" si="15"/>
        <v>2341.586243565444</v>
      </c>
    </row>
    <row r="28" spans="1:13" x14ac:dyDescent="0.2">
      <c r="A28" s="1" t="s">
        <v>7</v>
      </c>
      <c r="B28" s="1">
        <v>12413</v>
      </c>
      <c r="C28" s="1">
        <v>6423</v>
      </c>
      <c r="D28" s="1">
        <v>5990</v>
      </c>
      <c r="E28" s="1">
        <v>8333</v>
      </c>
      <c r="F28" s="1">
        <v>5275</v>
      </c>
      <c r="G28" s="1">
        <v>3058</v>
      </c>
      <c r="H28" s="14">
        <f t="shared" si="14"/>
        <v>67.131233384355113</v>
      </c>
      <c r="I28" s="14">
        <f t="shared" si="14"/>
        <v>82.126732056671329</v>
      </c>
      <c r="J28" s="14">
        <f t="shared" si="14"/>
        <v>51.0517529215359</v>
      </c>
      <c r="K28" s="16"/>
      <c r="L28" s="16"/>
      <c r="M28" s="16"/>
    </row>
    <row r="29" spans="1:13" x14ac:dyDescent="0.2">
      <c r="A29" s="1" t="s">
        <v>8</v>
      </c>
      <c r="B29" s="1">
        <v>11476</v>
      </c>
      <c r="C29" s="1">
        <v>5400</v>
      </c>
      <c r="D29" s="1">
        <v>6076</v>
      </c>
      <c r="E29" s="1">
        <v>3282</v>
      </c>
      <c r="F29" s="1">
        <v>2277</v>
      </c>
      <c r="G29" s="1">
        <v>1005</v>
      </c>
      <c r="H29" s="14">
        <f t="shared" si="14"/>
        <v>28.598814918089925</v>
      </c>
      <c r="I29" s="14">
        <f t="shared" si="14"/>
        <v>42.166666666666671</v>
      </c>
      <c r="J29" s="14">
        <f t="shared" si="14"/>
        <v>16.540487162606979</v>
      </c>
      <c r="K29" s="15">
        <f>(H33+H34)/2</f>
        <v>2.213898496434465</v>
      </c>
      <c r="L29" s="15">
        <f t="shared" ref="L29:M29" si="16">(I33+I34)/2</f>
        <v>3.3641205693430254</v>
      </c>
      <c r="M29" s="15">
        <f t="shared" si="16"/>
        <v>0.92398943242449882</v>
      </c>
    </row>
    <row r="30" spans="1:13" x14ac:dyDescent="0.2">
      <c r="A30" s="1" t="s">
        <v>9</v>
      </c>
      <c r="B30" s="1">
        <v>9179</v>
      </c>
      <c r="C30" s="1">
        <v>4206</v>
      </c>
      <c r="D30" s="1">
        <v>4973</v>
      </c>
      <c r="E30" s="1">
        <v>960</v>
      </c>
      <c r="F30" s="1">
        <v>675</v>
      </c>
      <c r="G30" s="1">
        <v>285</v>
      </c>
      <c r="H30" s="14">
        <f t="shared" si="14"/>
        <v>10.458655626974615</v>
      </c>
      <c r="I30" s="14">
        <f t="shared" si="14"/>
        <v>16.048502139800284</v>
      </c>
      <c r="J30" s="14">
        <f t="shared" si="14"/>
        <v>5.730947114417857</v>
      </c>
      <c r="K30" s="15"/>
      <c r="L30" s="15"/>
      <c r="M30" s="15"/>
    </row>
    <row r="31" spans="1:13" x14ac:dyDescent="0.2">
      <c r="A31" s="1" t="s">
        <v>10</v>
      </c>
      <c r="B31" s="1">
        <v>9233</v>
      </c>
      <c r="C31" s="1">
        <v>4252</v>
      </c>
      <c r="D31" s="1">
        <v>4981</v>
      </c>
      <c r="E31" s="1">
        <v>433</v>
      </c>
      <c r="F31" s="1">
        <v>322</v>
      </c>
      <c r="G31" s="1">
        <v>111</v>
      </c>
      <c r="H31" s="14">
        <f t="shared" si="14"/>
        <v>4.6896999891692843</v>
      </c>
      <c r="I31" s="14">
        <f t="shared" si="14"/>
        <v>7.5729068673565383</v>
      </c>
      <c r="J31" s="14">
        <f t="shared" si="14"/>
        <v>2.2284681790805063</v>
      </c>
      <c r="K31" s="15">
        <f>K29*50</f>
        <v>110.69492482172325</v>
      </c>
      <c r="L31" s="15">
        <f t="shared" ref="L31:M31" si="17">L29*50</f>
        <v>168.20602846715127</v>
      </c>
      <c r="M31" s="15">
        <f t="shared" si="17"/>
        <v>46.199471621224944</v>
      </c>
    </row>
    <row r="32" spans="1:13" x14ac:dyDescent="0.2">
      <c r="A32" s="1" t="s">
        <v>11</v>
      </c>
      <c r="B32" s="1">
        <v>6717</v>
      </c>
      <c r="C32" s="1">
        <v>3285</v>
      </c>
      <c r="D32" s="1">
        <v>3432</v>
      </c>
      <c r="E32" s="1">
        <v>207</v>
      </c>
      <c r="F32" s="1">
        <v>169</v>
      </c>
      <c r="G32" s="1">
        <v>38</v>
      </c>
      <c r="H32" s="14">
        <f t="shared" si="14"/>
        <v>3.0817329164805716</v>
      </c>
      <c r="I32" s="14">
        <f t="shared" si="14"/>
        <v>5.1445966514459665</v>
      </c>
      <c r="J32" s="14">
        <f t="shared" si="14"/>
        <v>1.1072261072261071</v>
      </c>
      <c r="K32" s="15"/>
      <c r="L32" s="15"/>
      <c r="M32" s="15"/>
    </row>
    <row r="33" spans="1:13" x14ac:dyDescent="0.2">
      <c r="A33" s="1" t="s">
        <v>12</v>
      </c>
      <c r="B33" s="1">
        <v>6144</v>
      </c>
      <c r="C33" s="1">
        <v>3244</v>
      </c>
      <c r="D33" s="1">
        <v>2900</v>
      </c>
      <c r="E33" s="1">
        <v>133</v>
      </c>
      <c r="F33" s="1">
        <v>107</v>
      </c>
      <c r="G33" s="1">
        <v>26</v>
      </c>
      <c r="H33" s="14">
        <f t="shared" si="14"/>
        <v>2.164713541666667</v>
      </c>
      <c r="I33" s="14">
        <f t="shared" si="14"/>
        <v>3.2983970406905052</v>
      </c>
      <c r="J33" s="14">
        <f t="shared" si="14"/>
        <v>0.89655172413793094</v>
      </c>
      <c r="K33" s="15">
        <f>K27-K31</f>
        <v>2440.0214511050353</v>
      </c>
      <c r="L33" s="15">
        <f t="shared" ref="L33:M33" si="18">L27-L31</f>
        <v>2598.9826010500333</v>
      </c>
      <c r="M33" s="15">
        <f t="shared" si="18"/>
        <v>2295.3867719442192</v>
      </c>
    </row>
    <row r="34" spans="1:13" x14ac:dyDescent="0.2">
      <c r="A34" s="1" t="s">
        <v>13</v>
      </c>
      <c r="B34" s="1">
        <v>4242</v>
      </c>
      <c r="C34" s="1">
        <v>2245</v>
      </c>
      <c r="D34" s="1">
        <v>1997</v>
      </c>
      <c r="E34" s="1">
        <v>96</v>
      </c>
      <c r="F34" s="1">
        <v>77</v>
      </c>
      <c r="G34" s="1">
        <v>19</v>
      </c>
      <c r="H34" s="14">
        <f t="shared" si="14"/>
        <v>2.2630834512022631</v>
      </c>
      <c r="I34" s="14">
        <f t="shared" si="14"/>
        <v>3.4298440979955456</v>
      </c>
      <c r="J34" s="14">
        <f t="shared" si="14"/>
        <v>0.9514271407110666</v>
      </c>
      <c r="K34" s="15">
        <f>100-K29</f>
        <v>97.786101503565533</v>
      </c>
      <c r="L34" s="15">
        <f t="shared" ref="L34:M34" si="19">100-L29</f>
        <v>96.635879430656971</v>
      </c>
      <c r="M34" s="15">
        <f t="shared" si="19"/>
        <v>99.076010567575494</v>
      </c>
    </row>
    <row r="35" spans="1:13" x14ac:dyDescent="0.2">
      <c r="A35" s="1" t="s">
        <v>26</v>
      </c>
      <c r="H35" s="14">
        <f>SUM(H27:H33)*5</f>
        <v>1050.7163759267585</v>
      </c>
      <c r="I35" s="14">
        <f>SUM(I27:I33)*5</f>
        <v>1267.1886295171844</v>
      </c>
      <c r="J35" s="14">
        <f>SUM(J27:J33)*5</f>
        <v>841.58624356544408</v>
      </c>
      <c r="K35" s="17">
        <f>K33/K34</f>
        <v>24.952640647158489</v>
      </c>
      <c r="L35" s="17">
        <f t="shared" ref="L35:M35" si="20">L33/L34</f>
        <v>26.894592529837592</v>
      </c>
      <c r="M35" s="17">
        <f t="shared" si="20"/>
        <v>23.1679370091172</v>
      </c>
    </row>
    <row r="36" spans="1:13" x14ac:dyDescent="0.2">
      <c r="A36" s="1" t="s">
        <v>23</v>
      </c>
    </row>
    <row r="37" spans="1:13" x14ac:dyDescent="0.2">
      <c r="A37" s="1" t="s">
        <v>0</v>
      </c>
      <c r="B37" s="1">
        <v>51081</v>
      </c>
      <c r="C37" s="1">
        <v>25054</v>
      </c>
      <c r="D37" s="1">
        <v>26027</v>
      </c>
      <c r="E37" s="1">
        <v>17453</v>
      </c>
      <c r="F37" s="1">
        <v>10422</v>
      </c>
      <c r="G37" s="1">
        <v>7031</v>
      </c>
    </row>
    <row r="38" spans="1:13" x14ac:dyDescent="0.2">
      <c r="A38" s="1" t="s">
        <v>6</v>
      </c>
      <c r="B38" s="1">
        <v>9856</v>
      </c>
      <c r="C38" s="1">
        <v>5092</v>
      </c>
      <c r="D38" s="1">
        <v>4764</v>
      </c>
      <c r="E38" s="1">
        <v>9044</v>
      </c>
      <c r="F38" s="1">
        <v>4899</v>
      </c>
      <c r="G38" s="1">
        <v>4145</v>
      </c>
      <c r="H38" s="14">
        <f t="shared" ref="H38:J45" si="21">E38/B38*100</f>
        <v>91.76136363636364</v>
      </c>
      <c r="I38" s="14">
        <f t="shared" si="21"/>
        <v>96.209740769835037</v>
      </c>
      <c r="J38" s="14">
        <f t="shared" si="21"/>
        <v>87.006717044500419</v>
      </c>
      <c r="K38" s="15">
        <f>H46+1500</f>
        <v>2515.5801110729053</v>
      </c>
      <c r="L38" s="15">
        <f t="shared" ref="L38:M38" si="22">I46+1500</f>
        <v>2735.2386972633913</v>
      </c>
      <c r="M38" s="15">
        <f t="shared" si="22"/>
        <v>2307.9566723117136</v>
      </c>
    </row>
    <row r="39" spans="1:13" x14ac:dyDescent="0.2">
      <c r="A39" s="1" t="s">
        <v>7</v>
      </c>
      <c r="B39" s="1">
        <v>7957</v>
      </c>
      <c r="C39" s="1">
        <v>4030</v>
      </c>
      <c r="D39" s="1">
        <v>3927</v>
      </c>
      <c r="E39" s="1">
        <v>5250</v>
      </c>
      <c r="F39" s="1">
        <v>3267</v>
      </c>
      <c r="G39" s="1">
        <v>1983</v>
      </c>
      <c r="H39" s="14">
        <f t="shared" si="21"/>
        <v>65.979640568053284</v>
      </c>
      <c r="I39" s="14">
        <f t="shared" si="21"/>
        <v>81.066997518610421</v>
      </c>
      <c r="J39" s="14">
        <f t="shared" si="21"/>
        <v>50.496562261268139</v>
      </c>
      <c r="K39" s="16"/>
      <c r="L39" s="16"/>
      <c r="M39" s="16"/>
    </row>
    <row r="40" spans="1:13" x14ac:dyDescent="0.2">
      <c r="A40" s="1" t="s">
        <v>8</v>
      </c>
      <c r="B40" s="1">
        <v>7227</v>
      </c>
      <c r="C40" s="1">
        <v>3317</v>
      </c>
      <c r="D40" s="1">
        <v>3910</v>
      </c>
      <c r="E40" s="1">
        <v>2050</v>
      </c>
      <c r="F40" s="1">
        <v>1412</v>
      </c>
      <c r="G40" s="1">
        <v>638</v>
      </c>
      <c r="H40" s="14">
        <f t="shared" si="21"/>
        <v>28.365850283658499</v>
      </c>
      <c r="I40" s="14">
        <f t="shared" si="21"/>
        <v>42.568586071751582</v>
      </c>
      <c r="J40" s="14">
        <f t="shared" si="21"/>
        <v>16.317135549872123</v>
      </c>
      <c r="K40" s="15">
        <f>(H44+H45)/2</f>
        <v>1.8446498547270069</v>
      </c>
      <c r="L40" s="15">
        <f t="shared" ref="L40:M40" si="23">(I44+I45)/2</f>
        <v>3.1727833098953733</v>
      </c>
      <c r="M40" s="15">
        <f t="shared" si="23"/>
        <v>0.47124671232083482</v>
      </c>
    </row>
    <row r="41" spans="1:13" x14ac:dyDescent="0.2">
      <c r="A41" s="1" t="s">
        <v>9</v>
      </c>
      <c r="B41" s="1">
        <v>6448</v>
      </c>
      <c r="C41" s="1">
        <v>3001</v>
      </c>
      <c r="D41" s="1">
        <v>3447</v>
      </c>
      <c r="E41" s="1">
        <v>598</v>
      </c>
      <c r="F41" s="1">
        <v>432</v>
      </c>
      <c r="G41" s="1">
        <v>166</v>
      </c>
      <c r="H41" s="14">
        <f t="shared" si="21"/>
        <v>9.2741935483870961</v>
      </c>
      <c r="I41" s="14">
        <f t="shared" si="21"/>
        <v>14.395201599466844</v>
      </c>
      <c r="J41" s="14">
        <f t="shared" si="21"/>
        <v>4.8157818392805334</v>
      </c>
      <c r="K41" s="15"/>
      <c r="L41" s="15"/>
      <c r="M41" s="15"/>
    </row>
    <row r="42" spans="1:13" x14ac:dyDescent="0.2">
      <c r="A42" s="1" t="s">
        <v>10</v>
      </c>
      <c r="B42" s="1">
        <v>6319</v>
      </c>
      <c r="C42" s="1">
        <v>2993</v>
      </c>
      <c r="D42" s="1">
        <v>3326</v>
      </c>
      <c r="E42" s="1">
        <v>236</v>
      </c>
      <c r="F42" s="1">
        <v>188</v>
      </c>
      <c r="G42" s="1">
        <v>48</v>
      </c>
      <c r="H42" s="14">
        <f t="shared" si="21"/>
        <v>3.7347681595189113</v>
      </c>
      <c r="I42" s="14">
        <f t="shared" si="21"/>
        <v>6.2813230872034751</v>
      </c>
      <c r="J42" s="14">
        <f t="shared" si="21"/>
        <v>1.4431749849669273</v>
      </c>
      <c r="K42" s="15">
        <f>K40*50</f>
        <v>92.232492736350352</v>
      </c>
      <c r="L42" s="15">
        <f t="shared" ref="L42:M42" si="24">L40*50</f>
        <v>158.63916549476866</v>
      </c>
      <c r="M42" s="15">
        <f t="shared" si="24"/>
        <v>23.562335616041739</v>
      </c>
    </row>
    <row r="43" spans="1:13" x14ac:dyDescent="0.2">
      <c r="A43" s="1" t="s">
        <v>11</v>
      </c>
      <c r="B43" s="1">
        <v>5155</v>
      </c>
      <c r="C43" s="1">
        <v>2491</v>
      </c>
      <c r="D43" s="1">
        <v>2664</v>
      </c>
      <c r="E43" s="1">
        <v>128</v>
      </c>
      <c r="F43" s="1">
        <v>95</v>
      </c>
      <c r="G43" s="1">
        <v>33</v>
      </c>
      <c r="H43" s="14">
        <f t="shared" si="21"/>
        <v>2.4830261881668281</v>
      </c>
      <c r="I43" s="14">
        <f t="shared" si="21"/>
        <v>3.8137294259333601</v>
      </c>
      <c r="J43" s="14">
        <f t="shared" si="21"/>
        <v>1.2387387387387387</v>
      </c>
      <c r="K43" s="15"/>
      <c r="L43" s="15"/>
      <c r="M43" s="15"/>
    </row>
    <row r="44" spans="1:13" x14ac:dyDescent="0.2">
      <c r="A44" s="1" t="s">
        <v>12</v>
      </c>
      <c r="B44" s="1">
        <v>4482</v>
      </c>
      <c r="C44" s="1">
        <v>2286</v>
      </c>
      <c r="D44" s="1">
        <v>2196</v>
      </c>
      <c r="E44" s="1">
        <v>68</v>
      </c>
      <c r="F44" s="1">
        <v>62</v>
      </c>
      <c r="G44" s="1">
        <v>6</v>
      </c>
      <c r="H44" s="14">
        <f t="shared" si="21"/>
        <v>1.5171798304328425</v>
      </c>
      <c r="I44" s="14">
        <f t="shared" si="21"/>
        <v>2.712160979877515</v>
      </c>
      <c r="J44" s="14">
        <f t="shared" si="21"/>
        <v>0.27322404371584702</v>
      </c>
      <c r="K44" s="15">
        <f>K38-K42</f>
        <v>2423.3476183365551</v>
      </c>
      <c r="L44" s="15">
        <f t="shared" ref="L44:M44" si="25">L38-L42</f>
        <v>2576.5995317686225</v>
      </c>
      <c r="M44" s="15">
        <f t="shared" si="25"/>
        <v>2284.3943366956719</v>
      </c>
    </row>
    <row r="45" spans="1:13" x14ac:dyDescent="0.2">
      <c r="A45" s="1" t="s">
        <v>13</v>
      </c>
      <c r="B45" s="1">
        <v>3637</v>
      </c>
      <c r="C45" s="1">
        <v>1844</v>
      </c>
      <c r="D45" s="1">
        <v>1793</v>
      </c>
      <c r="E45" s="1">
        <v>79</v>
      </c>
      <c r="F45" s="1">
        <v>67</v>
      </c>
      <c r="G45" s="1">
        <v>12</v>
      </c>
      <c r="H45" s="14">
        <f t="shared" si="21"/>
        <v>2.1721198790211713</v>
      </c>
      <c r="I45" s="14">
        <f t="shared" si="21"/>
        <v>3.633405639913232</v>
      </c>
      <c r="J45" s="14">
        <f t="shared" si="21"/>
        <v>0.66926938092582267</v>
      </c>
      <c r="K45" s="15">
        <f>100-K40</f>
        <v>98.15535014527299</v>
      </c>
      <c r="L45" s="15">
        <f t="shared" ref="L45:M45" si="26">100-L40</f>
        <v>96.827216690104621</v>
      </c>
      <c r="M45" s="15">
        <f t="shared" si="26"/>
        <v>99.528753287679166</v>
      </c>
    </row>
    <row r="46" spans="1:13" x14ac:dyDescent="0.2">
      <c r="A46" s="1" t="s">
        <v>27</v>
      </c>
      <c r="H46" s="14">
        <f>SUM(H38:H44)*5</f>
        <v>1015.5801110729055</v>
      </c>
      <c r="I46" s="14">
        <f>SUM(I38:I44)*5</f>
        <v>1235.2386972633913</v>
      </c>
      <c r="J46" s="14">
        <f>SUM(J38:J44)*5</f>
        <v>807.95667231171365</v>
      </c>
      <c r="K46" s="17">
        <f>K44/K45</f>
        <v>24.688899940247016</v>
      </c>
      <c r="L46" s="17">
        <f t="shared" ref="L46:M46" si="27">L44/L45</f>
        <v>26.610281900542756</v>
      </c>
      <c r="M46" s="17">
        <f t="shared" si="27"/>
        <v>22.952104404370761</v>
      </c>
    </row>
    <row r="47" spans="1:13" x14ac:dyDescent="0.2">
      <c r="A47" s="1" t="s">
        <v>23</v>
      </c>
    </row>
    <row r="48" spans="1:13" x14ac:dyDescent="0.2">
      <c r="A48" s="1" t="s">
        <v>0</v>
      </c>
      <c r="B48" s="1">
        <v>42284</v>
      </c>
      <c r="C48" s="1">
        <v>20346</v>
      </c>
      <c r="D48" s="1">
        <v>21938</v>
      </c>
      <c r="E48" s="1">
        <v>14385</v>
      </c>
      <c r="F48" s="1">
        <v>8649</v>
      </c>
      <c r="G48" s="1">
        <v>5736</v>
      </c>
    </row>
    <row r="49" spans="1:13" x14ac:dyDescent="0.2">
      <c r="A49" s="1" t="s">
        <v>6</v>
      </c>
      <c r="B49" s="1">
        <v>8505</v>
      </c>
      <c r="C49" s="1">
        <v>4463</v>
      </c>
      <c r="D49" s="1">
        <v>4042</v>
      </c>
      <c r="E49" s="1">
        <v>8026</v>
      </c>
      <c r="F49" s="1">
        <v>4340</v>
      </c>
      <c r="G49" s="1">
        <v>3686</v>
      </c>
      <c r="H49" s="14">
        <f t="shared" ref="H49:J56" si="28">E49/B49*100</f>
        <v>94.368018812463262</v>
      </c>
      <c r="I49" s="14">
        <f t="shared" si="28"/>
        <v>97.24400627380686</v>
      </c>
      <c r="J49" s="14">
        <f t="shared" si="28"/>
        <v>91.192478970806533</v>
      </c>
      <c r="K49" s="15">
        <f>H57+1500</f>
        <v>2497.7547550693635</v>
      </c>
      <c r="L49" s="15">
        <f t="shared" ref="L49:M49" si="29">I57+1500</f>
        <v>2727.3109537191522</v>
      </c>
      <c r="M49" s="15">
        <f t="shared" si="29"/>
        <v>2288.6813840823283</v>
      </c>
    </row>
    <row r="50" spans="1:13" x14ac:dyDescent="0.2">
      <c r="A50" s="1" t="s">
        <v>7</v>
      </c>
      <c r="B50" s="1">
        <v>6354</v>
      </c>
      <c r="C50" s="1">
        <v>3282</v>
      </c>
      <c r="D50" s="1">
        <v>3072</v>
      </c>
      <c r="E50" s="1">
        <v>4143</v>
      </c>
      <c r="F50" s="1">
        <v>2689</v>
      </c>
      <c r="G50" s="1">
        <v>1454</v>
      </c>
      <c r="H50" s="14">
        <f t="shared" si="28"/>
        <v>65.203021718602443</v>
      </c>
      <c r="I50" s="14">
        <f t="shared" si="28"/>
        <v>81.931748933577083</v>
      </c>
      <c r="J50" s="14">
        <f t="shared" si="28"/>
        <v>47.330729166666671</v>
      </c>
      <c r="K50" s="16"/>
      <c r="L50" s="16"/>
      <c r="M50" s="16"/>
    </row>
    <row r="51" spans="1:13" x14ac:dyDescent="0.2">
      <c r="A51" s="1" t="s">
        <v>8</v>
      </c>
      <c r="B51" s="1">
        <v>5538</v>
      </c>
      <c r="C51" s="1">
        <v>2422</v>
      </c>
      <c r="D51" s="1">
        <v>3116</v>
      </c>
      <c r="E51" s="1">
        <v>1353</v>
      </c>
      <c r="F51" s="1">
        <v>969</v>
      </c>
      <c r="G51" s="1">
        <v>384</v>
      </c>
      <c r="H51" s="14">
        <f t="shared" si="28"/>
        <v>24.431202600216682</v>
      </c>
      <c r="I51" s="14">
        <f t="shared" si="28"/>
        <v>40.008257638315442</v>
      </c>
      <c r="J51" s="14">
        <f t="shared" si="28"/>
        <v>12.323491655969192</v>
      </c>
      <c r="K51" s="15">
        <f>(H55+H56)/2</f>
        <v>1.3618404119551641</v>
      </c>
      <c r="L51" s="15">
        <f t="shared" ref="L51:M51" si="30">(I55+I56)/2</f>
        <v>1.9910683088749126</v>
      </c>
      <c r="M51" s="15">
        <f t="shared" si="30"/>
        <v>0.74589520634698625</v>
      </c>
    </row>
    <row r="52" spans="1:13" x14ac:dyDescent="0.2">
      <c r="A52" s="1" t="s">
        <v>9</v>
      </c>
      <c r="B52" s="1">
        <v>5780</v>
      </c>
      <c r="C52" s="1">
        <v>2482</v>
      </c>
      <c r="D52" s="1">
        <v>3298</v>
      </c>
      <c r="E52" s="1">
        <v>490</v>
      </c>
      <c r="F52" s="1">
        <v>369</v>
      </c>
      <c r="G52" s="1">
        <v>121</v>
      </c>
      <c r="H52" s="14">
        <f t="shared" si="28"/>
        <v>8.4775086505190309</v>
      </c>
      <c r="I52" s="14">
        <f t="shared" si="28"/>
        <v>14.867042707493958</v>
      </c>
      <c r="J52" s="14">
        <f t="shared" si="28"/>
        <v>3.6688902365069742</v>
      </c>
      <c r="K52" s="15"/>
      <c r="L52" s="15"/>
      <c r="M52" s="15"/>
    </row>
    <row r="53" spans="1:13" x14ac:dyDescent="0.2">
      <c r="A53" s="1" t="s">
        <v>10</v>
      </c>
      <c r="B53" s="1">
        <v>5379</v>
      </c>
      <c r="C53" s="1">
        <v>2500</v>
      </c>
      <c r="D53" s="1">
        <v>2879</v>
      </c>
      <c r="E53" s="1">
        <v>197</v>
      </c>
      <c r="F53" s="1">
        <v>150</v>
      </c>
      <c r="G53" s="1">
        <v>47</v>
      </c>
      <c r="H53" s="14">
        <f t="shared" si="28"/>
        <v>3.6623907789551962</v>
      </c>
      <c r="I53" s="14">
        <f t="shared" si="28"/>
        <v>6</v>
      </c>
      <c r="J53" s="14">
        <f t="shared" si="28"/>
        <v>1.6325112886418895</v>
      </c>
      <c r="K53" s="15">
        <f>K51*50</f>
        <v>68.092020597758207</v>
      </c>
      <c r="L53" s="15">
        <f t="shared" ref="L53:M53" si="31">L51*50</f>
        <v>99.553415443745635</v>
      </c>
      <c r="M53" s="15">
        <f t="shared" si="31"/>
        <v>37.294760317349315</v>
      </c>
    </row>
    <row r="54" spans="1:13" x14ac:dyDescent="0.2">
      <c r="A54" s="1" t="s">
        <v>11</v>
      </c>
      <c r="B54" s="1">
        <v>4337</v>
      </c>
      <c r="C54" s="1">
        <v>2038</v>
      </c>
      <c r="D54" s="1">
        <v>2299</v>
      </c>
      <c r="E54" s="1">
        <v>89</v>
      </c>
      <c r="F54" s="1">
        <v>69</v>
      </c>
      <c r="G54" s="1">
        <v>20</v>
      </c>
      <c r="H54" s="14">
        <f t="shared" si="28"/>
        <v>2.0521097532856811</v>
      </c>
      <c r="I54" s="14">
        <f t="shared" si="28"/>
        <v>3.3856722276741906</v>
      </c>
      <c r="J54" s="14">
        <f t="shared" si="28"/>
        <v>0.86994345367551118</v>
      </c>
      <c r="K54" s="15"/>
      <c r="L54" s="15"/>
      <c r="M54" s="15"/>
    </row>
    <row r="55" spans="1:13" x14ac:dyDescent="0.2">
      <c r="A55" s="1" t="s">
        <v>12</v>
      </c>
      <c r="B55" s="1">
        <v>3538</v>
      </c>
      <c r="C55" s="1">
        <v>1728</v>
      </c>
      <c r="D55" s="1">
        <v>1810</v>
      </c>
      <c r="E55" s="1">
        <v>48</v>
      </c>
      <c r="F55" s="1">
        <v>35</v>
      </c>
      <c r="G55" s="1">
        <v>13</v>
      </c>
      <c r="H55" s="14">
        <f t="shared" si="28"/>
        <v>1.3566986998304127</v>
      </c>
      <c r="I55" s="14">
        <f t="shared" si="28"/>
        <v>2.0254629629629628</v>
      </c>
      <c r="J55" s="14">
        <f t="shared" si="28"/>
        <v>0.71823204419889508</v>
      </c>
      <c r="K55" s="15">
        <f>K49-K53</f>
        <v>2429.6627344716053</v>
      </c>
      <c r="L55" s="15">
        <f t="shared" ref="L55:M55" si="32">L49-L53</f>
        <v>2627.7575382754067</v>
      </c>
      <c r="M55" s="15">
        <f t="shared" si="32"/>
        <v>2251.386623764979</v>
      </c>
    </row>
    <row r="56" spans="1:13" x14ac:dyDescent="0.2">
      <c r="A56" s="1" t="s">
        <v>13</v>
      </c>
      <c r="B56" s="1">
        <v>2853</v>
      </c>
      <c r="C56" s="1">
        <v>1431</v>
      </c>
      <c r="D56" s="1">
        <v>1422</v>
      </c>
      <c r="E56" s="1">
        <v>39</v>
      </c>
      <c r="F56" s="1">
        <v>28</v>
      </c>
      <c r="G56" s="1">
        <v>11</v>
      </c>
      <c r="H56" s="14">
        <f t="shared" si="28"/>
        <v>1.3669821240799158</v>
      </c>
      <c r="I56" s="14">
        <f t="shared" si="28"/>
        <v>1.9566736547868624</v>
      </c>
      <c r="J56" s="14">
        <f t="shared" si="28"/>
        <v>0.77355836849507742</v>
      </c>
      <c r="K56" s="15">
        <f>100-K51</f>
        <v>98.638159588044829</v>
      </c>
      <c r="L56" s="15">
        <f t="shared" ref="L56:M56" si="33">100-L51</f>
        <v>98.008931691125085</v>
      </c>
      <c r="M56" s="15">
        <f t="shared" si="33"/>
        <v>99.254104793653013</v>
      </c>
    </row>
    <row r="57" spans="1:13" x14ac:dyDescent="0.2">
      <c r="H57" s="14">
        <f>SUM(H49:H55)*5</f>
        <v>997.75475506936368</v>
      </c>
      <c r="I57" s="14">
        <f>SUM(I49:I55)*5</f>
        <v>1227.3109537191524</v>
      </c>
      <c r="J57" s="14">
        <f>SUM(J49:J55)*5</f>
        <v>788.68138408232824</v>
      </c>
      <c r="K57" s="17">
        <f>K55/K56</f>
        <v>24.632076922551239</v>
      </c>
      <c r="L57" s="17">
        <f t="shared" ref="L57:M57" si="34">L55/L56</f>
        <v>26.811408847479107</v>
      </c>
      <c r="M57" s="17">
        <f t="shared" si="34"/>
        <v>22.683058080525331</v>
      </c>
    </row>
    <row r="58" spans="1:13" x14ac:dyDescent="0.2">
      <c r="A58" s="8" t="s">
        <v>38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</sheetData>
  <mergeCells count="3">
    <mergeCell ref="B2:D2"/>
    <mergeCell ref="E2:G2"/>
    <mergeCell ref="K2:M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0D164-F721-4904-A135-5870D4982ABB}">
  <dimension ref="A1:I52"/>
  <sheetViews>
    <sheetView view="pageBreakPreview" topLeftCell="A45" zoomScale="150" zoomScaleNormal="100" zoomScaleSheetLayoutView="150" workbookViewId="0">
      <selection activeCell="A52" sqref="A52:I52"/>
    </sheetView>
  </sheetViews>
  <sheetFormatPr defaultRowHeight="10.199999999999999" x14ac:dyDescent="0.2"/>
  <cols>
    <col min="1" max="16384" width="8.88671875" style="1"/>
  </cols>
  <sheetData>
    <row r="1" spans="1:9" x14ac:dyDescent="0.2">
      <c r="A1" s="1" t="s">
        <v>36</v>
      </c>
    </row>
    <row r="2" spans="1:9" x14ac:dyDescent="0.2">
      <c r="A2" s="2"/>
      <c r="B2" s="3" t="s">
        <v>21</v>
      </c>
      <c r="C2" s="3" t="s">
        <v>28</v>
      </c>
      <c r="D2" s="3" t="s">
        <v>29</v>
      </c>
      <c r="E2" s="3" t="s">
        <v>30</v>
      </c>
      <c r="F2" s="3" t="s">
        <v>32</v>
      </c>
      <c r="G2" s="3" t="s">
        <v>33</v>
      </c>
      <c r="H2" s="3" t="s">
        <v>34</v>
      </c>
      <c r="I2" s="4" t="s">
        <v>35</v>
      </c>
    </row>
    <row r="3" spans="1:9" x14ac:dyDescent="0.2">
      <c r="A3" s="1" t="s">
        <v>0</v>
      </c>
      <c r="B3" s="1">
        <v>108509</v>
      </c>
      <c r="C3" s="1">
        <v>191318</v>
      </c>
      <c r="D3" s="1">
        <v>187695</v>
      </c>
      <c r="E3" s="1">
        <v>11215</v>
      </c>
      <c r="F3" s="5">
        <f>C3/B3</f>
        <v>1.7631532868241344</v>
      </c>
      <c r="G3" s="5">
        <f>D3/B3</f>
        <v>1.7297643513441281</v>
      </c>
      <c r="H3" s="6">
        <f>D3*100/C3</f>
        <v>98.106294232638859</v>
      </c>
      <c r="I3" s="1">
        <f>E3*1000/B3</f>
        <v>103.35548203374836</v>
      </c>
    </row>
    <row r="4" spans="1:9" x14ac:dyDescent="0.2">
      <c r="A4" s="1" t="s">
        <v>6</v>
      </c>
      <c r="B4" s="1">
        <v>20935</v>
      </c>
      <c r="C4" s="1">
        <v>2749</v>
      </c>
      <c r="D4" s="1">
        <v>2715</v>
      </c>
      <c r="E4" s="1">
        <v>1206</v>
      </c>
      <c r="F4" s="5">
        <f t="shared" ref="F4:F10" si="0">C4/B4</f>
        <v>0.13131120133747312</v>
      </c>
      <c r="G4" s="5">
        <f t="shared" ref="G4:G10" si="1">D4/B4</f>
        <v>0.12968712682111297</v>
      </c>
      <c r="H4" s="6">
        <f t="shared" ref="H4:H10" si="2">D4*100/C4</f>
        <v>98.763186613313934</v>
      </c>
      <c r="I4" s="1">
        <f t="shared" ref="I4:I10" si="3">E4*1000/B4</f>
        <v>57.606878433245761</v>
      </c>
    </row>
    <row r="5" spans="1:9" x14ac:dyDescent="0.2">
      <c r="A5" s="1" t="s">
        <v>7</v>
      </c>
      <c r="B5" s="1">
        <v>17790</v>
      </c>
      <c r="C5" s="1">
        <v>11450</v>
      </c>
      <c r="D5" s="1">
        <v>11271</v>
      </c>
      <c r="E5" s="1">
        <v>3121</v>
      </c>
      <c r="F5" s="5">
        <f t="shared" si="0"/>
        <v>0.64362001124227097</v>
      </c>
      <c r="G5" s="5">
        <f t="shared" si="1"/>
        <v>0.63355817875210796</v>
      </c>
      <c r="H5" s="6">
        <f t="shared" si="2"/>
        <v>98.436681222707421</v>
      </c>
      <c r="I5" s="1">
        <f t="shared" si="3"/>
        <v>175.43563799887576</v>
      </c>
    </row>
    <row r="6" spans="1:9" x14ac:dyDescent="0.2">
      <c r="A6" s="1" t="s">
        <v>8</v>
      </c>
      <c r="B6" s="1">
        <v>17577</v>
      </c>
      <c r="C6" s="1">
        <v>25668</v>
      </c>
      <c r="D6" s="1">
        <v>25159</v>
      </c>
      <c r="E6" s="1">
        <v>3060</v>
      </c>
      <c r="F6" s="5">
        <f t="shared" si="0"/>
        <v>1.4603174603174602</v>
      </c>
      <c r="G6" s="5">
        <f t="shared" si="1"/>
        <v>1.4313591625419582</v>
      </c>
      <c r="H6" s="6">
        <f t="shared" si="2"/>
        <v>98.016986130590624</v>
      </c>
      <c r="I6" s="1">
        <f t="shared" si="3"/>
        <v>174.09114183307733</v>
      </c>
    </row>
    <row r="7" spans="1:9" x14ac:dyDescent="0.2">
      <c r="A7" s="1" t="s">
        <v>9</v>
      </c>
      <c r="B7" s="1">
        <v>15727</v>
      </c>
      <c r="C7" s="1">
        <v>35406</v>
      </c>
      <c r="D7" s="1">
        <v>34791</v>
      </c>
      <c r="E7" s="1">
        <v>2186</v>
      </c>
      <c r="F7" s="5">
        <f t="shared" si="0"/>
        <v>2.251287594582565</v>
      </c>
      <c r="G7" s="5">
        <f t="shared" si="1"/>
        <v>2.2121828702231832</v>
      </c>
      <c r="H7" s="6">
        <f t="shared" si="2"/>
        <v>98.263006270123711</v>
      </c>
      <c r="I7" s="1">
        <f t="shared" si="3"/>
        <v>138.99662999936416</v>
      </c>
    </row>
    <row r="8" spans="1:9" x14ac:dyDescent="0.2">
      <c r="A8" s="1" t="s">
        <v>10</v>
      </c>
      <c r="B8" s="1">
        <v>15094</v>
      </c>
      <c r="C8" s="1">
        <v>43441</v>
      </c>
      <c r="D8" s="1">
        <v>42696</v>
      </c>
      <c r="E8" s="1">
        <v>1205</v>
      </c>
      <c r="F8" s="5">
        <f t="shared" si="0"/>
        <v>2.8780310056976282</v>
      </c>
      <c r="G8" s="5">
        <f t="shared" si="1"/>
        <v>2.828673645157016</v>
      </c>
      <c r="H8" s="6">
        <f t="shared" si="2"/>
        <v>98.285030270942201</v>
      </c>
      <c r="I8" s="1">
        <f t="shared" si="3"/>
        <v>79.83304624354048</v>
      </c>
    </row>
    <row r="9" spans="1:9" x14ac:dyDescent="0.2">
      <c r="A9" s="1" t="s">
        <v>11</v>
      </c>
      <c r="B9" s="1">
        <v>11790</v>
      </c>
      <c r="C9" s="1">
        <v>38304</v>
      </c>
      <c r="D9" s="1">
        <v>37509</v>
      </c>
      <c r="E9" s="1">
        <v>263</v>
      </c>
      <c r="F9" s="5">
        <f t="shared" si="0"/>
        <v>3.2488549618320612</v>
      </c>
      <c r="G9" s="5">
        <f t="shared" si="1"/>
        <v>3.1814249363867684</v>
      </c>
      <c r="H9" s="6">
        <f t="shared" si="2"/>
        <v>97.924498746867172</v>
      </c>
      <c r="I9" s="1">
        <f t="shared" si="3"/>
        <v>22.307039864291774</v>
      </c>
    </row>
    <row r="10" spans="1:9" x14ac:dyDescent="0.2">
      <c r="A10" s="1" t="s">
        <v>12</v>
      </c>
      <c r="B10" s="1">
        <v>9596</v>
      </c>
      <c r="C10" s="1">
        <v>34300</v>
      </c>
      <c r="D10" s="1">
        <v>33554</v>
      </c>
      <c r="E10" s="1">
        <v>174</v>
      </c>
      <c r="F10" s="5">
        <f t="shared" si="0"/>
        <v>3.5744060025010422</v>
      </c>
      <c r="G10" s="5">
        <f t="shared" si="1"/>
        <v>3.4966652771988329</v>
      </c>
      <c r="H10" s="6">
        <f t="shared" si="2"/>
        <v>97.825072886297377</v>
      </c>
      <c r="I10" s="1">
        <f t="shared" si="3"/>
        <v>18.132555231346394</v>
      </c>
    </row>
    <row r="11" spans="1:9" x14ac:dyDescent="0.2">
      <c r="A11" s="1" t="s">
        <v>24</v>
      </c>
      <c r="H11" s="7" t="s">
        <v>37</v>
      </c>
      <c r="I11" s="1">
        <f>SUM(I4:I10)*5</f>
        <v>3332.0146480187082</v>
      </c>
    </row>
    <row r="12" spans="1:9" x14ac:dyDescent="0.2">
      <c r="A12" s="1" t="s">
        <v>31</v>
      </c>
    </row>
    <row r="13" spans="1:9" x14ac:dyDescent="0.2">
      <c r="A13" s="1" t="s">
        <v>0</v>
      </c>
      <c r="B13" s="1">
        <v>27938</v>
      </c>
      <c r="C13" s="1">
        <v>52248</v>
      </c>
      <c r="D13" s="1">
        <v>51537</v>
      </c>
      <c r="E13" s="1">
        <v>2643</v>
      </c>
      <c r="F13" s="5">
        <f>C13/B13</f>
        <v>1.8701410265588088</v>
      </c>
      <c r="G13" s="5">
        <f>D13/B13</f>
        <v>1.8446918175961056</v>
      </c>
      <c r="H13" s="6">
        <f>D13*100/C13</f>
        <v>98.639182361047318</v>
      </c>
      <c r="I13" s="1">
        <f>E13*1000/B13</f>
        <v>94.60233373899348</v>
      </c>
    </row>
    <row r="14" spans="1:9" x14ac:dyDescent="0.2">
      <c r="A14" s="1" t="s">
        <v>6</v>
      </c>
      <c r="B14" s="1">
        <v>4660</v>
      </c>
      <c r="C14" s="1">
        <v>596</v>
      </c>
      <c r="D14" s="1">
        <v>592</v>
      </c>
      <c r="E14" s="1">
        <v>292</v>
      </c>
      <c r="F14" s="5">
        <f t="shared" ref="F14:F20" si="4">C14/B14</f>
        <v>0.12789699570815449</v>
      </c>
      <c r="G14" s="5">
        <f t="shared" ref="G14:G20" si="5">D14/B14</f>
        <v>0.12703862660944207</v>
      </c>
      <c r="H14" s="6">
        <f t="shared" ref="H14:H20" si="6">D14*100/C14</f>
        <v>99.328859060402678</v>
      </c>
      <c r="I14" s="1">
        <f t="shared" ref="I14:I20" si="7">E14*1000/B14</f>
        <v>62.660944206008587</v>
      </c>
    </row>
    <row r="15" spans="1:9" x14ac:dyDescent="0.2">
      <c r="A15" s="1" t="s">
        <v>7</v>
      </c>
      <c r="B15" s="1">
        <v>4801</v>
      </c>
      <c r="C15" s="1">
        <v>2887</v>
      </c>
      <c r="D15" s="1">
        <v>2860</v>
      </c>
      <c r="E15" s="1">
        <v>802</v>
      </c>
      <c r="F15" s="5">
        <f t="shared" si="4"/>
        <v>0.60133305561341388</v>
      </c>
      <c r="G15" s="5">
        <f t="shared" si="5"/>
        <v>0.59570922724432407</v>
      </c>
      <c r="H15" s="6">
        <f t="shared" si="6"/>
        <v>99.064773120886727</v>
      </c>
      <c r="I15" s="1">
        <f t="shared" si="7"/>
        <v>167.04853155592585</v>
      </c>
    </row>
    <row r="16" spans="1:9" x14ac:dyDescent="0.2">
      <c r="A16" s="1" t="s">
        <v>8</v>
      </c>
      <c r="B16" s="1">
        <v>4475</v>
      </c>
      <c r="C16" s="1">
        <v>6415</v>
      </c>
      <c r="D16" s="1">
        <v>6330</v>
      </c>
      <c r="E16" s="1">
        <v>696</v>
      </c>
      <c r="F16" s="5">
        <f t="shared" si="4"/>
        <v>1.4335195530726257</v>
      </c>
      <c r="G16" s="5">
        <f t="shared" si="5"/>
        <v>1.4145251396648044</v>
      </c>
      <c r="H16" s="6">
        <f t="shared" si="6"/>
        <v>98.674980514419332</v>
      </c>
      <c r="I16" s="1">
        <f t="shared" si="7"/>
        <v>155.53072625698323</v>
      </c>
    </row>
    <row r="17" spans="1:9" x14ac:dyDescent="0.2">
      <c r="A17" s="1" t="s">
        <v>9</v>
      </c>
      <c r="B17" s="1">
        <v>4009</v>
      </c>
      <c r="C17" s="1">
        <v>9085</v>
      </c>
      <c r="D17" s="1">
        <v>8987</v>
      </c>
      <c r="E17" s="1">
        <v>509</v>
      </c>
      <c r="F17" s="5">
        <f t="shared" si="4"/>
        <v>2.2661511598902471</v>
      </c>
      <c r="G17" s="5">
        <f t="shared" si="5"/>
        <v>2.2417061611374409</v>
      </c>
      <c r="H17" s="6">
        <f t="shared" si="6"/>
        <v>98.921298844248767</v>
      </c>
      <c r="I17" s="1">
        <f t="shared" si="7"/>
        <v>126.96433025692193</v>
      </c>
    </row>
    <row r="18" spans="1:9" x14ac:dyDescent="0.2">
      <c r="A18" s="1" t="s">
        <v>10</v>
      </c>
      <c r="B18" s="1">
        <v>3908</v>
      </c>
      <c r="C18" s="1">
        <v>11643</v>
      </c>
      <c r="D18" s="1">
        <v>11458</v>
      </c>
      <c r="E18" s="1">
        <v>267</v>
      </c>
      <c r="F18" s="5">
        <f t="shared" si="4"/>
        <v>2.9792732855680657</v>
      </c>
      <c r="G18" s="5">
        <f t="shared" si="5"/>
        <v>2.9319344933469806</v>
      </c>
      <c r="H18" s="6">
        <f t="shared" si="6"/>
        <v>98.411062440951639</v>
      </c>
      <c r="I18" s="1">
        <f t="shared" si="7"/>
        <v>68.321392016376663</v>
      </c>
    </row>
    <row r="19" spans="1:9" x14ac:dyDescent="0.2">
      <c r="A19" s="1" t="s">
        <v>11</v>
      </c>
      <c r="B19" s="1">
        <v>3395</v>
      </c>
      <c r="C19" s="1">
        <v>11370</v>
      </c>
      <c r="D19" s="1">
        <v>11215</v>
      </c>
      <c r="E19" s="1">
        <v>53</v>
      </c>
      <c r="F19" s="5">
        <f t="shared" si="4"/>
        <v>3.3490427098674522</v>
      </c>
      <c r="G19" s="5">
        <f t="shared" si="5"/>
        <v>3.3033873343151692</v>
      </c>
      <c r="H19" s="6">
        <f t="shared" si="6"/>
        <v>98.636763412489003</v>
      </c>
      <c r="I19" s="1">
        <f t="shared" si="7"/>
        <v>15.611192930780559</v>
      </c>
    </row>
    <row r="20" spans="1:9" x14ac:dyDescent="0.2">
      <c r="A20" s="1" t="s">
        <v>12</v>
      </c>
      <c r="B20" s="1">
        <v>2690</v>
      </c>
      <c r="C20" s="1">
        <v>10252</v>
      </c>
      <c r="D20" s="1">
        <v>10095</v>
      </c>
      <c r="E20" s="1">
        <v>24</v>
      </c>
      <c r="F20" s="5">
        <f t="shared" si="4"/>
        <v>3.8111524163568773</v>
      </c>
      <c r="G20" s="5">
        <f t="shared" si="5"/>
        <v>3.7527881040892193</v>
      </c>
      <c r="H20" s="6">
        <f t="shared" si="6"/>
        <v>98.468591494342562</v>
      </c>
      <c r="I20" s="1">
        <f t="shared" si="7"/>
        <v>8.921933085501859</v>
      </c>
    </row>
    <row r="21" spans="1:9" x14ac:dyDescent="0.2">
      <c r="A21" s="1" t="s">
        <v>25</v>
      </c>
      <c r="H21" s="7" t="s">
        <v>37</v>
      </c>
      <c r="I21" s="1">
        <f>SUM(I14:I20)*5</f>
        <v>3025.2952515424936</v>
      </c>
    </row>
    <row r="22" spans="1:9" x14ac:dyDescent="0.2">
      <c r="A22" s="1" t="s">
        <v>31</v>
      </c>
    </row>
    <row r="23" spans="1:9" x14ac:dyDescent="0.2">
      <c r="A23" s="1" t="s">
        <v>0</v>
      </c>
      <c r="B23" s="1">
        <v>35821</v>
      </c>
      <c r="C23" s="1">
        <v>60374</v>
      </c>
      <c r="D23" s="1">
        <v>59306</v>
      </c>
      <c r="E23" s="1">
        <v>3768</v>
      </c>
      <c r="F23" s="5">
        <f>C23/B23</f>
        <v>1.685435917478574</v>
      </c>
      <c r="G23" s="5">
        <f>D23/B23</f>
        <v>1.6556210044387369</v>
      </c>
      <c r="H23" s="6">
        <f>D23*100/C23</f>
        <v>98.231026600854676</v>
      </c>
      <c r="I23" s="1">
        <f>E23*1000/B23</f>
        <v>105.18969319672817</v>
      </c>
    </row>
    <row r="24" spans="1:9" x14ac:dyDescent="0.2">
      <c r="A24" s="1" t="s">
        <v>6</v>
      </c>
      <c r="B24" s="1">
        <v>7469</v>
      </c>
      <c r="C24" s="1">
        <v>912</v>
      </c>
      <c r="D24" s="1">
        <v>900</v>
      </c>
      <c r="E24" s="1">
        <v>417</v>
      </c>
      <c r="F24" s="5">
        <f t="shared" ref="F24:F30" si="8">C24/B24</f>
        <v>0.12210469942428705</v>
      </c>
      <c r="G24" s="5">
        <f t="shared" ref="G24:G30" si="9">D24/B24</f>
        <v>0.12049805864238854</v>
      </c>
      <c r="H24" s="6">
        <f t="shared" ref="H24:H30" si="10">D24*100/C24</f>
        <v>98.684210526315795</v>
      </c>
      <c r="I24" s="1">
        <f t="shared" ref="I24:I30" si="11">E24*1000/B24</f>
        <v>55.83076717097336</v>
      </c>
    </row>
    <row r="25" spans="1:9" x14ac:dyDescent="0.2">
      <c r="A25" s="1" t="s">
        <v>7</v>
      </c>
      <c r="B25" s="1">
        <v>5990</v>
      </c>
      <c r="C25" s="1">
        <v>3711</v>
      </c>
      <c r="D25" s="1">
        <v>3644</v>
      </c>
      <c r="E25" s="1">
        <v>1026</v>
      </c>
      <c r="F25" s="5">
        <f t="shared" si="8"/>
        <v>0.61953255425709519</v>
      </c>
      <c r="G25" s="5">
        <f t="shared" si="9"/>
        <v>0.60834724540901508</v>
      </c>
      <c r="H25" s="6">
        <f t="shared" si="10"/>
        <v>98.194556723255189</v>
      </c>
      <c r="I25" s="1">
        <f t="shared" si="11"/>
        <v>171.28547579298831</v>
      </c>
    </row>
    <row r="26" spans="1:9" x14ac:dyDescent="0.2">
      <c r="A26" s="1" t="s">
        <v>8</v>
      </c>
      <c r="B26" s="1">
        <v>6076</v>
      </c>
      <c r="C26" s="1">
        <v>8821</v>
      </c>
      <c r="D26" s="1">
        <v>8631</v>
      </c>
      <c r="E26" s="1">
        <v>1107</v>
      </c>
      <c r="F26" s="5">
        <f t="shared" si="8"/>
        <v>1.4517774851876235</v>
      </c>
      <c r="G26" s="5">
        <f t="shared" si="9"/>
        <v>1.4205069124423964</v>
      </c>
      <c r="H26" s="6">
        <f t="shared" si="10"/>
        <v>97.846049200770892</v>
      </c>
      <c r="I26" s="1">
        <f t="shared" si="11"/>
        <v>182.19223173140225</v>
      </c>
    </row>
    <row r="27" spans="1:9" x14ac:dyDescent="0.2">
      <c r="A27" s="1" t="s">
        <v>9</v>
      </c>
      <c r="B27" s="1">
        <v>4973</v>
      </c>
      <c r="C27" s="1">
        <v>11150</v>
      </c>
      <c r="D27" s="1">
        <v>10959</v>
      </c>
      <c r="E27" s="1">
        <v>692</v>
      </c>
      <c r="F27" s="5">
        <f t="shared" si="8"/>
        <v>2.2421073798511966</v>
      </c>
      <c r="G27" s="5">
        <f t="shared" si="9"/>
        <v>2.2036999798914136</v>
      </c>
      <c r="H27" s="6">
        <f t="shared" si="10"/>
        <v>98.286995515695068</v>
      </c>
      <c r="I27" s="1">
        <f t="shared" si="11"/>
        <v>139.15141765533883</v>
      </c>
    </row>
    <row r="28" spans="1:9" x14ac:dyDescent="0.2">
      <c r="A28" s="1" t="s">
        <v>10</v>
      </c>
      <c r="B28" s="1">
        <v>4981</v>
      </c>
      <c r="C28" s="1">
        <v>14275</v>
      </c>
      <c r="D28" s="1">
        <v>14056</v>
      </c>
      <c r="E28" s="1">
        <v>377</v>
      </c>
      <c r="F28" s="5">
        <f t="shared" si="8"/>
        <v>2.865890383457137</v>
      </c>
      <c r="G28" s="5">
        <f t="shared" si="9"/>
        <v>2.8219233085725759</v>
      </c>
      <c r="H28" s="6">
        <f t="shared" si="10"/>
        <v>98.465849387040279</v>
      </c>
      <c r="I28" s="1">
        <f t="shared" si="11"/>
        <v>75.687612929130694</v>
      </c>
    </row>
    <row r="29" spans="1:9" x14ac:dyDescent="0.2">
      <c r="A29" s="1" t="s">
        <v>11</v>
      </c>
      <c r="B29" s="1">
        <v>3432</v>
      </c>
      <c r="C29" s="1">
        <v>11234</v>
      </c>
      <c r="D29" s="1">
        <v>11023</v>
      </c>
      <c r="E29" s="1">
        <v>85</v>
      </c>
      <c r="F29" s="5">
        <f t="shared" si="8"/>
        <v>3.2733100233100232</v>
      </c>
      <c r="G29" s="5">
        <f t="shared" si="9"/>
        <v>3.2118298368298368</v>
      </c>
      <c r="H29" s="6">
        <f t="shared" si="10"/>
        <v>98.121773188534803</v>
      </c>
      <c r="I29" s="1">
        <f t="shared" si="11"/>
        <v>24.766899766899765</v>
      </c>
    </row>
    <row r="30" spans="1:9" x14ac:dyDescent="0.2">
      <c r="A30" s="1" t="s">
        <v>12</v>
      </c>
      <c r="B30" s="1">
        <v>2900</v>
      </c>
      <c r="C30" s="1">
        <v>10271</v>
      </c>
      <c r="D30" s="1">
        <v>10093</v>
      </c>
      <c r="E30" s="1">
        <v>64</v>
      </c>
      <c r="F30" s="5">
        <f t="shared" si="8"/>
        <v>3.5417241379310345</v>
      </c>
      <c r="G30" s="5">
        <f t="shared" si="9"/>
        <v>3.4803448275862068</v>
      </c>
      <c r="H30" s="6">
        <f t="shared" si="10"/>
        <v>98.266965241943339</v>
      </c>
      <c r="I30" s="1">
        <f t="shared" si="11"/>
        <v>22.068965517241381</v>
      </c>
    </row>
    <row r="31" spans="1:9" x14ac:dyDescent="0.2">
      <c r="A31" s="1" t="s">
        <v>26</v>
      </c>
      <c r="H31" s="7" t="s">
        <v>37</v>
      </c>
      <c r="I31" s="1">
        <f>SUM(I24:I30)*5</f>
        <v>3354.9168528198734</v>
      </c>
    </row>
    <row r="32" spans="1:9" x14ac:dyDescent="0.2">
      <c r="A32" s="1" t="s">
        <v>31</v>
      </c>
    </row>
    <row r="33" spans="1:9" x14ac:dyDescent="0.2">
      <c r="A33" s="1" t="s">
        <v>0</v>
      </c>
      <c r="B33" s="1">
        <v>24234</v>
      </c>
      <c r="C33" s="1">
        <v>39789</v>
      </c>
      <c r="D33" s="1">
        <v>39016</v>
      </c>
      <c r="E33" s="1">
        <v>2458</v>
      </c>
      <c r="F33" s="5">
        <f>C33/B33</f>
        <v>1.6418667987125526</v>
      </c>
      <c r="G33" s="5">
        <f>D33/B33</f>
        <v>1.6099694643888751</v>
      </c>
      <c r="H33" s="6">
        <f>D33*100/C33</f>
        <v>98.057252004322805</v>
      </c>
      <c r="I33" s="1">
        <f>E33*1000/B33</f>
        <v>101.42774614178427</v>
      </c>
    </row>
    <row r="34" spans="1:9" x14ac:dyDescent="0.2">
      <c r="A34" s="1" t="s">
        <v>6</v>
      </c>
      <c r="B34" s="1">
        <v>4764</v>
      </c>
      <c r="C34" s="1">
        <v>778</v>
      </c>
      <c r="D34" s="1">
        <v>765</v>
      </c>
      <c r="E34" s="1">
        <v>290</v>
      </c>
      <c r="F34" s="5">
        <f t="shared" ref="F34:F40" si="12">C34/B34</f>
        <v>0.16330814441645675</v>
      </c>
      <c r="G34" s="5">
        <f t="shared" ref="G34:G40" si="13">D34/B34</f>
        <v>0.16057934508816121</v>
      </c>
      <c r="H34" s="6">
        <f t="shared" ref="H34:H40" si="14">D34*100/C34</f>
        <v>98.329048843187664</v>
      </c>
      <c r="I34" s="1">
        <f t="shared" ref="I34:I40" si="15">E34*1000/B34</f>
        <v>60.873215785054576</v>
      </c>
    </row>
    <row r="35" spans="1:9" x14ac:dyDescent="0.2">
      <c r="A35" s="1" t="s">
        <v>7</v>
      </c>
      <c r="B35" s="1">
        <v>3927</v>
      </c>
      <c r="C35" s="1">
        <v>2543</v>
      </c>
      <c r="D35" s="1">
        <v>2504</v>
      </c>
      <c r="E35" s="1">
        <v>684</v>
      </c>
      <c r="F35" s="5">
        <f t="shared" si="12"/>
        <v>0.6475681181563534</v>
      </c>
      <c r="G35" s="5">
        <f t="shared" si="13"/>
        <v>0.63763687293099058</v>
      </c>
      <c r="H35" s="6">
        <f t="shared" si="14"/>
        <v>98.46637829335431</v>
      </c>
      <c r="I35" s="1">
        <f t="shared" si="15"/>
        <v>174.17876241405654</v>
      </c>
    </row>
    <row r="36" spans="1:9" x14ac:dyDescent="0.2">
      <c r="A36" s="1" t="s">
        <v>8</v>
      </c>
      <c r="B36" s="1">
        <v>3910</v>
      </c>
      <c r="C36" s="1">
        <v>5459</v>
      </c>
      <c r="D36" s="1">
        <v>5349</v>
      </c>
      <c r="E36" s="1">
        <v>654</v>
      </c>
      <c r="F36" s="5">
        <f t="shared" si="12"/>
        <v>1.3961636828644501</v>
      </c>
      <c r="G36" s="5">
        <f t="shared" si="13"/>
        <v>1.3680306905370845</v>
      </c>
      <c r="H36" s="6">
        <f t="shared" si="14"/>
        <v>97.984978933870678</v>
      </c>
      <c r="I36" s="1">
        <f t="shared" si="15"/>
        <v>167.26342710997443</v>
      </c>
    </row>
    <row r="37" spans="1:9" x14ac:dyDescent="0.2">
      <c r="A37" s="1" t="s">
        <v>9</v>
      </c>
      <c r="B37" s="1">
        <v>3447</v>
      </c>
      <c r="C37" s="1">
        <v>7251</v>
      </c>
      <c r="D37" s="1">
        <v>7117</v>
      </c>
      <c r="E37" s="1">
        <v>471</v>
      </c>
      <c r="F37" s="5">
        <f t="shared" si="12"/>
        <v>2.1035683202785029</v>
      </c>
      <c r="G37" s="5">
        <f t="shared" si="13"/>
        <v>2.0646939367566</v>
      </c>
      <c r="H37" s="6">
        <f t="shared" si="14"/>
        <v>98.151979037374161</v>
      </c>
      <c r="I37" s="1">
        <f t="shared" si="15"/>
        <v>136.64055700609225</v>
      </c>
    </row>
    <row r="38" spans="1:9" x14ac:dyDescent="0.2">
      <c r="A38" s="1" t="s">
        <v>10</v>
      </c>
      <c r="B38" s="1">
        <v>3326</v>
      </c>
      <c r="C38" s="1">
        <v>8937</v>
      </c>
      <c r="D38" s="1">
        <v>8784</v>
      </c>
      <c r="E38" s="1">
        <v>265</v>
      </c>
      <c r="F38" s="5">
        <f t="shared" si="12"/>
        <v>2.6870114251352977</v>
      </c>
      <c r="G38" s="5">
        <f t="shared" si="13"/>
        <v>2.6410102224894767</v>
      </c>
      <c r="H38" s="6">
        <f t="shared" si="14"/>
        <v>98.288016112789521</v>
      </c>
      <c r="I38" s="1">
        <f t="shared" si="15"/>
        <v>79.67528562838244</v>
      </c>
    </row>
    <row r="39" spans="1:9" x14ac:dyDescent="0.2">
      <c r="A39" s="1" t="s">
        <v>11</v>
      </c>
      <c r="B39" s="1">
        <v>2664</v>
      </c>
      <c r="C39" s="1">
        <v>7855</v>
      </c>
      <c r="D39" s="1">
        <v>7680</v>
      </c>
      <c r="E39" s="1">
        <v>55</v>
      </c>
      <c r="F39" s="5">
        <f t="shared" si="12"/>
        <v>2.9485735735735736</v>
      </c>
      <c r="G39" s="5">
        <f t="shared" si="13"/>
        <v>2.8828828828828827</v>
      </c>
      <c r="H39" s="6">
        <f t="shared" si="14"/>
        <v>97.772119669000631</v>
      </c>
      <c r="I39" s="1">
        <f t="shared" si="15"/>
        <v>20.645645645645647</v>
      </c>
    </row>
    <row r="40" spans="1:9" x14ac:dyDescent="0.2">
      <c r="A40" s="1" t="s">
        <v>12</v>
      </c>
      <c r="B40" s="1">
        <v>2196</v>
      </c>
      <c r="C40" s="1">
        <v>6966</v>
      </c>
      <c r="D40" s="1">
        <v>6817</v>
      </c>
      <c r="E40" s="1">
        <v>39</v>
      </c>
      <c r="F40" s="5">
        <f t="shared" si="12"/>
        <v>3.1721311475409837</v>
      </c>
      <c r="G40" s="5">
        <f t="shared" si="13"/>
        <v>3.1042805100182149</v>
      </c>
      <c r="H40" s="6">
        <f t="shared" si="14"/>
        <v>97.861039333907556</v>
      </c>
      <c r="I40" s="1">
        <f t="shared" si="15"/>
        <v>17.759562841530055</v>
      </c>
    </row>
    <row r="41" spans="1:9" x14ac:dyDescent="0.2">
      <c r="A41" s="1" t="s">
        <v>27</v>
      </c>
      <c r="H41" s="7" t="s">
        <v>37</v>
      </c>
      <c r="I41" s="1">
        <f>SUM(I34:I40)*5</f>
        <v>3285.1822821536803</v>
      </c>
    </row>
    <row r="42" spans="1:9" x14ac:dyDescent="0.2">
      <c r="A42" s="1" t="s">
        <v>31</v>
      </c>
    </row>
    <row r="43" spans="1:9" x14ac:dyDescent="0.2">
      <c r="A43" s="1" t="s">
        <v>0</v>
      </c>
      <c r="B43" s="1">
        <v>20516</v>
      </c>
      <c r="C43" s="1">
        <v>38907</v>
      </c>
      <c r="D43" s="1">
        <v>37836</v>
      </c>
      <c r="E43" s="1">
        <v>2346</v>
      </c>
      <c r="F43" s="5">
        <f>C43/B43</f>
        <v>1.8964223045427959</v>
      </c>
      <c r="G43" s="5">
        <f>D43/B43</f>
        <v>1.8442191460323649</v>
      </c>
      <c r="H43" s="6">
        <f>D43*100/C43</f>
        <v>97.247281980106408</v>
      </c>
      <c r="I43" s="1">
        <f>E43*1000/B43</f>
        <v>114.34977578475336</v>
      </c>
    </row>
    <row r="44" spans="1:9" x14ac:dyDescent="0.2">
      <c r="A44" s="1" t="s">
        <v>6</v>
      </c>
      <c r="B44" s="1">
        <v>4042</v>
      </c>
      <c r="C44" s="1">
        <v>463</v>
      </c>
      <c r="D44" s="1">
        <v>458</v>
      </c>
      <c r="E44" s="1">
        <v>207</v>
      </c>
      <c r="F44" s="5">
        <f t="shared" ref="F44:F50" si="16">C44/B44</f>
        <v>0.11454725383473528</v>
      </c>
      <c r="G44" s="5">
        <f t="shared" ref="G44:G50" si="17">D44/B44</f>
        <v>0.11331024245423058</v>
      </c>
      <c r="H44" s="6">
        <f t="shared" ref="H44:H50" si="18">D44*100/C44</f>
        <v>98.920086393088553</v>
      </c>
      <c r="I44" s="1">
        <f t="shared" ref="I44:I50" si="19">E44*1000/B44</f>
        <v>51.212271152894608</v>
      </c>
    </row>
    <row r="45" spans="1:9" x14ac:dyDescent="0.2">
      <c r="A45" s="1" t="s">
        <v>7</v>
      </c>
      <c r="B45" s="1">
        <v>3072</v>
      </c>
      <c r="C45" s="1">
        <v>2309</v>
      </c>
      <c r="D45" s="1">
        <v>2263</v>
      </c>
      <c r="E45" s="1">
        <v>609</v>
      </c>
      <c r="F45" s="5">
        <f t="shared" si="16"/>
        <v>0.75162760416666663</v>
      </c>
      <c r="G45" s="5">
        <f t="shared" si="17"/>
        <v>0.73665364583333337</v>
      </c>
      <c r="H45" s="6">
        <f t="shared" si="18"/>
        <v>98.007795582503249</v>
      </c>
      <c r="I45" s="1">
        <f t="shared" si="19"/>
        <v>198.2421875</v>
      </c>
    </row>
    <row r="46" spans="1:9" x14ac:dyDescent="0.2">
      <c r="A46" s="1" t="s">
        <v>8</v>
      </c>
      <c r="B46" s="1">
        <v>3116</v>
      </c>
      <c r="C46" s="1">
        <v>4973</v>
      </c>
      <c r="D46" s="1">
        <v>4849</v>
      </c>
      <c r="E46" s="1">
        <v>603</v>
      </c>
      <c r="F46" s="5">
        <f t="shared" si="16"/>
        <v>1.5959563543003852</v>
      </c>
      <c r="G46" s="5">
        <f t="shared" si="17"/>
        <v>1.5561617458279846</v>
      </c>
      <c r="H46" s="6">
        <f t="shared" si="18"/>
        <v>97.506535290569076</v>
      </c>
      <c r="I46" s="1">
        <f t="shared" si="19"/>
        <v>193.5173299101412</v>
      </c>
    </row>
    <row r="47" spans="1:9" x14ac:dyDescent="0.2">
      <c r="A47" s="1" t="s">
        <v>9</v>
      </c>
      <c r="B47" s="1">
        <v>3298</v>
      </c>
      <c r="C47" s="1">
        <v>7920</v>
      </c>
      <c r="D47" s="1">
        <v>7728</v>
      </c>
      <c r="E47" s="1">
        <v>514</v>
      </c>
      <c r="F47" s="5">
        <f t="shared" si="16"/>
        <v>2.4014554275318374</v>
      </c>
      <c r="G47" s="5">
        <f t="shared" si="17"/>
        <v>2.3432383262583385</v>
      </c>
      <c r="H47" s="6">
        <f t="shared" si="18"/>
        <v>97.575757575757578</v>
      </c>
      <c r="I47" s="1">
        <f t="shared" si="19"/>
        <v>155.85203153426318</v>
      </c>
    </row>
    <row r="48" spans="1:9" x14ac:dyDescent="0.2">
      <c r="A48" s="1" t="s">
        <v>10</v>
      </c>
      <c r="B48" s="1">
        <v>2879</v>
      </c>
      <c r="C48" s="1">
        <v>8586</v>
      </c>
      <c r="D48" s="1">
        <v>8398</v>
      </c>
      <c r="E48" s="1">
        <v>296</v>
      </c>
      <c r="F48" s="5">
        <f t="shared" si="16"/>
        <v>2.9822855158040986</v>
      </c>
      <c r="G48" s="5">
        <f t="shared" si="17"/>
        <v>2.916985064258423</v>
      </c>
      <c r="H48" s="6">
        <f t="shared" si="18"/>
        <v>97.810389005357564</v>
      </c>
      <c r="I48" s="1">
        <f t="shared" si="19"/>
        <v>102.81347690170197</v>
      </c>
    </row>
    <row r="49" spans="1:9" x14ac:dyDescent="0.2">
      <c r="A49" s="1" t="s">
        <v>11</v>
      </c>
      <c r="B49" s="1">
        <v>2299</v>
      </c>
      <c r="C49" s="1">
        <v>7845</v>
      </c>
      <c r="D49" s="1">
        <v>7591</v>
      </c>
      <c r="E49" s="1">
        <v>70</v>
      </c>
      <c r="F49" s="5">
        <f t="shared" si="16"/>
        <v>3.4123531970421923</v>
      </c>
      <c r="G49" s="5">
        <f t="shared" si="17"/>
        <v>3.3018703784254022</v>
      </c>
      <c r="H49" s="6">
        <f t="shared" si="18"/>
        <v>96.762268961121734</v>
      </c>
      <c r="I49" s="1">
        <f t="shared" si="19"/>
        <v>30.44802087864289</v>
      </c>
    </row>
    <row r="50" spans="1:9" x14ac:dyDescent="0.2">
      <c r="A50" s="1" t="s">
        <v>12</v>
      </c>
      <c r="B50" s="1">
        <v>1810</v>
      </c>
      <c r="C50" s="1">
        <v>6811</v>
      </c>
      <c r="D50" s="1">
        <v>6549</v>
      </c>
      <c r="E50" s="1">
        <v>47</v>
      </c>
      <c r="F50" s="5">
        <f t="shared" si="16"/>
        <v>3.7629834254143648</v>
      </c>
      <c r="G50" s="5">
        <f t="shared" si="17"/>
        <v>3.6182320441988951</v>
      </c>
      <c r="H50" s="6">
        <f t="shared" si="18"/>
        <v>96.153281456467482</v>
      </c>
      <c r="I50" s="1">
        <f t="shared" si="19"/>
        <v>25.966850828729282</v>
      </c>
    </row>
    <row r="51" spans="1:9" x14ac:dyDescent="0.2">
      <c r="H51" s="7" t="s">
        <v>37</v>
      </c>
      <c r="I51" s="1">
        <f>SUM(I44:I50)*5</f>
        <v>3790.2608435318652</v>
      </c>
    </row>
    <row r="52" spans="1:9" x14ac:dyDescent="0.2">
      <c r="A52" s="8" t="s">
        <v>38</v>
      </c>
      <c r="B52" s="8"/>
      <c r="C52" s="8"/>
      <c r="D52" s="8"/>
      <c r="E52" s="8"/>
      <c r="F52" s="8"/>
      <c r="G52" s="8"/>
      <c r="H52" s="8"/>
      <c r="I52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List of Tables</vt:lpstr>
      <vt:lpstr>Western Highlands 2011</vt:lpstr>
      <vt:lpstr>Age and Sex</vt:lpstr>
      <vt:lpstr>Single Year</vt:lpstr>
      <vt:lpstr>SMAM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2011 PNG Western Highlands</dc:title>
  <dc:subject>2011 PNG Western Highlands</dc:subject>
  <dc:creator>Michael Levin</dc:creator>
  <cp:keywords>2011 PNG;Papua New Guinea Statistics;2011 PNG Western Highlands</cp:keywords>
  <cp:lastModifiedBy>Brad</cp:lastModifiedBy>
  <dcterms:created xsi:type="dcterms:W3CDTF">2020-08-07T19:38:08Z</dcterms:created>
  <dcterms:modified xsi:type="dcterms:W3CDTF">2020-08-11T11:19:54Z</dcterms:modified>
</cp:coreProperties>
</file>