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\Desktop\Pacificweb\Tables\PNG\2011\html\"/>
    </mc:Choice>
  </mc:AlternateContent>
  <xr:revisionPtr revIDLastSave="0" documentId="8_{4E989E9A-F316-42E0-B344-C8B468DA612A}" xr6:coauthVersionLast="45" xr6:coauthVersionMax="45" xr10:uidLastSave="{00000000-0000-0000-0000-000000000000}"/>
  <bookViews>
    <workbookView xWindow="-108" yWindow="-108" windowWidth="24792" windowHeight="13440" xr2:uid="{C676A1FE-E2C4-4BFC-A8E5-FB903D07EA05}"/>
  </bookViews>
  <sheets>
    <sheet name="List of Tables" sheetId="6" r:id="rId1"/>
    <sheet name="West Sepik 2011" sheetId="1" r:id="rId2"/>
    <sheet name="Age and Sex" sheetId="2" r:id="rId3"/>
    <sheet name="Single Age" sheetId="3" r:id="rId4"/>
    <sheet name="SMAM" sheetId="4" r:id="rId5"/>
    <sheet name="Fertility" sheetId="5" r:id="rId6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6" l="1"/>
  <c r="A10" i="6"/>
  <c r="A9" i="6"/>
  <c r="A8" i="6"/>
  <c r="A7" i="6"/>
  <c r="J59" i="4" l="1"/>
  <c r="M54" i="4" s="1"/>
  <c r="I59" i="4"/>
  <c r="H59" i="4"/>
  <c r="K54" i="4" s="1"/>
  <c r="J58" i="4"/>
  <c r="I58" i="4"/>
  <c r="H58" i="4"/>
  <c r="J57" i="4"/>
  <c r="I57" i="4"/>
  <c r="H57" i="4"/>
  <c r="J56" i="4"/>
  <c r="I56" i="4"/>
  <c r="H56" i="4"/>
  <c r="J55" i="4"/>
  <c r="I55" i="4"/>
  <c r="H55" i="4"/>
  <c r="L54" i="4"/>
  <c r="L59" i="4" s="1"/>
  <c r="J54" i="4"/>
  <c r="I54" i="4"/>
  <c r="H54" i="4"/>
  <c r="J53" i="4"/>
  <c r="I53" i="4"/>
  <c r="H53" i="4"/>
  <c r="J52" i="4"/>
  <c r="I52" i="4"/>
  <c r="I60" i="4" s="1"/>
  <c r="L52" i="4" s="1"/>
  <c r="H52" i="4"/>
  <c r="H60" i="4" s="1"/>
  <c r="K52" i="4" s="1"/>
  <c r="J48" i="4"/>
  <c r="I48" i="4"/>
  <c r="L43" i="4" s="1"/>
  <c r="L48" i="4" s="1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M43" i="4"/>
  <c r="M48" i="4" s="1"/>
  <c r="J43" i="4"/>
  <c r="I43" i="4"/>
  <c r="H43" i="4"/>
  <c r="J42" i="4"/>
  <c r="I42" i="4"/>
  <c r="H42" i="4"/>
  <c r="J41" i="4"/>
  <c r="J49" i="4" s="1"/>
  <c r="M41" i="4" s="1"/>
  <c r="I41" i="4"/>
  <c r="H41" i="4"/>
  <c r="J37" i="4"/>
  <c r="I37" i="4"/>
  <c r="H37" i="4"/>
  <c r="J36" i="4"/>
  <c r="M32" i="4" s="1"/>
  <c r="I36" i="4"/>
  <c r="L32" i="4" s="1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J38" i="4" s="1"/>
  <c r="M30" i="4" s="1"/>
  <c r="I30" i="4"/>
  <c r="I38" i="4" s="1"/>
  <c r="L30" i="4" s="1"/>
  <c r="H30" i="4"/>
  <c r="J26" i="4"/>
  <c r="I26" i="4"/>
  <c r="H26" i="4"/>
  <c r="J25" i="4"/>
  <c r="I25" i="4"/>
  <c r="L21" i="4" s="1"/>
  <c r="L26" i="4" s="1"/>
  <c r="H25" i="4"/>
  <c r="J24" i="4"/>
  <c r="I24" i="4"/>
  <c r="H24" i="4"/>
  <c r="J23" i="4"/>
  <c r="I23" i="4"/>
  <c r="H23" i="4"/>
  <c r="J22" i="4"/>
  <c r="I22" i="4"/>
  <c r="H22" i="4"/>
  <c r="M21" i="4"/>
  <c r="M26" i="4" s="1"/>
  <c r="J21" i="4"/>
  <c r="I21" i="4"/>
  <c r="H21" i="4"/>
  <c r="J20" i="4"/>
  <c r="I20" i="4"/>
  <c r="H20" i="4"/>
  <c r="J19" i="4"/>
  <c r="I19" i="4"/>
  <c r="H19" i="4"/>
  <c r="J15" i="4"/>
  <c r="I15" i="4"/>
  <c r="H15" i="4"/>
  <c r="J14" i="4"/>
  <c r="I14" i="4"/>
  <c r="L10" i="4" s="1"/>
  <c r="H14" i="4"/>
  <c r="K10" i="4" s="1"/>
  <c r="J13" i="4"/>
  <c r="I13" i="4"/>
  <c r="H13" i="4"/>
  <c r="J12" i="4"/>
  <c r="I12" i="4"/>
  <c r="H12" i="4"/>
  <c r="J11" i="4"/>
  <c r="I11" i="4"/>
  <c r="H11" i="4"/>
  <c r="M10" i="4"/>
  <c r="M12" i="4" s="1"/>
  <c r="J10" i="4"/>
  <c r="I10" i="4"/>
  <c r="H10" i="4"/>
  <c r="J9" i="4"/>
  <c r="I9" i="4"/>
  <c r="H9" i="4"/>
  <c r="J8" i="4"/>
  <c r="I8" i="4"/>
  <c r="H8" i="4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1" i="5"/>
  <c r="H31" i="5"/>
  <c r="G31" i="5"/>
  <c r="F31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1" i="5"/>
  <c r="H21" i="5"/>
  <c r="G21" i="5"/>
  <c r="F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I22" i="5" s="1"/>
  <c r="H15" i="5"/>
  <c r="G15" i="5"/>
  <c r="F15" i="5"/>
  <c r="I14" i="5"/>
  <c r="H14" i="5"/>
  <c r="G14" i="5"/>
  <c r="F14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J60" i="4" l="1"/>
  <c r="M52" i="4" s="1"/>
  <c r="M58" i="4" s="1"/>
  <c r="M60" i="4" s="1"/>
  <c r="I16" i="4"/>
  <c r="L8" i="4" s="1"/>
  <c r="H16" i="4"/>
  <c r="K8" i="4" s="1"/>
  <c r="K14" i="4" s="1"/>
  <c r="K16" i="4" s="1"/>
  <c r="K21" i="4"/>
  <c r="K26" i="4" s="1"/>
  <c r="K32" i="4"/>
  <c r="K37" i="4" s="1"/>
  <c r="J16" i="4"/>
  <c r="M8" i="4" s="1"/>
  <c r="I27" i="4"/>
  <c r="L19" i="4" s="1"/>
  <c r="H27" i="4"/>
  <c r="K19" i="4" s="1"/>
  <c r="J27" i="4"/>
  <c r="M19" i="4" s="1"/>
  <c r="H38" i="4"/>
  <c r="K30" i="4" s="1"/>
  <c r="K43" i="4"/>
  <c r="H49" i="4"/>
  <c r="K41" i="4" s="1"/>
  <c r="I49" i="4"/>
  <c r="L41" i="4" s="1"/>
  <c r="K59" i="4"/>
  <c r="K56" i="4"/>
  <c r="K58" i="4"/>
  <c r="M59" i="4"/>
  <c r="M56" i="4"/>
  <c r="L56" i="4"/>
  <c r="L58" i="4" s="1"/>
  <c r="L60" i="4" s="1"/>
  <c r="K48" i="4"/>
  <c r="K45" i="4"/>
  <c r="M45" i="4"/>
  <c r="M47" i="4" s="1"/>
  <c r="M49" i="4" s="1"/>
  <c r="L45" i="4"/>
  <c r="M37" i="4"/>
  <c r="M34" i="4"/>
  <c r="M36" i="4"/>
  <c r="L37" i="4"/>
  <c r="L34" i="4"/>
  <c r="L36" i="4" s="1"/>
  <c r="L38" i="4" s="1"/>
  <c r="K23" i="4"/>
  <c r="K25" i="4" s="1"/>
  <c r="K27" i="4" s="1"/>
  <c r="L23" i="4"/>
  <c r="L25" i="4" s="1"/>
  <c r="L27" i="4" s="1"/>
  <c r="M23" i="4"/>
  <c r="L15" i="4"/>
  <c r="L12" i="4"/>
  <c r="L14" i="4"/>
  <c r="L16" i="4" s="1"/>
  <c r="M14" i="4"/>
  <c r="K15" i="4"/>
  <c r="K12" i="4"/>
  <c r="M15" i="4"/>
  <c r="I42" i="5"/>
  <c r="I52" i="5"/>
  <c r="I32" i="5"/>
  <c r="I12" i="5"/>
  <c r="K36" i="4" l="1"/>
  <c r="K38" i="4" s="1"/>
  <c r="K47" i="4"/>
  <c r="K49" i="4" s="1"/>
  <c r="L47" i="4"/>
  <c r="L49" i="4" s="1"/>
  <c r="K34" i="4"/>
  <c r="M16" i="4"/>
  <c r="M25" i="4"/>
  <c r="M27" i="4" s="1"/>
  <c r="K60" i="4"/>
  <c r="M38" i="4"/>
</calcChain>
</file>

<file path=xl/sharedStrings.xml><?xml version="1.0" encoding="utf-8"?>
<sst xmlns="http://schemas.openxmlformats.org/spreadsheetml/2006/main" count="260" uniqueCount="53">
  <si>
    <t>Total</t>
  </si>
  <si>
    <t>Aitape/Lumi</t>
  </si>
  <si>
    <t>Nuku</t>
  </si>
  <si>
    <t>Telefomin</t>
  </si>
  <si>
    <t>Vanimo/Green River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</si>
  <si>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</si>
  <si>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</si>
  <si>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</si>
  <si>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</si>
  <si>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</si>
  <si>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</si>
  <si>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</si>
  <si>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</si>
  <si>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</si>
  <si>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</si>
  <si>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</si>
  <si>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</si>
  <si>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</si>
  <si>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</si>
  <si>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</si>
  <si>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</si>
  <si>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Males</t>
  </si>
  <si>
    <t>Females</t>
  </si>
  <si>
    <t>Never married</t>
  </si>
  <si>
    <t xml:space="preserve">   West Sepik</t>
  </si>
  <si>
    <t xml:space="preserve">   SMAM Ages</t>
  </si>
  <si>
    <t xml:space="preserve">   Aitape/Lumi</t>
  </si>
  <si>
    <t xml:space="preserve">   Nuku</t>
  </si>
  <si>
    <t xml:space="preserve">   Telefomin</t>
  </si>
  <si>
    <t xml:space="preserve">   Vanimo/Green River</t>
  </si>
  <si>
    <t>CEB</t>
  </si>
  <si>
    <t>CS</t>
  </si>
  <si>
    <t>LB</t>
  </si>
  <si>
    <t xml:space="preserve">   Fertility ages</t>
  </si>
  <si>
    <t>CEB/W</t>
  </si>
  <si>
    <t>CS/W</t>
  </si>
  <si>
    <t>CS/CEB</t>
  </si>
  <si>
    <t>ASFR</t>
  </si>
  <si>
    <t>Table 5. Fertility by District, West Sepik Province, PNG: 2011</t>
  </si>
  <si>
    <t>TFR ==&gt;</t>
  </si>
  <si>
    <t>Average Age 1st Marriage</t>
  </si>
  <si>
    <t>Table 4. Average Age at First Marriage by District, West Sepik Province, PNG: 2011</t>
  </si>
  <si>
    <t xml:space="preserve">     Total</t>
  </si>
  <si>
    <t>5 - 9</t>
  </si>
  <si>
    <t>10 - 14</t>
  </si>
  <si>
    <t xml:space="preserve">    Males</t>
  </si>
  <si>
    <t xml:space="preserve">    Females</t>
  </si>
  <si>
    <t>Table 1. Sex and Age by Districts, West Sepik Province, PNG: 2011</t>
  </si>
  <si>
    <t>Table 2. Age by Districts and Sex, West Sepik Province, PNG: 2011</t>
  </si>
  <si>
    <t>Table 3. Single Age by Districts and Sex, West Sepik Province, PNG: 2011</t>
  </si>
  <si>
    <t>Source: 2011 Papua New Guinea Census</t>
  </si>
  <si>
    <t>2011 PNG Western Sepik</t>
  </si>
  <si>
    <t>List of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</si>
</sst>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9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4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49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4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2" applyAlignment="1">
      <alignment horizontal="left"/>
    </xf>
    <xf numFmtId="49" fontId="6" fillId="0" borderId="0" xfId="2" quotePrefix="1" applyNumberFormat="1" applyAlignment="1">
      <alignment horizontal="left"/>
    </xf>
    <xf numFmtId="3" fontId="6" fillId="0" borderId="0" xfId="2" applyNumberFormat="1" applyAlignment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240C-819A-46D9-A62A-22A8C648CDBD}">
  <dimension ref="A1:H30"/>
  <sheetViews>
    <sheetView tabSelected="1" workbookViewId="0">
      <selection activeCell="A12" sqref="A12:H12"/>
    </sheetView>
  </sheetViews>
  <sheetFormatPr defaultRowHeight="14.4" x14ac:dyDescent="0.3"/>
  <sheetData>
    <row r="1" spans="1:8" x14ac:dyDescent="0.3">
      <c r="A1" s="28" t="s">
        <v>51</v>
      </c>
      <c r="B1" s="28"/>
      <c r="C1" s="28"/>
      <c r="D1" s="28"/>
      <c r="E1" s="28"/>
      <c r="F1" s="28"/>
      <c r="G1" s="28"/>
      <c r="H1" s="28"/>
    </row>
    <row r="2" spans="1:8" x14ac:dyDescent="0.3">
      <c r="A2" s="28"/>
      <c r="B2" s="28"/>
      <c r="C2" s="28"/>
      <c r="D2" s="28"/>
      <c r="E2" s="28"/>
      <c r="F2" s="28"/>
      <c r="G2" s="28"/>
      <c r="H2" s="28"/>
    </row>
    <row r="3" spans="1:8" x14ac:dyDescent="0.3">
      <c r="A3" s="28"/>
      <c r="B3" s="28"/>
      <c r="C3" s="28"/>
      <c r="D3" s="28"/>
      <c r="E3" s="28"/>
      <c r="F3" s="28"/>
      <c r="G3" s="28"/>
      <c r="H3" s="28"/>
    </row>
    <row r="4" spans="1:8" x14ac:dyDescent="0.3">
      <c r="A4" s="28" t="s">
        <v>52</v>
      </c>
      <c r="B4" s="28"/>
      <c r="C4" s="28"/>
      <c r="D4" s="28"/>
      <c r="E4" s="28"/>
      <c r="F4" s="28"/>
      <c r="G4" s="28"/>
      <c r="H4" s="28"/>
    </row>
    <row r="5" spans="1:8" x14ac:dyDescent="0.3">
      <c r="A5" s="28"/>
      <c r="B5" s="28"/>
      <c r="C5" s="28"/>
      <c r="D5" s="28"/>
      <c r="E5" s="28"/>
      <c r="F5" s="28"/>
      <c r="G5" s="28"/>
      <c r="H5" s="28"/>
    </row>
    <row r="6" spans="1:8" x14ac:dyDescent="0.3">
      <c r="A6" s="28"/>
      <c r="B6" s="28"/>
      <c r="C6" s="28"/>
      <c r="D6" s="28"/>
      <c r="E6" s="28"/>
      <c r="F6" s="28"/>
      <c r="G6" s="28"/>
      <c r="H6" s="28"/>
    </row>
    <row r="7" spans="1:8" x14ac:dyDescent="0.3">
      <c r="A7" s="30" t="str">
        <f>'West Sepik 2011'!A1</f>
        <v>Table 1. Sex and Age by Districts, West Sepik Province, PNG: 2011</v>
      </c>
      <c r="B7" s="29"/>
      <c r="C7" s="29"/>
      <c r="D7" s="29"/>
      <c r="E7" s="29"/>
      <c r="F7" s="29"/>
      <c r="G7" s="29"/>
      <c r="H7" s="29"/>
    </row>
    <row r="8" spans="1:8" x14ac:dyDescent="0.3">
      <c r="A8" s="30" t="str">
        <f>'Age and Sex'!A1</f>
        <v>Table 2. Age by Districts and Sex, West Sepik Province, PNG: 2011</v>
      </c>
      <c r="B8" s="29"/>
      <c r="C8" s="29"/>
      <c r="D8" s="29"/>
      <c r="E8" s="29"/>
      <c r="F8" s="29"/>
      <c r="G8" s="29"/>
      <c r="H8" s="29"/>
    </row>
    <row r="9" spans="1:8" x14ac:dyDescent="0.3">
      <c r="A9" s="30" t="str">
        <f>'Single Age'!A1</f>
        <v>Table 3. Single Age by Districts and Sex, West Sepik Province, PNG: 2011</v>
      </c>
      <c r="B9" s="29"/>
      <c r="C9" s="29"/>
      <c r="D9" s="29"/>
      <c r="E9" s="29"/>
      <c r="F9" s="29"/>
      <c r="G9" s="29"/>
      <c r="H9" s="29"/>
    </row>
    <row r="10" spans="1:8" x14ac:dyDescent="0.3">
      <c r="A10" s="31" t="str">
        <f>SMAM!A1</f>
        <v>Table 4. Average Age at First Marriage by District, West Sepik Province, PNG: 2011</v>
      </c>
      <c r="B10" s="29"/>
      <c r="C10" s="29"/>
      <c r="D10" s="29"/>
      <c r="E10" s="29"/>
      <c r="F10" s="29"/>
      <c r="G10" s="29"/>
      <c r="H10" s="29"/>
    </row>
    <row r="11" spans="1:8" x14ac:dyDescent="0.3">
      <c r="A11" s="31" t="str">
        <f>Fertility!A1</f>
        <v>Table 5. Fertility by District, West Sepik Province, PNG: 2011</v>
      </c>
      <c r="B11" s="29"/>
      <c r="C11" s="29"/>
      <c r="D11" s="29"/>
      <c r="E11" s="29"/>
      <c r="F11" s="29"/>
      <c r="G11" s="29"/>
      <c r="H11" s="29"/>
    </row>
    <row r="12" spans="1:8" x14ac:dyDescent="0.3">
      <c r="A12" s="27"/>
      <c r="B12" s="27"/>
      <c r="C12" s="27"/>
      <c r="D12" s="27"/>
      <c r="E12" s="27"/>
      <c r="F12" s="27"/>
      <c r="G12" s="27"/>
      <c r="H12" s="27"/>
    </row>
    <row r="13" spans="1:8" x14ac:dyDescent="0.3">
      <c r="A13" s="27"/>
      <c r="B13" s="27"/>
      <c r="C13" s="27"/>
      <c r="D13" s="27"/>
      <c r="E13" s="27"/>
      <c r="F13" s="27"/>
      <c r="G13" s="27"/>
      <c r="H13" s="27"/>
    </row>
    <row r="14" spans="1:8" x14ac:dyDescent="0.3">
      <c r="A14" s="27"/>
      <c r="B14" s="27"/>
      <c r="C14" s="27"/>
      <c r="D14" s="27"/>
      <c r="E14" s="27"/>
      <c r="F14" s="27"/>
      <c r="G14" s="27"/>
      <c r="H14" s="27"/>
    </row>
    <row r="15" spans="1:8" x14ac:dyDescent="0.3">
      <c r="A15" s="27"/>
      <c r="B15" s="27"/>
      <c r="C15" s="27"/>
      <c r="D15" s="27"/>
      <c r="E15" s="27"/>
      <c r="F15" s="27"/>
      <c r="G15" s="27"/>
      <c r="H15" s="27"/>
    </row>
    <row r="16" spans="1:8" x14ac:dyDescent="0.3">
      <c r="A16" s="27"/>
      <c r="B16" s="27"/>
      <c r="C16" s="27"/>
      <c r="D16" s="27"/>
      <c r="E16" s="27"/>
      <c r="F16" s="27"/>
      <c r="G16" s="27"/>
      <c r="H16" s="27"/>
    </row>
    <row r="17" spans="1:8" x14ac:dyDescent="0.3">
      <c r="A17" s="27"/>
      <c r="B17" s="27"/>
      <c r="C17" s="27"/>
      <c r="D17" s="27"/>
      <c r="E17" s="27"/>
      <c r="F17" s="27"/>
      <c r="G17" s="27"/>
      <c r="H17" s="27"/>
    </row>
    <row r="18" spans="1:8" x14ac:dyDescent="0.3">
      <c r="A18" s="27"/>
      <c r="B18" s="27"/>
      <c r="C18" s="27"/>
      <c r="D18" s="27"/>
      <c r="E18" s="27"/>
      <c r="F18" s="27"/>
      <c r="G18" s="27"/>
      <c r="H18" s="27"/>
    </row>
    <row r="19" spans="1:8" x14ac:dyDescent="0.3">
      <c r="A19" s="27"/>
      <c r="B19" s="27"/>
      <c r="C19" s="27"/>
      <c r="D19" s="27"/>
      <c r="E19" s="27"/>
      <c r="F19" s="27"/>
      <c r="G19" s="27"/>
      <c r="H19" s="27"/>
    </row>
    <row r="20" spans="1:8" x14ac:dyDescent="0.3">
      <c r="A20" s="27"/>
      <c r="B20" s="27"/>
      <c r="C20" s="27"/>
      <c r="D20" s="27"/>
      <c r="E20" s="27"/>
      <c r="F20" s="27"/>
      <c r="G20" s="27"/>
      <c r="H20" s="27"/>
    </row>
    <row r="21" spans="1:8" x14ac:dyDescent="0.3">
      <c r="A21" s="27"/>
      <c r="B21" s="27"/>
      <c r="C21" s="27"/>
      <c r="D21" s="27"/>
      <c r="E21" s="27"/>
      <c r="F21" s="27"/>
      <c r="G21" s="27"/>
      <c r="H21" s="27"/>
    </row>
    <row r="22" spans="1:8" x14ac:dyDescent="0.3">
      <c r="A22" s="27"/>
      <c r="B22" s="27"/>
      <c r="C22" s="27"/>
      <c r="D22" s="27"/>
      <c r="E22" s="27"/>
      <c r="F22" s="27"/>
      <c r="G22" s="27"/>
      <c r="H22" s="27"/>
    </row>
    <row r="23" spans="1:8" x14ac:dyDescent="0.3">
      <c r="A23" s="27"/>
      <c r="B23" s="27"/>
      <c r="C23" s="27"/>
      <c r="D23" s="27"/>
      <c r="E23" s="27"/>
      <c r="F23" s="27"/>
      <c r="G23" s="27"/>
      <c r="H23" s="27"/>
    </row>
    <row r="24" spans="1:8" x14ac:dyDescent="0.3">
      <c r="A24" s="27"/>
      <c r="B24" s="27"/>
      <c r="C24" s="27"/>
      <c r="D24" s="27"/>
      <c r="E24" s="27"/>
      <c r="F24" s="27"/>
      <c r="G24" s="27"/>
      <c r="H24" s="27"/>
    </row>
    <row r="25" spans="1:8" x14ac:dyDescent="0.3">
      <c r="A25" s="27"/>
      <c r="B25" s="27"/>
      <c r="C25" s="27"/>
      <c r="D25" s="27"/>
      <c r="E25" s="27"/>
      <c r="F25" s="27"/>
      <c r="G25" s="27"/>
      <c r="H25" s="27"/>
    </row>
    <row r="26" spans="1:8" x14ac:dyDescent="0.3">
      <c r="A26" s="27"/>
      <c r="B26" s="27"/>
      <c r="C26" s="27"/>
      <c r="D26" s="27"/>
      <c r="E26" s="27"/>
      <c r="F26" s="27"/>
      <c r="G26" s="27"/>
      <c r="H26" s="27"/>
    </row>
    <row r="27" spans="1:8" x14ac:dyDescent="0.3">
      <c r="A27" s="27"/>
      <c r="B27" s="27"/>
      <c r="C27" s="27"/>
      <c r="D27" s="27"/>
      <c r="E27" s="27"/>
      <c r="F27" s="27"/>
      <c r="G27" s="27"/>
      <c r="H27" s="27"/>
    </row>
    <row r="28" spans="1:8" x14ac:dyDescent="0.3">
      <c r="A28" s="27"/>
      <c r="B28" s="27"/>
      <c r="C28" s="27"/>
      <c r="D28" s="27"/>
      <c r="E28" s="27"/>
      <c r="F28" s="27"/>
      <c r="G28" s="27"/>
      <c r="H28" s="27"/>
    </row>
    <row r="29" spans="1:8" x14ac:dyDescent="0.3">
      <c r="A29" s="27"/>
      <c r="B29" s="27"/>
      <c r="C29" s="27"/>
      <c r="D29" s="27"/>
      <c r="E29" s="27"/>
      <c r="F29" s="27"/>
      <c r="G29" s="27"/>
      <c r="H29" s="27"/>
    </row>
    <row r="30" spans="1:8" x14ac:dyDescent="0.3">
      <c r="A30" s="27"/>
      <c r="B30" s="27"/>
      <c r="C30" s="27"/>
      <c r="D30" s="27"/>
      <c r="E30" s="27"/>
      <c r="F30" s="27"/>
      <c r="G30" s="27"/>
      <c r="H30" s="27"/>
    </row>
  </sheetData>
  <mergeCells count="26">
    <mergeCell ref="A29:H29"/>
    <mergeCell ref="A30:H30"/>
    <mergeCell ref="A23:H23"/>
    <mergeCell ref="A24:H24"/>
    <mergeCell ref="A25:H25"/>
    <mergeCell ref="A26:H26"/>
    <mergeCell ref="A27:H27"/>
    <mergeCell ref="A28:H28"/>
    <mergeCell ref="A17:H17"/>
    <mergeCell ref="A18:H18"/>
    <mergeCell ref="A19:H19"/>
    <mergeCell ref="A20:H20"/>
    <mergeCell ref="A21:H21"/>
    <mergeCell ref="A22:H22"/>
    <mergeCell ref="A11:H11"/>
    <mergeCell ref="A12:H12"/>
    <mergeCell ref="A13:H13"/>
    <mergeCell ref="A14:H14"/>
    <mergeCell ref="A15:H15"/>
    <mergeCell ref="A16:H16"/>
    <mergeCell ref="A1:H3"/>
    <mergeCell ref="A4:H6"/>
    <mergeCell ref="A7:H7"/>
    <mergeCell ref="A8:H8"/>
    <mergeCell ref="A9:H9"/>
    <mergeCell ref="A10:H10"/>
  </mergeCells>
  <hyperlinks>
    <hyperlink ref="A7:H7" location="'West Sepik 2011'!A1" display="'West Sepik 2011'!A1" xr:uid="{C2FECED2-C27F-49D7-AAA7-50EA4CDF05EF}"/>
    <hyperlink ref="A8:H8" location="'Age and Sex'!A1" display="'Age and Sex'!A1" xr:uid="{3F7EEFF9-4A37-4AF5-94D7-32953851800F}"/>
    <hyperlink ref="A9:H9" location="'Single Age'!A1" display="'Single Age'!A1" xr:uid="{D606994D-9C86-4472-85AA-E43822E5B50B}"/>
    <hyperlink ref="A10:H10" location="SMAM!A1" display="SMAM!A1" xr:uid="{2D0797E2-8A8E-4CC5-B317-226813691181}"/>
    <hyperlink ref="A11:H11" location="Fertility!A1" display="Fertility!A1" xr:uid="{92DADAA5-4F13-4FBD-8937-6E8C4E05F4B3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814F-A26C-465F-A97F-3BE6D1042101}">
  <dimension ref="A1:G59"/>
  <sheetViews>
    <sheetView view="pageBreakPreview" zoomScaleNormal="100" zoomScaleSheetLayoutView="100" workbookViewId="0">
      <selection activeCell="D45" sqref="D45"/>
    </sheetView>
  </sheetViews>
  <sheetFormatPr defaultRowHeight="10.199999999999999" x14ac:dyDescent="0.2"/>
  <cols>
    <col min="1" max="5" width="8.88671875" style="1"/>
    <col min="6" max="6" width="12.88671875" style="1" customWidth="1"/>
    <col min="7" max="16384" width="8.88671875" style="1"/>
  </cols>
  <sheetData>
    <row r="1" spans="1:7" x14ac:dyDescent="0.2">
      <c r="A1" s="21" t="s">
        <v>47</v>
      </c>
    </row>
    <row r="2" spans="1:7" x14ac:dyDescent="0.2">
      <c r="A2" s="18"/>
      <c r="B2" s="19" t="s">
        <v>0</v>
      </c>
      <c r="C2" s="19" t="s">
        <v>1</v>
      </c>
      <c r="D2" s="19" t="s">
        <v>2</v>
      </c>
      <c r="E2" s="19" t="s">
        <v>3</v>
      </c>
      <c r="F2" s="20" t="s">
        <v>4</v>
      </c>
      <c r="G2" s="7"/>
    </row>
    <row r="3" spans="1:7" x14ac:dyDescent="0.2">
      <c r="A3" s="21" t="s">
        <v>42</v>
      </c>
      <c r="B3" s="1">
        <v>246268</v>
      </c>
      <c r="C3" s="1">
        <v>71397</v>
      </c>
      <c r="D3" s="1">
        <v>57939</v>
      </c>
      <c r="E3" s="1">
        <v>48487</v>
      </c>
      <c r="F3" s="1">
        <v>68445</v>
      </c>
    </row>
    <row r="4" spans="1:7" x14ac:dyDescent="0.2">
      <c r="A4" s="21" t="s">
        <v>6</v>
      </c>
      <c r="B4" s="1">
        <v>36804</v>
      </c>
      <c r="C4" s="1">
        <v>10504</v>
      </c>
      <c r="D4" s="1">
        <v>8107</v>
      </c>
      <c r="E4" s="1">
        <v>6659</v>
      </c>
      <c r="F4" s="1">
        <v>11534</v>
      </c>
    </row>
    <row r="5" spans="1:7" x14ac:dyDescent="0.2">
      <c r="A5" s="21" t="s">
        <v>43</v>
      </c>
      <c r="B5" s="1">
        <v>34993</v>
      </c>
      <c r="C5" s="1">
        <v>10336</v>
      </c>
      <c r="D5" s="1">
        <v>7319</v>
      </c>
      <c r="E5" s="1">
        <v>7177</v>
      </c>
      <c r="F5" s="1">
        <v>10161</v>
      </c>
    </row>
    <row r="6" spans="1:7" x14ac:dyDescent="0.2">
      <c r="A6" s="21" t="s">
        <v>44</v>
      </c>
      <c r="B6" s="1">
        <v>30036</v>
      </c>
      <c r="C6" s="1">
        <v>9200</v>
      </c>
      <c r="D6" s="1">
        <v>6589</v>
      </c>
      <c r="E6" s="1">
        <v>6006</v>
      </c>
      <c r="F6" s="1">
        <v>8241</v>
      </c>
    </row>
    <row r="7" spans="1:7" x14ac:dyDescent="0.2">
      <c r="A7" s="21" t="s">
        <v>7</v>
      </c>
      <c r="B7" s="1">
        <v>26219</v>
      </c>
      <c r="C7" s="1">
        <v>7847</v>
      </c>
      <c r="D7" s="1">
        <v>5663</v>
      </c>
      <c r="E7" s="1">
        <v>5288</v>
      </c>
      <c r="F7" s="1">
        <v>7421</v>
      </c>
    </row>
    <row r="8" spans="1:7" x14ac:dyDescent="0.2">
      <c r="A8" s="21" t="s">
        <v>8</v>
      </c>
      <c r="B8" s="1">
        <v>21412</v>
      </c>
      <c r="C8" s="1">
        <v>6365</v>
      </c>
      <c r="D8" s="1">
        <v>4845</v>
      </c>
      <c r="E8" s="1">
        <v>4061</v>
      </c>
      <c r="F8" s="1">
        <v>6141</v>
      </c>
    </row>
    <row r="9" spans="1:7" x14ac:dyDescent="0.2">
      <c r="A9" s="21" t="s">
        <v>9</v>
      </c>
      <c r="B9" s="1">
        <v>19777</v>
      </c>
      <c r="C9" s="1">
        <v>5481</v>
      </c>
      <c r="D9" s="1">
        <v>4710</v>
      </c>
      <c r="E9" s="1">
        <v>3812</v>
      </c>
      <c r="F9" s="1">
        <v>5774</v>
      </c>
    </row>
    <row r="10" spans="1:7" x14ac:dyDescent="0.2">
      <c r="A10" s="21" t="s">
        <v>10</v>
      </c>
      <c r="B10" s="1">
        <v>16717</v>
      </c>
      <c r="C10" s="1">
        <v>4502</v>
      </c>
      <c r="D10" s="1">
        <v>4387</v>
      </c>
      <c r="E10" s="1">
        <v>3216</v>
      </c>
      <c r="F10" s="1">
        <v>4612</v>
      </c>
    </row>
    <row r="11" spans="1:7" x14ac:dyDescent="0.2">
      <c r="A11" s="21" t="s">
        <v>11</v>
      </c>
      <c r="B11" s="1">
        <v>15029</v>
      </c>
      <c r="C11" s="1">
        <v>4183</v>
      </c>
      <c r="D11" s="1">
        <v>3759</v>
      </c>
      <c r="E11" s="1">
        <v>2965</v>
      </c>
      <c r="F11" s="1">
        <v>4122</v>
      </c>
    </row>
    <row r="12" spans="1:7" x14ac:dyDescent="0.2">
      <c r="A12" s="21" t="s">
        <v>12</v>
      </c>
      <c r="B12" s="1">
        <v>11919</v>
      </c>
      <c r="C12" s="1">
        <v>3448</v>
      </c>
      <c r="D12" s="1">
        <v>3279</v>
      </c>
      <c r="E12" s="1">
        <v>2190</v>
      </c>
      <c r="F12" s="1">
        <v>3002</v>
      </c>
    </row>
    <row r="13" spans="1:7" x14ac:dyDescent="0.2">
      <c r="A13" s="21" t="s">
        <v>13</v>
      </c>
      <c r="B13" s="1">
        <v>10094</v>
      </c>
      <c r="C13" s="1">
        <v>2936</v>
      </c>
      <c r="D13" s="1">
        <v>2782</v>
      </c>
      <c r="E13" s="1">
        <v>1891</v>
      </c>
      <c r="F13" s="1">
        <v>2485</v>
      </c>
    </row>
    <row r="14" spans="1:7" x14ac:dyDescent="0.2">
      <c r="A14" s="21" t="s">
        <v>14</v>
      </c>
      <c r="B14" s="1">
        <v>7542</v>
      </c>
      <c r="C14" s="1">
        <v>2244</v>
      </c>
      <c r="D14" s="1">
        <v>2141</v>
      </c>
      <c r="E14" s="1">
        <v>1494</v>
      </c>
      <c r="F14" s="1">
        <v>1663</v>
      </c>
    </row>
    <row r="15" spans="1:7" x14ac:dyDescent="0.2">
      <c r="A15" s="21" t="s">
        <v>15</v>
      </c>
      <c r="B15" s="1">
        <v>5589</v>
      </c>
      <c r="C15" s="1">
        <v>1651</v>
      </c>
      <c r="D15" s="1">
        <v>1577</v>
      </c>
      <c r="E15" s="1">
        <v>1178</v>
      </c>
      <c r="F15" s="1">
        <v>1183</v>
      </c>
    </row>
    <row r="16" spans="1:7" x14ac:dyDescent="0.2">
      <c r="A16" s="21" t="s">
        <v>16</v>
      </c>
      <c r="B16" s="1">
        <v>4345</v>
      </c>
      <c r="C16" s="1">
        <v>1199</v>
      </c>
      <c r="D16" s="1">
        <v>1266</v>
      </c>
      <c r="E16" s="1">
        <v>1025</v>
      </c>
      <c r="F16" s="1">
        <v>855</v>
      </c>
    </row>
    <row r="17" spans="1:6" x14ac:dyDescent="0.2">
      <c r="A17" s="21" t="s">
        <v>17</v>
      </c>
      <c r="B17" s="1">
        <v>2715</v>
      </c>
      <c r="C17" s="1">
        <v>715</v>
      </c>
      <c r="D17" s="1">
        <v>723</v>
      </c>
      <c r="E17" s="1">
        <v>746</v>
      </c>
      <c r="F17" s="1">
        <v>531</v>
      </c>
    </row>
    <row r="18" spans="1:6" x14ac:dyDescent="0.2">
      <c r="A18" s="21" t="s">
        <v>18</v>
      </c>
      <c r="B18" s="1">
        <v>1685</v>
      </c>
      <c r="C18" s="1">
        <v>438</v>
      </c>
      <c r="D18" s="1">
        <v>479</v>
      </c>
      <c r="E18" s="1">
        <v>394</v>
      </c>
      <c r="F18" s="1">
        <v>374</v>
      </c>
    </row>
    <row r="19" spans="1:6" x14ac:dyDescent="0.2">
      <c r="A19" s="21" t="s">
        <v>19</v>
      </c>
      <c r="B19" s="1">
        <v>1392</v>
      </c>
      <c r="C19" s="1">
        <v>348</v>
      </c>
      <c r="D19" s="1">
        <v>313</v>
      </c>
      <c r="E19" s="1">
        <v>385</v>
      </c>
      <c r="F19" s="1">
        <v>346</v>
      </c>
    </row>
    <row r="20" spans="1:6" x14ac:dyDescent="0.2">
      <c r="A20" s="21" t="s">
        <v>20</v>
      </c>
      <c r="B20" s="6">
        <v>19.100000000000001</v>
      </c>
      <c r="C20" s="6">
        <v>18.600000000000001</v>
      </c>
      <c r="D20" s="6">
        <v>21.3</v>
      </c>
      <c r="E20" s="6">
        <v>19.2</v>
      </c>
      <c r="F20" s="6">
        <v>17.899999999999999</v>
      </c>
    </row>
    <row r="21" spans="1:6" x14ac:dyDescent="0.2">
      <c r="A21" s="21"/>
    </row>
    <row r="22" spans="1:6" x14ac:dyDescent="0.2">
      <c r="A22" s="21" t="s">
        <v>45</v>
      </c>
      <c r="B22" s="1">
        <v>126322</v>
      </c>
      <c r="C22" s="1">
        <v>36640</v>
      </c>
      <c r="D22" s="1">
        <v>29617</v>
      </c>
      <c r="E22" s="1">
        <v>24465</v>
      </c>
      <c r="F22" s="1">
        <v>35600</v>
      </c>
    </row>
    <row r="23" spans="1:6" x14ac:dyDescent="0.2">
      <c r="A23" s="21" t="s">
        <v>6</v>
      </c>
      <c r="B23" s="1">
        <v>19077</v>
      </c>
      <c r="C23" s="1">
        <v>5477</v>
      </c>
      <c r="D23" s="1">
        <v>4176</v>
      </c>
      <c r="E23" s="1">
        <v>3455</v>
      </c>
      <c r="F23" s="1">
        <v>5969</v>
      </c>
    </row>
    <row r="24" spans="1:6" x14ac:dyDescent="0.2">
      <c r="A24" s="21" t="s">
        <v>43</v>
      </c>
      <c r="B24" s="1">
        <v>18125</v>
      </c>
      <c r="C24" s="1">
        <v>5401</v>
      </c>
      <c r="D24" s="1">
        <v>3820</v>
      </c>
      <c r="E24" s="1">
        <v>3567</v>
      </c>
      <c r="F24" s="1">
        <v>5337</v>
      </c>
    </row>
    <row r="25" spans="1:6" x14ac:dyDescent="0.2">
      <c r="A25" s="21" t="s">
        <v>44</v>
      </c>
      <c r="B25" s="1">
        <v>15833</v>
      </c>
      <c r="C25" s="1">
        <v>4768</v>
      </c>
      <c r="D25" s="1">
        <v>3494</v>
      </c>
      <c r="E25" s="1">
        <v>3199</v>
      </c>
      <c r="F25" s="1">
        <v>4372</v>
      </c>
    </row>
    <row r="26" spans="1:6" x14ac:dyDescent="0.2">
      <c r="A26" s="21" t="s">
        <v>7</v>
      </c>
      <c r="B26" s="1">
        <v>13775</v>
      </c>
      <c r="C26" s="1">
        <v>4074</v>
      </c>
      <c r="D26" s="1">
        <v>2926</v>
      </c>
      <c r="E26" s="1">
        <v>2788</v>
      </c>
      <c r="F26" s="1">
        <v>3987</v>
      </c>
    </row>
    <row r="27" spans="1:6" x14ac:dyDescent="0.2">
      <c r="A27" s="21" t="s">
        <v>8</v>
      </c>
      <c r="B27" s="1">
        <v>10957</v>
      </c>
      <c r="C27" s="1">
        <v>3420</v>
      </c>
      <c r="D27" s="1">
        <v>2462</v>
      </c>
      <c r="E27" s="1">
        <v>2000</v>
      </c>
      <c r="F27" s="1">
        <v>3075</v>
      </c>
    </row>
    <row r="28" spans="1:6" x14ac:dyDescent="0.2">
      <c r="A28" s="21" t="s">
        <v>9</v>
      </c>
      <c r="B28" s="1">
        <v>9560</v>
      </c>
      <c r="C28" s="1">
        <v>2726</v>
      </c>
      <c r="D28" s="1">
        <v>2276</v>
      </c>
      <c r="E28" s="1">
        <v>1758</v>
      </c>
      <c r="F28" s="1">
        <v>2800</v>
      </c>
    </row>
    <row r="29" spans="1:6" x14ac:dyDescent="0.2">
      <c r="A29" s="21" t="s">
        <v>10</v>
      </c>
      <c r="B29" s="1">
        <v>8330</v>
      </c>
      <c r="C29" s="1">
        <v>2262</v>
      </c>
      <c r="D29" s="1">
        <v>2223</v>
      </c>
      <c r="E29" s="1">
        <v>1506</v>
      </c>
      <c r="F29" s="1">
        <v>2339</v>
      </c>
    </row>
    <row r="30" spans="1:6" x14ac:dyDescent="0.2">
      <c r="A30" s="21" t="s">
        <v>11</v>
      </c>
      <c r="B30" s="1">
        <v>7625</v>
      </c>
      <c r="C30" s="1">
        <v>2066</v>
      </c>
      <c r="D30" s="1">
        <v>1966</v>
      </c>
      <c r="E30" s="1">
        <v>1431</v>
      </c>
      <c r="F30" s="1">
        <v>2162</v>
      </c>
    </row>
    <row r="31" spans="1:6" x14ac:dyDescent="0.2">
      <c r="A31" s="21" t="s">
        <v>12</v>
      </c>
      <c r="B31" s="1">
        <v>6032</v>
      </c>
      <c r="C31" s="1">
        <v>1733</v>
      </c>
      <c r="D31" s="1">
        <v>1641</v>
      </c>
      <c r="E31" s="1">
        <v>1133</v>
      </c>
      <c r="F31" s="1">
        <v>1525</v>
      </c>
    </row>
    <row r="32" spans="1:6" x14ac:dyDescent="0.2">
      <c r="A32" s="21" t="s">
        <v>13</v>
      </c>
      <c r="B32" s="1">
        <v>5172</v>
      </c>
      <c r="C32" s="1">
        <v>1452</v>
      </c>
      <c r="D32" s="1">
        <v>1420</v>
      </c>
      <c r="E32" s="1">
        <v>992</v>
      </c>
      <c r="F32" s="1">
        <v>1308</v>
      </c>
    </row>
    <row r="33" spans="1:6" x14ac:dyDescent="0.2">
      <c r="A33" s="21" t="s">
        <v>14</v>
      </c>
      <c r="B33" s="1">
        <v>3872</v>
      </c>
      <c r="C33" s="1">
        <v>1135</v>
      </c>
      <c r="D33" s="1">
        <v>1057</v>
      </c>
      <c r="E33" s="1">
        <v>745</v>
      </c>
      <c r="F33" s="1">
        <v>935</v>
      </c>
    </row>
    <row r="34" spans="1:6" x14ac:dyDescent="0.2">
      <c r="A34" s="21" t="s">
        <v>15</v>
      </c>
      <c r="B34" s="1">
        <v>2816</v>
      </c>
      <c r="C34" s="1">
        <v>820</v>
      </c>
      <c r="D34" s="1">
        <v>775</v>
      </c>
      <c r="E34" s="1">
        <v>565</v>
      </c>
      <c r="F34" s="1">
        <v>656</v>
      </c>
    </row>
    <row r="35" spans="1:6" x14ac:dyDescent="0.2">
      <c r="A35" s="21" t="s">
        <v>16</v>
      </c>
      <c r="B35" s="1">
        <v>2142</v>
      </c>
      <c r="C35" s="1">
        <v>573</v>
      </c>
      <c r="D35" s="1">
        <v>630</v>
      </c>
      <c r="E35" s="1">
        <v>508</v>
      </c>
      <c r="F35" s="1">
        <v>431</v>
      </c>
    </row>
    <row r="36" spans="1:6" x14ac:dyDescent="0.2">
      <c r="A36" s="21" t="s">
        <v>17</v>
      </c>
      <c r="B36" s="1">
        <v>1391</v>
      </c>
      <c r="C36" s="1">
        <v>349</v>
      </c>
      <c r="D36" s="1">
        <v>363</v>
      </c>
      <c r="E36" s="1">
        <v>387</v>
      </c>
      <c r="F36" s="1">
        <v>292</v>
      </c>
    </row>
    <row r="37" spans="1:6" x14ac:dyDescent="0.2">
      <c r="A37" s="21" t="s">
        <v>18</v>
      </c>
      <c r="B37" s="1">
        <v>895</v>
      </c>
      <c r="C37" s="1">
        <v>222</v>
      </c>
      <c r="D37" s="1">
        <v>243</v>
      </c>
      <c r="E37" s="1">
        <v>216</v>
      </c>
      <c r="F37" s="1">
        <v>214</v>
      </c>
    </row>
    <row r="38" spans="1:6" x14ac:dyDescent="0.2">
      <c r="A38" s="21" t="s">
        <v>19</v>
      </c>
      <c r="B38" s="1">
        <v>720</v>
      </c>
      <c r="C38" s="1">
        <v>162</v>
      </c>
      <c r="D38" s="1">
        <v>145</v>
      </c>
      <c r="E38" s="1">
        <v>215</v>
      </c>
      <c r="F38" s="1">
        <v>198</v>
      </c>
    </row>
    <row r="39" spans="1:6" x14ac:dyDescent="0.2">
      <c r="A39" s="21" t="s">
        <v>20</v>
      </c>
      <c r="B39" s="6">
        <v>18.7</v>
      </c>
      <c r="C39" s="6">
        <v>18.3</v>
      </c>
      <c r="D39" s="6">
        <v>20.8</v>
      </c>
      <c r="E39" s="6">
        <v>18.600000000000001</v>
      </c>
      <c r="F39" s="6">
        <v>17.7</v>
      </c>
    </row>
    <row r="40" spans="1:6" x14ac:dyDescent="0.2">
      <c r="A40" s="21"/>
    </row>
    <row r="41" spans="1:6" x14ac:dyDescent="0.2">
      <c r="A41" s="21" t="s">
        <v>46</v>
      </c>
      <c r="B41" s="1">
        <v>119946</v>
      </c>
      <c r="C41" s="1">
        <v>34757</v>
      </c>
      <c r="D41" s="1">
        <v>28322</v>
      </c>
      <c r="E41" s="1">
        <v>24022</v>
      </c>
      <c r="F41" s="1">
        <v>32845</v>
      </c>
    </row>
    <row r="42" spans="1:6" x14ac:dyDescent="0.2">
      <c r="A42" s="21" t="s">
        <v>6</v>
      </c>
      <c r="B42" s="1">
        <v>17727</v>
      </c>
      <c r="C42" s="1">
        <v>5027</v>
      </c>
      <c r="D42" s="1">
        <v>3931</v>
      </c>
      <c r="E42" s="1">
        <v>3204</v>
      </c>
      <c r="F42" s="1">
        <v>5565</v>
      </c>
    </row>
    <row r="43" spans="1:6" x14ac:dyDescent="0.2">
      <c r="A43" s="21" t="s">
        <v>43</v>
      </c>
      <c r="B43" s="1">
        <v>16868</v>
      </c>
      <c r="C43" s="1">
        <v>4935</v>
      </c>
      <c r="D43" s="1">
        <v>3499</v>
      </c>
      <c r="E43" s="1">
        <v>3610</v>
      </c>
      <c r="F43" s="1">
        <v>4824</v>
      </c>
    </row>
    <row r="44" spans="1:6" x14ac:dyDescent="0.2">
      <c r="A44" s="21" t="s">
        <v>44</v>
      </c>
      <c r="B44" s="1">
        <v>14203</v>
      </c>
      <c r="C44" s="1">
        <v>4432</v>
      </c>
      <c r="D44" s="1">
        <v>3095</v>
      </c>
      <c r="E44" s="1">
        <v>2807</v>
      </c>
      <c r="F44" s="1">
        <v>3869</v>
      </c>
    </row>
    <row r="45" spans="1:6" x14ac:dyDescent="0.2">
      <c r="A45" s="21" t="s">
        <v>7</v>
      </c>
      <c r="B45" s="1">
        <v>12444</v>
      </c>
      <c r="C45" s="1">
        <v>3773</v>
      </c>
      <c r="D45" s="1">
        <v>2737</v>
      </c>
      <c r="E45" s="1">
        <v>2500</v>
      </c>
      <c r="F45" s="1">
        <v>3434</v>
      </c>
    </row>
    <row r="46" spans="1:6" x14ac:dyDescent="0.2">
      <c r="A46" s="21" t="s">
        <v>8</v>
      </c>
      <c r="B46" s="1">
        <v>10455</v>
      </c>
      <c r="C46" s="1">
        <v>2945</v>
      </c>
      <c r="D46" s="1">
        <v>2383</v>
      </c>
      <c r="E46" s="1">
        <v>2061</v>
      </c>
      <c r="F46" s="1">
        <v>3066</v>
      </c>
    </row>
    <row r="47" spans="1:6" x14ac:dyDescent="0.2">
      <c r="A47" s="21" t="s">
        <v>9</v>
      </c>
      <c r="B47" s="1">
        <v>10217</v>
      </c>
      <c r="C47" s="1">
        <v>2755</v>
      </c>
      <c r="D47" s="1">
        <v>2434</v>
      </c>
      <c r="E47" s="1">
        <v>2054</v>
      </c>
      <c r="F47" s="1">
        <v>2974</v>
      </c>
    </row>
    <row r="48" spans="1:6" x14ac:dyDescent="0.2">
      <c r="A48" s="21" t="s">
        <v>10</v>
      </c>
      <c r="B48" s="1">
        <v>8387</v>
      </c>
      <c r="C48" s="1">
        <v>2240</v>
      </c>
      <c r="D48" s="1">
        <v>2164</v>
      </c>
      <c r="E48" s="1">
        <v>1710</v>
      </c>
      <c r="F48" s="1">
        <v>2273</v>
      </c>
    </row>
    <row r="49" spans="1:6" x14ac:dyDescent="0.2">
      <c r="A49" s="21" t="s">
        <v>11</v>
      </c>
      <c r="B49" s="1">
        <v>7404</v>
      </c>
      <c r="C49" s="1">
        <v>2117</v>
      </c>
      <c r="D49" s="1">
        <v>1793</v>
      </c>
      <c r="E49" s="1">
        <v>1534</v>
      </c>
      <c r="F49" s="1">
        <v>1960</v>
      </c>
    </row>
    <row r="50" spans="1:6" x14ac:dyDescent="0.2">
      <c r="A50" s="21" t="s">
        <v>12</v>
      </c>
      <c r="B50" s="1">
        <v>5887</v>
      </c>
      <c r="C50" s="1">
        <v>1715</v>
      </c>
      <c r="D50" s="1">
        <v>1638</v>
      </c>
      <c r="E50" s="1">
        <v>1057</v>
      </c>
      <c r="F50" s="1">
        <v>1477</v>
      </c>
    </row>
    <row r="51" spans="1:6" x14ac:dyDescent="0.2">
      <c r="A51" s="21" t="s">
        <v>13</v>
      </c>
      <c r="B51" s="1">
        <v>4922</v>
      </c>
      <c r="C51" s="1">
        <v>1484</v>
      </c>
      <c r="D51" s="1">
        <v>1362</v>
      </c>
      <c r="E51" s="1">
        <v>899</v>
      </c>
      <c r="F51" s="1">
        <v>1177</v>
      </c>
    </row>
    <row r="52" spans="1:6" x14ac:dyDescent="0.2">
      <c r="A52" s="21" t="s">
        <v>14</v>
      </c>
      <c r="B52" s="1">
        <v>3670</v>
      </c>
      <c r="C52" s="1">
        <v>1109</v>
      </c>
      <c r="D52" s="1">
        <v>1084</v>
      </c>
      <c r="E52" s="1">
        <v>749</v>
      </c>
      <c r="F52" s="1">
        <v>728</v>
      </c>
    </row>
    <row r="53" spans="1:6" x14ac:dyDescent="0.2">
      <c r="A53" s="21" t="s">
        <v>15</v>
      </c>
      <c r="B53" s="1">
        <v>2773</v>
      </c>
      <c r="C53" s="1">
        <v>831</v>
      </c>
      <c r="D53" s="1">
        <v>802</v>
      </c>
      <c r="E53" s="1">
        <v>613</v>
      </c>
      <c r="F53" s="1">
        <v>527</v>
      </c>
    </row>
    <row r="54" spans="1:6" x14ac:dyDescent="0.2">
      <c r="A54" s="21" t="s">
        <v>16</v>
      </c>
      <c r="B54" s="1">
        <v>2203</v>
      </c>
      <c r="C54" s="1">
        <v>626</v>
      </c>
      <c r="D54" s="1">
        <v>636</v>
      </c>
      <c r="E54" s="1">
        <v>517</v>
      </c>
      <c r="F54" s="1">
        <v>424</v>
      </c>
    </row>
    <row r="55" spans="1:6" x14ac:dyDescent="0.2">
      <c r="A55" s="21" t="s">
        <v>17</v>
      </c>
      <c r="B55" s="1">
        <v>1324</v>
      </c>
      <c r="C55" s="1">
        <v>366</v>
      </c>
      <c r="D55" s="1">
        <v>360</v>
      </c>
      <c r="E55" s="1">
        <v>359</v>
      </c>
      <c r="F55" s="1">
        <v>239</v>
      </c>
    </row>
    <row r="56" spans="1:6" x14ac:dyDescent="0.2">
      <c r="A56" s="21" t="s">
        <v>18</v>
      </c>
      <c r="B56" s="1">
        <v>790</v>
      </c>
      <c r="C56" s="1">
        <v>216</v>
      </c>
      <c r="D56" s="1">
        <v>236</v>
      </c>
      <c r="E56" s="1">
        <v>178</v>
      </c>
      <c r="F56" s="1">
        <v>160</v>
      </c>
    </row>
    <row r="57" spans="1:6" x14ac:dyDescent="0.2">
      <c r="A57" s="21" t="s">
        <v>19</v>
      </c>
      <c r="B57" s="1">
        <v>672</v>
      </c>
      <c r="C57" s="1">
        <v>186</v>
      </c>
      <c r="D57" s="1">
        <v>168</v>
      </c>
      <c r="E57" s="1">
        <v>170</v>
      </c>
      <c r="F57" s="1">
        <v>148</v>
      </c>
    </row>
    <row r="58" spans="1:6" x14ac:dyDescent="0.2">
      <c r="A58" s="21" t="s">
        <v>20</v>
      </c>
      <c r="B58" s="6">
        <v>19.5</v>
      </c>
      <c r="C58" s="6">
        <v>19</v>
      </c>
      <c r="D58" s="6">
        <v>21.9</v>
      </c>
      <c r="E58" s="6">
        <v>19.8</v>
      </c>
      <c r="F58" s="6">
        <v>18.2</v>
      </c>
    </row>
    <row r="59" spans="1:6" x14ac:dyDescent="0.2">
      <c r="A59" s="10" t="s">
        <v>50</v>
      </c>
      <c r="B59" s="10"/>
      <c r="C59" s="10"/>
      <c r="D59" s="10"/>
      <c r="E59" s="10"/>
      <c r="F59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02A6-4ACF-4F3E-88D9-29A610BCF265}">
  <dimension ref="A1:P22"/>
  <sheetViews>
    <sheetView view="pageBreakPreview" zoomScale="150" zoomScaleNormal="100" zoomScaleSheetLayoutView="150" workbookViewId="0">
      <selection activeCell="A22" sqref="A22:P22"/>
    </sheetView>
  </sheetViews>
  <sheetFormatPr defaultRowHeight="10.199999999999999" x14ac:dyDescent="0.2"/>
  <cols>
    <col min="1" max="16" width="5.44140625" style="1" customWidth="1"/>
    <col min="17" max="16384" width="8.88671875" style="1"/>
  </cols>
  <sheetData>
    <row r="1" spans="1:16" x14ac:dyDescent="0.2">
      <c r="A1" s="21" t="s">
        <v>48</v>
      </c>
    </row>
    <row r="2" spans="1:16" x14ac:dyDescent="0.2">
      <c r="A2" s="8"/>
      <c r="B2" s="25" t="s">
        <v>0</v>
      </c>
      <c r="C2" s="25"/>
      <c r="D2" s="25"/>
      <c r="E2" s="25" t="s">
        <v>1</v>
      </c>
      <c r="F2" s="25"/>
      <c r="G2" s="25"/>
      <c r="H2" s="25" t="s">
        <v>2</v>
      </c>
      <c r="I2" s="25"/>
      <c r="J2" s="25"/>
      <c r="K2" s="25" t="s">
        <v>3</v>
      </c>
      <c r="L2" s="25"/>
      <c r="M2" s="25"/>
      <c r="N2" s="25" t="s">
        <v>4</v>
      </c>
      <c r="O2" s="25"/>
      <c r="P2" s="26"/>
    </row>
    <row r="3" spans="1:16" x14ac:dyDescent="0.2">
      <c r="A3" s="11"/>
      <c r="B3" s="3" t="s">
        <v>0</v>
      </c>
      <c r="C3" s="3" t="s">
        <v>21</v>
      </c>
      <c r="D3" s="3" t="s">
        <v>22</v>
      </c>
      <c r="E3" s="3" t="s">
        <v>0</v>
      </c>
      <c r="F3" s="3" t="s">
        <v>21</v>
      </c>
      <c r="G3" s="3" t="s">
        <v>22</v>
      </c>
      <c r="H3" s="3" t="s">
        <v>0</v>
      </c>
      <c r="I3" s="3" t="s">
        <v>21</v>
      </c>
      <c r="J3" s="3" t="s">
        <v>22</v>
      </c>
      <c r="K3" s="3" t="s">
        <v>0</v>
      </c>
      <c r="L3" s="3" t="s">
        <v>21</v>
      </c>
      <c r="M3" s="3" t="s">
        <v>22</v>
      </c>
      <c r="N3" s="3" t="s">
        <v>0</v>
      </c>
      <c r="O3" s="3" t="s">
        <v>21</v>
      </c>
      <c r="P3" s="4" t="s">
        <v>22</v>
      </c>
    </row>
    <row r="4" spans="1:16" x14ac:dyDescent="0.2">
      <c r="A4" s="21" t="s">
        <v>5</v>
      </c>
      <c r="B4" s="1">
        <v>246268</v>
      </c>
      <c r="C4" s="1">
        <v>126322</v>
      </c>
      <c r="D4" s="1">
        <v>119946</v>
      </c>
      <c r="E4" s="1">
        <v>71397</v>
      </c>
      <c r="F4" s="1">
        <v>36640</v>
      </c>
      <c r="G4" s="1">
        <v>34757</v>
      </c>
      <c r="H4" s="1">
        <v>57939</v>
      </c>
      <c r="I4" s="1">
        <v>29617</v>
      </c>
      <c r="J4" s="1">
        <v>28322</v>
      </c>
      <c r="K4" s="1">
        <v>48487</v>
      </c>
      <c r="L4" s="1">
        <v>24465</v>
      </c>
      <c r="M4" s="1">
        <v>24022</v>
      </c>
      <c r="N4" s="1">
        <v>68445</v>
      </c>
      <c r="O4" s="1">
        <v>35600</v>
      </c>
      <c r="P4" s="1">
        <v>32845</v>
      </c>
    </row>
    <row r="5" spans="1:16" x14ac:dyDescent="0.2">
      <c r="A5" s="21" t="s">
        <v>6</v>
      </c>
      <c r="B5" s="1">
        <v>36804</v>
      </c>
      <c r="C5" s="1">
        <v>19077</v>
      </c>
      <c r="D5" s="1">
        <v>17727</v>
      </c>
      <c r="E5" s="1">
        <v>10504</v>
      </c>
      <c r="F5" s="1">
        <v>5477</v>
      </c>
      <c r="G5" s="1">
        <v>5027</v>
      </c>
      <c r="H5" s="1">
        <v>8107</v>
      </c>
      <c r="I5" s="1">
        <v>4176</v>
      </c>
      <c r="J5" s="1">
        <v>3931</v>
      </c>
      <c r="K5" s="1">
        <v>6659</v>
      </c>
      <c r="L5" s="1">
        <v>3455</v>
      </c>
      <c r="M5" s="1">
        <v>3204</v>
      </c>
      <c r="N5" s="1">
        <v>11534</v>
      </c>
      <c r="O5" s="1">
        <v>5969</v>
      </c>
      <c r="P5" s="1">
        <v>5565</v>
      </c>
    </row>
    <row r="6" spans="1:16" x14ac:dyDescent="0.2">
      <c r="A6" s="21" t="s">
        <v>43</v>
      </c>
      <c r="B6" s="1">
        <v>34993</v>
      </c>
      <c r="C6" s="1">
        <v>18125</v>
      </c>
      <c r="D6" s="1">
        <v>16868</v>
      </c>
      <c r="E6" s="1">
        <v>10336</v>
      </c>
      <c r="F6" s="1">
        <v>5401</v>
      </c>
      <c r="G6" s="1">
        <v>4935</v>
      </c>
      <c r="H6" s="1">
        <v>7319</v>
      </c>
      <c r="I6" s="1">
        <v>3820</v>
      </c>
      <c r="J6" s="1">
        <v>3499</v>
      </c>
      <c r="K6" s="1">
        <v>7177</v>
      </c>
      <c r="L6" s="1">
        <v>3567</v>
      </c>
      <c r="M6" s="1">
        <v>3610</v>
      </c>
      <c r="N6" s="1">
        <v>10161</v>
      </c>
      <c r="O6" s="1">
        <v>5337</v>
      </c>
      <c r="P6" s="1">
        <v>4824</v>
      </c>
    </row>
    <row r="7" spans="1:16" x14ac:dyDescent="0.2">
      <c r="A7" s="21" t="s">
        <v>44</v>
      </c>
      <c r="B7" s="1">
        <v>30036</v>
      </c>
      <c r="C7" s="1">
        <v>15833</v>
      </c>
      <c r="D7" s="1">
        <v>14203</v>
      </c>
      <c r="E7" s="1">
        <v>9200</v>
      </c>
      <c r="F7" s="1">
        <v>4768</v>
      </c>
      <c r="G7" s="1">
        <v>4432</v>
      </c>
      <c r="H7" s="1">
        <v>6589</v>
      </c>
      <c r="I7" s="1">
        <v>3494</v>
      </c>
      <c r="J7" s="1">
        <v>3095</v>
      </c>
      <c r="K7" s="1">
        <v>6006</v>
      </c>
      <c r="L7" s="1">
        <v>3199</v>
      </c>
      <c r="M7" s="1">
        <v>2807</v>
      </c>
      <c r="N7" s="1">
        <v>8241</v>
      </c>
      <c r="O7" s="1">
        <v>4372</v>
      </c>
      <c r="P7" s="1">
        <v>3869</v>
      </c>
    </row>
    <row r="8" spans="1:16" x14ac:dyDescent="0.2">
      <c r="A8" s="21" t="s">
        <v>7</v>
      </c>
      <c r="B8" s="1">
        <v>26219</v>
      </c>
      <c r="C8" s="1">
        <v>13775</v>
      </c>
      <c r="D8" s="1">
        <v>12444</v>
      </c>
      <c r="E8" s="1">
        <v>7847</v>
      </c>
      <c r="F8" s="1">
        <v>4074</v>
      </c>
      <c r="G8" s="1">
        <v>3773</v>
      </c>
      <c r="H8" s="1">
        <v>5663</v>
      </c>
      <c r="I8" s="1">
        <v>2926</v>
      </c>
      <c r="J8" s="1">
        <v>2737</v>
      </c>
      <c r="K8" s="1">
        <v>5288</v>
      </c>
      <c r="L8" s="1">
        <v>2788</v>
      </c>
      <c r="M8" s="1">
        <v>2500</v>
      </c>
      <c r="N8" s="1">
        <v>7421</v>
      </c>
      <c r="O8" s="1">
        <v>3987</v>
      </c>
      <c r="P8" s="1">
        <v>3434</v>
      </c>
    </row>
    <row r="9" spans="1:16" x14ac:dyDescent="0.2">
      <c r="A9" s="21" t="s">
        <v>8</v>
      </c>
      <c r="B9" s="1">
        <v>21412</v>
      </c>
      <c r="C9" s="1">
        <v>10957</v>
      </c>
      <c r="D9" s="1">
        <v>10455</v>
      </c>
      <c r="E9" s="1">
        <v>6365</v>
      </c>
      <c r="F9" s="1">
        <v>3420</v>
      </c>
      <c r="G9" s="1">
        <v>2945</v>
      </c>
      <c r="H9" s="1">
        <v>4845</v>
      </c>
      <c r="I9" s="1">
        <v>2462</v>
      </c>
      <c r="J9" s="1">
        <v>2383</v>
      </c>
      <c r="K9" s="1">
        <v>4061</v>
      </c>
      <c r="L9" s="1">
        <v>2000</v>
      </c>
      <c r="M9" s="1">
        <v>2061</v>
      </c>
      <c r="N9" s="1">
        <v>6141</v>
      </c>
      <c r="O9" s="1">
        <v>3075</v>
      </c>
      <c r="P9" s="1">
        <v>3066</v>
      </c>
    </row>
    <row r="10" spans="1:16" x14ac:dyDescent="0.2">
      <c r="A10" s="21" t="s">
        <v>9</v>
      </c>
      <c r="B10" s="1">
        <v>19777</v>
      </c>
      <c r="C10" s="1">
        <v>9560</v>
      </c>
      <c r="D10" s="1">
        <v>10217</v>
      </c>
      <c r="E10" s="1">
        <v>5481</v>
      </c>
      <c r="F10" s="1">
        <v>2726</v>
      </c>
      <c r="G10" s="1">
        <v>2755</v>
      </c>
      <c r="H10" s="1">
        <v>4710</v>
      </c>
      <c r="I10" s="1">
        <v>2276</v>
      </c>
      <c r="J10" s="1">
        <v>2434</v>
      </c>
      <c r="K10" s="1">
        <v>3812</v>
      </c>
      <c r="L10" s="1">
        <v>1758</v>
      </c>
      <c r="M10" s="1">
        <v>2054</v>
      </c>
      <c r="N10" s="1">
        <v>5774</v>
      </c>
      <c r="O10" s="1">
        <v>2800</v>
      </c>
      <c r="P10" s="1">
        <v>2974</v>
      </c>
    </row>
    <row r="11" spans="1:16" x14ac:dyDescent="0.2">
      <c r="A11" s="21" t="s">
        <v>10</v>
      </c>
      <c r="B11" s="1">
        <v>16717</v>
      </c>
      <c r="C11" s="1">
        <v>8330</v>
      </c>
      <c r="D11" s="1">
        <v>8387</v>
      </c>
      <c r="E11" s="1">
        <v>4502</v>
      </c>
      <c r="F11" s="1">
        <v>2262</v>
      </c>
      <c r="G11" s="1">
        <v>2240</v>
      </c>
      <c r="H11" s="1">
        <v>4387</v>
      </c>
      <c r="I11" s="1">
        <v>2223</v>
      </c>
      <c r="J11" s="1">
        <v>2164</v>
      </c>
      <c r="K11" s="1">
        <v>3216</v>
      </c>
      <c r="L11" s="1">
        <v>1506</v>
      </c>
      <c r="M11" s="1">
        <v>1710</v>
      </c>
      <c r="N11" s="1">
        <v>4612</v>
      </c>
      <c r="O11" s="1">
        <v>2339</v>
      </c>
      <c r="P11" s="1">
        <v>2273</v>
      </c>
    </row>
    <row r="12" spans="1:16" x14ac:dyDescent="0.2">
      <c r="A12" s="21" t="s">
        <v>11</v>
      </c>
      <c r="B12" s="1">
        <v>15029</v>
      </c>
      <c r="C12" s="1">
        <v>7625</v>
      </c>
      <c r="D12" s="1">
        <v>7404</v>
      </c>
      <c r="E12" s="1">
        <v>4183</v>
      </c>
      <c r="F12" s="1">
        <v>2066</v>
      </c>
      <c r="G12" s="1">
        <v>2117</v>
      </c>
      <c r="H12" s="1">
        <v>3759</v>
      </c>
      <c r="I12" s="1">
        <v>1966</v>
      </c>
      <c r="J12" s="1">
        <v>1793</v>
      </c>
      <c r="K12" s="1">
        <v>2965</v>
      </c>
      <c r="L12" s="1">
        <v>1431</v>
      </c>
      <c r="M12" s="1">
        <v>1534</v>
      </c>
      <c r="N12" s="1">
        <v>4122</v>
      </c>
      <c r="O12" s="1">
        <v>2162</v>
      </c>
      <c r="P12" s="1">
        <v>1960</v>
      </c>
    </row>
    <row r="13" spans="1:16" x14ac:dyDescent="0.2">
      <c r="A13" s="21" t="s">
        <v>12</v>
      </c>
      <c r="B13" s="1">
        <v>11919</v>
      </c>
      <c r="C13" s="1">
        <v>6032</v>
      </c>
      <c r="D13" s="1">
        <v>5887</v>
      </c>
      <c r="E13" s="1">
        <v>3448</v>
      </c>
      <c r="F13" s="1">
        <v>1733</v>
      </c>
      <c r="G13" s="1">
        <v>1715</v>
      </c>
      <c r="H13" s="1">
        <v>3279</v>
      </c>
      <c r="I13" s="1">
        <v>1641</v>
      </c>
      <c r="J13" s="1">
        <v>1638</v>
      </c>
      <c r="K13" s="1">
        <v>2190</v>
      </c>
      <c r="L13" s="1">
        <v>1133</v>
      </c>
      <c r="M13" s="1">
        <v>1057</v>
      </c>
      <c r="N13" s="1">
        <v>3002</v>
      </c>
      <c r="O13" s="1">
        <v>1525</v>
      </c>
      <c r="P13" s="1">
        <v>1477</v>
      </c>
    </row>
    <row r="14" spans="1:16" x14ac:dyDescent="0.2">
      <c r="A14" s="21" t="s">
        <v>13</v>
      </c>
      <c r="B14" s="1">
        <v>10094</v>
      </c>
      <c r="C14" s="1">
        <v>5172</v>
      </c>
      <c r="D14" s="1">
        <v>4922</v>
      </c>
      <c r="E14" s="1">
        <v>2936</v>
      </c>
      <c r="F14" s="1">
        <v>1452</v>
      </c>
      <c r="G14" s="1">
        <v>1484</v>
      </c>
      <c r="H14" s="1">
        <v>2782</v>
      </c>
      <c r="I14" s="1">
        <v>1420</v>
      </c>
      <c r="J14" s="1">
        <v>1362</v>
      </c>
      <c r="K14" s="1">
        <v>1891</v>
      </c>
      <c r="L14" s="1">
        <v>992</v>
      </c>
      <c r="M14" s="1">
        <v>899</v>
      </c>
      <c r="N14" s="1">
        <v>2485</v>
      </c>
      <c r="O14" s="1">
        <v>1308</v>
      </c>
      <c r="P14" s="1">
        <v>1177</v>
      </c>
    </row>
    <row r="15" spans="1:16" x14ac:dyDescent="0.2">
      <c r="A15" s="21" t="s">
        <v>14</v>
      </c>
      <c r="B15" s="1">
        <v>7542</v>
      </c>
      <c r="C15" s="1">
        <v>3872</v>
      </c>
      <c r="D15" s="1">
        <v>3670</v>
      </c>
      <c r="E15" s="1">
        <v>2244</v>
      </c>
      <c r="F15" s="1">
        <v>1135</v>
      </c>
      <c r="G15" s="1">
        <v>1109</v>
      </c>
      <c r="H15" s="1">
        <v>2141</v>
      </c>
      <c r="I15" s="1">
        <v>1057</v>
      </c>
      <c r="J15" s="1">
        <v>1084</v>
      </c>
      <c r="K15" s="1">
        <v>1494</v>
      </c>
      <c r="L15" s="1">
        <v>745</v>
      </c>
      <c r="M15" s="1">
        <v>749</v>
      </c>
      <c r="N15" s="1">
        <v>1663</v>
      </c>
      <c r="O15" s="1">
        <v>935</v>
      </c>
      <c r="P15" s="1">
        <v>728</v>
      </c>
    </row>
    <row r="16" spans="1:16" x14ac:dyDescent="0.2">
      <c r="A16" s="21" t="s">
        <v>15</v>
      </c>
      <c r="B16" s="1">
        <v>5589</v>
      </c>
      <c r="C16" s="1">
        <v>2816</v>
      </c>
      <c r="D16" s="1">
        <v>2773</v>
      </c>
      <c r="E16" s="1">
        <v>1651</v>
      </c>
      <c r="F16" s="1">
        <v>820</v>
      </c>
      <c r="G16" s="1">
        <v>831</v>
      </c>
      <c r="H16" s="1">
        <v>1577</v>
      </c>
      <c r="I16" s="1">
        <v>775</v>
      </c>
      <c r="J16" s="1">
        <v>802</v>
      </c>
      <c r="K16" s="1">
        <v>1178</v>
      </c>
      <c r="L16" s="1">
        <v>565</v>
      </c>
      <c r="M16" s="1">
        <v>613</v>
      </c>
      <c r="N16" s="1">
        <v>1183</v>
      </c>
      <c r="O16" s="1">
        <v>656</v>
      </c>
      <c r="P16" s="1">
        <v>527</v>
      </c>
    </row>
    <row r="17" spans="1:16" x14ac:dyDescent="0.2">
      <c r="A17" s="21" t="s">
        <v>16</v>
      </c>
      <c r="B17" s="1">
        <v>4345</v>
      </c>
      <c r="C17" s="1">
        <v>2142</v>
      </c>
      <c r="D17" s="1">
        <v>2203</v>
      </c>
      <c r="E17" s="1">
        <v>1199</v>
      </c>
      <c r="F17" s="1">
        <v>573</v>
      </c>
      <c r="G17" s="1">
        <v>626</v>
      </c>
      <c r="H17" s="1">
        <v>1266</v>
      </c>
      <c r="I17" s="1">
        <v>630</v>
      </c>
      <c r="J17" s="1">
        <v>636</v>
      </c>
      <c r="K17" s="1">
        <v>1025</v>
      </c>
      <c r="L17" s="1">
        <v>508</v>
      </c>
      <c r="M17" s="1">
        <v>517</v>
      </c>
      <c r="N17" s="1">
        <v>855</v>
      </c>
      <c r="O17" s="1">
        <v>431</v>
      </c>
      <c r="P17" s="1">
        <v>424</v>
      </c>
    </row>
    <row r="18" spans="1:16" x14ac:dyDescent="0.2">
      <c r="A18" s="21" t="s">
        <v>17</v>
      </c>
      <c r="B18" s="1">
        <v>2715</v>
      </c>
      <c r="C18" s="1">
        <v>1391</v>
      </c>
      <c r="D18" s="1">
        <v>1324</v>
      </c>
      <c r="E18" s="1">
        <v>715</v>
      </c>
      <c r="F18" s="1">
        <v>349</v>
      </c>
      <c r="G18" s="1">
        <v>366</v>
      </c>
      <c r="H18" s="1">
        <v>723</v>
      </c>
      <c r="I18" s="1">
        <v>363</v>
      </c>
      <c r="J18" s="1">
        <v>360</v>
      </c>
      <c r="K18" s="1">
        <v>746</v>
      </c>
      <c r="L18" s="1">
        <v>387</v>
      </c>
      <c r="M18" s="1">
        <v>359</v>
      </c>
      <c r="N18" s="1">
        <v>531</v>
      </c>
      <c r="O18" s="1">
        <v>292</v>
      </c>
      <c r="P18" s="1">
        <v>239</v>
      </c>
    </row>
    <row r="19" spans="1:16" x14ac:dyDescent="0.2">
      <c r="A19" s="21" t="s">
        <v>18</v>
      </c>
      <c r="B19" s="1">
        <v>1685</v>
      </c>
      <c r="C19" s="1">
        <v>895</v>
      </c>
      <c r="D19" s="1">
        <v>790</v>
      </c>
      <c r="E19" s="1">
        <v>438</v>
      </c>
      <c r="F19" s="1">
        <v>222</v>
      </c>
      <c r="G19" s="1">
        <v>216</v>
      </c>
      <c r="H19" s="1">
        <v>479</v>
      </c>
      <c r="I19" s="1">
        <v>243</v>
      </c>
      <c r="J19" s="1">
        <v>236</v>
      </c>
      <c r="K19" s="1">
        <v>394</v>
      </c>
      <c r="L19" s="1">
        <v>216</v>
      </c>
      <c r="M19" s="1">
        <v>178</v>
      </c>
      <c r="N19" s="1">
        <v>374</v>
      </c>
      <c r="O19" s="1">
        <v>214</v>
      </c>
      <c r="P19" s="1">
        <v>160</v>
      </c>
    </row>
    <row r="20" spans="1:16" x14ac:dyDescent="0.2">
      <c r="A20" s="21" t="s">
        <v>19</v>
      </c>
      <c r="B20" s="1">
        <v>1392</v>
      </c>
      <c r="C20" s="1">
        <v>720</v>
      </c>
      <c r="D20" s="1">
        <v>672</v>
      </c>
      <c r="E20" s="1">
        <v>348</v>
      </c>
      <c r="F20" s="1">
        <v>162</v>
      </c>
      <c r="G20" s="1">
        <v>186</v>
      </c>
      <c r="H20" s="1">
        <v>313</v>
      </c>
      <c r="I20" s="1">
        <v>145</v>
      </c>
      <c r="J20" s="1">
        <v>168</v>
      </c>
      <c r="K20" s="1">
        <v>385</v>
      </c>
      <c r="L20" s="1">
        <v>215</v>
      </c>
      <c r="M20" s="1">
        <v>170</v>
      </c>
      <c r="N20" s="1">
        <v>346</v>
      </c>
      <c r="O20" s="1">
        <v>198</v>
      </c>
      <c r="P20" s="1">
        <v>148</v>
      </c>
    </row>
    <row r="21" spans="1:16" x14ac:dyDescent="0.2">
      <c r="A21" s="21" t="s">
        <v>20</v>
      </c>
      <c r="B21" s="6">
        <v>19.100000000000001</v>
      </c>
      <c r="C21" s="6">
        <v>18.7</v>
      </c>
      <c r="D21" s="6">
        <v>19.5</v>
      </c>
      <c r="E21" s="6">
        <v>18.600000000000001</v>
      </c>
      <c r="F21" s="6">
        <v>18.3</v>
      </c>
      <c r="G21" s="6">
        <v>19</v>
      </c>
      <c r="H21" s="6">
        <v>21.3</v>
      </c>
      <c r="I21" s="6">
        <v>20.8</v>
      </c>
      <c r="J21" s="6">
        <v>21.9</v>
      </c>
      <c r="K21" s="6">
        <v>19.2</v>
      </c>
      <c r="L21" s="6">
        <v>18.600000000000001</v>
      </c>
      <c r="M21" s="6">
        <v>19.8</v>
      </c>
      <c r="N21" s="6">
        <v>17.899999999999999</v>
      </c>
      <c r="O21" s="6">
        <v>17.7</v>
      </c>
      <c r="P21" s="6">
        <v>18.2</v>
      </c>
    </row>
    <row r="22" spans="1:16" x14ac:dyDescent="0.2">
      <c r="A22" s="10" t="s">
        <v>50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387A0-28E5-4E0B-AA8B-5246933FAB63}">
  <dimension ref="A1:P104"/>
  <sheetViews>
    <sheetView view="pageBreakPreview" topLeftCell="A85" zoomScale="150" zoomScaleNormal="100" zoomScaleSheetLayoutView="150" workbookViewId="0">
      <selection activeCell="A104" sqref="A104:P104"/>
    </sheetView>
  </sheetViews>
  <sheetFormatPr defaultRowHeight="10.199999999999999" x14ac:dyDescent="0.2"/>
  <cols>
    <col min="1" max="1" width="4.21875" style="22" customWidth="1"/>
    <col min="2" max="4" width="5.88671875" style="1" customWidth="1"/>
    <col min="5" max="16" width="5.21875" style="1" customWidth="1"/>
    <col min="17" max="16384" width="8.88671875" style="1"/>
  </cols>
  <sheetData>
    <row r="1" spans="1:16" x14ac:dyDescent="0.2">
      <c r="A1" s="21" t="s">
        <v>49</v>
      </c>
    </row>
    <row r="2" spans="1:16" x14ac:dyDescent="0.2">
      <c r="A2" s="23"/>
      <c r="B2" s="25" t="s">
        <v>0</v>
      </c>
      <c r="C2" s="25"/>
      <c r="D2" s="25"/>
      <c r="E2" s="25" t="s">
        <v>1</v>
      </c>
      <c r="F2" s="25"/>
      <c r="G2" s="25"/>
      <c r="H2" s="25" t="s">
        <v>2</v>
      </c>
      <c r="I2" s="25"/>
      <c r="J2" s="25"/>
      <c r="K2" s="25" t="s">
        <v>3</v>
      </c>
      <c r="L2" s="25"/>
      <c r="M2" s="25"/>
      <c r="N2" s="25" t="s">
        <v>4</v>
      </c>
      <c r="O2" s="25"/>
      <c r="P2" s="26"/>
    </row>
    <row r="3" spans="1:16" x14ac:dyDescent="0.2">
      <c r="A3" s="24"/>
      <c r="B3" s="3" t="s">
        <v>0</v>
      </c>
      <c r="C3" s="3" t="s">
        <v>21</v>
      </c>
      <c r="D3" s="3" t="s">
        <v>22</v>
      </c>
      <c r="E3" s="3" t="s">
        <v>0</v>
      </c>
      <c r="F3" s="3" t="s">
        <v>21</v>
      </c>
      <c r="G3" s="3" t="s">
        <v>22</v>
      </c>
      <c r="H3" s="3" t="s">
        <v>0</v>
      </c>
      <c r="I3" s="3" t="s">
        <v>21</v>
      </c>
      <c r="J3" s="3" t="s">
        <v>22</v>
      </c>
      <c r="K3" s="3" t="s">
        <v>0</v>
      </c>
      <c r="L3" s="3" t="s">
        <v>21</v>
      </c>
      <c r="M3" s="3" t="s">
        <v>22</v>
      </c>
      <c r="N3" s="3" t="s">
        <v>0</v>
      </c>
      <c r="O3" s="3" t="s">
        <v>21</v>
      </c>
      <c r="P3" s="4" t="s">
        <v>22</v>
      </c>
    </row>
    <row r="4" spans="1:16" x14ac:dyDescent="0.2">
      <c r="A4" s="22" t="s">
        <v>0</v>
      </c>
      <c r="B4" s="1">
        <v>246268</v>
      </c>
      <c r="C4" s="1">
        <v>126322</v>
      </c>
      <c r="D4" s="1">
        <v>119946</v>
      </c>
      <c r="E4" s="1">
        <v>71397</v>
      </c>
      <c r="F4" s="1">
        <v>36640</v>
      </c>
      <c r="G4" s="1">
        <v>34757</v>
      </c>
      <c r="H4" s="1">
        <v>57939</v>
      </c>
      <c r="I4" s="1">
        <v>29617</v>
      </c>
      <c r="J4" s="1">
        <v>28322</v>
      </c>
      <c r="K4" s="1">
        <v>48487</v>
      </c>
      <c r="L4" s="1">
        <v>24465</v>
      </c>
      <c r="M4" s="1">
        <v>24022</v>
      </c>
      <c r="N4" s="1">
        <v>68445</v>
      </c>
      <c r="O4" s="1">
        <v>35600</v>
      </c>
      <c r="P4" s="1">
        <v>32845</v>
      </c>
    </row>
    <row r="5" spans="1:16" x14ac:dyDescent="0.2">
      <c r="A5" s="22">
        <v>0</v>
      </c>
      <c r="B5" s="1">
        <v>6187</v>
      </c>
      <c r="C5" s="1">
        <v>3283</v>
      </c>
      <c r="D5" s="1">
        <v>2904</v>
      </c>
      <c r="E5" s="1">
        <v>1710</v>
      </c>
      <c r="F5" s="1">
        <v>903</v>
      </c>
      <c r="G5" s="1">
        <v>807</v>
      </c>
      <c r="H5" s="1">
        <v>1459</v>
      </c>
      <c r="I5" s="1">
        <v>779</v>
      </c>
      <c r="J5" s="1">
        <v>680</v>
      </c>
      <c r="K5" s="1">
        <v>1039</v>
      </c>
      <c r="L5" s="1">
        <v>563</v>
      </c>
      <c r="M5" s="1">
        <v>476</v>
      </c>
      <c r="N5" s="1">
        <v>1979</v>
      </c>
      <c r="O5" s="1">
        <v>1038</v>
      </c>
      <c r="P5" s="1">
        <v>941</v>
      </c>
    </row>
    <row r="6" spans="1:16" x14ac:dyDescent="0.2">
      <c r="A6" s="22">
        <v>1</v>
      </c>
      <c r="B6" s="1">
        <v>8249</v>
      </c>
      <c r="C6" s="1">
        <v>4243</v>
      </c>
      <c r="D6" s="1">
        <v>4006</v>
      </c>
      <c r="E6" s="1">
        <v>2279</v>
      </c>
      <c r="F6" s="1">
        <v>1182</v>
      </c>
      <c r="G6" s="1">
        <v>1097</v>
      </c>
      <c r="H6" s="1">
        <v>1819</v>
      </c>
      <c r="I6" s="1">
        <v>903</v>
      </c>
      <c r="J6" s="1">
        <v>916</v>
      </c>
      <c r="K6" s="1">
        <v>1462</v>
      </c>
      <c r="L6" s="1">
        <v>758</v>
      </c>
      <c r="M6" s="1">
        <v>704</v>
      </c>
      <c r="N6" s="1">
        <v>2689</v>
      </c>
      <c r="O6" s="1">
        <v>1400</v>
      </c>
      <c r="P6" s="1">
        <v>1289</v>
      </c>
    </row>
    <row r="7" spans="1:16" x14ac:dyDescent="0.2">
      <c r="A7" s="22">
        <v>2</v>
      </c>
      <c r="B7" s="1">
        <v>7780</v>
      </c>
      <c r="C7" s="1">
        <v>4057</v>
      </c>
      <c r="D7" s="1">
        <v>3723</v>
      </c>
      <c r="E7" s="1">
        <v>2143</v>
      </c>
      <c r="F7" s="1">
        <v>1116</v>
      </c>
      <c r="G7" s="1">
        <v>1027</v>
      </c>
      <c r="H7" s="1">
        <v>1696</v>
      </c>
      <c r="I7" s="1">
        <v>899</v>
      </c>
      <c r="J7" s="1">
        <v>797</v>
      </c>
      <c r="K7" s="1">
        <v>1408</v>
      </c>
      <c r="L7" s="1">
        <v>750</v>
      </c>
      <c r="M7" s="1">
        <v>658</v>
      </c>
      <c r="N7" s="1">
        <v>2533</v>
      </c>
      <c r="O7" s="1">
        <v>1292</v>
      </c>
      <c r="P7" s="1">
        <v>1241</v>
      </c>
    </row>
    <row r="8" spans="1:16" x14ac:dyDescent="0.2">
      <c r="A8" s="22">
        <v>3</v>
      </c>
      <c r="B8" s="1">
        <v>7459</v>
      </c>
      <c r="C8" s="1">
        <v>3816</v>
      </c>
      <c r="D8" s="1">
        <v>3643</v>
      </c>
      <c r="E8" s="1">
        <v>2266</v>
      </c>
      <c r="F8" s="1">
        <v>1173</v>
      </c>
      <c r="G8" s="1">
        <v>1093</v>
      </c>
      <c r="H8" s="1">
        <v>1572</v>
      </c>
      <c r="I8" s="1">
        <v>778</v>
      </c>
      <c r="J8" s="1">
        <v>794</v>
      </c>
      <c r="K8" s="1">
        <v>1378</v>
      </c>
      <c r="L8" s="1">
        <v>713</v>
      </c>
      <c r="M8" s="1">
        <v>665</v>
      </c>
      <c r="N8" s="1">
        <v>2243</v>
      </c>
      <c r="O8" s="1">
        <v>1152</v>
      </c>
      <c r="P8" s="1">
        <v>1091</v>
      </c>
    </row>
    <row r="9" spans="1:16" x14ac:dyDescent="0.2">
      <c r="A9" s="22">
        <v>4</v>
      </c>
      <c r="B9" s="1">
        <v>7129</v>
      </c>
      <c r="C9" s="1">
        <v>3678</v>
      </c>
      <c r="D9" s="1">
        <v>3451</v>
      </c>
      <c r="E9" s="1">
        <v>2106</v>
      </c>
      <c r="F9" s="1">
        <v>1103</v>
      </c>
      <c r="G9" s="1">
        <v>1003</v>
      </c>
      <c r="H9" s="1">
        <v>1561</v>
      </c>
      <c r="I9" s="1">
        <v>817</v>
      </c>
      <c r="J9" s="1">
        <v>744</v>
      </c>
      <c r="K9" s="1">
        <v>1372</v>
      </c>
      <c r="L9" s="1">
        <v>671</v>
      </c>
      <c r="M9" s="1">
        <v>701</v>
      </c>
      <c r="N9" s="1">
        <v>2090</v>
      </c>
      <c r="O9" s="1">
        <v>1087</v>
      </c>
      <c r="P9" s="1">
        <v>1003</v>
      </c>
    </row>
    <row r="10" spans="1:16" x14ac:dyDescent="0.2">
      <c r="A10" s="22">
        <v>5</v>
      </c>
      <c r="B10" s="1">
        <v>7266</v>
      </c>
      <c r="C10" s="1">
        <v>3752</v>
      </c>
      <c r="D10" s="1">
        <v>3514</v>
      </c>
      <c r="E10" s="1">
        <v>2185</v>
      </c>
      <c r="F10" s="1">
        <v>1129</v>
      </c>
      <c r="G10" s="1">
        <v>1056</v>
      </c>
      <c r="H10" s="1">
        <v>1500</v>
      </c>
      <c r="I10" s="1">
        <v>833</v>
      </c>
      <c r="J10" s="1">
        <v>667</v>
      </c>
      <c r="K10" s="1">
        <v>1375</v>
      </c>
      <c r="L10" s="1">
        <v>656</v>
      </c>
      <c r="M10" s="1">
        <v>719</v>
      </c>
      <c r="N10" s="1">
        <v>2206</v>
      </c>
      <c r="O10" s="1">
        <v>1134</v>
      </c>
      <c r="P10" s="1">
        <v>1072</v>
      </c>
    </row>
    <row r="11" spans="1:16" x14ac:dyDescent="0.2">
      <c r="A11" s="22">
        <v>6</v>
      </c>
      <c r="B11" s="1">
        <v>7148</v>
      </c>
      <c r="C11" s="1">
        <v>3734</v>
      </c>
      <c r="D11" s="1">
        <v>3414</v>
      </c>
      <c r="E11" s="1">
        <v>2117</v>
      </c>
      <c r="F11" s="1">
        <v>1116</v>
      </c>
      <c r="G11" s="1">
        <v>1001</v>
      </c>
      <c r="H11" s="1">
        <v>1566</v>
      </c>
      <c r="I11" s="1">
        <v>799</v>
      </c>
      <c r="J11" s="1">
        <v>767</v>
      </c>
      <c r="K11" s="1">
        <v>1445</v>
      </c>
      <c r="L11" s="1">
        <v>739</v>
      </c>
      <c r="M11" s="1">
        <v>706</v>
      </c>
      <c r="N11" s="1">
        <v>2020</v>
      </c>
      <c r="O11" s="1">
        <v>1080</v>
      </c>
      <c r="P11" s="1">
        <v>940</v>
      </c>
    </row>
    <row r="12" spans="1:16" x14ac:dyDescent="0.2">
      <c r="A12" s="22">
        <v>7</v>
      </c>
      <c r="B12" s="1">
        <v>6956</v>
      </c>
      <c r="C12" s="1">
        <v>3563</v>
      </c>
      <c r="D12" s="1">
        <v>3393</v>
      </c>
      <c r="E12" s="1">
        <v>1984</v>
      </c>
      <c r="F12" s="1">
        <v>1010</v>
      </c>
      <c r="G12" s="1">
        <v>974</v>
      </c>
      <c r="H12" s="1">
        <v>1467</v>
      </c>
      <c r="I12" s="1">
        <v>739</v>
      </c>
      <c r="J12" s="1">
        <v>728</v>
      </c>
      <c r="K12" s="1">
        <v>1500</v>
      </c>
      <c r="L12" s="1">
        <v>759</v>
      </c>
      <c r="M12" s="1">
        <v>741</v>
      </c>
      <c r="N12" s="1">
        <v>2005</v>
      </c>
      <c r="O12" s="1">
        <v>1055</v>
      </c>
      <c r="P12" s="1">
        <v>950</v>
      </c>
    </row>
    <row r="13" spans="1:16" x14ac:dyDescent="0.2">
      <c r="A13" s="22">
        <v>8</v>
      </c>
      <c r="B13" s="1">
        <v>6851</v>
      </c>
      <c r="C13" s="1">
        <v>3486</v>
      </c>
      <c r="D13" s="1">
        <v>3365</v>
      </c>
      <c r="E13" s="1">
        <v>2003</v>
      </c>
      <c r="F13" s="1">
        <v>1028</v>
      </c>
      <c r="G13" s="1">
        <v>975</v>
      </c>
      <c r="H13" s="1">
        <v>1449</v>
      </c>
      <c r="I13" s="1">
        <v>739</v>
      </c>
      <c r="J13" s="1">
        <v>710</v>
      </c>
      <c r="K13" s="1">
        <v>1468</v>
      </c>
      <c r="L13" s="1">
        <v>696</v>
      </c>
      <c r="M13" s="1">
        <v>772</v>
      </c>
      <c r="N13" s="1">
        <v>1931</v>
      </c>
      <c r="O13" s="1">
        <v>1023</v>
      </c>
      <c r="P13" s="1">
        <v>908</v>
      </c>
    </row>
    <row r="14" spans="1:16" x14ac:dyDescent="0.2">
      <c r="A14" s="22">
        <v>9</v>
      </c>
      <c r="B14" s="1">
        <v>6772</v>
      </c>
      <c r="C14" s="1">
        <v>3590</v>
      </c>
      <c r="D14" s="1">
        <v>3182</v>
      </c>
      <c r="E14" s="1">
        <v>2047</v>
      </c>
      <c r="F14" s="1">
        <v>1118</v>
      </c>
      <c r="G14" s="1">
        <v>929</v>
      </c>
      <c r="H14" s="1">
        <v>1337</v>
      </c>
      <c r="I14" s="1">
        <v>710</v>
      </c>
      <c r="J14" s="1">
        <v>627</v>
      </c>
      <c r="K14" s="1">
        <v>1389</v>
      </c>
      <c r="L14" s="1">
        <v>717</v>
      </c>
      <c r="M14" s="1">
        <v>672</v>
      </c>
      <c r="N14" s="1">
        <v>1999</v>
      </c>
      <c r="O14" s="1">
        <v>1045</v>
      </c>
      <c r="P14" s="1">
        <v>954</v>
      </c>
    </row>
    <row r="15" spans="1:16" x14ac:dyDescent="0.2">
      <c r="A15" s="22">
        <v>10</v>
      </c>
      <c r="B15" s="1">
        <v>6367</v>
      </c>
      <c r="C15" s="1">
        <v>3342</v>
      </c>
      <c r="D15" s="1">
        <v>3025</v>
      </c>
      <c r="E15" s="1">
        <v>1901</v>
      </c>
      <c r="F15" s="1">
        <v>976</v>
      </c>
      <c r="G15" s="1">
        <v>925</v>
      </c>
      <c r="H15" s="1">
        <v>1382</v>
      </c>
      <c r="I15" s="1">
        <v>737</v>
      </c>
      <c r="J15" s="1">
        <v>645</v>
      </c>
      <c r="K15" s="1">
        <v>1297</v>
      </c>
      <c r="L15" s="1">
        <v>688</v>
      </c>
      <c r="M15" s="1">
        <v>609</v>
      </c>
      <c r="N15" s="1">
        <v>1787</v>
      </c>
      <c r="O15" s="1">
        <v>941</v>
      </c>
      <c r="P15" s="1">
        <v>846</v>
      </c>
    </row>
    <row r="16" spans="1:16" x14ac:dyDescent="0.2">
      <c r="A16" s="22">
        <v>11</v>
      </c>
      <c r="B16" s="1">
        <v>6174</v>
      </c>
      <c r="C16" s="1">
        <v>3274</v>
      </c>
      <c r="D16" s="1">
        <v>2900</v>
      </c>
      <c r="E16" s="1">
        <v>1920</v>
      </c>
      <c r="F16" s="1">
        <v>998</v>
      </c>
      <c r="G16" s="1">
        <v>922</v>
      </c>
      <c r="H16" s="1">
        <v>1364</v>
      </c>
      <c r="I16" s="1">
        <v>720</v>
      </c>
      <c r="J16" s="1">
        <v>644</v>
      </c>
      <c r="K16" s="1">
        <v>1155</v>
      </c>
      <c r="L16" s="1">
        <v>615</v>
      </c>
      <c r="M16" s="1">
        <v>540</v>
      </c>
      <c r="N16" s="1">
        <v>1735</v>
      </c>
      <c r="O16" s="1">
        <v>941</v>
      </c>
      <c r="P16" s="1">
        <v>794</v>
      </c>
    </row>
    <row r="17" spans="1:16" x14ac:dyDescent="0.2">
      <c r="A17" s="22">
        <v>12</v>
      </c>
      <c r="B17" s="1">
        <v>6650</v>
      </c>
      <c r="C17" s="1">
        <v>3492</v>
      </c>
      <c r="D17" s="1">
        <v>3158</v>
      </c>
      <c r="E17" s="1">
        <v>2026</v>
      </c>
      <c r="F17" s="1">
        <v>1021</v>
      </c>
      <c r="G17" s="1">
        <v>1005</v>
      </c>
      <c r="H17" s="1">
        <v>1410</v>
      </c>
      <c r="I17" s="1">
        <v>754</v>
      </c>
      <c r="J17" s="1">
        <v>656</v>
      </c>
      <c r="K17" s="1">
        <v>1412</v>
      </c>
      <c r="L17" s="1">
        <v>759</v>
      </c>
      <c r="M17" s="1">
        <v>653</v>
      </c>
      <c r="N17" s="1">
        <v>1802</v>
      </c>
      <c r="O17" s="1">
        <v>958</v>
      </c>
      <c r="P17" s="1">
        <v>844</v>
      </c>
    </row>
    <row r="18" spans="1:16" x14ac:dyDescent="0.2">
      <c r="A18" s="22">
        <v>13</v>
      </c>
      <c r="B18" s="1">
        <v>5485</v>
      </c>
      <c r="C18" s="1">
        <v>2903</v>
      </c>
      <c r="D18" s="1">
        <v>2582</v>
      </c>
      <c r="E18" s="1">
        <v>1694</v>
      </c>
      <c r="F18" s="1">
        <v>896</v>
      </c>
      <c r="G18" s="1">
        <v>798</v>
      </c>
      <c r="H18" s="1">
        <v>1257</v>
      </c>
      <c r="I18" s="1">
        <v>646</v>
      </c>
      <c r="J18" s="1">
        <v>611</v>
      </c>
      <c r="K18" s="1">
        <v>1073</v>
      </c>
      <c r="L18" s="1">
        <v>572</v>
      </c>
      <c r="M18" s="1">
        <v>501</v>
      </c>
      <c r="N18" s="1">
        <v>1461</v>
      </c>
      <c r="O18" s="1">
        <v>789</v>
      </c>
      <c r="P18" s="1">
        <v>672</v>
      </c>
    </row>
    <row r="19" spans="1:16" x14ac:dyDescent="0.2">
      <c r="A19" s="22">
        <v>14</v>
      </c>
      <c r="B19" s="1">
        <v>5360</v>
      </c>
      <c r="C19" s="1">
        <v>2822</v>
      </c>
      <c r="D19" s="1">
        <v>2538</v>
      </c>
      <c r="E19" s="1">
        <v>1659</v>
      </c>
      <c r="F19" s="1">
        <v>877</v>
      </c>
      <c r="G19" s="1">
        <v>782</v>
      </c>
      <c r="H19" s="1">
        <v>1176</v>
      </c>
      <c r="I19" s="1">
        <v>637</v>
      </c>
      <c r="J19" s="1">
        <v>539</v>
      </c>
      <c r="K19" s="1">
        <v>1069</v>
      </c>
      <c r="L19" s="1">
        <v>565</v>
      </c>
      <c r="M19" s="1">
        <v>504</v>
      </c>
      <c r="N19" s="1">
        <v>1456</v>
      </c>
      <c r="O19" s="1">
        <v>743</v>
      </c>
      <c r="P19" s="1">
        <v>713</v>
      </c>
    </row>
    <row r="20" spans="1:16" x14ac:dyDescent="0.2">
      <c r="A20" s="22">
        <v>15</v>
      </c>
      <c r="B20" s="1">
        <v>5618</v>
      </c>
      <c r="C20" s="1">
        <v>2965</v>
      </c>
      <c r="D20" s="1">
        <v>2653</v>
      </c>
      <c r="E20" s="1">
        <v>1729</v>
      </c>
      <c r="F20" s="1">
        <v>902</v>
      </c>
      <c r="G20" s="1">
        <v>827</v>
      </c>
      <c r="H20" s="1">
        <v>1258</v>
      </c>
      <c r="I20" s="1">
        <v>678</v>
      </c>
      <c r="J20" s="1">
        <v>580</v>
      </c>
      <c r="K20" s="1">
        <v>1082</v>
      </c>
      <c r="L20" s="1">
        <v>560</v>
      </c>
      <c r="M20" s="1">
        <v>522</v>
      </c>
      <c r="N20" s="1">
        <v>1549</v>
      </c>
      <c r="O20" s="1">
        <v>825</v>
      </c>
      <c r="P20" s="1">
        <v>724</v>
      </c>
    </row>
    <row r="21" spans="1:16" x14ac:dyDescent="0.2">
      <c r="A21" s="22">
        <v>16</v>
      </c>
      <c r="B21" s="1">
        <v>5398</v>
      </c>
      <c r="C21" s="1">
        <v>2882</v>
      </c>
      <c r="D21" s="1">
        <v>2516</v>
      </c>
      <c r="E21" s="1">
        <v>1620</v>
      </c>
      <c r="F21" s="1">
        <v>856</v>
      </c>
      <c r="G21" s="1">
        <v>764</v>
      </c>
      <c r="H21" s="1">
        <v>1193</v>
      </c>
      <c r="I21" s="1">
        <v>620</v>
      </c>
      <c r="J21" s="1">
        <v>573</v>
      </c>
      <c r="K21" s="1">
        <v>1137</v>
      </c>
      <c r="L21" s="1">
        <v>614</v>
      </c>
      <c r="M21" s="1">
        <v>523</v>
      </c>
      <c r="N21" s="1">
        <v>1448</v>
      </c>
      <c r="O21" s="1">
        <v>792</v>
      </c>
      <c r="P21" s="1">
        <v>656</v>
      </c>
    </row>
    <row r="22" spans="1:16" x14ac:dyDescent="0.2">
      <c r="A22" s="22">
        <v>17</v>
      </c>
      <c r="B22" s="1">
        <v>5135</v>
      </c>
      <c r="C22" s="1">
        <v>2742</v>
      </c>
      <c r="D22" s="1">
        <v>2393</v>
      </c>
      <c r="E22" s="1">
        <v>1550</v>
      </c>
      <c r="F22" s="1">
        <v>808</v>
      </c>
      <c r="G22" s="1">
        <v>742</v>
      </c>
      <c r="H22" s="1">
        <v>1112</v>
      </c>
      <c r="I22" s="1">
        <v>573</v>
      </c>
      <c r="J22" s="1">
        <v>539</v>
      </c>
      <c r="K22" s="1">
        <v>977</v>
      </c>
      <c r="L22" s="1">
        <v>538</v>
      </c>
      <c r="M22" s="1">
        <v>439</v>
      </c>
      <c r="N22" s="1">
        <v>1496</v>
      </c>
      <c r="O22" s="1">
        <v>823</v>
      </c>
      <c r="P22" s="1">
        <v>673</v>
      </c>
    </row>
    <row r="23" spans="1:16" x14ac:dyDescent="0.2">
      <c r="A23" s="22">
        <v>18</v>
      </c>
      <c r="B23" s="1">
        <v>5174</v>
      </c>
      <c r="C23" s="1">
        <v>2659</v>
      </c>
      <c r="D23" s="1">
        <v>2515</v>
      </c>
      <c r="E23" s="1">
        <v>1500</v>
      </c>
      <c r="F23" s="1">
        <v>762</v>
      </c>
      <c r="G23" s="1">
        <v>738</v>
      </c>
      <c r="H23" s="1">
        <v>1058</v>
      </c>
      <c r="I23" s="1">
        <v>529</v>
      </c>
      <c r="J23" s="1">
        <v>529</v>
      </c>
      <c r="K23" s="1">
        <v>1077</v>
      </c>
      <c r="L23" s="1">
        <v>573</v>
      </c>
      <c r="M23" s="1">
        <v>504</v>
      </c>
      <c r="N23" s="1">
        <v>1539</v>
      </c>
      <c r="O23" s="1">
        <v>795</v>
      </c>
      <c r="P23" s="1">
        <v>744</v>
      </c>
    </row>
    <row r="24" spans="1:16" x14ac:dyDescent="0.2">
      <c r="A24" s="22">
        <v>19</v>
      </c>
      <c r="B24" s="1">
        <v>4894</v>
      </c>
      <c r="C24" s="1">
        <v>2527</v>
      </c>
      <c r="D24" s="1">
        <v>2367</v>
      </c>
      <c r="E24" s="1">
        <v>1448</v>
      </c>
      <c r="F24" s="1">
        <v>746</v>
      </c>
      <c r="G24" s="1">
        <v>702</v>
      </c>
      <c r="H24" s="1">
        <v>1042</v>
      </c>
      <c r="I24" s="1">
        <v>526</v>
      </c>
      <c r="J24" s="1">
        <v>516</v>
      </c>
      <c r="K24" s="1">
        <v>1015</v>
      </c>
      <c r="L24" s="1">
        <v>503</v>
      </c>
      <c r="M24" s="1">
        <v>512</v>
      </c>
      <c r="N24" s="1">
        <v>1389</v>
      </c>
      <c r="O24" s="1">
        <v>752</v>
      </c>
      <c r="P24" s="1">
        <v>637</v>
      </c>
    </row>
    <row r="25" spans="1:16" x14ac:dyDescent="0.2">
      <c r="A25" s="22">
        <v>20</v>
      </c>
      <c r="B25" s="1">
        <v>4608</v>
      </c>
      <c r="C25" s="1">
        <v>2420</v>
      </c>
      <c r="D25" s="1">
        <v>2188</v>
      </c>
      <c r="E25" s="1">
        <v>1411</v>
      </c>
      <c r="F25" s="1">
        <v>747</v>
      </c>
      <c r="G25" s="1">
        <v>664</v>
      </c>
      <c r="H25" s="1">
        <v>1014</v>
      </c>
      <c r="I25" s="1">
        <v>520</v>
      </c>
      <c r="J25" s="1">
        <v>494</v>
      </c>
      <c r="K25" s="1">
        <v>888</v>
      </c>
      <c r="L25" s="1">
        <v>466</v>
      </c>
      <c r="M25" s="1">
        <v>422</v>
      </c>
      <c r="N25" s="1">
        <v>1295</v>
      </c>
      <c r="O25" s="1">
        <v>687</v>
      </c>
      <c r="P25" s="1">
        <v>608</v>
      </c>
    </row>
    <row r="26" spans="1:16" x14ac:dyDescent="0.2">
      <c r="A26" s="22">
        <v>21</v>
      </c>
      <c r="B26" s="1">
        <v>4198</v>
      </c>
      <c r="C26" s="1">
        <v>2245</v>
      </c>
      <c r="D26" s="1">
        <v>1953</v>
      </c>
      <c r="E26" s="1">
        <v>1242</v>
      </c>
      <c r="F26" s="1">
        <v>674</v>
      </c>
      <c r="G26" s="1">
        <v>568</v>
      </c>
      <c r="H26" s="1">
        <v>976</v>
      </c>
      <c r="I26" s="1">
        <v>509</v>
      </c>
      <c r="J26" s="1">
        <v>467</v>
      </c>
      <c r="K26" s="1">
        <v>777</v>
      </c>
      <c r="L26" s="1">
        <v>416</v>
      </c>
      <c r="M26" s="1">
        <v>361</v>
      </c>
      <c r="N26" s="1">
        <v>1203</v>
      </c>
      <c r="O26" s="1">
        <v>646</v>
      </c>
      <c r="P26" s="1">
        <v>557</v>
      </c>
    </row>
    <row r="27" spans="1:16" x14ac:dyDescent="0.2">
      <c r="A27" s="22">
        <v>22</v>
      </c>
      <c r="B27" s="1">
        <v>4421</v>
      </c>
      <c r="C27" s="1">
        <v>2295</v>
      </c>
      <c r="D27" s="1">
        <v>2126</v>
      </c>
      <c r="E27" s="1">
        <v>1343</v>
      </c>
      <c r="F27" s="1">
        <v>730</v>
      </c>
      <c r="G27" s="1">
        <v>613</v>
      </c>
      <c r="H27" s="1">
        <v>982</v>
      </c>
      <c r="I27" s="1">
        <v>506</v>
      </c>
      <c r="J27" s="1">
        <v>476</v>
      </c>
      <c r="K27" s="1">
        <v>847</v>
      </c>
      <c r="L27" s="1">
        <v>420</v>
      </c>
      <c r="M27" s="1">
        <v>427</v>
      </c>
      <c r="N27" s="1">
        <v>1249</v>
      </c>
      <c r="O27" s="1">
        <v>639</v>
      </c>
      <c r="P27" s="1">
        <v>610</v>
      </c>
    </row>
    <row r="28" spans="1:16" x14ac:dyDescent="0.2">
      <c r="A28" s="22">
        <v>23</v>
      </c>
      <c r="B28" s="1">
        <v>4080</v>
      </c>
      <c r="C28" s="1">
        <v>1985</v>
      </c>
      <c r="D28" s="1">
        <v>2095</v>
      </c>
      <c r="E28" s="1">
        <v>1207</v>
      </c>
      <c r="F28" s="1">
        <v>644</v>
      </c>
      <c r="G28" s="1">
        <v>563</v>
      </c>
      <c r="H28" s="1">
        <v>932</v>
      </c>
      <c r="I28" s="1">
        <v>460</v>
      </c>
      <c r="J28" s="1">
        <v>472</v>
      </c>
      <c r="K28" s="1">
        <v>755</v>
      </c>
      <c r="L28" s="1">
        <v>317</v>
      </c>
      <c r="M28" s="1">
        <v>438</v>
      </c>
      <c r="N28" s="1">
        <v>1186</v>
      </c>
      <c r="O28" s="1">
        <v>564</v>
      </c>
      <c r="P28" s="1">
        <v>622</v>
      </c>
    </row>
    <row r="29" spans="1:16" x14ac:dyDescent="0.2">
      <c r="A29" s="22">
        <v>24</v>
      </c>
      <c r="B29" s="1">
        <v>4105</v>
      </c>
      <c r="C29" s="1">
        <v>2012</v>
      </c>
      <c r="D29" s="1">
        <v>2093</v>
      </c>
      <c r="E29" s="1">
        <v>1162</v>
      </c>
      <c r="F29" s="1">
        <v>625</v>
      </c>
      <c r="G29" s="1">
        <v>537</v>
      </c>
      <c r="H29" s="1">
        <v>941</v>
      </c>
      <c r="I29" s="1">
        <v>467</v>
      </c>
      <c r="J29" s="1">
        <v>474</v>
      </c>
      <c r="K29" s="1">
        <v>794</v>
      </c>
      <c r="L29" s="1">
        <v>381</v>
      </c>
      <c r="M29" s="1">
        <v>413</v>
      </c>
      <c r="N29" s="1">
        <v>1208</v>
      </c>
      <c r="O29" s="1">
        <v>539</v>
      </c>
      <c r="P29" s="1">
        <v>669</v>
      </c>
    </row>
    <row r="30" spans="1:16" x14ac:dyDescent="0.2">
      <c r="A30" s="22">
        <v>25</v>
      </c>
      <c r="B30" s="1">
        <v>4180</v>
      </c>
      <c r="C30" s="1">
        <v>2042</v>
      </c>
      <c r="D30" s="1">
        <v>2138</v>
      </c>
      <c r="E30" s="1">
        <v>1185</v>
      </c>
      <c r="F30" s="1">
        <v>595</v>
      </c>
      <c r="G30" s="1">
        <v>590</v>
      </c>
      <c r="H30" s="1">
        <v>937</v>
      </c>
      <c r="I30" s="1">
        <v>465</v>
      </c>
      <c r="J30" s="1">
        <v>472</v>
      </c>
      <c r="K30" s="1">
        <v>829</v>
      </c>
      <c r="L30" s="1">
        <v>390</v>
      </c>
      <c r="M30" s="1">
        <v>439</v>
      </c>
      <c r="N30" s="1">
        <v>1229</v>
      </c>
      <c r="O30" s="1">
        <v>592</v>
      </c>
      <c r="P30" s="1">
        <v>637</v>
      </c>
    </row>
    <row r="31" spans="1:16" x14ac:dyDescent="0.2">
      <c r="A31" s="22">
        <v>26</v>
      </c>
      <c r="B31" s="1">
        <v>3821</v>
      </c>
      <c r="C31" s="1">
        <v>1827</v>
      </c>
      <c r="D31" s="1">
        <v>1994</v>
      </c>
      <c r="E31" s="1">
        <v>1089</v>
      </c>
      <c r="F31" s="1">
        <v>565</v>
      </c>
      <c r="G31" s="1">
        <v>524</v>
      </c>
      <c r="H31" s="1">
        <v>899</v>
      </c>
      <c r="I31" s="1">
        <v>408</v>
      </c>
      <c r="J31" s="1">
        <v>491</v>
      </c>
      <c r="K31" s="1">
        <v>707</v>
      </c>
      <c r="L31" s="1">
        <v>317</v>
      </c>
      <c r="M31" s="1">
        <v>390</v>
      </c>
      <c r="N31" s="1">
        <v>1126</v>
      </c>
      <c r="O31" s="1">
        <v>537</v>
      </c>
      <c r="P31" s="1">
        <v>589</v>
      </c>
    </row>
    <row r="32" spans="1:16" x14ac:dyDescent="0.2">
      <c r="A32" s="22">
        <v>27</v>
      </c>
      <c r="B32" s="1">
        <v>3814</v>
      </c>
      <c r="C32" s="1">
        <v>1858</v>
      </c>
      <c r="D32" s="1">
        <v>1956</v>
      </c>
      <c r="E32" s="1">
        <v>1084</v>
      </c>
      <c r="F32" s="1">
        <v>522</v>
      </c>
      <c r="G32" s="1">
        <v>562</v>
      </c>
      <c r="H32" s="1">
        <v>916</v>
      </c>
      <c r="I32" s="1">
        <v>450</v>
      </c>
      <c r="J32" s="1">
        <v>466</v>
      </c>
      <c r="K32" s="1">
        <v>731</v>
      </c>
      <c r="L32" s="1">
        <v>339</v>
      </c>
      <c r="M32" s="1">
        <v>392</v>
      </c>
      <c r="N32" s="1">
        <v>1083</v>
      </c>
      <c r="O32" s="1">
        <v>547</v>
      </c>
      <c r="P32" s="1">
        <v>536</v>
      </c>
    </row>
    <row r="33" spans="1:16" x14ac:dyDescent="0.2">
      <c r="A33" s="22">
        <v>28</v>
      </c>
      <c r="B33" s="1">
        <v>4011</v>
      </c>
      <c r="C33" s="1">
        <v>1885</v>
      </c>
      <c r="D33" s="1">
        <v>2126</v>
      </c>
      <c r="E33" s="1">
        <v>1068</v>
      </c>
      <c r="F33" s="1">
        <v>514</v>
      </c>
      <c r="G33" s="1">
        <v>554</v>
      </c>
      <c r="H33" s="1">
        <v>987</v>
      </c>
      <c r="I33" s="1">
        <v>492</v>
      </c>
      <c r="J33" s="1">
        <v>495</v>
      </c>
      <c r="K33" s="1">
        <v>822</v>
      </c>
      <c r="L33" s="1">
        <v>352</v>
      </c>
      <c r="M33" s="1">
        <v>470</v>
      </c>
      <c r="N33" s="1">
        <v>1134</v>
      </c>
      <c r="O33" s="1">
        <v>527</v>
      </c>
      <c r="P33" s="1">
        <v>607</v>
      </c>
    </row>
    <row r="34" spans="1:16" x14ac:dyDescent="0.2">
      <c r="A34" s="22">
        <v>29</v>
      </c>
      <c r="B34" s="1">
        <v>3951</v>
      </c>
      <c r="C34" s="1">
        <v>1948</v>
      </c>
      <c r="D34" s="1">
        <v>2003</v>
      </c>
      <c r="E34" s="1">
        <v>1055</v>
      </c>
      <c r="F34" s="1">
        <v>530</v>
      </c>
      <c r="G34" s="1">
        <v>525</v>
      </c>
      <c r="H34" s="1">
        <v>971</v>
      </c>
      <c r="I34" s="1">
        <v>461</v>
      </c>
      <c r="J34" s="1">
        <v>510</v>
      </c>
      <c r="K34" s="1">
        <v>723</v>
      </c>
      <c r="L34" s="1">
        <v>360</v>
      </c>
      <c r="M34" s="1">
        <v>363</v>
      </c>
      <c r="N34" s="1">
        <v>1202</v>
      </c>
      <c r="O34" s="1">
        <v>597</v>
      </c>
      <c r="P34" s="1">
        <v>605</v>
      </c>
    </row>
    <row r="35" spans="1:16" x14ac:dyDescent="0.2">
      <c r="A35" s="22">
        <v>30</v>
      </c>
      <c r="B35" s="1">
        <v>3798</v>
      </c>
      <c r="C35" s="1">
        <v>1831</v>
      </c>
      <c r="D35" s="1">
        <v>1967</v>
      </c>
      <c r="E35" s="1">
        <v>1039</v>
      </c>
      <c r="F35" s="1">
        <v>520</v>
      </c>
      <c r="G35" s="1">
        <v>519</v>
      </c>
      <c r="H35" s="1">
        <v>889</v>
      </c>
      <c r="I35" s="1">
        <v>430</v>
      </c>
      <c r="J35" s="1">
        <v>459</v>
      </c>
      <c r="K35" s="1">
        <v>850</v>
      </c>
      <c r="L35" s="1">
        <v>391</v>
      </c>
      <c r="M35" s="1">
        <v>459</v>
      </c>
      <c r="N35" s="1">
        <v>1020</v>
      </c>
      <c r="O35" s="1">
        <v>490</v>
      </c>
      <c r="P35" s="1">
        <v>530</v>
      </c>
    </row>
    <row r="36" spans="1:16" x14ac:dyDescent="0.2">
      <c r="A36" s="22">
        <v>31</v>
      </c>
      <c r="B36" s="1">
        <v>3502</v>
      </c>
      <c r="C36" s="1">
        <v>1798</v>
      </c>
      <c r="D36" s="1">
        <v>1704</v>
      </c>
      <c r="E36" s="1">
        <v>909</v>
      </c>
      <c r="F36" s="1">
        <v>463</v>
      </c>
      <c r="G36" s="1">
        <v>446</v>
      </c>
      <c r="H36" s="1">
        <v>1007</v>
      </c>
      <c r="I36" s="1">
        <v>514</v>
      </c>
      <c r="J36" s="1">
        <v>493</v>
      </c>
      <c r="K36" s="1">
        <v>580</v>
      </c>
      <c r="L36" s="1">
        <v>288</v>
      </c>
      <c r="M36" s="1">
        <v>292</v>
      </c>
      <c r="N36" s="1">
        <v>1006</v>
      </c>
      <c r="O36" s="1">
        <v>533</v>
      </c>
      <c r="P36" s="1">
        <v>473</v>
      </c>
    </row>
    <row r="37" spans="1:16" x14ac:dyDescent="0.2">
      <c r="A37" s="22">
        <v>32</v>
      </c>
      <c r="B37" s="1">
        <v>3625</v>
      </c>
      <c r="C37" s="1">
        <v>1806</v>
      </c>
      <c r="D37" s="1">
        <v>1819</v>
      </c>
      <c r="E37" s="1">
        <v>981</v>
      </c>
      <c r="F37" s="1">
        <v>493</v>
      </c>
      <c r="G37" s="1">
        <v>488</v>
      </c>
      <c r="H37" s="1">
        <v>962</v>
      </c>
      <c r="I37" s="1">
        <v>505</v>
      </c>
      <c r="J37" s="1">
        <v>457</v>
      </c>
      <c r="K37" s="1">
        <v>671</v>
      </c>
      <c r="L37" s="1">
        <v>295</v>
      </c>
      <c r="M37" s="1">
        <v>376</v>
      </c>
      <c r="N37" s="1">
        <v>1011</v>
      </c>
      <c r="O37" s="1">
        <v>513</v>
      </c>
      <c r="P37" s="1">
        <v>498</v>
      </c>
    </row>
    <row r="38" spans="1:16" x14ac:dyDescent="0.2">
      <c r="A38" s="22">
        <v>33</v>
      </c>
      <c r="B38" s="1">
        <v>2928</v>
      </c>
      <c r="C38" s="1">
        <v>1464</v>
      </c>
      <c r="D38" s="1">
        <v>1464</v>
      </c>
      <c r="E38" s="1">
        <v>784</v>
      </c>
      <c r="F38" s="1">
        <v>385</v>
      </c>
      <c r="G38" s="1">
        <v>399</v>
      </c>
      <c r="H38" s="1">
        <v>805</v>
      </c>
      <c r="I38" s="1">
        <v>407</v>
      </c>
      <c r="J38" s="1">
        <v>398</v>
      </c>
      <c r="K38" s="1">
        <v>538</v>
      </c>
      <c r="L38" s="1">
        <v>265</v>
      </c>
      <c r="M38" s="1">
        <v>273</v>
      </c>
      <c r="N38" s="1">
        <v>801</v>
      </c>
      <c r="O38" s="1">
        <v>407</v>
      </c>
      <c r="P38" s="1">
        <v>394</v>
      </c>
    </row>
    <row r="39" spans="1:16" x14ac:dyDescent="0.2">
      <c r="A39" s="22">
        <v>34</v>
      </c>
      <c r="B39" s="1">
        <v>2864</v>
      </c>
      <c r="C39" s="1">
        <v>1431</v>
      </c>
      <c r="D39" s="1">
        <v>1433</v>
      </c>
      <c r="E39" s="1">
        <v>789</v>
      </c>
      <c r="F39" s="1">
        <v>401</v>
      </c>
      <c r="G39" s="1">
        <v>388</v>
      </c>
      <c r="H39" s="1">
        <v>724</v>
      </c>
      <c r="I39" s="1">
        <v>367</v>
      </c>
      <c r="J39" s="1">
        <v>357</v>
      </c>
      <c r="K39" s="1">
        <v>577</v>
      </c>
      <c r="L39" s="1">
        <v>267</v>
      </c>
      <c r="M39" s="1">
        <v>310</v>
      </c>
      <c r="N39" s="1">
        <v>774</v>
      </c>
      <c r="O39" s="1">
        <v>396</v>
      </c>
      <c r="P39" s="1">
        <v>378</v>
      </c>
    </row>
    <row r="40" spans="1:16" x14ac:dyDescent="0.2">
      <c r="A40" s="22">
        <v>35</v>
      </c>
      <c r="B40" s="1">
        <v>3373</v>
      </c>
      <c r="C40" s="1">
        <v>1766</v>
      </c>
      <c r="D40" s="1">
        <v>1607</v>
      </c>
      <c r="E40" s="1">
        <v>968</v>
      </c>
      <c r="F40" s="1">
        <v>490</v>
      </c>
      <c r="G40" s="1">
        <v>478</v>
      </c>
      <c r="H40" s="1">
        <v>860</v>
      </c>
      <c r="I40" s="1">
        <v>479</v>
      </c>
      <c r="J40" s="1">
        <v>381</v>
      </c>
      <c r="K40" s="1">
        <v>635</v>
      </c>
      <c r="L40" s="1">
        <v>322</v>
      </c>
      <c r="M40" s="1">
        <v>313</v>
      </c>
      <c r="N40" s="1">
        <v>910</v>
      </c>
      <c r="O40" s="1">
        <v>475</v>
      </c>
      <c r="P40" s="1">
        <v>435</v>
      </c>
    </row>
    <row r="41" spans="1:16" x14ac:dyDescent="0.2">
      <c r="A41" s="22">
        <v>36</v>
      </c>
      <c r="B41" s="1">
        <v>3080</v>
      </c>
      <c r="C41" s="1">
        <v>1611</v>
      </c>
      <c r="D41" s="1">
        <v>1469</v>
      </c>
      <c r="E41" s="1">
        <v>890</v>
      </c>
      <c r="F41" s="1">
        <v>462</v>
      </c>
      <c r="G41" s="1">
        <v>428</v>
      </c>
      <c r="H41" s="1">
        <v>738</v>
      </c>
      <c r="I41" s="1">
        <v>394</v>
      </c>
      <c r="J41" s="1">
        <v>344</v>
      </c>
      <c r="K41" s="1">
        <v>559</v>
      </c>
      <c r="L41" s="1">
        <v>278</v>
      </c>
      <c r="M41" s="1">
        <v>281</v>
      </c>
      <c r="N41" s="1">
        <v>893</v>
      </c>
      <c r="O41" s="1">
        <v>477</v>
      </c>
      <c r="P41" s="1">
        <v>416</v>
      </c>
    </row>
    <row r="42" spans="1:16" x14ac:dyDescent="0.2">
      <c r="A42" s="22">
        <v>37</v>
      </c>
      <c r="B42" s="1">
        <v>2743</v>
      </c>
      <c r="C42" s="1">
        <v>1362</v>
      </c>
      <c r="D42" s="1">
        <v>1381</v>
      </c>
      <c r="E42" s="1">
        <v>733</v>
      </c>
      <c r="F42" s="1">
        <v>334</v>
      </c>
      <c r="G42" s="1">
        <v>399</v>
      </c>
      <c r="H42" s="1">
        <v>703</v>
      </c>
      <c r="I42" s="1">
        <v>391</v>
      </c>
      <c r="J42" s="1">
        <v>312</v>
      </c>
      <c r="K42" s="1">
        <v>543</v>
      </c>
      <c r="L42" s="1">
        <v>250</v>
      </c>
      <c r="M42" s="1">
        <v>293</v>
      </c>
      <c r="N42" s="1">
        <v>764</v>
      </c>
      <c r="O42" s="1">
        <v>387</v>
      </c>
      <c r="P42" s="1">
        <v>377</v>
      </c>
    </row>
    <row r="43" spans="1:16" x14ac:dyDescent="0.2">
      <c r="A43" s="22">
        <v>38</v>
      </c>
      <c r="B43" s="1">
        <v>3058</v>
      </c>
      <c r="C43" s="1">
        <v>1506</v>
      </c>
      <c r="D43" s="1">
        <v>1552</v>
      </c>
      <c r="E43" s="1">
        <v>821</v>
      </c>
      <c r="F43" s="1">
        <v>402</v>
      </c>
      <c r="G43" s="1">
        <v>419</v>
      </c>
      <c r="H43" s="1">
        <v>775</v>
      </c>
      <c r="I43" s="1">
        <v>379</v>
      </c>
      <c r="J43" s="1">
        <v>396</v>
      </c>
      <c r="K43" s="1">
        <v>674</v>
      </c>
      <c r="L43" s="1">
        <v>311</v>
      </c>
      <c r="M43" s="1">
        <v>363</v>
      </c>
      <c r="N43" s="1">
        <v>788</v>
      </c>
      <c r="O43" s="1">
        <v>414</v>
      </c>
      <c r="P43" s="1">
        <v>374</v>
      </c>
    </row>
    <row r="44" spans="1:16" x14ac:dyDescent="0.2">
      <c r="A44" s="22">
        <v>39</v>
      </c>
      <c r="B44" s="1">
        <v>2775</v>
      </c>
      <c r="C44" s="1">
        <v>1380</v>
      </c>
      <c r="D44" s="1">
        <v>1395</v>
      </c>
      <c r="E44" s="1">
        <v>771</v>
      </c>
      <c r="F44" s="1">
        <v>378</v>
      </c>
      <c r="G44" s="1">
        <v>393</v>
      </c>
      <c r="H44" s="1">
        <v>683</v>
      </c>
      <c r="I44" s="1">
        <v>323</v>
      </c>
      <c r="J44" s="1">
        <v>360</v>
      </c>
      <c r="K44" s="1">
        <v>554</v>
      </c>
      <c r="L44" s="1">
        <v>270</v>
      </c>
      <c r="M44" s="1">
        <v>284</v>
      </c>
      <c r="N44" s="1">
        <v>767</v>
      </c>
      <c r="O44" s="1">
        <v>409</v>
      </c>
      <c r="P44" s="1">
        <v>358</v>
      </c>
    </row>
    <row r="45" spans="1:16" x14ac:dyDescent="0.2">
      <c r="A45" s="22">
        <v>40</v>
      </c>
      <c r="B45" s="1">
        <v>2804</v>
      </c>
      <c r="C45" s="1">
        <v>1431</v>
      </c>
      <c r="D45" s="1">
        <v>1373</v>
      </c>
      <c r="E45" s="1">
        <v>741</v>
      </c>
      <c r="F45" s="1">
        <v>378</v>
      </c>
      <c r="G45" s="1">
        <v>363</v>
      </c>
      <c r="H45" s="1">
        <v>671</v>
      </c>
      <c r="I45" s="1">
        <v>339</v>
      </c>
      <c r="J45" s="1">
        <v>332</v>
      </c>
      <c r="K45" s="1">
        <v>670</v>
      </c>
      <c r="L45" s="1">
        <v>343</v>
      </c>
      <c r="M45" s="1">
        <v>327</v>
      </c>
      <c r="N45" s="1">
        <v>722</v>
      </c>
      <c r="O45" s="1">
        <v>371</v>
      </c>
      <c r="P45" s="1">
        <v>351</v>
      </c>
    </row>
    <row r="46" spans="1:16" x14ac:dyDescent="0.2">
      <c r="A46" s="22">
        <v>41</v>
      </c>
      <c r="B46" s="1">
        <v>2540</v>
      </c>
      <c r="C46" s="1">
        <v>1276</v>
      </c>
      <c r="D46" s="1">
        <v>1264</v>
      </c>
      <c r="E46" s="1">
        <v>708</v>
      </c>
      <c r="F46" s="1">
        <v>366</v>
      </c>
      <c r="G46" s="1">
        <v>342</v>
      </c>
      <c r="H46" s="1">
        <v>748</v>
      </c>
      <c r="I46" s="1">
        <v>371</v>
      </c>
      <c r="J46" s="1">
        <v>377</v>
      </c>
      <c r="K46" s="1">
        <v>392</v>
      </c>
      <c r="L46" s="1">
        <v>199</v>
      </c>
      <c r="M46" s="1">
        <v>193</v>
      </c>
      <c r="N46" s="1">
        <v>692</v>
      </c>
      <c r="O46" s="1">
        <v>340</v>
      </c>
      <c r="P46" s="1">
        <v>352</v>
      </c>
    </row>
    <row r="47" spans="1:16" x14ac:dyDescent="0.2">
      <c r="A47" s="22">
        <v>42</v>
      </c>
      <c r="B47" s="1">
        <v>2783</v>
      </c>
      <c r="C47" s="1">
        <v>1428</v>
      </c>
      <c r="D47" s="1">
        <v>1355</v>
      </c>
      <c r="E47" s="1">
        <v>826</v>
      </c>
      <c r="F47" s="1">
        <v>419</v>
      </c>
      <c r="G47" s="1">
        <v>407</v>
      </c>
      <c r="H47" s="1">
        <v>761</v>
      </c>
      <c r="I47" s="1">
        <v>394</v>
      </c>
      <c r="J47" s="1">
        <v>367</v>
      </c>
      <c r="K47" s="1">
        <v>482</v>
      </c>
      <c r="L47" s="1">
        <v>253</v>
      </c>
      <c r="M47" s="1">
        <v>229</v>
      </c>
      <c r="N47" s="1">
        <v>714</v>
      </c>
      <c r="O47" s="1">
        <v>362</v>
      </c>
      <c r="P47" s="1">
        <v>352</v>
      </c>
    </row>
    <row r="48" spans="1:16" x14ac:dyDescent="0.2">
      <c r="A48" s="22">
        <v>43</v>
      </c>
      <c r="B48" s="1">
        <v>2163</v>
      </c>
      <c r="C48" s="1">
        <v>1127</v>
      </c>
      <c r="D48" s="1">
        <v>1036</v>
      </c>
      <c r="E48" s="1">
        <v>650</v>
      </c>
      <c r="F48" s="1">
        <v>326</v>
      </c>
      <c r="G48" s="1">
        <v>324</v>
      </c>
      <c r="H48" s="1">
        <v>637</v>
      </c>
      <c r="I48" s="1">
        <v>330</v>
      </c>
      <c r="J48" s="1">
        <v>307</v>
      </c>
      <c r="K48" s="1">
        <v>382</v>
      </c>
      <c r="L48" s="1">
        <v>213</v>
      </c>
      <c r="M48" s="1">
        <v>169</v>
      </c>
      <c r="N48" s="1">
        <v>494</v>
      </c>
      <c r="O48" s="1">
        <v>258</v>
      </c>
      <c r="P48" s="1">
        <v>236</v>
      </c>
    </row>
    <row r="49" spans="1:16" x14ac:dyDescent="0.2">
      <c r="A49" s="22">
        <v>44</v>
      </c>
      <c r="B49" s="1">
        <v>1629</v>
      </c>
      <c r="C49" s="1">
        <v>770</v>
      </c>
      <c r="D49" s="1">
        <v>859</v>
      </c>
      <c r="E49" s="1">
        <v>523</v>
      </c>
      <c r="F49" s="1">
        <v>244</v>
      </c>
      <c r="G49" s="1">
        <v>279</v>
      </c>
      <c r="H49" s="1">
        <v>462</v>
      </c>
      <c r="I49" s="1">
        <v>207</v>
      </c>
      <c r="J49" s="1">
        <v>255</v>
      </c>
      <c r="K49" s="1">
        <v>264</v>
      </c>
      <c r="L49" s="1">
        <v>125</v>
      </c>
      <c r="M49" s="1">
        <v>139</v>
      </c>
      <c r="N49" s="1">
        <v>380</v>
      </c>
      <c r="O49" s="1">
        <v>194</v>
      </c>
      <c r="P49" s="1">
        <v>186</v>
      </c>
    </row>
    <row r="50" spans="1:16" x14ac:dyDescent="0.2">
      <c r="A50" s="22">
        <v>45</v>
      </c>
      <c r="B50" s="1">
        <v>2095</v>
      </c>
      <c r="C50" s="1">
        <v>1102</v>
      </c>
      <c r="D50" s="1">
        <v>993</v>
      </c>
      <c r="E50" s="1">
        <v>600</v>
      </c>
      <c r="F50" s="1">
        <v>314</v>
      </c>
      <c r="G50" s="1">
        <v>286</v>
      </c>
      <c r="H50" s="1">
        <v>533</v>
      </c>
      <c r="I50" s="1">
        <v>285</v>
      </c>
      <c r="J50" s="1">
        <v>248</v>
      </c>
      <c r="K50" s="1">
        <v>431</v>
      </c>
      <c r="L50" s="1">
        <v>228</v>
      </c>
      <c r="M50" s="1">
        <v>203</v>
      </c>
      <c r="N50" s="1">
        <v>531</v>
      </c>
      <c r="O50" s="1">
        <v>275</v>
      </c>
      <c r="P50" s="1">
        <v>256</v>
      </c>
    </row>
    <row r="51" spans="1:16" x14ac:dyDescent="0.2">
      <c r="A51" s="22">
        <v>46</v>
      </c>
      <c r="B51" s="1">
        <v>2037</v>
      </c>
      <c r="C51" s="1">
        <v>1040</v>
      </c>
      <c r="D51" s="1">
        <v>997</v>
      </c>
      <c r="E51" s="1">
        <v>608</v>
      </c>
      <c r="F51" s="1">
        <v>317</v>
      </c>
      <c r="G51" s="1">
        <v>291</v>
      </c>
      <c r="H51" s="1">
        <v>553</v>
      </c>
      <c r="I51" s="1">
        <v>272</v>
      </c>
      <c r="J51" s="1">
        <v>281</v>
      </c>
      <c r="K51" s="1">
        <v>351</v>
      </c>
      <c r="L51" s="1">
        <v>177</v>
      </c>
      <c r="M51" s="1">
        <v>174</v>
      </c>
      <c r="N51" s="1">
        <v>525</v>
      </c>
      <c r="O51" s="1">
        <v>274</v>
      </c>
      <c r="P51" s="1">
        <v>251</v>
      </c>
    </row>
    <row r="52" spans="1:16" x14ac:dyDescent="0.2">
      <c r="A52" s="22">
        <v>47</v>
      </c>
      <c r="B52" s="1">
        <v>2031</v>
      </c>
      <c r="C52" s="1">
        <v>1056</v>
      </c>
      <c r="D52" s="1">
        <v>975</v>
      </c>
      <c r="E52" s="1">
        <v>643</v>
      </c>
      <c r="F52" s="1">
        <v>316</v>
      </c>
      <c r="G52" s="1">
        <v>327</v>
      </c>
      <c r="H52" s="1">
        <v>597</v>
      </c>
      <c r="I52" s="1">
        <v>299</v>
      </c>
      <c r="J52" s="1">
        <v>298</v>
      </c>
      <c r="K52" s="1">
        <v>311</v>
      </c>
      <c r="L52" s="1">
        <v>165</v>
      </c>
      <c r="M52" s="1">
        <v>146</v>
      </c>
      <c r="N52" s="1">
        <v>480</v>
      </c>
      <c r="O52" s="1">
        <v>276</v>
      </c>
      <c r="P52" s="1">
        <v>204</v>
      </c>
    </row>
    <row r="53" spans="1:16" x14ac:dyDescent="0.2">
      <c r="A53" s="22">
        <v>48</v>
      </c>
      <c r="B53" s="1">
        <v>2013</v>
      </c>
      <c r="C53" s="1">
        <v>999</v>
      </c>
      <c r="D53" s="1">
        <v>1014</v>
      </c>
      <c r="E53" s="1">
        <v>541</v>
      </c>
      <c r="F53" s="1">
        <v>250</v>
      </c>
      <c r="G53" s="1">
        <v>291</v>
      </c>
      <c r="H53" s="1">
        <v>584</v>
      </c>
      <c r="I53" s="1">
        <v>302</v>
      </c>
      <c r="J53" s="1">
        <v>282</v>
      </c>
      <c r="K53" s="1">
        <v>408</v>
      </c>
      <c r="L53" s="1">
        <v>212</v>
      </c>
      <c r="M53" s="1">
        <v>196</v>
      </c>
      <c r="N53" s="1">
        <v>480</v>
      </c>
      <c r="O53" s="1">
        <v>235</v>
      </c>
      <c r="P53" s="1">
        <v>245</v>
      </c>
    </row>
    <row r="54" spans="1:16" x14ac:dyDescent="0.2">
      <c r="A54" s="22">
        <v>49</v>
      </c>
      <c r="B54" s="1">
        <v>1918</v>
      </c>
      <c r="C54" s="1">
        <v>975</v>
      </c>
      <c r="D54" s="1">
        <v>943</v>
      </c>
      <c r="E54" s="1">
        <v>544</v>
      </c>
      <c r="F54" s="1">
        <v>255</v>
      </c>
      <c r="G54" s="1">
        <v>289</v>
      </c>
      <c r="H54" s="1">
        <v>515</v>
      </c>
      <c r="I54" s="1">
        <v>262</v>
      </c>
      <c r="J54" s="1">
        <v>253</v>
      </c>
      <c r="K54" s="1">
        <v>390</v>
      </c>
      <c r="L54" s="1">
        <v>210</v>
      </c>
      <c r="M54" s="1">
        <v>180</v>
      </c>
      <c r="N54" s="1">
        <v>469</v>
      </c>
      <c r="O54" s="1">
        <v>248</v>
      </c>
      <c r="P54" s="1">
        <v>221</v>
      </c>
    </row>
    <row r="55" spans="1:16" x14ac:dyDescent="0.2">
      <c r="A55" s="22">
        <v>50</v>
      </c>
      <c r="B55" s="1">
        <v>1880</v>
      </c>
      <c r="C55" s="1">
        <v>976</v>
      </c>
      <c r="D55" s="1">
        <v>904</v>
      </c>
      <c r="E55" s="1">
        <v>567</v>
      </c>
      <c r="F55" s="1">
        <v>286</v>
      </c>
      <c r="G55" s="1">
        <v>281</v>
      </c>
      <c r="H55" s="1">
        <v>482</v>
      </c>
      <c r="I55" s="1">
        <v>238</v>
      </c>
      <c r="J55" s="1">
        <v>244</v>
      </c>
      <c r="K55" s="1">
        <v>411</v>
      </c>
      <c r="L55" s="1">
        <v>199</v>
      </c>
      <c r="M55" s="1">
        <v>212</v>
      </c>
      <c r="N55" s="1">
        <v>420</v>
      </c>
      <c r="O55" s="1">
        <v>253</v>
      </c>
      <c r="P55" s="1">
        <v>167</v>
      </c>
    </row>
    <row r="56" spans="1:16" x14ac:dyDescent="0.2">
      <c r="A56" s="22">
        <v>51</v>
      </c>
      <c r="B56" s="1">
        <v>1691</v>
      </c>
      <c r="C56" s="1">
        <v>855</v>
      </c>
      <c r="D56" s="1">
        <v>836</v>
      </c>
      <c r="E56" s="1">
        <v>520</v>
      </c>
      <c r="F56" s="1">
        <v>260</v>
      </c>
      <c r="G56" s="1">
        <v>260</v>
      </c>
      <c r="H56" s="1">
        <v>497</v>
      </c>
      <c r="I56" s="1">
        <v>250</v>
      </c>
      <c r="J56" s="1">
        <v>247</v>
      </c>
      <c r="K56" s="1">
        <v>283</v>
      </c>
      <c r="L56" s="1">
        <v>135</v>
      </c>
      <c r="M56" s="1">
        <v>148</v>
      </c>
      <c r="N56" s="1">
        <v>391</v>
      </c>
      <c r="O56" s="1">
        <v>210</v>
      </c>
      <c r="P56" s="1">
        <v>181</v>
      </c>
    </row>
    <row r="57" spans="1:16" x14ac:dyDescent="0.2">
      <c r="A57" s="22">
        <v>52</v>
      </c>
      <c r="B57" s="1">
        <v>1513</v>
      </c>
      <c r="C57" s="1">
        <v>775</v>
      </c>
      <c r="D57" s="1">
        <v>738</v>
      </c>
      <c r="E57" s="1">
        <v>425</v>
      </c>
      <c r="F57" s="1">
        <v>233</v>
      </c>
      <c r="G57" s="1">
        <v>192</v>
      </c>
      <c r="H57" s="1">
        <v>447</v>
      </c>
      <c r="I57" s="1">
        <v>199</v>
      </c>
      <c r="J57" s="1">
        <v>248</v>
      </c>
      <c r="K57" s="1">
        <v>324</v>
      </c>
      <c r="L57" s="1">
        <v>158</v>
      </c>
      <c r="M57" s="1">
        <v>166</v>
      </c>
      <c r="N57" s="1">
        <v>317</v>
      </c>
      <c r="O57" s="1">
        <v>185</v>
      </c>
      <c r="P57" s="1">
        <v>132</v>
      </c>
    </row>
    <row r="58" spans="1:16" x14ac:dyDescent="0.2">
      <c r="A58" s="22">
        <v>53</v>
      </c>
      <c r="B58" s="1">
        <v>1280</v>
      </c>
      <c r="C58" s="1">
        <v>646</v>
      </c>
      <c r="D58" s="1">
        <v>634</v>
      </c>
      <c r="E58" s="1">
        <v>385</v>
      </c>
      <c r="F58" s="1">
        <v>179</v>
      </c>
      <c r="G58" s="1">
        <v>206</v>
      </c>
      <c r="H58" s="1">
        <v>377</v>
      </c>
      <c r="I58" s="1">
        <v>187</v>
      </c>
      <c r="J58" s="1">
        <v>190</v>
      </c>
      <c r="K58" s="1">
        <v>243</v>
      </c>
      <c r="L58" s="1">
        <v>123</v>
      </c>
      <c r="M58" s="1">
        <v>120</v>
      </c>
      <c r="N58" s="1">
        <v>275</v>
      </c>
      <c r="O58" s="1">
        <v>157</v>
      </c>
      <c r="P58" s="1">
        <v>118</v>
      </c>
    </row>
    <row r="59" spans="1:16" x14ac:dyDescent="0.2">
      <c r="A59" s="22">
        <v>54</v>
      </c>
      <c r="B59" s="1">
        <v>1178</v>
      </c>
      <c r="C59" s="1">
        <v>620</v>
      </c>
      <c r="D59" s="1">
        <v>558</v>
      </c>
      <c r="E59" s="1">
        <v>347</v>
      </c>
      <c r="F59" s="1">
        <v>177</v>
      </c>
      <c r="G59" s="1">
        <v>170</v>
      </c>
      <c r="H59" s="1">
        <v>338</v>
      </c>
      <c r="I59" s="1">
        <v>183</v>
      </c>
      <c r="J59" s="1">
        <v>155</v>
      </c>
      <c r="K59" s="1">
        <v>233</v>
      </c>
      <c r="L59" s="1">
        <v>130</v>
      </c>
      <c r="M59" s="1">
        <v>103</v>
      </c>
      <c r="N59" s="1">
        <v>260</v>
      </c>
      <c r="O59" s="1">
        <v>130</v>
      </c>
      <c r="P59" s="1">
        <v>130</v>
      </c>
    </row>
    <row r="60" spans="1:16" x14ac:dyDescent="0.2">
      <c r="A60" s="22">
        <v>55</v>
      </c>
      <c r="B60" s="1">
        <v>1215</v>
      </c>
      <c r="C60" s="1">
        <v>642</v>
      </c>
      <c r="D60" s="1">
        <v>573</v>
      </c>
      <c r="E60" s="1">
        <v>324</v>
      </c>
      <c r="F60" s="1">
        <v>162</v>
      </c>
      <c r="G60" s="1">
        <v>162</v>
      </c>
      <c r="H60" s="1">
        <v>361</v>
      </c>
      <c r="I60" s="1">
        <v>191</v>
      </c>
      <c r="J60" s="1">
        <v>170</v>
      </c>
      <c r="K60" s="1">
        <v>269</v>
      </c>
      <c r="L60" s="1">
        <v>139</v>
      </c>
      <c r="M60" s="1">
        <v>130</v>
      </c>
      <c r="N60" s="1">
        <v>261</v>
      </c>
      <c r="O60" s="1">
        <v>150</v>
      </c>
      <c r="P60" s="1">
        <v>111</v>
      </c>
    </row>
    <row r="61" spans="1:16" x14ac:dyDescent="0.2">
      <c r="A61" s="22">
        <v>56</v>
      </c>
      <c r="B61" s="1">
        <v>1087</v>
      </c>
      <c r="C61" s="1">
        <v>538</v>
      </c>
      <c r="D61" s="1">
        <v>549</v>
      </c>
      <c r="E61" s="1">
        <v>310</v>
      </c>
      <c r="F61" s="1">
        <v>151</v>
      </c>
      <c r="G61" s="1">
        <v>159</v>
      </c>
      <c r="H61" s="1">
        <v>315</v>
      </c>
      <c r="I61" s="1">
        <v>147</v>
      </c>
      <c r="J61" s="1">
        <v>168</v>
      </c>
      <c r="K61" s="1">
        <v>213</v>
      </c>
      <c r="L61" s="1">
        <v>114</v>
      </c>
      <c r="M61" s="1">
        <v>99</v>
      </c>
      <c r="N61" s="1">
        <v>249</v>
      </c>
      <c r="O61" s="1">
        <v>126</v>
      </c>
      <c r="P61" s="1">
        <v>123</v>
      </c>
    </row>
    <row r="62" spans="1:16" x14ac:dyDescent="0.2">
      <c r="A62" s="22">
        <v>57</v>
      </c>
      <c r="B62" s="1">
        <v>1015</v>
      </c>
      <c r="C62" s="1">
        <v>499</v>
      </c>
      <c r="D62" s="1">
        <v>516</v>
      </c>
      <c r="E62" s="1">
        <v>314</v>
      </c>
      <c r="F62" s="1">
        <v>150</v>
      </c>
      <c r="G62" s="1">
        <v>164</v>
      </c>
      <c r="H62" s="1">
        <v>283</v>
      </c>
      <c r="I62" s="1">
        <v>135</v>
      </c>
      <c r="J62" s="1">
        <v>148</v>
      </c>
      <c r="K62" s="1">
        <v>182</v>
      </c>
      <c r="L62" s="1">
        <v>83</v>
      </c>
      <c r="M62" s="1">
        <v>99</v>
      </c>
      <c r="N62" s="1">
        <v>236</v>
      </c>
      <c r="O62" s="1">
        <v>131</v>
      </c>
      <c r="P62" s="1">
        <v>105</v>
      </c>
    </row>
    <row r="63" spans="1:16" x14ac:dyDescent="0.2">
      <c r="A63" s="22">
        <v>58</v>
      </c>
      <c r="B63" s="1">
        <v>1109</v>
      </c>
      <c r="C63" s="1">
        <v>529</v>
      </c>
      <c r="D63" s="1">
        <v>580</v>
      </c>
      <c r="E63" s="1">
        <v>320</v>
      </c>
      <c r="F63" s="1">
        <v>158</v>
      </c>
      <c r="G63" s="1">
        <v>162</v>
      </c>
      <c r="H63" s="1">
        <v>315</v>
      </c>
      <c r="I63" s="1">
        <v>144</v>
      </c>
      <c r="J63" s="1">
        <v>171</v>
      </c>
      <c r="K63" s="1">
        <v>266</v>
      </c>
      <c r="L63" s="1">
        <v>117</v>
      </c>
      <c r="M63" s="1">
        <v>149</v>
      </c>
      <c r="N63" s="1">
        <v>208</v>
      </c>
      <c r="O63" s="1">
        <v>110</v>
      </c>
      <c r="P63" s="1">
        <v>98</v>
      </c>
    </row>
    <row r="64" spans="1:16" x14ac:dyDescent="0.2">
      <c r="A64" s="22">
        <v>59</v>
      </c>
      <c r="B64" s="1">
        <v>1163</v>
      </c>
      <c r="C64" s="1">
        <v>608</v>
      </c>
      <c r="D64" s="1">
        <v>555</v>
      </c>
      <c r="E64" s="1">
        <v>383</v>
      </c>
      <c r="F64" s="1">
        <v>199</v>
      </c>
      <c r="G64" s="1">
        <v>184</v>
      </c>
      <c r="H64" s="1">
        <v>303</v>
      </c>
      <c r="I64" s="1">
        <v>158</v>
      </c>
      <c r="J64" s="1">
        <v>145</v>
      </c>
      <c r="K64" s="1">
        <v>248</v>
      </c>
      <c r="L64" s="1">
        <v>112</v>
      </c>
      <c r="M64" s="1">
        <v>136</v>
      </c>
      <c r="N64" s="1">
        <v>229</v>
      </c>
      <c r="O64" s="1">
        <v>139</v>
      </c>
      <c r="P64" s="1">
        <v>90</v>
      </c>
    </row>
    <row r="65" spans="1:16" x14ac:dyDescent="0.2">
      <c r="A65" s="22">
        <v>60</v>
      </c>
      <c r="B65" s="1">
        <v>1097</v>
      </c>
      <c r="C65" s="1">
        <v>533</v>
      </c>
      <c r="D65" s="1">
        <v>564</v>
      </c>
      <c r="E65" s="1">
        <v>255</v>
      </c>
      <c r="F65" s="1">
        <v>125</v>
      </c>
      <c r="G65" s="1">
        <v>130</v>
      </c>
      <c r="H65" s="1">
        <v>291</v>
      </c>
      <c r="I65" s="1">
        <v>128</v>
      </c>
      <c r="J65" s="1">
        <v>163</v>
      </c>
      <c r="K65" s="1">
        <v>333</v>
      </c>
      <c r="L65" s="1">
        <v>172</v>
      </c>
      <c r="M65" s="1">
        <v>161</v>
      </c>
      <c r="N65" s="1">
        <v>218</v>
      </c>
      <c r="O65" s="1">
        <v>108</v>
      </c>
      <c r="P65" s="1">
        <v>110</v>
      </c>
    </row>
    <row r="66" spans="1:16" x14ac:dyDescent="0.2">
      <c r="A66" s="22">
        <v>61</v>
      </c>
      <c r="B66" s="1">
        <v>960</v>
      </c>
      <c r="C66" s="1">
        <v>500</v>
      </c>
      <c r="D66" s="1">
        <v>460</v>
      </c>
      <c r="E66" s="1">
        <v>270</v>
      </c>
      <c r="F66" s="1">
        <v>138</v>
      </c>
      <c r="G66" s="1">
        <v>132</v>
      </c>
      <c r="H66" s="1">
        <v>278</v>
      </c>
      <c r="I66" s="1">
        <v>158</v>
      </c>
      <c r="J66" s="1">
        <v>120</v>
      </c>
      <c r="K66" s="1">
        <v>218</v>
      </c>
      <c r="L66" s="1">
        <v>109</v>
      </c>
      <c r="M66" s="1">
        <v>109</v>
      </c>
      <c r="N66" s="1">
        <v>194</v>
      </c>
      <c r="O66" s="1">
        <v>95</v>
      </c>
      <c r="P66" s="1">
        <v>99</v>
      </c>
    </row>
    <row r="67" spans="1:16" x14ac:dyDescent="0.2">
      <c r="A67" s="22">
        <v>62</v>
      </c>
      <c r="B67" s="1">
        <v>881</v>
      </c>
      <c r="C67" s="1">
        <v>410</v>
      </c>
      <c r="D67" s="1">
        <v>471</v>
      </c>
      <c r="E67" s="1">
        <v>265</v>
      </c>
      <c r="F67" s="1">
        <v>121</v>
      </c>
      <c r="G67" s="1">
        <v>144</v>
      </c>
      <c r="H67" s="1">
        <v>269</v>
      </c>
      <c r="I67" s="1">
        <v>130</v>
      </c>
      <c r="J67" s="1">
        <v>139</v>
      </c>
      <c r="K67" s="1">
        <v>186</v>
      </c>
      <c r="L67" s="1">
        <v>78</v>
      </c>
      <c r="M67" s="1">
        <v>108</v>
      </c>
      <c r="N67" s="1">
        <v>161</v>
      </c>
      <c r="O67" s="1">
        <v>81</v>
      </c>
      <c r="P67" s="1">
        <v>80</v>
      </c>
    </row>
    <row r="68" spans="1:16" x14ac:dyDescent="0.2">
      <c r="A68" s="22">
        <v>63</v>
      </c>
      <c r="B68" s="1">
        <v>738</v>
      </c>
      <c r="C68" s="1">
        <v>364</v>
      </c>
      <c r="D68" s="1">
        <v>374</v>
      </c>
      <c r="E68" s="1">
        <v>213</v>
      </c>
      <c r="F68" s="1">
        <v>101</v>
      </c>
      <c r="G68" s="1">
        <v>112</v>
      </c>
      <c r="H68" s="1">
        <v>213</v>
      </c>
      <c r="I68" s="1">
        <v>96</v>
      </c>
      <c r="J68" s="1">
        <v>117</v>
      </c>
      <c r="K68" s="1">
        <v>157</v>
      </c>
      <c r="L68" s="1">
        <v>88</v>
      </c>
      <c r="M68" s="1">
        <v>69</v>
      </c>
      <c r="N68" s="1">
        <v>155</v>
      </c>
      <c r="O68" s="1">
        <v>79</v>
      </c>
      <c r="P68" s="1">
        <v>76</v>
      </c>
    </row>
    <row r="69" spans="1:16" x14ac:dyDescent="0.2">
      <c r="A69" s="22">
        <v>64</v>
      </c>
      <c r="B69" s="1">
        <v>669</v>
      </c>
      <c r="C69" s="1">
        <v>335</v>
      </c>
      <c r="D69" s="1">
        <v>334</v>
      </c>
      <c r="E69" s="1">
        <v>196</v>
      </c>
      <c r="F69" s="1">
        <v>88</v>
      </c>
      <c r="G69" s="1">
        <v>108</v>
      </c>
      <c r="H69" s="1">
        <v>215</v>
      </c>
      <c r="I69" s="1">
        <v>118</v>
      </c>
      <c r="J69" s="1">
        <v>97</v>
      </c>
      <c r="K69" s="1">
        <v>131</v>
      </c>
      <c r="L69" s="1">
        <v>61</v>
      </c>
      <c r="M69" s="1">
        <v>70</v>
      </c>
      <c r="N69" s="1">
        <v>127</v>
      </c>
      <c r="O69" s="1">
        <v>68</v>
      </c>
      <c r="P69" s="1">
        <v>59</v>
      </c>
    </row>
    <row r="70" spans="1:16" x14ac:dyDescent="0.2">
      <c r="A70" s="22">
        <v>65</v>
      </c>
      <c r="B70" s="1">
        <v>739</v>
      </c>
      <c r="C70" s="1">
        <v>363</v>
      </c>
      <c r="D70" s="1">
        <v>376</v>
      </c>
      <c r="E70" s="1">
        <v>195</v>
      </c>
      <c r="F70" s="1">
        <v>92</v>
      </c>
      <c r="G70" s="1">
        <v>103</v>
      </c>
      <c r="H70" s="1">
        <v>177</v>
      </c>
      <c r="I70" s="1">
        <v>81</v>
      </c>
      <c r="J70" s="1">
        <v>96</v>
      </c>
      <c r="K70" s="1">
        <v>218</v>
      </c>
      <c r="L70" s="1">
        <v>121</v>
      </c>
      <c r="M70" s="1">
        <v>97</v>
      </c>
      <c r="N70" s="1">
        <v>149</v>
      </c>
      <c r="O70" s="1">
        <v>69</v>
      </c>
      <c r="P70" s="1">
        <v>80</v>
      </c>
    </row>
    <row r="71" spans="1:16" x14ac:dyDescent="0.2">
      <c r="A71" s="22">
        <v>66</v>
      </c>
      <c r="B71" s="1">
        <v>462</v>
      </c>
      <c r="C71" s="1">
        <v>242</v>
      </c>
      <c r="D71" s="1">
        <v>220</v>
      </c>
      <c r="E71" s="1">
        <v>126</v>
      </c>
      <c r="F71" s="1">
        <v>68</v>
      </c>
      <c r="G71" s="1">
        <v>58</v>
      </c>
      <c r="H71" s="1">
        <v>143</v>
      </c>
      <c r="I71" s="1">
        <v>73</v>
      </c>
      <c r="J71" s="1">
        <v>70</v>
      </c>
      <c r="K71" s="1">
        <v>122</v>
      </c>
      <c r="L71" s="1">
        <v>60</v>
      </c>
      <c r="M71" s="1">
        <v>62</v>
      </c>
      <c r="N71" s="1">
        <v>71</v>
      </c>
      <c r="O71" s="1">
        <v>41</v>
      </c>
      <c r="P71" s="1">
        <v>30</v>
      </c>
    </row>
    <row r="72" spans="1:16" x14ac:dyDescent="0.2">
      <c r="A72" s="22">
        <v>67</v>
      </c>
      <c r="B72" s="1">
        <v>447</v>
      </c>
      <c r="C72" s="1">
        <v>242</v>
      </c>
      <c r="D72" s="1">
        <v>205</v>
      </c>
      <c r="E72" s="1">
        <v>107</v>
      </c>
      <c r="F72" s="1">
        <v>51</v>
      </c>
      <c r="G72" s="1">
        <v>56</v>
      </c>
      <c r="H72" s="1">
        <v>134</v>
      </c>
      <c r="I72" s="1">
        <v>71</v>
      </c>
      <c r="J72" s="1">
        <v>63</v>
      </c>
      <c r="K72" s="1">
        <v>118</v>
      </c>
      <c r="L72" s="1">
        <v>65</v>
      </c>
      <c r="M72" s="1">
        <v>53</v>
      </c>
      <c r="N72" s="1">
        <v>88</v>
      </c>
      <c r="O72" s="1">
        <v>55</v>
      </c>
      <c r="P72" s="1">
        <v>33</v>
      </c>
    </row>
    <row r="73" spans="1:16" x14ac:dyDescent="0.2">
      <c r="A73" s="22">
        <v>68</v>
      </c>
      <c r="B73" s="1">
        <v>483</v>
      </c>
      <c r="C73" s="1">
        <v>245</v>
      </c>
      <c r="D73" s="1">
        <v>238</v>
      </c>
      <c r="E73" s="1">
        <v>128</v>
      </c>
      <c r="F73" s="1">
        <v>63</v>
      </c>
      <c r="G73" s="1">
        <v>65</v>
      </c>
      <c r="H73" s="1">
        <v>128</v>
      </c>
      <c r="I73" s="1">
        <v>59</v>
      </c>
      <c r="J73" s="1">
        <v>69</v>
      </c>
      <c r="K73" s="1">
        <v>130</v>
      </c>
      <c r="L73" s="1">
        <v>65</v>
      </c>
      <c r="M73" s="1">
        <v>65</v>
      </c>
      <c r="N73" s="1">
        <v>97</v>
      </c>
      <c r="O73" s="1">
        <v>58</v>
      </c>
      <c r="P73" s="1">
        <v>39</v>
      </c>
    </row>
    <row r="74" spans="1:16" x14ac:dyDescent="0.2">
      <c r="A74" s="22">
        <v>69</v>
      </c>
      <c r="B74" s="1">
        <v>584</v>
      </c>
      <c r="C74" s="1">
        <v>299</v>
      </c>
      <c r="D74" s="1">
        <v>285</v>
      </c>
      <c r="E74" s="1">
        <v>159</v>
      </c>
      <c r="F74" s="1">
        <v>75</v>
      </c>
      <c r="G74" s="1">
        <v>84</v>
      </c>
      <c r="H74" s="1">
        <v>141</v>
      </c>
      <c r="I74" s="1">
        <v>79</v>
      </c>
      <c r="J74" s="1">
        <v>62</v>
      </c>
      <c r="K74" s="1">
        <v>158</v>
      </c>
      <c r="L74" s="1">
        <v>76</v>
      </c>
      <c r="M74" s="1">
        <v>82</v>
      </c>
      <c r="N74" s="1">
        <v>126</v>
      </c>
      <c r="O74" s="1">
        <v>69</v>
      </c>
      <c r="P74" s="1">
        <v>57</v>
      </c>
    </row>
    <row r="75" spans="1:16" x14ac:dyDescent="0.2">
      <c r="A75" s="22">
        <v>70</v>
      </c>
      <c r="B75" s="1">
        <v>497</v>
      </c>
      <c r="C75" s="1">
        <v>261</v>
      </c>
      <c r="D75" s="1">
        <v>236</v>
      </c>
      <c r="E75" s="1">
        <v>113</v>
      </c>
      <c r="F75" s="1">
        <v>56</v>
      </c>
      <c r="G75" s="1">
        <v>57</v>
      </c>
      <c r="H75" s="1">
        <v>134</v>
      </c>
      <c r="I75" s="1">
        <v>73</v>
      </c>
      <c r="J75" s="1">
        <v>61</v>
      </c>
      <c r="K75" s="1">
        <v>134</v>
      </c>
      <c r="L75" s="1">
        <v>68</v>
      </c>
      <c r="M75" s="1">
        <v>66</v>
      </c>
      <c r="N75" s="1">
        <v>116</v>
      </c>
      <c r="O75" s="1">
        <v>64</v>
      </c>
      <c r="P75" s="1">
        <v>52</v>
      </c>
    </row>
    <row r="76" spans="1:16" x14ac:dyDescent="0.2">
      <c r="A76" s="22">
        <v>71</v>
      </c>
      <c r="B76" s="1">
        <v>447</v>
      </c>
      <c r="C76" s="1">
        <v>218</v>
      </c>
      <c r="D76" s="1">
        <v>229</v>
      </c>
      <c r="E76" s="1">
        <v>99</v>
      </c>
      <c r="F76" s="1">
        <v>48</v>
      </c>
      <c r="G76" s="1">
        <v>51</v>
      </c>
      <c r="H76" s="1">
        <v>163</v>
      </c>
      <c r="I76" s="1">
        <v>83</v>
      </c>
      <c r="J76" s="1">
        <v>80</v>
      </c>
      <c r="K76" s="1">
        <v>97</v>
      </c>
      <c r="L76" s="1">
        <v>43</v>
      </c>
      <c r="M76" s="1">
        <v>54</v>
      </c>
      <c r="N76" s="1">
        <v>88</v>
      </c>
      <c r="O76" s="1">
        <v>44</v>
      </c>
      <c r="P76" s="1">
        <v>44</v>
      </c>
    </row>
    <row r="77" spans="1:16" x14ac:dyDescent="0.2">
      <c r="A77" s="22">
        <v>72</v>
      </c>
      <c r="B77" s="1">
        <v>328</v>
      </c>
      <c r="C77" s="1">
        <v>164</v>
      </c>
      <c r="D77" s="1">
        <v>164</v>
      </c>
      <c r="E77" s="1">
        <v>107</v>
      </c>
      <c r="F77" s="1">
        <v>56</v>
      </c>
      <c r="G77" s="1">
        <v>51</v>
      </c>
      <c r="H77" s="1">
        <v>77</v>
      </c>
      <c r="I77" s="1">
        <v>30</v>
      </c>
      <c r="J77" s="1">
        <v>47</v>
      </c>
      <c r="K77" s="1">
        <v>62</v>
      </c>
      <c r="L77" s="1">
        <v>35</v>
      </c>
      <c r="M77" s="1">
        <v>27</v>
      </c>
      <c r="N77" s="1">
        <v>82</v>
      </c>
      <c r="O77" s="1">
        <v>43</v>
      </c>
      <c r="P77" s="1">
        <v>39</v>
      </c>
    </row>
    <row r="78" spans="1:16" x14ac:dyDescent="0.2">
      <c r="A78" s="22">
        <v>73</v>
      </c>
      <c r="B78" s="1">
        <v>232</v>
      </c>
      <c r="C78" s="1">
        <v>132</v>
      </c>
      <c r="D78" s="1">
        <v>100</v>
      </c>
      <c r="E78" s="1">
        <v>71</v>
      </c>
      <c r="F78" s="1">
        <v>35</v>
      </c>
      <c r="G78" s="1">
        <v>36</v>
      </c>
      <c r="H78" s="1">
        <v>55</v>
      </c>
      <c r="I78" s="1">
        <v>29</v>
      </c>
      <c r="J78" s="1">
        <v>26</v>
      </c>
      <c r="K78" s="1">
        <v>53</v>
      </c>
      <c r="L78" s="1">
        <v>36</v>
      </c>
      <c r="M78" s="1">
        <v>17</v>
      </c>
      <c r="N78" s="1">
        <v>53</v>
      </c>
      <c r="O78" s="1">
        <v>32</v>
      </c>
      <c r="P78" s="1">
        <v>21</v>
      </c>
    </row>
    <row r="79" spans="1:16" x14ac:dyDescent="0.2">
      <c r="A79" s="22">
        <v>74</v>
      </c>
      <c r="B79" s="1">
        <v>181</v>
      </c>
      <c r="C79" s="1">
        <v>120</v>
      </c>
      <c r="D79" s="1">
        <v>61</v>
      </c>
      <c r="E79" s="1">
        <v>48</v>
      </c>
      <c r="F79" s="1">
        <v>27</v>
      </c>
      <c r="G79" s="1">
        <v>21</v>
      </c>
      <c r="H79" s="1">
        <v>50</v>
      </c>
      <c r="I79" s="1">
        <v>28</v>
      </c>
      <c r="J79" s="1">
        <v>22</v>
      </c>
      <c r="K79" s="1">
        <v>48</v>
      </c>
      <c r="L79" s="1">
        <v>34</v>
      </c>
      <c r="M79" s="1">
        <v>14</v>
      </c>
      <c r="N79" s="1">
        <v>35</v>
      </c>
      <c r="O79" s="1">
        <v>31</v>
      </c>
      <c r="P79" s="1">
        <v>4</v>
      </c>
    </row>
    <row r="80" spans="1:16" x14ac:dyDescent="0.2">
      <c r="A80" s="22">
        <v>75</v>
      </c>
      <c r="B80" s="1">
        <v>238</v>
      </c>
      <c r="C80" s="1">
        <v>118</v>
      </c>
      <c r="D80" s="1">
        <v>120</v>
      </c>
      <c r="E80" s="1">
        <v>54</v>
      </c>
      <c r="F80" s="1">
        <v>27</v>
      </c>
      <c r="G80" s="1">
        <v>27</v>
      </c>
      <c r="H80" s="1">
        <v>66</v>
      </c>
      <c r="I80" s="1">
        <v>25</v>
      </c>
      <c r="J80" s="1">
        <v>41</v>
      </c>
      <c r="K80" s="1">
        <v>61</v>
      </c>
      <c r="L80" s="1">
        <v>38</v>
      </c>
      <c r="M80" s="1">
        <v>23</v>
      </c>
      <c r="N80" s="1">
        <v>57</v>
      </c>
      <c r="O80" s="1">
        <v>28</v>
      </c>
      <c r="P80" s="1">
        <v>29</v>
      </c>
    </row>
    <row r="81" spans="1:16" x14ac:dyDescent="0.2">
      <c r="A81" s="22">
        <v>76</v>
      </c>
      <c r="B81" s="1">
        <v>169</v>
      </c>
      <c r="C81" s="1">
        <v>83</v>
      </c>
      <c r="D81" s="1">
        <v>86</v>
      </c>
      <c r="E81" s="1">
        <v>48</v>
      </c>
      <c r="F81" s="1">
        <v>22</v>
      </c>
      <c r="G81" s="1">
        <v>26</v>
      </c>
      <c r="H81" s="1">
        <v>33</v>
      </c>
      <c r="I81" s="1">
        <v>12</v>
      </c>
      <c r="J81" s="1">
        <v>21</v>
      </c>
      <c r="K81" s="1">
        <v>52</v>
      </c>
      <c r="L81" s="1">
        <v>31</v>
      </c>
      <c r="M81" s="1">
        <v>21</v>
      </c>
      <c r="N81" s="1">
        <v>36</v>
      </c>
      <c r="O81" s="1">
        <v>18</v>
      </c>
      <c r="P81" s="1">
        <v>18</v>
      </c>
    </row>
    <row r="82" spans="1:16" x14ac:dyDescent="0.2">
      <c r="A82" s="22">
        <v>77</v>
      </c>
      <c r="B82" s="1">
        <v>85</v>
      </c>
      <c r="C82" s="1">
        <v>42</v>
      </c>
      <c r="D82" s="1">
        <v>43</v>
      </c>
      <c r="E82" s="1">
        <v>32</v>
      </c>
      <c r="F82" s="1">
        <v>14</v>
      </c>
      <c r="G82" s="1">
        <v>18</v>
      </c>
      <c r="H82" s="1">
        <v>17</v>
      </c>
      <c r="I82" s="1">
        <v>5</v>
      </c>
      <c r="J82" s="1">
        <v>12</v>
      </c>
      <c r="K82" s="1">
        <v>12</v>
      </c>
      <c r="L82" s="1">
        <v>9</v>
      </c>
      <c r="M82" s="1">
        <v>3</v>
      </c>
      <c r="N82" s="1">
        <v>24</v>
      </c>
      <c r="O82" s="1">
        <v>14</v>
      </c>
      <c r="P82" s="1">
        <v>10</v>
      </c>
    </row>
    <row r="83" spans="1:16" x14ac:dyDescent="0.2">
      <c r="A83" s="22">
        <v>78</v>
      </c>
      <c r="B83" s="1">
        <v>156</v>
      </c>
      <c r="C83" s="1">
        <v>94</v>
      </c>
      <c r="D83" s="1">
        <v>62</v>
      </c>
      <c r="E83" s="1">
        <v>34</v>
      </c>
      <c r="F83" s="1">
        <v>17</v>
      </c>
      <c r="G83" s="1">
        <v>17</v>
      </c>
      <c r="H83" s="1">
        <v>45</v>
      </c>
      <c r="I83" s="1">
        <v>25</v>
      </c>
      <c r="J83" s="1">
        <v>20</v>
      </c>
      <c r="K83" s="1">
        <v>45</v>
      </c>
      <c r="L83" s="1">
        <v>29</v>
      </c>
      <c r="M83" s="1">
        <v>16</v>
      </c>
      <c r="N83" s="1">
        <v>32</v>
      </c>
      <c r="O83" s="1">
        <v>23</v>
      </c>
      <c r="P83" s="1">
        <v>9</v>
      </c>
    </row>
    <row r="84" spans="1:16" x14ac:dyDescent="0.2">
      <c r="A84" s="22">
        <v>79</v>
      </c>
      <c r="B84" s="1">
        <v>140</v>
      </c>
      <c r="C84" s="1">
        <v>72</v>
      </c>
      <c r="D84" s="1">
        <v>68</v>
      </c>
      <c r="E84" s="1">
        <v>37</v>
      </c>
      <c r="F84" s="1">
        <v>15</v>
      </c>
      <c r="G84" s="1">
        <v>22</v>
      </c>
      <c r="H84" s="1">
        <v>30</v>
      </c>
      <c r="I84" s="1">
        <v>15</v>
      </c>
      <c r="J84" s="1">
        <v>15</v>
      </c>
      <c r="K84" s="1">
        <v>42</v>
      </c>
      <c r="L84" s="1">
        <v>23</v>
      </c>
      <c r="M84" s="1">
        <v>19</v>
      </c>
      <c r="N84" s="1">
        <v>31</v>
      </c>
      <c r="O84" s="1">
        <v>19</v>
      </c>
      <c r="P84" s="1">
        <v>12</v>
      </c>
    </row>
    <row r="85" spans="1:16" x14ac:dyDescent="0.2">
      <c r="A85" s="22">
        <v>80</v>
      </c>
      <c r="B85" s="1">
        <v>142</v>
      </c>
      <c r="C85" s="1">
        <v>61</v>
      </c>
      <c r="D85" s="1">
        <v>81</v>
      </c>
      <c r="E85" s="1">
        <v>27</v>
      </c>
      <c r="F85" s="1">
        <v>10</v>
      </c>
      <c r="G85" s="1">
        <v>17</v>
      </c>
      <c r="H85" s="1">
        <v>31</v>
      </c>
      <c r="I85" s="1">
        <v>12</v>
      </c>
      <c r="J85" s="1">
        <v>19</v>
      </c>
      <c r="K85" s="1">
        <v>37</v>
      </c>
      <c r="L85" s="1">
        <v>18</v>
      </c>
      <c r="M85" s="1">
        <v>19</v>
      </c>
      <c r="N85" s="1">
        <v>47</v>
      </c>
      <c r="O85" s="1">
        <v>21</v>
      </c>
      <c r="P85" s="1">
        <v>26</v>
      </c>
    </row>
    <row r="86" spans="1:16" x14ac:dyDescent="0.2">
      <c r="A86" s="22">
        <v>81</v>
      </c>
      <c r="B86" s="1">
        <v>128</v>
      </c>
      <c r="C86" s="1">
        <v>66</v>
      </c>
      <c r="D86" s="1">
        <v>62</v>
      </c>
      <c r="E86" s="1">
        <v>36</v>
      </c>
      <c r="F86" s="1">
        <v>17</v>
      </c>
      <c r="G86" s="1">
        <v>19</v>
      </c>
      <c r="H86" s="1">
        <v>29</v>
      </c>
      <c r="I86" s="1">
        <v>16</v>
      </c>
      <c r="J86" s="1">
        <v>13</v>
      </c>
      <c r="K86" s="1">
        <v>34</v>
      </c>
      <c r="L86" s="1">
        <v>15</v>
      </c>
      <c r="M86" s="1">
        <v>19</v>
      </c>
      <c r="N86" s="1">
        <v>29</v>
      </c>
      <c r="O86" s="1">
        <v>18</v>
      </c>
      <c r="P86" s="1">
        <v>11</v>
      </c>
    </row>
    <row r="87" spans="1:16" x14ac:dyDescent="0.2">
      <c r="A87" s="22">
        <v>82</v>
      </c>
      <c r="B87" s="1">
        <v>42</v>
      </c>
      <c r="C87" s="1">
        <v>23</v>
      </c>
      <c r="D87" s="1">
        <v>19</v>
      </c>
      <c r="E87" s="1">
        <v>12</v>
      </c>
      <c r="F87" s="1">
        <v>6</v>
      </c>
      <c r="G87" s="1">
        <v>6</v>
      </c>
      <c r="H87" s="1">
        <v>5</v>
      </c>
      <c r="I87" s="1">
        <v>2</v>
      </c>
      <c r="J87" s="1">
        <v>3</v>
      </c>
      <c r="K87" s="1">
        <v>10</v>
      </c>
      <c r="L87" s="1">
        <v>5</v>
      </c>
      <c r="M87" s="1">
        <v>5</v>
      </c>
      <c r="N87" s="1">
        <v>15</v>
      </c>
      <c r="O87" s="1">
        <v>10</v>
      </c>
      <c r="P87" s="1">
        <v>5</v>
      </c>
    </row>
    <row r="88" spans="1:16" x14ac:dyDescent="0.2">
      <c r="A88" s="22">
        <v>83</v>
      </c>
      <c r="B88" s="1">
        <v>50</v>
      </c>
      <c r="C88" s="1">
        <v>29</v>
      </c>
      <c r="D88" s="1">
        <v>21</v>
      </c>
      <c r="E88" s="1">
        <v>12</v>
      </c>
      <c r="F88" s="1">
        <v>8</v>
      </c>
      <c r="G88" s="1">
        <v>4</v>
      </c>
      <c r="H88" s="1">
        <v>7</v>
      </c>
      <c r="I88" s="1">
        <v>5</v>
      </c>
      <c r="J88" s="1">
        <v>2</v>
      </c>
      <c r="K88" s="1">
        <v>9</v>
      </c>
      <c r="L88" s="1">
        <v>5</v>
      </c>
      <c r="M88" s="1">
        <v>4</v>
      </c>
      <c r="N88" s="1">
        <v>22</v>
      </c>
      <c r="O88" s="1">
        <v>11</v>
      </c>
      <c r="P88" s="1">
        <v>11</v>
      </c>
    </row>
    <row r="89" spans="1:16" x14ac:dyDescent="0.2">
      <c r="A89" s="22">
        <v>84</v>
      </c>
      <c r="B89" s="1">
        <v>38</v>
      </c>
      <c r="C89" s="1">
        <v>19</v>
      </c>
      <c r="D89" s="1">
        <v>19</v>
      </c>
      <c r="E89" s="1">
        <v>8</v>
      </c>
      <c r="F89" s="1">
        <v>3</v>
      </c>
      <c r="G89" s="1">
        <v>5</v>
      </c>
      <c r="H89" s="1">
        <v>12</v>
      </c>
      <c r="I89" s="1">
        <v>6</v>
      </c>
      <c r="J89" s="1">
        <v>6</v>
      </c>
      <c r="K89" s="1">
        <v>11</v>
      </c>
      <c r="L89" s="1">
        <v>5</v>
      </c>
      <c r="M89" s="1">
        <v>6</v>
      </c>
      <c r="N89" s="1">
        <v>7</v>
      </c>
      <c r="O89" s="1">
        <v>5</v>
      </c>
      <c r="P89" s="1">
        <v>2</v>
      </c>
    </row>
    <row r="90" spans="1:16" x14ac:dyDescent="0.2">
      <c r="A90" s="22">
        <v>85</v>
      </c>
      <c r="B90" s="1">
        <v>37</v>
      </c>
      <c r="C90" s="1">
        <v>23</v>
      </c>
      <c r="D90" s="1">
        <v>14</v>
      </c>
      <c r="E90" s="1">
        <v>5</v>
      </c>
      <c r="F90" s="1">
        <v>2</v>
      </c>
      <c r="G90" s="1">
        <v>3</v>
      </c>
      <c r="H90" s="1">
        <v>8</v>
      </c>
      <c r="I90" s="1">
        <v>5</v>
      </c>
      <c r="J90" s="1">
        <v>3</v>
      </c>
      <c r="K90" s="1">
        <v>16</v>
      </c>
      <c r="L90" s="1">
        <v>13</v>
      </c>
      <c r="M90" s="1">
        <v>3</v>
      </c>
      <c r="N90" s="1">
        <v>8</v>
      </c>
      <c r="O90" s="1">
        <v>3</v>
      </c>
      <c r="P90" s="1">
        <v>5</v>
      </c>
    </row>
    <row r="91" spans="1:16" x14ac:dyDescent="0.2">
      <c r="A91" s="22">
        <v>86</v>
      </c>
      <c r="B91" s="1">
        <v>35</v>
      </c>
      <c r="C91" s="1">
        <v>17</v>
      </c>
      <c r="D91" s="1">
        <v>18</v>
      </c>
      <c r="E91" s="1">
        <v>6</v>
      </c>
      <c r="F91" s="1">
        <v>2</v>
      </c>
      <c r="G91" s="1">
        <v>4</v>
      </c>
      <c r="H91" s="1">
        <v>3</v>
      </c>
      <c r="I91" s="1">
        <v>2</v>
      </c>
      <c r="J91" s="1">
        <v>1</v>
      </c>
      <c r="K91" s="1">
        <v>14</v>
      </c>
      <c r="L91" s="1">
        <v>4</v>
      </c>
      <c r="M91" s="1">
        <v>10</v>
      </c>
      <c r="N91" s="1">
        <v>12</v>
      </c>
      <c r="O91" s="1">
        <v>9</v>
      </c>
      <c r="P91" s="1">
        <v>3</v>
      </c>
    </row>
    <row r="92" spans="1:16" x14ac:dyDescent="0.2">
      <c r="A92" s="22">
        <v>87</v>
      </c>
      <c r="B92" s="1">
        <v>18</v>
      </c>
      <c r="C92" s="1">
        <v>9</v>
      </c>
      <c r="D92" s="1">
        <v>9</v>
      </c>
      <c r="E92" s="1">
        <v>7</v>
      </c>
      <c r="F92" s="1">
        <v>3</v>
      </c>
      <c r="G92" s="1">
        <v>4</v>
      </c>
      <c r="H92" s="1">
        <v>1</v>
      </c>
      <c r="I92" s="1">
        <v>1</v>
      </c>
      <c r="J92" s="1">
        <v>0</v>
      </c>
      <c r="K92" s="1">
        <v>5</v>
      </c>
      <c r="L92" s="1">
        <v>2</v>
      </c>
      <c r="M92" s="1">
        <v>3</v>
      </c>
      <c r="N92" s="1">
        <v>5</v>
      </c>
      <c r="O92" s="1">
        <v>3</v>
      </c>
      <c r="P92" s="1">
        <v>2</v>
      </c>
    </row>
    <row r="93" spans="1:16" x14ac:dyDescent="0.2">
      <c r="A93" s="22">
        <v>88</v>
      </c>
      <c r="B93" s="1">
        <v>12</v>
      </c>
      <c r="C93" s="1">
        <v>8</v>
      </c>
      <c r="D93" s="1">
        <v>4</v>
      </c>
      <c r="E93" s="1">
        <v>5</v>
      </c>
      <c r="F93" s="1">
        <v>2</v>
      </c>
      <c r="G93" s="1">
        <v>3</v>
      </c>
      <c r="H93" s="1">
        <v>2</v>
      </c>
      <c r="I93" s="1">
        <v>2</v>
      </c>
      <c r="J93" s="1">
        <v>0</v>
      </c>
      <c r="K93" s="1">
        <v>3</v>
      </c>
      <c r="L93" s="1">
        <v>2</v>
      </c>
      <c r="M93" s="1">
        <v>1</v>
      </c>
      <c r="N93" s="1">
        <v>2</v>
      </c>
      <c r="O93" s="1">
        <v>2</v>
      </c>
      <c r="P93" s="1">
        <v>0</v>
      </c>
    </row>
    <row r="94" spans="1:16" x14ac:dyDescent="0.2">
      <c r="A94" s="22">
        <v>89</v>
      </c>
      <c r="B94" s="1">
        <v>14</v>
      </c>
      <c r="C94" s="1">
        <v>6</v>
      </c>
      <c r="D94" s="1">
        <v>8</v>
      </c>
      <c r="E94" s="1">
        <v>8</v>
      </c>
      <c r="F94" s="1">
        <v>5</v>
      </c>
      <c r="G94" s="1">
        <v>3</v>
      </c>
      <c r="H94" s="1">
        <v>2</v>
      </c>
      <c r="I94" s="1">
        <v>0</v>
      </c>
      <c r="J94" s="1">
        <v>2</v>
      </c>
      <c r="K94" s="1">
        <v>3</v>
      </c>
      <c r="L94" s="1">
        <v>1</v>
      </c>
      <c r="M94" s="1">
        <v>2</v>
      </c>
      <c r="N94" s="1">
        <v>1</v>
      </c>
      <c r="O94" s="1">
        <v>0</v>
      </c>
      <c r="P94" s="1">
        <v>1</v>
      </c>
    </row>
    <row r="95" spans="1:16" x14ac:dyDescent="0.2">
      <c r="A95" s="22">
        <v>90</v>
      </c>
      <c r="B95" s="1">
        <v>20</v>
      </c>
      <c r="C95" s="1">
        <v>14</v>
      </c>
      <c r="D95" s="1">
        <v>6</v>
      </c>
      <c r="E95" s="1">
        <v>4</v>
      </c>
      <c r="F95" s="1">
        <v>3</v>
      </c>
      <c r="G95" s="1">
        <v>1</v>
      </c>
      <c r="H95" s="1">
        <v>3</v>
      </c>
      <c r="I95" s="1">
        <v>3</v>
      </c>
      <c r="J95" s="1">
        <v>0</v>
      </c>
      <c r="K95" s="1">
        <v>9</v>
      </c>
      <c r="L95" s="1">
        <v>4</v>
      </c>
      <c r="M95" s="1">
        <v>5</v>
      </c>
      <c r="N95" s="1">
        <v>4</v>
      </c>
      <c r="O95" s="1">
        <v>4</v>
      </c>
      <c r="P95" s="1">
        <v>0</v>
      </c>
    </row>
    <row r="96" spans="1:16" x14ac:dyDescent="0.2">
      <c r="A96" s="22">
        <v>91</v>
      </c>
      <c r="B96" s="1">
        <v>17</v>
      </c>
      <c r="C96" s="1">
        <v>8</v>
      </c>
      <c r="D96" s="1">
        <v>9</v>
      </c>
      <c r="E96" s="1">
        <v>5</v>
      </c>
      <c r="F96" s="1">
        <v>2</v>
      </c>
      <c r="G96" s="1">
        <v>3</v>
      </c>
      <c r="H96" s="1">
        <v>3</v>
      </c>
      <c r="I96" s="1">
        <v>2</v>
      </c>
      <c r="J96" s="1">
        <v>1</v>
      </c>
      <c r="K96" s="1">
        <v>6</v>
      </c>
      <c r="L96" s="1">
        <v>1</v>
      </c>
      <c r="M96" s="1">
        <v>5</v>
      </c>
      <c r="N96" s="1">
        <v>3</v>
      </c>
      <c r="O96" s="1">
        <v>3</v>
      </c>
      <c r="P96" s="1">
        <v>0</v>
      </c>
    </row>
    <row r="97" spans="1:16" x14ac:dyDescent="0.2">
      <c r="A97" s="22">
        <v>92</v>
      </c>
      <c r="B97" s="1">
        <v>14</v>
      </c>
      <c r="C97" s="1">
        <v>6</v>
      </c>
      <c r="D97" s="1">
        <v>8</v>
      </c>
      <c r="E97" s="1">
        <v>2</v>
      </c>
      <c r="F97" s="1">
        <v>2</v>
      </c>
      <c r="G97" s="1">
        <v>0</v>
      </c>
      <c r="H97" s="1">
        <v>7</v>
      </c>
      <c r="I97" s="1">
        <v>1</v>
      </c>
      <c r="J97" s="1">
        <v>6</v>
      </c>
      <c r="K97" s="1">
        <v>3</v>
      </c>
      <c r="L97" s="1">
        <v>1</v>
      </c>
      <c r="M97" s="1">
        <v>2</v>
      </c>
      <c r="N97" s="1">
        <v>2</v>
      </c>
      <c r="O97" s="1">
        <v>2</v>
      </c>
      <c r="P97" s="1">
        <v>0</v>
      </c>
    </row>
    <row r="98" spans="1:16" x14ac:dyDescent="0.2">
      <c r="A98" s="22">
        <v>93</v>
      </c>
      <c r="B98" s="1">
        <v>2</v>
      </c>
      <c r="C98" s="1">
        <v>1</v>
      </c>
      <c r="D98" s="1">
        <v>1</v>
      </c>
      <c r="E98" s="1">
        <v>0</v>
      </c>
      <c r="F98" s="1">
        <v>0</v>
      </c>
      <c r="G98" s="1">
        <v>0</v>
      </c>
      <c r="H98" s="1">
        <v>1</v>
      </c>
      <c r="I98" s="1">
        <v>1</v>
      </c>
      <c r="J98" s="1">
        <v>0</v>
      </c>
      <c r="K98" s="1">
        <v>0</v>
      </c>
      <c r="L98" s="1">
        <v>0</v>
      </c>
      <c r="M98" s="1">
        <v>0</v>
      </c>
      <c r="N98" s="1">
        <v>1</v>
      </c>
      <c r="O98" s="1">
        <v>0</v>
      </c>
      <c r="P98" s="1">
        <v>1</v>
      </c>
    </row>
    <row r="99" spans="1:16" x14ac:dyDescent="0.2">
      <c r="A99" s="22">
        <v>94</v>
      </c>
      <c r="B99" s="1">
        <v>3</v>
      </c>
      <c r="C99" s="1">
        <v>3</v>
      </c>
      <c r="D99" s="1">
        <v>0</v>
      </c>
      <c r="E99" s="1">
        <v>0</v>
      </c>
      <c r="F99" s="1">
        <v>0</v>
      </c>
      <c r="G99" s="1">
        <v>0</v>
      </c>
      <c r="H99" s="1">
        <v>1</v>
      </c>
      <c r="I99" s="1">
        <v>1</v>
      </c>
      <c r="J99" s="1">
        <v>0</v>
      </c>
      <c r="K99" s="1">
        <v>0</v>
      </c>
      <c r="L99" s="1">
        <v>0</v>
      </c>
      <c r="M99" s="1">
        <v>0</v>
      </c>
      <c r="N99" s="1">
        <v>2</v>
      </c>
      <c r="O99" s="1">
        <v>2</v>
      </c>
      <c r="P99" s="1">
        <v>0</v>
      </c>
    </row>
    <row r="100" spans="1:16" x14ac:dyDescent="0.2">
      <c r="A100" s="22">
        <v>95</v>
      </c>
      <c r="B100" s="1">
        <v>6</v>
      </c>
      <c r="C100" s="1">
        <v>2</v>
      </c>
      <c r="D100" s="1">
        <v>4</v>
      </c>
      <c r="E100" s="1">
        <v>1</v>
      </c>
      <c r="F100" s="1">
        <v>0</v>
      </c>
      <c r="G100" s="1">
        <v>1</v>
      </c>
      <c r="H100" s="1">
        <v>1</v>
      </c>
      <c r="I100" s="1">
        <v>1</v>
      </c>
      <c r="J100" s="1">
        <v>0</v>
      </c>
      <c r="K100" s="1">
        <v>3</v>
      </c>
      <c r="L100" s="1">
        <v>1</v>
      </c>
      <c r="M100" s="1">
        <v>2</v>
      </c>
      <c r="N100" s="1">
        <v>1</v>
      </c>
      <c r="O100" s="1">
        <v>0</v>
      </c>
      <c r="P100" s="1">
        <v>1</v>
      </c>
    </row>
    <row r="101" spans="1:16" x14ac:dyDescent="0.2">
      <c r="A101" s="22">
        <v>96</v>
      </c>
      <c r="B101" s="1">
        <v>8</v>
      </c>
      <c r="C101" s="1">
        <v>2</v>
      </c>
      <c r="D101" s="1">
        <v>6</v>
      </c>
      <c r="E101" s="1">
        <v>2</v>
      </c>
      <c r="F101" s="1">
        <v>0</v>
      </c>
      <c r="G101" s="1">
        <v>2</v>
      </c>
      <c r="H101" s="1">
        <v>1</v>
      </c>
      <c r="I101" s="1">
        <v>0</v>
      </c>
      <c r="J101" s="1">
        <v>1</v>
      </c>
      <c r="K101" s="1">
        <v>1</v>
      </c>
      <c r="L101" s="1">
        <v>0</v>
      </c>
      <c r="M101" s="1">
        <v>1</v>
      </c>
      <c r="N101" s="1">
        <v>4</v>
      </c>
      <c r="O101" s="1">
        <v>2</v>
      </c>
      <c r="P101" s="1">
        <v>2</v>
      </c>
    </row>
    <row r="102" spans="1:16" x14ac:dyDescent="0.2">
      <c r="A102" s="22">
        <v>97</v>
      </c>
      <c r="B102" s="1">
        <v>7</v>
      </c>
      <c r="C102" s="1">
        <v>4</v>
      </c>
      <c r="D102" s="1">
        <v>3</v>
      </c>
      <c r="E102" s="1">
        <v>1</v>
      </c>
      <c r="F102" s="1">
        <v>1</v>
      </c>
      <c r="G102" s="1">
        <v>0</v>
      </c>
      <c r="H102" s="1">
        <v>2</v>
      </c>
      <c r="I102" s="1">
        <v>0</v>
      </c>
      <c r="J102" s="1">
        <v>2</v>
      </c>
      <c r="K102" s="1">
        <v>3</v>
      </c>
      <c r="L102" s="1">
        <v>2</v>
      </c>
      <c r="M102" s="1">
        <v>1</v>
      </c>
      <c r="N102" s="1">
        <v>1</v>
      </c>
      <c r="O102" s="1">
        <v>1</v>
      </c>
      <c r="P102" s="1">
        <v>0</v>
      </c>
    </row>
    <row r="103" spans="1:16" x14ac:dyDescent="0.2">
      <c r="A103" s="22">
        <v>98</v>
      </c>
      <c r="B103" s="1">
        <v>11</v>
      </c>
      <c r="C103" s="1">
        <v>10</v>
      </c>
      <c r="D103" s="1">
        <v>1</v>
      </c>
      <c r="E103" s="1">
        <v>2</v>
      </c>
      <c r="F103" s="1">
        <v>1</v>
      </c>
      <c r="G103" s="1">
        <v>1</v>
      </c>
      <c r="H103" s="1">
        <v>3</v>
      </c>
      <c r="I103" s="1">
        <v>3</v>
      </c>
      <c r="J103" s="1">
        <v>0</v>
      </c>
      <c r="K103" s="1">
        <v>6</v>
      </c>
      <c r="L103" s="1">
        <v>6</v>
      </c>
      <c r="M103" s="1">
        <v>0</v>
      </c>
      <c r="N103" s="1">
        <v>0</v>
      </c>
      <c r="O103" s="1">
        <v>0</v>
      </c>
      <c r="P103" s="1">
        <v>0</v>
      </c>
    </row>
    <row r="104" spans="1:16" x14ac:dyDescent="0.2">
      <c r="A104" s="10" t="s">
        <v>50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</sheetData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D97F8-25BB-4853-9B63-1CB0127DB869}">
  <dimension ref="A1:M61"/>
  <sheetViews>
    <sheetView view="pageBreakPreview" topLeftCell="A48" zoomScale="150" zoomScaleNormal="100" zoomScaleSheetLayoutView="150" workbookViewId="0">
      <selection activeCell="A61" sqref="A61:M61"/>
    </sheetView>
  </sheetViews>
  <sheetFormatPr defaultRowHeight="10.199999999999999" x14ac:dyDescent="0.2"/>
  <cols>
    <col min="1" max="1" width="8.88671875" style="1"/>
    <col min="2" max="13" width="6.5546875" style="1" customWidth="1"/>
    <col min="14" max="16384" width="8.88671875" style="1"/>
  </cols>
  <sheetData>
    <row r="1" spans="1:13" x14ac:dyDescent="0.2">
      <c r="A1" s="1" t="s">
        <v>41</v>
      </c>
    </row>
    <row r="2" spans="1:13" x14ac:dyDescent="0.2">
      <c r="A2" s="8"/>
      <c r="B2" s="25" t="s">
        <v>0</v>
      </c>
      <c r="C2" s="25"/>
      <c r="D2" s="25"/>
      <c r="E2" s="25" t="s">
        <v>23</v>
      </c>
      <c r="F2" s="25"/>
      <c r="G2" s="25"/>
      <c r="H2" s="9"/>
      <c r="I2" s="10"/>
      <c r="J2" s="8"/>
      <c r="K2" s="25" t="s">
        <v>40</v>
      </c>
      <c r="L2" s="25"/>
      <c r="M2" s="25"/>
    </row>
    <row r="3" spans="1:13" x14ac:dyDescent="0.2">
      <c r="A3" s="11"/>
      <c r="B3" s="3" t="s">
        <v>0</v>
      </c>
      <c r="C3" s="3" t="s">
        <v>21</v>
      </c>
      <c r="D3" s="3" t="s">
        <v>22</v>
      </c>
      <c r="E3" s="3" t="s">
        <v>0</v>
      </c>
      <c r="F3" s="3" t="s">
        <v>21</v>
      </c>
      <c r="G3" s="3" t="s">
        <v>22</v>
      </c>
      <c r="H3" s="12"/>
      <c r="I3" s="13"/>
      <c r="J3" s="11"/>
      <c r="K3" s="3" t="s">
        <v>0</v>
      </c>
      <c r="L3" s="3" t="s">
        <v>21</v>
      </c>
      <c r="M3" s="3" t="s">
        <v>22</v>
      </c>
    </row>
    <row r="4" spans="1:13" x14ac:dyDescent="0.2">
      <c r="A4" s="1" t="s">
        <v>24</v>
      </c>
    </row>
    <row r="5" spans="1:13" x14ac:dyDescent="0.2">
      <c r="A5" s="1" t="s">
        <v>5</v>
      </c>
    </row>
    <row r="6" spans="1:13" x14ac:dyDescent="0.2">
      <c r="A6" s="1" t="s">
        <v>25</v>
      </c>
    </row>
    <row r="7" spans="1:13" x14ac:dyDescent="0.2">
      <c r="A7" s="1" t="s">
        <v>0</v>
      </c>
      <c r="B7" s="1">
        <v>128709</v>
      </c>
      <c r="C7" s="1">
        <v>65323</v>
      </c>
      <c r="D7" s="1">
        <v>63386</v>
      </c>
      <c r="E7" s="1">
        <v>46712</v>
      </c>
      <c r="F7" s="1">
        <v>29186</v>
      </c>
      <c r="G7" s="1">
        <v>17526</v>
      </c>
    </row>
    <row r="8" spans="1:13" x14ac:dyDescent="0.2">
      <c r="A8" s="1" t="s">
        <v>7</v>
      </c>
      <c r="B8" s="1">
        <v>26219</v>
      </c>
      <c r="C8" s="1">
        <v>13775</v>
      </c>
      <c r="D8" s="1">
        <v>12444</v>
      </c>
      <c r="E8" s="1">
        <v>24004</v>
      </c>
      <c r="F8" s="1">
        <v>13295</v>
      </c>
      <c r="G8" s="1">
        <v>10709</v>
      </c>
      <c r="H8" s="14">
        <f t="shared" ref="H8:J15" si="0">E8/B8*100</f>
        <v>91.551927991151459</v>
      </c>
      <c r="I8" s="14">
        <f t="shared" si="0"/>
        <v>96.515426497277673</v>
      </c>
      <c r="J8" s="14">
        <f t="shared" si="0"/>
        <v>86.057537769206036</v>
      </c>
      <c r="K8" s="15">
        <f>H16+1500</f>
        <v>2537.5262147984722</v>
      </c>
      <c r="L8" s="15">
        <f t="shared" ref="L8:M8" si="1">I16+1500</f>
        <v>2794.2499789831986</v>
      </c>
      <c r="M8" s="15">
        <f t="shared" si="1"/>
        <v>2277.7133042364285</v>
      </c>
    </row>
    <row r="9" spans="1:13" x14ac:dyDescent="0.2">
      <c r="A9" s="1" t="s">
        <v>8</v>
      </c>
      <c r="B9" s="1">
        <v>21412</v>
      </c>
      <c r="C9" s="1">
        <v>10957</v>
      </c>
      <c r="D9" s="1">
        <v>10455</v>
      </c>
      <c r="E9" s="1">
        <v>12757</v>
      </c>
      <c r="F9" s="1">
        <v>8504</v>
      </c>
      <c r="G9" s="1">
        <v>4253</v>
      </c>
      <c r="H9" s="14">
        <f t="shared" si="0"/>
        <v>59.578740892957214</v>
      </c>
      <c r="I9" s="14">
        <f t="shared" si="0"/>
        <v>77.612485169298168</v>
      </c>
      <c r="J9" s="14">
        <f t="shared" si="0"/>
        <v>40.679100908656146</v>
      </c>
      <c r="K9" s="16"/>
      <c r="L9" s="16"/>
      <c r="M9" s="16"/>
    </row>
    <row r="10" spans="1:13" x14ac:dyDescent="0.2">
      <c r="A10" s="1" t="s">
        <v>9</v>
      </c>
      <c r="B10" s="1">
        <v>19777</v>
      </c>
      <c r="C10" s="1">
        <v>9560</v>
      </c>
      <c r="D10" s="1">
        <v>10217</v>
      </c>
      <c r="E10" s="1">
        <v>5587</v>
      </c>
      <c r="F10" s="1">
        <v>4109</v>
      </c>
      <c r="G10" s="1">
        <v>1478</v>
      </c>
      <c r="H10" s="14">
        <f t="shared" si="0"/>
        <v>28.249987359053446</v>
      </c>
      <c r="I10" s="14">
        <f t="shared" si="0"/>
        <v>42.981171548117153</v>
      </c>
      <c r="J10" s="14">
        <f t="shared" si="0"/>
        <v>14.46608593520603</v>
      </c>
      <c r="K10" s="15">
        <f>(H14+H15)/2</f>
        <v>3.628928380830903</v>
      </c>
      <c r="L10" s="15">
        <f t="shared" ref="L10:M10" si="2">(I14+I15)/2</f>
        <v>5.0604055211469259</v>
      </c>
      <c r="M10" s="15">
        <f t="shared" si="2"/>
        <v>2.1216647272381022</v>
      </c>
    </row>
    <row r="11" spans="1:13" x14ac:dyDescent="0.2">
      <c r="A11" s="1" t="s">
        <v>10</v>
      </c>
      <c r="B11" s="1">
        <v>16717</v>
      </c>
      <c r="C11" s="1">
        <v>8330</v>
      </c>
      <c r="D11" s="1">
        <v>8387</v>
      </c>
      <c r="E11" s="1">
        <v>2161</v>
      </c>
      <c r="F11" s="1">
        <v>1664</v>
      </c>
      <c r="G11" s="1">
        <v>497</v>
      </c>
      <c r="H11" s="14">
        <f t="shared" si="0"/>
        <v>12.926960579051267</v>
      </c>
      <c r="I11" s="14">
        <f t="shared" si="0"/>
        <v>19.975990396158462</v>
      </c>
      <c r="J11" s="14">
        <f t="shared" si="0"/>
        <v>5.9258376058185283</v>
      </c>
      <c r="K11" s="15"/>
      <c r="L11" s="15"/>
      <c r="M11" s="15"/>
    </row>
    <row r="12" spans="1:13" x14ac:dyDescent="0.2">
      <c r="A12" s="1" t="s">
        <v>11</v>
      </c>
      <c r="B12" s="1">
        <v>15029</v>
      </c>
      <c r="C12" s="1">
        <v>7625</v>
      </c>
      <c r="D12" s="1">
        <v>7404</v>
      </c>
      <c r="E12" s="1">
        <v>1014</v>
      </c>
      <c r="F12" s="1">
        <v>770</v>
      </c>
      <c r="G12" s="1">
        <v>244</v>
      </c>
      <c r="H12" s="14">
        <f t="shared" si="0"/>
        <v>6.7469558852884433</v>
      </c>
      <c r="I12" s="14">
        <f t="shared" si="0"/>
        <v>10.098360655737705</v>
      </c>
      <c r="J12" s="14">
        <f t="shared" si="0"/>
        <v>3.2955159373311727</v>
      </c>
      <c r="K12" s="15">
        <f>K10*50</f>
        <v>181.44641904154514</v>
      </c>
      <c r="L12" s="15">
        <f t="shared" ref="L12:M12" si="3">L10*50</f>
        <v>253.02027605734628</v>
      </c>
      <c r="M12" s="15">
        <f t="shared" si="3"/>
        <v>106.08323636190511</v>
      </c>
    </row>
    <row r="13" spans="1:13" x14ac:dyDescent="0.2">
      <c r="A13" s="1" t="s">
        <v>12</v>
      </c>
      <c r="B13" s="1">
        <v>11919</v>
      </c>
      <c r="C13" s="1">
        <v>6032</v>
      </c>
      <c r="D13" s="1">
        <v>5887</v>
      </c>
      <c r="E13" s="1">
        <v>542</v>
      </c>
      <c r="F13" s="1">
        <v>383</v>
      </c>
      <c r="G13" s="1">
        <v>159</v>
      </c>
      <c r="H13" s="14">
        <f t="shared" si="0"/>
        <v>4.5473613558184409</v>
      </c>
      <c r="I13" s="14">
        <f t="shared" si="0"/>
        <v>6.3494694960212206</v>
      </c>
      <c r="J13" s="14">
        <f t="shared" si="0"/>
        <v>2.7008663156106674</v>
      </c>
      <c r="K13" s="15"/>
      <c r="L13" s="15"/>
      <c r="M13" s="15"/>
    </row>
    <row r="14" spans="1:13" x14ac:dyDescent="0.2">
      <c r="A14" s="1" t="s">
        <v>13</v>
      </c>
      <c r="B14" s="1">
        <v>10094</v>
      </c>
      <c r="C14" s="1">
        <v>5172</v>
      </c>
      <c r="D14" s="1">
        <v>4922</v>
      </c>
      <c r="E14" s="1">
        <v>394</v>
      </c>
      <c r="F14" s="1">
        <v>275</v>
      </c>
      <c r="G14" s="1">
        <v>119</v>
      </c>
      <c r="H14" s="14">
        <f t="shared" si="0"/>
        <v>3.9033088963740838</v>
      </c>
      <c r="I14" s="14">
        <f t="shared" si="0"/>
        <v>5.3170920340293888</v>
      </c>
      <c r="J14" s="14">
        <f t="shared" si="0"/>
        <v>2.4177163754571311</v>
      </c>
      <c r="K14" s="15">
        <f>K8-K12</f>
        <v>2356.0797957569271</v>
      </c>
      <c r="L14" s="15">
        <f t="shared" ref="L14:M14" si="4">L8-L12</f>
        <v>2541.2297029258525</v>
      </c>
      <c r="M14" s="15">
        <f t="shared" si="4"/>
        <v>2171.6300678745233</v>
      </c>
    </row>
    <row r="15" spans="1:13" x14ac:dyDescent="0.2">
      <c r="A15" s="1" t="s">
        <v>14</v>
      </c>
      <c r="B15" s="1">
        <v>7542</v>
      </c>
      <c r="C15" s="1">
        <v>3872</v>
      </c>
      <c r="D15" s="1">
        <v>3670</v>
      </c>
      <c r="E15" s="1">
        <v>253</v>
      </c>
      <c r="F15" s="1">
        <v>186</v>
      </c>
      <c r="G15" s="1">
        <v>67</v>
      </c>
      <c r="H15" s="14">
        <f t="shared" si="0"/>
        <v>3.3545478652877221</v>
      </c>
      <c r="I15" s="14">
        <f t="shared" si="0"/>
        <v>4.803719008264463</v>
      </c>
      <c r="J15" s="14">
        <f t="shared" si="0"/>
        <v>1.8256130790190734</v>
      </c>
      <c r="K15" s="15">
        <f>100-K10</f>
        <v>96.371071619169101</v>
      </c>
      <c r="L15" s="15">
        <f t="shared" ref="L15:M15" si="5">100-L10</f>
        <v>94.939594478853081</v>
      </c>
      <c r="M15" s="15">
        <f t="shared" si="5"/>
        <v>97.878335272761902</v>
      </c>
    </row>
    <row r="16" spans="1:13" x14ac:dyDescent="0.2">
      <c r="A16" s="1" t="s">
        <v>26</v>
      </c>
      <c r="H16" s="14">
        <f>SUM(H8:H14)*5</f>
        <v>1037.526214798472</v>
      </c>
      <c r="I16" s="14">
        <f>SUM(I8:I14)*5</f>
        <v>1294.2499789831986</v>
      </c>
      <c r="J16" s="14">
        <f>SUM(J8:J14)*5</f>
        <v>777.71330423642837</v>
      </c>
      <c r="K16" s="17">
        <f>K14/K15</f>
        <v>24.447998306664889</v>
      </c>
      <c r="L16" s="17">
        <f t="shared" ref="L16:M16" si="6">L14/L15</f>
        <v>26.76680595567414</v>
      </c>
      <c r="M16" s="17">
        <f t="shared" si="6"/>
        <v>22.187035178139734</v>
      </c>
    </row>
    <row r="17" spans="1:13" x14ac:dyDescent="0.2">
      <c r="A17" s="1" t="s">
        <v>25</v>
      </c>
    </row>
    <row r="18" spans="1:13" x14ac:dyDescent="0.2">
      <c r="A18" s="1" t="s">
        <v>0</v>
      </c>
      <c r="B18" s="1">
        <v>37006</v>
      </c>
      <c r="C18" s="1">
        <v>18868</v>
      </c>
      <c r="D18" s="1">
        <v>18138</v>
      </c>
      <c r="E18" s="1">
        <v>15079</v>
      </c>
      <c r="F18" s="1">
        <v>9206</v>
      </c>
      <c r="G18" s="1">
        <v>5873</v>
      </c>
    </row>
    <row r="19" spans="1:13" x14ac:dyDescent="0.2">
      <c r="A19" s="1" t="s">
        <v>7</v>
      </c>
      <c r="B19" s="1">
        <v>7847</v>
      </c>
      <c r="C19" s="1">
        <v>4074</v>
      </c>
      <c r="D19" s="1">
        <v>3773</v>
      </c>
      <c r="E19" s="1">
        <v>7295</v>
      </c>
      <c r="F19" s="1">
        <v>3930</v>
      </c>
      <c r="G19" s="1">
        <v>3365</v>
      </c>
      <c r="H19" s="14">
        <f t="shared" ref="H19:J26" si="7">E19/B19*100</f>
        <v>92.965464508729454</v>
      </c>
      <c r="I19" s="14">
        <f t="shared" si="7"/>
        <v>96.465390279823268</v>
      </c>
      <c r="J19" s="14">
        <f t="shared" si="7"/>
        <v>89.186323880201428</v>
      </c>
      <c r="K19" s="15">
        <f>H27+1500</f>
        <v>2664.6559109249115</v>
      </c>
      <c r="L19" s="15">
        <f t="shared" ref="L19:M19" si="8">I27+1500</f>
        <v>2904.0103445399191</v>
      </c>
      <c r="M19" s="15">
        <f t="shared" si="8"/>
        <v>2413.1376309783568</v>
      </c>
    </row>
    <row r="20" spans="1:13" x14ac:dyDescent="0.2">
      <c r="A20" s="1" t="s">
        <v>8</v>
      </c>
      <c r="B20" s="1">
        <v>6365</v>
      </c>
      <c r="C20" s="1">
        <v>3420</v>
      </c>
      <c r="D20" s="1">
        <v>2945</v>
      </c>
      <c r="E20" s="1">
        <v>4198</v>
      </c>
      <c r="F20" s="1">
        <v>2747</v>
      </c>
      <c r="G20" s="1">
        <v>1451</v>
      </c>
      <c r="H20" s="14">
        <f t="shared" si="7"/>
        <v>65.954438334642575</v>
      </c>
      <c r="I20" s="14">
        <f t="shared" si="7"/>
        <v>80.32163742690058</v>
      </c>
      <c r="J20" s="14">
        <f t="shared" si="7"/>
        <v>49.269949066213918</v>
      </c>
      <c r="K20" s="16"/>
      <c r="L20" s="16"/>
      <c r="M20" s="16"/>
    </row>
    <row r="21" spans="1:13" x14ac:dyDescent="0.2">
      <c r="A21" s="1" t="s">
        <v>9</v>
      </c>
      <c r="B21" s="1">
        <v>5481</v>
      </c>
      <c r="C21" s="1">
        <v>2726</v>
      </c>
      <c r="D21" s="1">
        <v>2755</v>
      </c>
      <c r="E21" s="1">
        <v>1926</v>
      </c>
      <c r="F21" s="1">
        <v>1379</v>
      </c>
      <c r="G21" s="1">
        <v>547</v>
      </c>
      <c r="H21" s="14">
        <f t="shared" si="7"/>
        <v>35.139573070607554</v>
      </c>
      <c r="I21" s="14">
        <f t="shared" si="7"/>
        <v>50.586940572267061</v>
      </c>
      <c r="J21" s="14">
        <f t="shared" si="7"/>
        <v>19.854809437386571</v>
      </c>
      <c r="K21" s="15">
        <f>(H25+H26)/2</f>
        <v>5.3433740352717756</v>
      </c>
      <c r="L21" s="15">
        <f t="shared" ref="L21:M21" si="9">(I25+I26)/2</f>
        <v>6.4639385444351403</v>
      </c>
      <c r="M21" s="15">
        <f t="shared" si="9"/>
        <v>4.217423481974242</v>
      </c>
    </row>
    <row r="22" spans="1:13" x14ac:dyDescent="0.2">
      <c r="A22" s="1" t="s">
        <v>10</v>
      </c>
      <c r="B22" s="1">
        <v>4502</v>
      </c>
      <c r="C22" s="1">
        <v>2262</v>
      </c>
      <c r="D22" s="1">
        <v>2240</v>
      </c>
      <c r="E22" s="1">
        <v>776</v>
      </c>
      <c r="F22" s="1">
        <v>579</v>
      </c>
      <c r="G22" s="1">
        <v>197</v>
      </c>
      <c r="H22" s="14">
        <f t="shared" si="7"/>
        <v>17.236783651710354</v>
      </c>
      <c r="I22" s="14">
        <f t="shared" si="7"/>
        <v>25.596816976127322</v>
      </c>
      <c r="J22" s="14">
        <f t="shared" si="7"/>
        <v>8.7946428571428577</v>
      </c>
      <c r="K22" s="15"/>
      <c r="L22" s="15"/>
      <c r="M22" s="15"/>
    </row>
    <row r="23" spans="1:13" x14ac:dyDescent="0.2">
      <c r="A23" s="1" t="s">
        <v>11</v>
      </c>
      <c r="B23" s="1">
        <v>4183</v>
      </c>
      <c r="C23" s="1">
        <v>2066</v>
      </c>
      <c r="D23" s="1">
        <v>2117</v>
      </c>
      <c r="E23" s="1">
        <v>377</v>
      </c>
      <c r="F23" s="1">
        <v>257</v>
      </c>
      <c r="G23" s="1">
        <v>120</v>
      </c>
      <c r="H23" s="14">
        <f t="shared" si="7"/>
        <v>9.0126703322973949</v>
      </c>
      <c r="I23" s="14">
        <f t="shared" si="7"/>
        <v>12.439496611810261</v>
      </c>
      <c r="J23" s="14">
        <f t="shared" si="7"/>
        <v>5.6683986773736423</v>
      </c>
      <c r="K23" s="15">
        <f>K21*50</f>
        <v>267.16870176358879</v>
      </c>
      <c r="L23" s="15">
        <f t="shared" ref="L23:M23" si="10">L21*50</f>
        <v>323.19692722175699</v>
      </c>
      <c r="M23" s="15">
        <f t="shared" si="10"/>
        <v>210.87117409871209</v>
      </c>
    </row>
    <row r="24" spans="1:13" x14ac:dyDescent="0.2">
      <c r="A24" s="1" t="s">
        <v>12</v>
      </c>
      <c r="B24" s="1">
        <v>3448</v>
      </c>
      <c r="C24" s="1">
        <v>1733</v>
      </c>
      <c r="D24" s="1">
        <v>1715</v>
      </c>
      <c r="E24" s="1">
        <v>225</v>
      </c>
      <c r="F24" s="1">
        <v>145</v>
      </c>
      <c r="G24" s="1">
        <v>80</v>
      </c>
      <c r="H24" s="14">
        <f t="shared" si="7"/>
        <v>6.5255220417633417</v>
      </c>
      <c r="I24" s="14">
        <f t="shared" si="7"/>
        <v>8.3669936526255047</v>
      </c>
      <c r="J24" s="14">
        <f t="shared" si="7"/>
        <v>4.6647230320699711</v>
      </c>
      <c r="K24" s="15"/>
      <c r="L24" s="15"/>
      <c r="M24" s="15"/>
    </row>
    <row r="25" spans="1:13" x14ac:dyDescent="0.2">
      <c r="A25" s="1" t="s">
        <v>13</v>
      </c>
      <c r="B25" s="1">
        <v>2936</v>
      </c>
      <c r="C25" s="1">
        <v>1452</v>
      </c>
      <c r="D25" s="1">
        <v>1484</v>
      </c>
      <c r="E25" s="1">
        <v>179</v>
      </c>
      <c r="F25" s="1">
        <v>102</v>
      </c>
      <c r="G25" s="1">
        <v>77</v>
      </c>
      <c r="H25" s="14">
        <f t="shared" si="7"/>
        <v>6.0967302452316074</v>
      </c>
      <c r="I25" s="14">
        <f t="shared" si="7"/>
        <v>7.0247933884297522</v>
      </c>
      <c r="J25" s="14">
        <f t="shared" si="7"/>
        <v>5.1886792452830193</v>
      </c>
      <c r="K25" s="15">
        <f>K19-K23</f>
        <v>2397.4872091613229</v>
      </c>
      <c r="L25" s="15">
        <f t="shared" ref="L25:M25" si="11">L19-L23</f>
        <v>2580.813417318162</v>
      </c>
      <c r="M25" s="15">
        <f t="shared" si="11"/>
        <v>2202.2664568796449</v>
      </c>
    </row>
    <row r="26" spans="1:13" x14ac:dyDescent="0.2">
      <c r="A26" s="1" t="s">
        <v>14</v>
      </c>
      <c r="B26" s="1">
        <v>2244</v>
      </c>
      <c r="C26" s="1">
        <v>1135</v>
      </c>
      <c r="D26" s="1">
        <v>1109</v>
      </c>
      <c r="E26" s="1">
        <v>103</v>
      </c>
      <c r="F26" s="1">
        <v>67</v>
      </c>
      <c r="G26" s="1">
        <v>36</v>
      </c>
      <c r="H26" s="14">
        <f t="shared" si="7"/>
        <v>4.5900178253119428</v>
      </c>
      <c r="I26" s="14">
        <f t="shared" si="7"/>
        <v>5.9030837004405283</v>
      </c>
      <c r="J26" s="14">
        <f t="shared" si="7"/>
        <v>3.2461677186654643</v>
      </c>
      <c r="K26" s="15">
        <f>100-K21</f>
        <v>94.656625964728221</v>
      </c>
      <c r="L26" s="15">
        <f t="shared" ref="L26:M26" si="12">100-L21</f>
        <v>93.536061455564862</v>
      </c>
      <c r="M26" s="15">
        <f t="shared" si="12"/>
        <v>95.782576518025763</v>
      </c>
    </row>
    <row r="27" spans="1:13" x14ac:dyDescent="0.2">
      <c r="A27" s="1" t="s">
        <v>27</v>
      </c>
      <c r="H27" s="14">
        <f>SUM(H19:H25)*5</f>
        <v>1164.6559109249115</v>
      </c>
      <c r="I27" s="14">
        <f>SUM(I19:I25)*5</f>
        <v>1404.0103445399188</v>
      </c>
      <c r="J27" s="14">
        <f>SUM(J19:J25)*5</f>
        <v>913.13763097835692</v>
      </c>
      <c r="K27" s="17">
        <f>K25/K26</f>
        <v>25.328255520693244</v>
      </c>
      <c r="L27" s="17">
        <f t="shared" ref="L27:M27" si="13">L25/L26</f>
        <v>27.591640883277947</v>
      </c>
      <c r="M27" s="17">
        <f t="shared" si="13"/>
        <v>22.992349307550629</v>
      </c>
    </row>
    <row r="28" spans="1:13" x14ac:dyDescent="0.2">
      <c r="A28" s="1" t="s">
        <v>25</v>
      </c>
    </row>
    <row r="29" spans="1:13" x14ac:dyDescent="0.2">
      <c r="A29" s="1" t="s">
        <v>0</v>
      </c>
      <c r="B29" s="1">
        <v>31566</v>
      </c>
      <c r="C29" s="1">
        <v>15971</v>
      </c>
      <c r="D29" s="1">
        <v>15595</v>
      </c>
      <c r="E29" s="1">
        <v>10517</v>
      </c>
      <c r="F29" s="1">
        <v>6440</v>
      </c>
      <c r="G29" s="1">
        <v>4077</v>
      </c>
    </row>
    <row r="30" spans="1:13" x14ac:dyDescent="0.2">
      <c r="A30" s="1" t="s">
        <v>7</v>
      </c>
      <c r="B30" s="1">
        <v>5663</v>
      </c>
      <c r="C30" s="1">
        <v>2926</v>
      </c>
      <c r="D30" s="1">
        <v>2737</v>
      </c>
      <c r="E30" s="1">
        <v>5313</v>
      </c>
      <c r="F30" s="1">
        <v>2857</v>
      </c>
      <c r="G30" s="1">
        <v>2456</v>
      </c>
      <c r="H30" s="14">
        <f t="shared" ref="H30:J37" si="14">E30/B30*100</f>
        <v>93.819530284301607</v>
      </c>
      <c r="I30" s="14">
        <f t="shared" si="14"/>
        <v>97.641831852358166</v>
      </c>
      <c r="J30" s="14">
        <f t="shared" si="14"/>
        <v>89.733284618195114</v>
      </c>
      <c r="K30" s="15">
        <f>H38+1500</f>
        <v>2527.6702336224935</v>
      </c>
      <c r="L30" s="15">
        <f t="shared" ref="L30:M30" si="15">I38+1500</f>
        <v>2757.5703730517498</v>
      </c>
      <c r="M30" s="15">
        <f t="shared" si="15"/>
        <v>2295.4580282494644</v>
      </c>
    </row>
    <row r="31" spans="1:13" x14ac:dyDescent="0.2">
      <c r="A31" s="1" t="s">
        <v>8</v>
      </c>
      <c r="B31" s="1">
        <v>4845</v>
      </c>
      <c r="C31" s="1">
        <v>2462</v>
      </c>
      <c r="D31" s="1">
        <v>2383</v>
      </c>
      <c r="E31" s="1">
        <v>2991</v>
      </c>
      <c r="F31" s="1">
        <v>1936</v>
      </c>
      <c r="G31" s="1">
        <v>1055</v>
      </c>
      <c r="H31" s="14">
        <f t="shared" si="14"/>
        <v>61.733746130030966</v>
      </c>
      <c r="I31" s="14">
        <f t="shared" si="14"/>
        <v>78.635255889520721</v>
      </c>
      <c r="J31" s="14">
        <f t="shared" si="14"/>
        <v>44.271926143516573</v>
      </c>
      <c r="K31" s="16"/>
      <c r="L31" s="16"/>
      <c r="M31" s="16"/>
    </row>
    <row r="32" spans="1:13" x14ac:dyDescent="0.2">
      <c r="A32" s="1" t="s">
        <v>9</v>
      </c>
      <c r="B32" s="1">
        <v>4710</v>
      </c>
      <c r="C32" s="1">
        <v>2276</v>
      </c>
      <c r="D32" s="1">
        <v>2434</v>
      </c>
      <c r="E32" s="1">
        <v>1266</v>
      </c>
      <c r="F32" s="1">
        <v>921</v>
      </c>
      <c r="G32" s="1">
        <v>345</v>
      </c>
      <c r="H32" s="14">
        <f t="shared" si="14"/>
        <v>26.878980891719745</v>
      </c>
      <c r="I32" s="14">
        <f t="shared" si="14"/>
        <v>40.465729349736378</v>
      </c>
      <c r="J32" s="14">
        <f t="shared" si="14"/>
        <v>14.174198849630237</v>
      </c>
      <c r="K32" s="15">
        <f>(H36+H37)/2</f>
        <v>2.2964067060851252</v>
      </c>
      <c r="L32" s="15">
        <f t="shared" ref="L32:M32" si="16">(I36+I37)/2</f>
        <v>3.5207603235305878</v>
      </c>
      <c r="M32" s="15">
        <f t="shared" si="16"/>
        <v>1.0495743723957065</v>
      </c>
    </row>
    <row r="33" spans="1:13" x14ac:dyDescent="0.2">
      <c r="A33" s="1" t="s">
        <v>10</v>
      </c>
      <c r="B33" s="1">
        <v>4387</v>
      </c>
      <c r="C33" s="1">
        <v>2223</v>
      </c>
      <c r="D33" s="1">
        <v>2164</v>
      </c>
      <c r="E33" s="1">
        <v>504</v>
      </c>
      <c r="F33" s="1">
        <v>396</v>
      </c>
      <c r="G33" s="1">
        <v>108</v>
      </c>
      <c r="H33" s="14">
        <f t="shared" si="14"/>
        <v>11.488488716662868</v>
      </c>
      <c r="I33" s="14">
        <f t="shared" si="14"/>
        <v>17.813765182186234</v>
      </c>
      <c r="J33" s="14">
        <f t="shared" si="14"/>
        <v>4.9907578558225509</v>
      </c>
      <c r="K33" s="15"/>
      <c r="L33" s="15"/>
      <c r="M33" s="15"/>
    </row>
    <row r="34" spans="1:13" x14ac:dyDescent="0.2">
      <c r="A34" s="1" t="s">
        <v>11</v>
      </c>
      <c r="B34" s="1">
        <v>3759</v>
      </c>
      <c r="C34" s="1">
        <v>1966</v>
      </c>
      <c r="D34" s="1">
        <v>1793</v>
      </c>
      <c r="E34" s="1">
        <v>222</v>
      </c>
      <c r="F34" s="1">
        <v>173</v>
      </c>
      <c r="G34" s="1">
        <v>49</v>
      </c>
      <c r="H34" s="14">
        <f t="shared" si="14"/>
        <v>5.9058260175578612</v>
      </c>
      <c r="I34" s="14">
        <f t="shared" si="14"/>
        <v>8.7995930824008148</v>
      </c>
      <c r="J34" s="14">
        <f t="shared" si="14"/>
        <v>2.7328499721137756</v>
      </c>
      <c r="K34" s="15">
        <f>K32*50</f>
        <v>114.82033530425626</v>
      </c>
      <c r="L34" s="15">
        <f t="shared" ref="L34:M34" si="17">L32*50</f>
        <v>176.0380161765294</v>
      </c>
      <c r="M34" s="15">
        <f t="shared" si="17"/>
        <v>52.478718619785326</v>
      </c>
    </row>
    <row r="35" spans="1:13" x14ac:dyDescent="0.2">
      <c r="A35" s="1" t="s">
        <v>12</v>
      </c>
      <c r="B35" s="1">
        <v>3279</v>
      </c>
      <c r="C35" s="1">
        <v>1641</v>
      </c>
      <c r="D35" s="1">
        <v>1638</v>
      </c>
      <c r="E35" s="1">
        <v>107</v>
      </c>
      <c r="F35" s="1">
        <v>68</v>
      </c>
      <c r="G35" s="1">
        <v>39</v>
      </c>
      <c r="H35" s="14">
        <f t="shared" si="14"/>
        <v>3.26318999695029</v>
      </c>
      <c r="I35" s="14">
        <f t="shared" si="14"/>
        <v>4.1438147471054236</v>
      </c>
      <c r="J35" s="14">
        <f t="shared" si="14"/>
        <v>2.3809523809523809</v>
      </c>
      <c r="K35" s="15"/>
      <c r="L35" s="15"/>
      <c r="M35" s="15"/>
    </row>
    <row r="36" spans="1:13" x14ac:dyDescent="0.2">
      <c r="A36" s="1" t="s">
        <v>13</v>
      </c>
      <c r="B36" s="1">
        <v>2782</v>
      </c>
      <c r="C36" s="1">
        <v>1420</v>
      </c>
      <c r="D36" s="1">
        <v>1362</v>
      </c>
      <c r="E36" s="1">
        <v>68</v>
      </c>
      <c r="F36" s="1">
        <v>57</v>
      </c>
      <c r="G36" s="1">
        <v>11</v>
      </c>
      <c r="H36" s="14">
        <f t="shared" si="14"/>
        <v>2.4442846872753416</v>
      </c>
      <c r="I36" s="14">
        <f t="shared" si="14"/>
        <v>4.0140845070422539</v>
      </c>
      <c r="J36" s="14">
        <f t="shared" si="14"/>
        <v>0.80763582966226144</v>
      </c>
      <c r="K36" s="15">
        <f>K30-K34</f>
        <v>2412.8498983182371</v>
      </c>
      <c r="L36" s="15">
        <f t="shared" ref="L36:M36" si="18">L30-L34</f>
        <v>2581.5323568752206</v>
      </c>
      <c r="M36" s="15">
        <f t="shared" si="18"/>
        <v>2242.9793096296789</v>
      </c>
    </row>
    <row r="37" spans="1:13" x14ac:dyDescent="0.2">
      <c r="A37" s="1" t="s">
        <v>14</v>
      </c>
      <c r="B37" s="1">
        <v>2141</v>
      </c>
      <c r="C37" s="1">
        <v>1057</v>
      </c>
      <c r="D37" s="1">
        <v>1084</v>
      </c>
      <c r="E37" s="1">
        <v>46</v>
      </c>
      <c r="F37" s="1">
        <v>32</v>
      </c>
      <c r="G37" s="1">
        <v>14</v>
      </c>
      <c r="H37" s="14">
        <f t="shared" si="14"/>
        <v>2.1485287248949088</v>
      </c>
      <c r="I37" s="14">
        <f t="shared" si="14"/>
        <v>3.0274361400189216</v>
      </c>
      <c r="J37" s="14">
        <f t="shared" si="14"/>
        <v>1.2915129151291513</v>
      </c>
      <c r="K37" s="15">
        <f>100-K32</f>
        <v>97.703593293914878</v>
      </c>
      <c r="L37" s="15">
        <f t="shared" ref="L37:M37" si="19">100-L32</f>
        <v>96.479239676469419</v>
      </c>
      <c r="M37" s="15">
        <f t="shared" si="19"/>
        <v>98.95042562760429</v>
      </c>
    </row>
    <row r="38" spans="1:13" x14ac:dyDescent="0.2">
      <c r="A38" s="1" t="s">
        <v>28</v>
      </c>
      <c r="H38" s="14">
        <f>SUM(H30:H36)*5</f>
        <v>1027.6702336224935</v>
      </c>
      <c r="I38" s="14">
        <f>SUM(I30:I36)*5</f>
        <v>1257.57037305175</v>
      </c>
      <c r="J38" s="14">
        <f>SUM(J30:J36)*5</f>
        <v>795.45802824946452</v>
      </c>
      <c r="K38" s="17">
        <f>K36/K37</f>
        <v>24.695610642075668</v>
      </c>
      <c r="L38" s="17">
        <f t="shared" ref="L38:M38" si="20">L36/L37</f>
        <v>26.75738703509743</v>
      </c>
      <c r="M38" s="17">
        <f t="shared" si="20"/>
        <v>22.667707545504008</v>
      </c>
    </row>
    <row r="39" spans="1:13" x14ac:dyDescent="0.2">
      <c r="A39" s="1" t="s">
        <v>25</v>
      </c>
    </row>
    <row r="40" spans="1:13" x14ac:dyDescent="0.2">
      <c r="A40" s="1" t="s">
        <v>0</v>
      </c>
      <c r="B40" s="1">
        <v>24917</v>
      </c>
      <c r="C40" s="1">
        <v>12353</v>
      </c>
      <c r="D40" s="1">
        <v>12564</v>
      </c>
      <c r="E40" s="1">
        <v>8544</v>
      </c>
      <c r="F40" s="1">
        <v>5358</v>
      </c>
      <c r="G40" s="1">
        <v>3186</v>
      </c>
    </row>
    <row r="41" spans="1:13" x14ac:dyDescent="0.2">
      <c r="A41" s="1" t="s">
        <v>7</v>
      </c>
      <c r="B41" s="1">
        <v>5288</v>
      </c>
      <c r="C41" s="1">
        <v>2788</v>
      </c>
      <c r="D41" s="1">
        <v>2500</v>
      </c>
      <c r="E41" s="1">
        <v>4673</v>
      </c>
      <c r="F41" s="1">
        <v>2635</v>
      </c>
      <c r="G41" s="1">
        <v>2038</v>
      </c>
      <c r="H41" s="14">
        <f t="shared" ref="H41:J48" si="21">E41/B41*100</f>
        <v>88.369894099848707</v>
      </c>
      <c r="I41" s="14">
        <f t="shared" si="21"/>
        <v>94.512195121951208</v>
      </c>
      <c r="J41" s="14">
        <f t="shared" si="21"/>
        <v>81.52000000000001</v>
      </c>
      <c r="K41" s="15">
        <f>H49+1500</f>
        <v>2456.7457083149175</v>
      </c>
      <c r="L41" s="15">
        <f t="shared" ref="L41:M41" si="22">I49+1500</f>
        <v>2729.5048662500176</v>
      </c>
      <c r="M41" s="15">
        <f t="shared" si="22"/>
        <v>2196.1152453663108</v>
      </c>
    </row>
    <row r="42" spans="1:13" x14ac:dyDescent="0.2">
      <c r="A42" s="1" t="s">
        <v>8</v>
      </c>
      <c r="B42" s="1">
        <v>4061</v>
      </c>
      <c r="C42" s="1">
        <v>2000</v>
      </c>
      <c r="D42" s="1">
        <v>2061</v>
      </c>
      <c r="E42" s="1">
        <v>2223</v>
      </c>
      <c r="F42" s="1">
        <v>1478</v>
      </c>
      <c r="G42" s="1">
        <v>745</v>
      </c>
      <c r="H42" s="14">
        <f t="shared" si="21"/>
        <v>54.740211770499883</v>
      </c>
      <c r="I42" s="14">
        <f t="shared" si="21"/>
        <v>73.900000000000006</v>
      </c>
      <c r="J42" s="14">
        <f t="shared" si="21"/>
        <v>36.147501213003395</v>
      </c>
      <c r="K42" s="16"/>
      <c r="L42" s="16"/>
      <c r="M42" s="16"/>
    </row>
    <row r="43" spans="1:13" x14ac:dyDescent="0.2">
      <c r="A43" s="1" t="s">
        <v>9</v>
      </c>
      <c r="B43" s="1">
        <v>3812</v>
      </c>
      <c r="C43" s="1">
        <v>1758</v>
      </c>
      <c r="D43" s="1">
        <v>2054</v>
      </c>
      <c r="E43" s="1">
        <v>951</v>
      </c>
      <c r="F43" s="1">
        <v>685</v>
      </c>
      <c r="G43" s="1">
        <v>266</v>
      </c>
      <c r="H43" s="14">
        <f t="shared" si="21"/>
        <v>24.947534102833156</v>
      </c>
      <c r="I43" s="14">
        <f t="shared" si="21"/>
        <v>38.964732650739478</v>
      </c>
      <c r="J43" s="14">
        <f t="shared" si="21"/>
        <v>12.950340798442065</v>
      </c>
      <c r="K43" s="15">
        <f>(H47+H48)/2</f>
        <v>3.5717521947476136</v>
      </c>
      <c r="L43" s="15">
        <f t="shared" ref="L43:M43" si="23">(I47+I48)/2</f>
        <v>5.9772136826152851</v>
      </c>
      <c r="M43" s="15">
        <f t="shared" si="23"/>
        <v>1.0457398890029124</v>
      </c>
    </row>
    <row r="44" spans="1:13" x14ac:dyDescent="0.2">
      <c r="A44" s="1" t="s">
        <v>10</v>
      </c>
      <c r="B44" s="1">
        <v>3216</v>
      </c>
      <c r="C44" s="1">
        <v>1506</v>
      </c>
      <c r="D44" s="1">
        <v>1710</v>
      </c>
      <c r="E44" s="1">
        <v>315</v>
      </c>
      <c r="F44" s="1">
        <v>242</v>
      </c>
      <c r="G44" s="1">
        <v>73</v>
      </c>
      <c r="H44" s="14">
        <f t="shared" si="21"/>
        <v>9.7947761194029859</v>
      </c>
      <c r="I44" s="14">
        <f t="shared" si="21"/>
        <v>16.069057104913679</v>
      </c>
      <c r="J44" s="14">
        <f t="shared" si="21"/>
        <v>4.2690058479532169</v>
      </c>
      <c r="K44" s="15"/>
      <c r="L44" s="15"/>
      <c r="M44" s="15"/>
    </row>
    <row r="45" spans="1:13" x14ac:dyDescent="0.2">
      <c r="A45" s="1" t="s">
        <v>11</v>
      </c>
      <c r="B45" s="1">
        <v>2965</v>
      </c>
      <c r="C45" s="1">
        <v>1431</v>
      </c>
      <c r="D45" s="1">
        <v>1534</v>
      </c>
      <c r="E45" s="1">
        <v>169</v>
      </c>
      <c r="F45" s="1">
        <v>135</v>
      </c>
      <c r="G45" s="1">
        <v>34</v>
      </c>
      <c r="H45" s="14">
        <f t="shared" si="21"/>
        <v>5.6998313659359185</v>
      </c>
      <c r="I45" s="14">
        <f t="shared" si="21"/>
        <v>9.433962264150944</v>
      </c>
      <c r="J45" s="14">
        <f t="shared" si="21"/>
        <v>2.216427640156454</v>
      </c>
      <c r="K45" s="15">
        <f>K43*50</f>
        <v>178.58760973738069</v>
      </c>
      <c r="L45" s="15">
        <f t="shared" ref="L45:M45" si="24">L43*50</f>
        <v>298.86068413076424</v>
      </c>
      <c r="M45" s="15">
        <f t="shared" si="24"/>
        <v>52.28699445014562</v>
      </c>
    </row>
    <row r="46" spans="1:13" x14ac:dyDescent="0.2">
      <c r="A46" s="1" t="s">
        <v>12</v>
      </c>
      <c r="B46" s="1">
        <v>2190</v>
      </c>
      <c r="C46" s="1">
        <v>1133</v>
      </c>
      <c r="D46" s="1">
        <v>1057</v>
      </c>
      <c r="E46" s="1">
        <v>92</v>
      </c>
      <c r="F46" s="1">
        <v>79</v>
      </c>
      <c r="G46" s="1">
        <v>13</v>
      </c>
      <c r="H46" s="14">
        <f t="shared" si="21"/>
        <v>4.2009132420091326</v>
      </c>
      <c r="I46" s="14">
        <f t="shared" si="21"/>
        <v>6.9726390114739631</v>
      </c>
      <c r="J46" s="14">
        <f t="shared" si="21"/>
        <v>1.229895931882687</v>
      </c>
      <c r="K46" s="15"/>
      <c r="L46" s="15"/>
      <c r="M46" s="15"/>
    </row>
    <row r="47" spans="1:13" x14ac:dyDescent="0.2">
      <c r="A47" s="1" t="s">
        <v>13</v>
      </c>
      <c r="B47" s="1">
        <v>1891</v>
      </c>
      <c r="C47" s="1">
        <v>992</v>
      </c>
      <c r="D47" s="1">
        <v>899</v>
      </c>
      <c r="E47" s="1">
        <v>68</v>
      </c>
      <c r="F47" s="1">
        <v>60</v>
      </c>
      <c r="G47" s="1">
        <v>8</v>
      </c>
      <c r="H47" s="14">
        <f t="shared" si="21"/>
        <v>3.5959809624537287</v>
      </c>
      <c r="I47" s="14">
        <f t="shared" si="21"/>
        <v>6.0483870967741939</v>
      </c>
      <c r="J47" s="14">
        <f t="shared" si="21"/>
        <v>0.88987764182424911</v>
      </c>
      <c r="K47" s="15">
        <f>K41-K45</f>
        <v>2278.1580985775367</v>
      </c>
      <c r="L47" s="15">
        <f t="shared" ref="L47:M47" si="25">L41-L45</f>
        <v>2430.6441821192534</v>
      </c>
      <c r="M47" s="15">
        <f t="shared" si="25"/>
        <v>2143.828250916165</v>
      </c>
    </row>
    <row r="48" spans="1:13" x14ac:dyDescent="0.2">
      <c r="A48" s="1" t="s">
        <v>14</v>
      </c>
      <c r="B48" s="1">
        <v>1494</v>
      </c>
      <c r="C48" s="1">
        <v>745</v>
      </c>
      <c r="D48" s="1">
        <v>749</v>
      </c>
      <c r="E48" s="1">
        <v>53</v>
      </c>
      <c r="F48" s="1">
        <v>44</v>
      </c>
      <c r="G48" s="1">
        <v>9</v>
      </c>
      <c r="H48" s="14">
        <f t="shared" si="21"/>
        <v>3.547523427041499</v>
      </c>
      <c r="I48" s="14">
        <f t="shared" si="21"/>
        <v>5.9060402684563762</v>
      </c>
      <c r="J48" s="14">
        <f t="shared" si="21"/>
        <v>1.2016021361815754</v>
      </c>
      <c r="K48" s="15">
        <f>100-K43</f>
        <v>96.428247805252383</v>
      </c>
      <c r="L48" s="15">
        <f t="shared" ref="L48:M48" si="26">100-L43</f>
        <v>94.022786317384714</v>
      </c>
      <c r="M48" s="15">
        <f t="shared" si="26"/>
        <v>98.954260110997083</v>
      </c>
    </row>
    <row r="49" spans="1:13" x14ac:dyDescent="0.2">
      <c r="A49" s="1" t="s">
        <v>29</v>
      </c>
      <c r="H49" s="14">
        <f>SUM(H41:H47)*5</f>
        <v>956.74570831491769</v>
      </c>
      <c r="I49" s="14">
        <f>SUM(I41:I47)*5</f>
        <v>1229.5048662500174</v>
      </c>
      <c r="J49" s="14">
        <f>SUM(J41:J47)*5</f>
        <v>696.11524536631055</v>
      </c>
      <c r="K49" s="17">
        <f>K47/K48</f>
        <v>23.625422533639018</v>
      </c>
      <c r="L49" s="17">
        <f t="shared" ref="L49:M49" si="27">L47/L48</f>
        <v>25.851650193755532</v>
      </c>
      <c r="M49" s="17">
        <f t="shared" si="27"/>
        <v>21.664840386977083</v>
      </c>
    </row>
    <row r="50" spans="1:13" x14ac:dyDescent="0.2">
      <c r="A50" s="1" t="s">
        <v>25</v>
      </c>
    </row>
    <row r="51" spans="1:13" x14ac:dyDescent="0.2">
      <c r="A51" s="1" t="s">
        <v>0</v>
      </c>
      <c r="B51" s="1">
        <v>35220</v>
      </c>
      <c r="C51" s="1">
        <v>18131</v>
      </c>
      <c r="D51" s="1">
        <v>17089</v>
      </c>
      <c r="E51" s="1">
        <v>12572</v>
      </c>
      <c r="F51" s="1">
        <v>8182</v>
      </c>
      <c r="G51" s="1">
        <v>4390</v>
      </c>
    </row>
    <row r="52" spans="1:13" x14ac:dyDescent="0.2">
      <c r="A52" s="1" t="s">
        <v>7</v>
      </c>
      <c r="B52" s="1">
        <v>7421</v>
      </c>
      <c r="C52" s="1">
        <v>3987</v>
      </c>
      <c r="D52" s="1">
        <v>3434</v>
      </c>
      <c r="E52" s="1">
        <v>6723</v>
      </c>
      <c r="F52" s="1">
        <v>3873</v>
      </c>
      <c r="G52" s="1">
        <v>2850</v>
      </c>
      <c r="H52" s="14">
        <f t="shared" ref="H52:J59" si="28">E52/B52*100</f>
        <v>90.594259533755562</v>
      </c>
      <c r="I52" s="14">
        <f t="shared" si="28"/>
        <v>97.140707298720841</v>
      </c>
      <c r="J52" s="14">
        <f t="shared" si="28"/>
        <v>82.993593476994761</v>
      </c>
      <c r="K52" s="15">
        <f>H60+1500</f>
        <v>2477.1148606722836</v>
      </c>
      <c r="L52" s="15">
        <f t="shared" ref="L52:M52" si="29">I60+1500</f>
        <v>2761.5996865102284</v>
      </c>
      <c r="M52" s="15">
        <f t="shared" si="29"/>
        <v>2187.7194465801613</v>
      </c>
    </row>
    <row r="53" spans="1:13" x14ac:dyDescent="0.2">
      <c r="A53" s="1" t="s">
        <v>8</v>
      </c>
      <c r="B53" s="1">
        <v>6141</v>
      </c>
      <c r="C53" s="1">
        <v>3075</v>
      </c>
      <c r="D53" s="1">
        <v>3066</v>
      </c>
      <c r="E53" s="1">
        <v>3345</v>
      </c>
      <c r="F53" s="1">
        <v>2343</v>
      </c>
      <c r="G53" s="1">
        <v>1002</v>
      </c>
      <c r="H53" s="14">
        <f t="shared" si="28"/>
        <v>54.469956033219347</v>
      </c>
      <c r="I53" s="14">
        <f t="shared" si="28"/>
        <v>76.195121951219519</v>
      </c>
      <c r="J53" s="14">
        <f t="shared" si="28"/>
        <v>32.681017612524457</v>
      </c>
      <c r="K53" s="16"/>
      <c r="L53" s="16"/>
      <c r="M53" s="16"/>
    </row>
    <row r="54" spans="1:13" x14ac:dyDescent="0.2">
      <c r="A54" s="1" t="s">
        <v>9</v>
      </c>
      <c r="B54" s="1">
        <v>5774</v>
      </c>
      <c r="C54" s="1">
        <v>2800</v>
      </c>
      <c r="D54" s="1">
        <v>2974</v>
      </c>
      <c r="E54" s="1">
        <v>1444</v>
      </c>
      <c r="F54" s="1">
        <v>1124</v>
      </c>
      <c r="G54" s="1">
        <v>320</v>
      </c>
      <c r="H54" s="14">
        <f t="shared" si="28"/>
        <v>25.008659508139935</v>
      </c>
      <c r="I54" s="14">
        <f t="shared" si="28"/>
        <v>40.142857142857139</v>
      </c>
      <c r="J54" s="14">
        <f t="shared" si="28"/>
        <v>10.759919300605246</v>
      </c>
      <c r="K54" s="15">
        <f>(H58+H59)/2</f>
        <v>3.1229106448674004</v>
      </c>
      <c r="L54" s="15">
        <f t="shared" ref="L54:M54" si="30">(I58+I59)/2</f>
        <v>4.4401380235163286</v>
      </c>
      <c r="M54" s="15">
        <f t="shared" si="30"/>
        <v>1.5265108723052649</v>
      </c>
    </row>
    <row r="55" spans="1:13" x14ac:dyDescent="0.2">
      <c r="A55" s="1" t="s">
        <v>10</v>
      </c>
      <c r="B55" s="1">
        <v>4612</v>
      </c>
      <c r="C55" s="1">
        <v>2339</v>
      </c>
      <c r="D55" s="1">
        <v>2273</v>
      </c>
      <c r="E55" s="1">
        <v>566</v>
      </c>
      <c r="F55" s="1">
        <v>447</v>
      </c>
      <c r="G55" s="1">
        <v>119</v>
      </c>
      <c r="H55" s="14">
        <f t="shared" si="28"/>
        <v>12.272333044232438</v>
      </c>
      <c r="I55" s="14">
        <f t="shared" si="28"/>
        <v>19.11073108165883</v>
      </c>
      <c r="J55" s="14">
        <f t="shared" si="28"/>
        <v>5.2353717553893535</v>
      </c>
      <c r="K55" s="15"/>
      <c r="L55" s="15"/>
      <c r="M55" s="15"/>
    </row>
    <row r="56" spans="1:13" x14ac:dyDescent="0.2">
      <c r="A56" s="1" t="s">
        <v>11</v>
      </c>
      <c r="B56" s="1">
        <v>4122</v>
      </c>
      <c r="C56" s="1">
        <v>2162</v>
      </c>
      <c r="D56" s="1">
        <v>1960</v>
      </c>
      <c r="E56" s="1">
        <v>246</v>
      </c>
      <c r="F56" s="1">
        <v>205</v>
      </c>
      <c r="G56" s="1">
        <v>41</v>
      </c>
      <c r="H56" s="14">
        <f t="shared" si="28"/>
        <v>5.9679767103347885</v>
      </c>
      <c r="I56" s="14">
        <f t="shared" si="28"/>
        <v>9.4819611470860323</v>
      </c>
      <c r="J56" s="14">
        <f t="shared" si="28"/>
        <v>2.0918367346938775</v>
      </c>
      <c r="K56" s="15">
        <f>K54*50</f>
        <v>156.14553224337001</v>
      </c>
      <c r="L56" s="15">
        <f t="shared" ref="L56:M56" si="31">L54*50</f>
        <v>222.00690117581644</v>
      </c>
      <c r="M56" s="15">
        <f t="shared" si="31"/>
        <v>76.325543615263243</v>
      </c>
    </row>
    <row r="57" spans="1:13" x14ac:dyDescent="0.2">
      <c r="A57" s="1" t="s">
        <v>12</v>
      </c>
      <c r="B57" s="1">
        <v>3002</v>
      </c>
      <c r="C57" s="1">
        <v>1525</v>
      </c>
      <c r="D57" s="1">
        <v>1477</v>
      </c>
      <c r="E57" s="1">
        <v>118</v>
      </c>
      <c r="F57" s="1">
        <v>91</v>
      </c>
      <c r="G57" s="1">
        <v>27</v>
      </c>
      <c r="H57" s="14">
        <f t="shared" si="28"/>
        <v>3.930712858094604</v>
      </c>
      <c r="I57" s="14">
        <f t="shared" si="28"/>
        <v>5.9672131147540979</v>
      </c>
      <c r="J57" s="14">
        <f t="shared" si="28"/>
        <v>1.8280297901150981</v>
      </c>
      <c r="K57" s="15"/>
      <c r="L57" s="15"/>
      <c r="M57" s="15"/>
    </row>
    <row r="58" spans="1:13" x14ac:dyDescent="0.2">
      <c r="A58" s="1" t="s">
        <v>13</v>
      </c>
      <c r="B58" s="1">
        <v>2485</v>
      </c>
      <c r="C58" s="1">
        <v>1308</v>
      </c>
      <c r="D58" s="1">
        <v>1177</v>
      </c>
      <c r="E58" s="1">
        <v>79</v>
      </c>
      <c r="F58" s="1">
        <v>56</v>
      </c>
      <c r="G58" s="1">
        <v>23</v>
      </c>
      <c r="H58" s="14">
        <f t="shared" si="28"/>
        <v>3.1790744466800804</v>
      </c>
      <c r="I58" s="14">
        <f t="shared" si="28"/>
        <v>4.281345565749235</v>
      </c>
      <c r="J58" s="14">
        <f t="shared" si="28"/>
        <v>1.9541206457094309</v>
      </c>
      <c r="K58" s="15">
        <f>K52-K56</f>
        <v>2320.9693284289137</v>
      </c>
      <c r="L58" s="15">
        <f t="shared" ref="L58:M58" si="32">L52-L56</f>
        <v>2539.5927853344119</v>
      </c>
      <c r="M58" s="15">
        <f t="shared" si="32"/>
        <v>2111.3939029648982</v>
      </c>
    </row>
    <row r="59" spans="1:13" x14ac:dyDescent="0.2">
      <c r="A59" s="1" t="s">
        <v>14</v>
      </c>
      <c r="B59" s="1">
        <v>1663</v>
      </c>
      <c r="C59" s="1">
        <v>935</v>
      </c>
      <c r="D59" s="1">
        <v>728</v>
      </c>
      <c r="E59" s="1">
        <v>51</v>
      </c>
      <c r="F59" s="1">
        <v>43</v>
      </c>
      <c r="G59" s="1">
        <v>8</v>
      </c>
      <c r="H59" s="14">
        <f t="shared" si="28"/>
        <v>3.0667468430547205</v>
      </c>
      <c r="I59" s="14">
        <f t="shared" si="28"/>
        <v>4.5989304812834222</v>
      </c>
      <c r="J59" s="14">
        <f t="shared" si="28"/>
        <v>1.098901098901099</v>
      </c>
      <c r="K59" s="15">
        <f>100-K54</f>
        <v>96.877089355132597</v>
      </c>
      <c r="L59" s="15">
        <f t="shared" ref="L59:M59" si="33">100-L54</f>
        <v>95.559861976483674</v>
      </c>
      <c r="M59" s="15">
        <f t="shared" si="33"/>
        <v>98.473489127694734</v>
      </c>
    </row>
    <row r="60" spans="1:13" x14ac:dyDescent="0.2">
      <c r="H60" s="14">
        <f>SUM(H52:H58)*5</f>
        <v>977.11486067228384</v>
      </c>
      <c r="I60" s="14">
        <f>SUM(I52:I58)*5</f>
        <v>1261.5996865102284</v>
      </c>
      <c r="J60" s="14">
        <f>SUM(J52:J58)*5</f>
        <v>687.71944658016105</v>
      </c>
      <c r="K60" s="17">
        <f>K58/K59</f>
        <v>23.957876355272102</v>
      </c>
      <c r="L60" s="17">
        <f t="shared" ref="L60:M60" si="34">L58/L59</f>
        <v>26.575936097096712</v>
      </c>
      <c r="M60" s="17">
        <f t="shared" si="34"/>
        <v>21.441241918695138</v>
      </c>
    </row>
    <row r="61" spans="1:13" x14ac:dyDescent="0.2">
      <c r="A61" s="10" t="s">
        <v>50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F1AAD-C651-4F13-8715-63019169B3BD}">
  <dimension ref="A1:I53"/>
  <sheetViews>
    <sheetView view="pageBreakPreview" topLeftCell="A48" zoomScale="150" zoomScaleNormal="100" zoomScaleSheetLayoutView="150" workbookViewId="0">
      <selection activeCell="A53" sqref="A53:I53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38</v>
      </c>
    </row>
    <row r="2" spans="1:9" x14ac:dyDescent="0.2">
      <c r="A2" s="2"/>
      <c r="B2" s="3" t="s">
        <v>22</v>
      </c>
      <c r="C2" s="3" t="s">
        <v>30</v>
      </c>
      <c r="D2" s="3" t="s">
        <v>31</v>
      </c>
      <c r="E2" s="3" t="s">
        <v>32</v>
      </c>
      <c r="F2" s="3" t="s">
        <v>34</v>
      </c>
      <c r="G2" s="3" t="s">
        <v>35</v>
      </c>
      <c r="H2" s="3" t="s">
        <v>36</v>
      </c>
      <c r="I2" s="4" t="s">
        <v>37</v>
      </c>
    </row>
    <row r="3" spans="1:9" x14ac:dyDescent="0.2">
      <c r="A3" s="1" t="s">
        <v>24</v>
      </c>
    </row>
    <row r="4" spans="1:9" x14ac:dyDescent="0.2">
      <c r="A4" s="1" t="s">
        <v>0</v>
      </c>
      <c r="B4" s="1">
        <v>59716</v>
      </c>
      <c r="C4" s="1">
        <v>151540</v>
      </c>
      <c r="D4" s="1">
        <v>139139</v>
      </c>
      <c r="E4" s="1">
        <v>10724</v>
      </c>
      <c r="F4" s="5">
        <f>C4/B4</f>
        <v>2.5376783441623685</v>
      </c>
      <c r="G4" s="5">
        <f>D4/B4</f>
        <v>2.3300120570701321</v>
      </c>
      <c r="H4" s="6">
        <f>D4*100/C4</f>
        <v>91.816682064141474</v>
      </c>
      <c r="I4" s="1">
        <f>E4*1000/B4</f>
        <v>179.58336124321789</v>
      </c>
    </row>
    <row r="5" spans="1:9" x14ac:dyDescent="0.2">
      <c r="A5" s="1" t="s">
        <v>7</v>
      </c>
      <c r="B5" s="1">
        <v>12444</v>
      </c>
      <c r="C5" s="1">
        <v>2789</v>
      </c>
      <c r="D5" s="1">
        <v>2636</v>
      </c>
      <c r="E5" s="1">
        <v>1063</v>
      </c>
      <c r="F5" s="5">
        <f t="shared" ref="F5:F11" si="0">C5/B5</f>
        <v>0.22412407585985214</v>
      </c>
      <c r="G5" s="5">
        <f t="shared" ref="G5:G11" si="1">D5/B5</f>
        <v>0.21182899389263901</v>
      </c>
      <c r="H5" s="6">
        <f t="shared" ref="H5:H11" si="2">D5*100/C5</f>
        <v>94.514162782359264</v>
      </c>
      <c r="I5" s="1">
        <f t="shared" ref="I5:I11" si="3">E5*1000/B5</f>
        <v>85.42269366763098</v>
      </c>
    </row>
    <row r="6" spans="1:9" x14ac:dyDescent="0.2">
      <c r="A6" s="1" t="s">
        <v>8</v>
      </c>
      <c r="B6" s="1">
        <v>10455</v>
      </c>
      <c r="C6" s="1">
        <v>11795</v>
      </c>
      <c r="D6" s="1">
        <v>11040</v>
      </c>
      <c r="E6" s="1">
        <v>2545</v>
      </c>
      <c r="F6" s="5">
        <f t="shared" si="0"/>
        <v>1.1281683405069345</v>
      </c>
      <c r="G6" s="5">
        <f t="shared" si="1"/>
        <v>1.0559540889526542</v>
      </c>
      <c r="H6" s="6">
        <f t="shared" si="2"/>
        <v>93.598982619754139</v>
      </c>
      <c r="I6" s="1">
        <f t="shared" si="3"/>
        <v>243.42419894787184</v>
      </c>
    </row>
    <row r="7" spans="1:9" x14ac:dyDescent="0.2">
      <c r="A7" s="1" t="s">
        <v>9</v>
      </c>
      <c r="B7" s="1">
        <v>10217</v>
      </c>
      <c r="C7" s="1">
        <v>23151</v>
      </c>
      <c r="D7" s="1">
        <v>21689</v>
      </c>
      <c r="E7" s="1">
        <v>2756</v>
      </c>
      <c r="F7" s="5">
        <f t="shared" si="0"/>
        <v>2.2659293334638346</v>
      </c>
      <c r="G7" s="5">
        <f t="shared" si="1"/>
        <v>2.1228344915337183</v>
      </c>
      <c r="H7" s="6">
        <f t="shared" si="2"/>
        <v>93.684938015636476</v>
      </c>
      <c r="I7" s="1">
        <f t="shared" si="3"/>
        <v>269.74650092982284</v>
      </c>
    </row>
    <row r="8" spans="1:9" x14ac:dyDescent="0.2">
      <c r="A8" s="1" t="s">
        <v>10</v>
      </c>
      <c r="B8" s="1">
        <v>8387</v>
      </c>
      <c r="C8" s="1">
        <v>29057</v>
      </c>
      <c r="D8" s="1">
        <v>26896</v>
      </c>
      <c r="E8" s="1">
        <v>2060</v>
      </c>
      <c r="F8" s="5">
        <f t="shared" si="0"/>
        <v>3.4645284368665794</v>
      </c>
      <c r="G8" s="5">
        <f t="shared" si="1"/>
        <v>3.2068677715512104</v>
      </c>
      <c r="H8" s="6">
        <f t="shared" si="2"/>
        <v>92.562893622879173</v>
      </c>
      <c r="I8" s="1">
        <f t="shared" si="3"/>
        <v>245.61821867175391</v>
      </c>
    </row>
    <row r="9" spans="1:9" x14ac:dyDescent="0.2">
      <c r="A9" s="1" t="s">
        <v>11</v>
      </c>
      <c r="B9" s="1">
        <v>7404</v>
      </c>
      <c r="C9" s="1">
        <v>31972</v>
      </c>
      <c r="D9" s="1">
        <v>29335</v>
      </c>
      <c r="E9" s="1">
        <v>1319</v>
      </c>
      <c r="F9" s="5">
        <f t="shared" si="0"/>
        <v>4.3182063749324691</v>
      </c>
      <c r="G9" s="5">
        <f t="shared" si="1"/>
        <v>3.9620475418692598</v>
      </c>
      <c r="H9" s="6">
        <f t="shared" si="2"/>
        <v>91.752158138371072</v>
      </c>
      <c r="I9" s="1">
        <f t="shared" si="3"/>
        <v>178.14694759589412</v>
      </c>
    </row>
    <row r="10" spans="1:9" x14ac:dyDescent="0.2">
      <c r="A10" s="1" t="s">
        <v>12</v>
      </c>
      <c r="B10" s="1">
        <v>5887</v>
      </c>
      <c r="C10" s="1">
        <v>28448</v>
      </c>
      <c r="D10" s="1">
        <v>25757</v>
      </c>
      <c r="E10" s="1">
        <v>568</v>
      </c>
      <c r="F10" s="5">
        <f t="shared" si="0"/>
        <v>4.8323424494649228</v>
      </c>
      <c r="G10" s="5">
        <f t="shared" si="1"/>
        <v>4.3752335654832679</v>
      </c>
      <c r="H10" s="6">
        <f t="shared" si="2"/>
        <v>90.54063554555681</v>
      </c>
      <c r="I10" s="1">
        <f t="shared" si="3"/>
        <v>96.483777815525741</v>
      </c>
    </row>
    <row r="11" spans="1:9" x14ac:dyDescent="0.2">
      <c r="A11" s="1" t="s">
        <v>13</v>
      </c>
      <c r="B11" s="1">
        <v>4922</v>
      </c>
      <c r="C11" s="1">
        <v>24328</v>
      </c>
      <c r="D11" s="1">
        <v>21786</v>
      </c>
      <c r="E11" s="1">
        <v>413</v>
      </c>
      <c r="F11" s="5">
        <f t="shared" si="0"/>
        <v>4.9427062169849654</v>
      </c>
      <c r="G11" s="5">
        <f t="shared" si="1"/>
        <v>4.4262494920763915</v>
      </c>
      <c r="H11" s="6">
        <f t="shared" si="2"/>
        <v>89.551134495231835</v>
      </c>
      <c r="I11" s="1">
        <f t="shared" si="3"/>
        <v>83.908980089394561</v>
      </c>
    </row>
    <row r="12" spans="1:9" x14ac:dyDescent="0.2">
      <c r="A12" s="1" t="s">
        <v>26</v>
      </c>
      <c r="H12" s="7" t="s">
        <v>39</v>
      </c>
      <c r="I12" s="1">
        <f>SUM(I5:I11)*5</f>
        <v>6013.756588589471</v>
      </c>
    </row>
    <row r="13" spans="1:9" x14ac:dyDescent="0.2">
      <c r="A13" s="1" t="s">
        <v>33</v>
      </c>
    </row>
    <row r="14" spans="1:9" x14ac:dyDescent="0.2">
      <c r="A14" s="1" t="s">
        <v>0</v>
      </c>
      <c r="B14" s="1">
        <v>17029</v>
      </c>
      <c r="C14" s="1">
        <v>40751</v>
      </c>
      <c r="D14" s="1">
        <v>38202</v>
      </c>
      <c r="E14" s="1">
        <v>2915</v>
      </c>
      <c r="F14" s="5">
        <f>C14/B14</f>
        <v>2.3930354101826294</v>
      </c>
      <c r="G14" s="5">
        <f>D14/B14</f>
        <v>2.243349580128017</v>
      </c>
      <c r="H14" s="6">
        <f>D14*100/C14</f>
        <v>93.744938774508597</v>
      </c>
      <c r="I14" s="1">
        <f>E14*1000/B14</f>
        <v>171.17857772035939</v>
      </c>
    </row>
    <row r="15" spans="1:9" x14ac:dyDescent="0.2">
      <c r="A15" s="1" t="s">
        <v>7</v>
      </c>
      <c r="B15" s="1">
        <v>3773</v>
      </c>
      <c r="C15" s="1">
        <v>695</v>
      </c>
      <c r="D15" s="1">
        <v>671</v>
      </c>
      <c r="E15" s="1">
        <v>281</v>
      </c>
      <c r="F15" s="5">
        <f t="shared" ref="F15:F21" si="4">C15/B15</f>
        <v>0.18420355155049031</v>
      </c>
      <c r="G15" s="5">
        <f t="shared" ref="G15:G21" si="5">D15/B15</f>
        <v>0.17784256559766765</v>
      </c>
      <c r="H15" s="6">
        <f t="shared" ref="H15:H21" si="6">D15*100/C15</f>
        <v>96.546762589928051</v>
      </c>
      <c r="I15" s="1">
        <f t="shared" ref="I15:I21" si="7">E15*1000/B15</f>
        <v>74.476543864298961</v>
      </c>
    </row>
    <row r="16" spans="1:9" x14ac:dyDescent="0.2">
      <c r="A16" s="1" t="s">
        <v>8</v>
      </c>
      <c r="B16" s="1">
        <v>2945</v>
      </c>
      <c r="C16" s="1">
        <v>2706</v>
      </c>
      <c r="D16" s="1">
        <v>2597</v>
      </c>
      <c r="E16" s="1">
        <v>681</v>
      </c>
      <c r="F16" s="5">
        <f t="shared" si="4"/>
        <v>0.91884550084889638</v>
      </c>
      <c r="G16" s="5">
        <f t="shared" si="5"/>
        <v>0.88183361629881152</v>
      </c>
      <c r="H16" s="6">
        <f t="shared" si="6"/>
        <v>95.971914264597189</v>
      </c>
      <c r="I16" s="1">
        <f t="shared" si="7"/>
        <v>231.23938879456708</v>
      </c>
    </row>
    <row r="17" spans="1:9" x14ac:dyDescent="0.2">
      <c r="A17" s="1" t="s">
        <v>9</v>
      </c>
      <c r="B17" s="1">
        <v>2755</v>
      </c>
      <c r="C17" s="1">
        <v>5621</v>
      </c>
      <c r="D17" s="1">
        <v>5339</v>
      </c>
      <c r="E17" s="1">
        <v>698</v>
      </c>
      <c r="F17" s="5">
        <f t="shared" si="4"/>
        <v>2.0402903811252266</v>
      </c>
      <c r="G17" s="5">
        <f t="shared" si="5"/>
        <v>1.9379310344827587</v>
      </c>
      <c r="H17" s="6">
        <f t="shared" si="6"/>
        <v>94.983099092688136</v>
      </c>
      <c r="I17" s="1">
        <f t="shared" si="7"/>
        <v>253.35753176043556</v>
      </c>
    </row>
    <row r="18" spans="1:9" x14ac:dyDescent="0.2">
      <c r="A18" s="1" t="s">
        <v>10</v>
      </c>
      <c r="B18" s="1">
        <v>2240</v>
      </c>
      <c r="C18" s="1">
        <v>7325</v>
      </c>
      <c r="D18" s="1">
        <v>6934</v>
      </c>
      <c r="E18" s="1">
        <v>547</v>
      </c>
      <c r="F18" s="5">
        <f t="shared" si="4"/>
        <v>3.2700892857142856</v>
      </c>
      <c r="G18" s="5">
        <f t="shared" si="5"/>
        <v>3.0955357142857145</v>
      </c>
      <c r="H18" s="6">
        <f t="shared" si="6"/>
        <v>94.662116040955638</v>
      </c>
      <c r="I18" s="1">
        <f t="shared" si="7"/>
        <v>244.19642857142858</v>
      </c>
    </row>
    <row r="19" spans="1:9" x14ac:dyDescent="0.2">
      <c r="A19" s="1" t="s">
        <v>11</v>
      </c>
      <c r="B19" s="1">
        <v>2117</v>
      </c>
      <c r="C19" s="1">
        <v>8820</v>
      </c>
      <c r="D19" s="1">
        <v>8287</v>
      </c>
      <c r="E19" s="1">
        <v>403</v>
      </c>
      <c r="F19" s="5">
        <f t="shared" si="4"/>
        <v>4.1662730278696269</v>
      </c>
      <c r="G19" s="5">
        <f t="shared" si="5"/>
        <v>3.9145016532829477</v>
      </c>
      <c r="H19" s="6">
        <f t="shared" si="6"/>
        <v>93.956916099773238</v>
      </c>
      <c r="I19" s="1">
        <f t="shared" si="7"/>
        <v>190.3637222484648</v>
      </c>
    </row>
    <row r="20" spans="1:9" x14ac:dyDescent="0.2">
      <c r="A20" s="1" t="s">
        <v>12</v>
      </c>
      <c r="B20" s="1">
        <v>1715</v>
      </c>
      <c r="C20" s="1">
        <v>8290</v>
      </c>
      <c r="D20" s="1">
        <v>7656</v>
      </c>
      <c r="E20" s="1">
        <v>168</v>
      </c>
      <c r="F20" s="5">
        <f t="shared" si="4"/>
        <v>4.833819241982507</v>
      </c>
      <c r="G20" s="5">
        <f t="shared" si="5"/>
        <v>4.464139941690962</v>
      </c>
      <c r="H20" s="6">
        <f t="shared" si="6"/>
        <v>92.352231604342577</v>
      </c>
      <c r="I20" s="1">
        <f t="shared" si="7"/>
        <v>97.959183673469383</v>
      </c>
    </row>
    <row r="21" spans="1:9" x14ac:dyDescent="0.2">
      <c r="A21" s="1" t="s">
        <v>13</v>
      </c>
      <c r="B21" s="1">
        <v>1484</v>
      </c>
      <c r="C21" s="1">
        <v>7294</v>
      </c>
      <c r="D21" s="1">
        <v>6718</v>
      </c>
      <c r="E21" s="1">
        <v>137</v>
      </c>
      <c r="F21" s="5">
        <f t="shared" si="4"/>
        <v>4.9150943396226419</v>
      </c>
      <c r="G21" s="5">
        <f t="shared" si="5"/>
        <v>4.5269541778975739</v>
      </c>
      <c r="H21" s="6">
        <f t="shared" si="6"/>
        <v>92.103098437071566</v>
      </c>
      <c r="I21" s="1">
        <f t="shared" si="7"/>
        <v>92.318059299191376</v>
      </c>
    </row>
    <row r="22" spans="1:9" x14ac:dyDescent="0.2">
      <c r="A22" s="1" t="s">
        <v>27</v>
      </c>
      <c r="H22" s="7" t="s">
        <v>39</v>
      </c>
      <c r="I22" s="1">
        <f>SUM(I15:I21)*5</f>
        <v>5919.5542910592794</v>
      </c>
    </row>
    <row r="23" spans="1:9" x14ac:dyDescent="0.2">
      <c r="A23" s="1" t="s">
        <v>33</v>
      </c>
    </row>
    <row r="24" spans="1:9" x14ac:dyDescent="0.2">
      <c r="A24" s="1" t="s">
        <v>0</v>
      </c>
      <c r="B24" s="1">
        <v>14511</v>
      </c>
      <c r="C24" s="1">
        <v>38133</v>
      </c>
      <c r="D24" s="1">
        <v>35170</v>
      </c>
      <c r="E24" s="1">
        <v>2520</v>
      </c>
      <c r="F24" s="5">
        <f>C24/B24</f>
        <v>2.6278685135414515</v>
      </c>
      <c r="G24" s="5">
        <f>D24/B24</f>
        <v>2.4236785886568808</v>
      </c>
      <c r="H24" s="6">
        <f>D24*100/C24</f>
        <v>92.229827183804048</v>
      </c>
      <c r="I24" s="1">
        <f>E24*1000/B24</f>
        <v>173.66136034732273</v>
      </c>
    </row>
    <row r="25" spans="1:9" x14ac:dyDescent="0.2">
      <c r="A25" s="1" t="s">
        <v>7</v>
      </c>
      <c r="B25" s="1">
        <v>2737</v>
      </c>
      <c r="C25" s="1">
        <v>481</v>
      </c>
      <c r="D25" s="1">
        <v>452</v>
      </c>
      <c r="E25" s="1">
        <v>201</v>
      </c>
      <c r="F25" s="5">
        <f t="shared" ref="F25:F31" si="8">C25/B25</f>
        <v>0.17573986116185605</v>
      </c>
      <c r="G25" s="5">
        <f t="shared" ref="G25:G31" si="9">D25/B25</f>
        <v>0.16514431859700401</v>
      </c>
      <c r="H25" s="6">
        <f t="shared" ref="H25:H31" si="10">D25*100/C25</f>
        <v>93.970893970893968</v>
      </c>
      <c r="I25" s="1">
        <f t="shared" ref="I25:I31" si="11">E25*1000/B25</f>
        <v>73.438070880526126</v>
      </c>
    </row>
    <row r="26" spans="1:9" x14ac:dyDescent="0.2">
      <c r="A26" s="1" t="s">
        <v>8</v>
      </c>
      <c r="B26" s="1">
        <v>2383</v>
      </c>
      <c r="C26" s="1">
        <v>2340</v>
      </c>
      <c r="D26" s="1">
        <v>2228</v>
      </c>
      <c r="E26" s="1">
        <v>565</v>
      </c>
      <c r="F26" s="5">
        <f t="shared" si="8"/>
        <v>0.98195551825430127</v>
      </c>
      <c r="G26" s="5">
        <f t="shared" si="9"/>
        <v>0.93495593789341169</v>
      </c>
      <c r="H26" s="6">
        <f t="shared" si="10"/>
        <v>95.213675213675216</v>
      </c>
      <c r="I26" s="1">
        <f t="shared" si="11"/>
        <v>237.09609735627362</v>
      </c>
    </row>
    <row r="27" spans="1:9" x14ac:dyDescent="0.2">
      <c r="A27" s="1" t="s">
        <v>9</v>
      </c>
      <c r="B27" s="1">
        <v>2434</v>
      </c>
      <c r="C27" s="1">
        <v>5344</v>
      </c>
      <c r="D27" s="1">
        <v>5015</v>
      </c>
      <c r="E27" s="1">
        <v>675</v>
      </c>
      <c r="F27" s="5">
        <f t="shared" si="8"/>
        <v>2.1955628594905505</v>
      </c>
      <c r="G27" s="5">
        <f t="shared" si="9"/>
        <v>2.0603944124897287</v>
      </c>
      <c r="H27" s="6">
        <f t="shared" si="10"/>
        <v>93.843562874251504</v>
      </c>
      <c r="I27" s="1">
        <f t="shared" si="11"/>
        <v>277.32128184059161</v>
      </c>
    </row>
    <row r="28" spans="1:9" x14ac:dyDescent="0.2">
      <c r="A28" s="1" t="s">
        <v>10</v>
      </c>
      <c r="B28" s="1">
        <v>2164</v>
      </c>
      <c r="C28" s="1">
        <v>7633</v>
      </c>
      <c r="D28" s="1">
        <v>7111</v>
      </c>
      <c r="E28" s="1">
        <v>546</v>
      </c>
      <c r="F28" s="5">
        <f t="shared" si="8"/>
        <v>3.527264325323475</v>
      </c>
      <c r="G28" s="5">
        <f t="shared" si="9"/>
        <v>3.2860443622920519</v>
      </c>
      <c r="H28" s="6">
        <f t="shared" si="10"/>
        <v>93.161273418053185</v>
      </c>
      <c r="I28" s="1">
        <f t="shared" si="11"/>
        <v>252.31053604436229</v>
      </c>
    </row>
    <row r="29" spans="1:9" x14ac:dyDescent="0.2">
      <c r="A29" s="1" t="s">
        <v>11</v>
      </c>
      <c r="B29" s="1">
        <v>1793</v>
      </c>
      <c r="C29" s="1">
        <v>7819</v>
      </c>
      <c r="D29" s="1">
        <v>7260</v>
      </c>
      <c r="E29" s="1">
        <v>291</v>
      </c>
      <c r="F29" s="5">
        <f t="shared" si="8"/>
        <v>4.3608477412158395</v>
      </c>
      <c r="G29" s="5">
        <f t="shared" si="9"/>
        <v>4.0490797546012267</v>
      </c>
      <c r="H29" s="6">
        <f t="shared" si="10"/>
        <v>92.850748177516309</v>
      </c>
      <c r="I29" s="1">
        <f t="shared" si="11"/>
        <v>162.297824874512</v>
      </c>
    </row>
    <row r="30" spans="1:9" x14ac:dyDescent="0.2">
      <c r="A30" s="1" t="s">
        <v>12</v>
      </c>
      <c r="B30" s="1">
        <v>1638</v>
      </c>
      <c r="C30" s="1">
        <v>7832</v>
      </c>
      <c r="D30" s="1">
        <v>7146</v>
      </c>
      <c r="E30" s="1">
        <v>146</v>
      </c>
      <c r="F30" s="5">
        <f t="shared" si="8"/>
        <v>4.7814407814407813</v>
      </c>
      <c r="G30" s="5">
        <f t="shared" si="9"/>
        <v>4.3626373626373622</v>
      </c>
      <c r="H30" s="6">
        <f t="shared" si="10"/>
        <v>91.241062308478035</v>
      </c>
      <c r="I30" s="1">
        <f t="shared" si="11"/>
        <v>89.133089133089129</v>
      </c>
    </row>
    <row r="31" spans="1:9" x14ac:dyDescent="0.2">
      <c r="A31" s="1" t="s">
        <v>13</v>
      </c>
      <c r="B31" s="1">
        <v>1362</v>
      </c>
      <c r="C31" s="1">
        <v>6684</v>
      </c>
      <c r="D31" s="1">
        <v>5958</v>
      </c>
      <c r="E31" s="1">
        <v>96</v>
      </c>
      <c r="F31" s="5">
        <f t="shared" si="8"/>
        <v>4.9074889867841414</v>
      </c>
      <c r="G31" s="5">
        <f t="shared" si="9"/>
        <v>4.3744493392070485</v>
      </c>
      <c r="H31" s="6">
        <f t="shared" si="10"/>
        <v>89.138240574506284</v>
      </c>
      <c r="I31" s="1">
        <f t="shared" si="11"/>
        <v>70.48458149779735</v>
      </c>
    </row>
    <row r="32" spans="1:9" x14ac:dyDescent="0.2">
      <c r="A32" s="1" t="s">
        <v>28</v>
      </c>
      <c r="H32" s="7" t="s">
        <v>39</v>
      </c>
      <c r="I32" s="1">
        <f>SUM(I25:I31)*5</f>
        <v>5810.4074081357603</v>
      </c>
    </row>
    <row r="33" spans="1:9" x14ac:dyDescent="0.2">
      <c r="A33" s="1" t="s">
        <v>33</v>
      </c>
    </row>
    <row r="34" spans="1:9" x14ac:dyDescent="0.2">
      <c r="A34" s="1" t="s">
        <v>0</v>
      </c>
      <c r="B34" s="1">
        <v>11815</v>
      </c>
      <c r="C34" s="1">
        <v>29071</v>
      </c>
      <c r="D34" s="1">
        <v>26045</v>
      </c>
      <c r="E34" s="1">
        <v>2009</v>
      </c>
      <c r="F34" s="5">
        <f>C34/B34</f>
        <v>2.4605162928480744</v>
      </c>
      <c r="G34" s="5">
        <f>D34/B34</f>
        <v>2.2044011849344054</v>
      </c>
      <c r="H34" s="6">
        <f>D34*100/C34</f>
        <v>89.591001341543119</v>
      </c>
      <c r="I34" s="1">
        <f>E34*1000/B34</f>
        <v>170.03808717731698</v>
      </c>
    </row>
    <row r="35" spans="1:9" x14ac:dyDescent="0.2">
      <c r="A35" s="1" t="s">
        <v>7</v>
      </c>
      <c r="B35" s="1">
        <v>2500</v>
      </c>
      <c r="C35" s="1">
        <v>693</v>
      </c>
      <c r="D35" s="1">
        <v>641</v>
      </c>
      <c r="E35" s="1">
        <v>232</v>
      </c>
      <c r="F35" s="5">
        <f t="shared" ref="F35:F41" si="12">C35/B35</f>
        <v>0.2772</v>
      </c>
      <c r="G35" s="5">
        <f t="shared" ref="G35:G41" si="13">D35/B35</f>
        <v>0.25640000000000002</v>
      </c>
      <c r="H35" s="6">
        <f t="shared" ref="H35:H41" si="14">D35*100/C35</f>
        <v>92.496392496392502</v>
      </c>
      <c r="I35" s="1">
        <f t="shared" ref="I35:I41" si="15">E35*1000/B35</f>
        <v>92.8</v>
      </c>
    </row>
    <row r="36" spans="1:9" x14ac:dyDescent="0.2">
      <c r="A36" s="1" t="s">
        <v>8</v>
      </c>
      <c r="B36" s="1">
        <v>2061</v>
      </c>
      <c r="C36" s="1">
        <v>2661</v>
      </c>
      <c r="D36" s="1">
        <v>2414</v>
      </c>
      <c r="E36" s="1">
        <v>489</v>
      </c>
      <c r="F36" s="5">
        <f t="shared" si="12"/>
        <v>1.2911208151382825</v>
      </c>
      <c r="G36" s="5">
        <f t="shared" si="13"/>
        <v>1.1712760795730228</v>
      </c>
      <c r="H36" s="6">
        <f t="shared" si="14"/>
        <v>90.717775272453963</v>
      </c>
      <c r="I36" s="1">
        <f t="shared" si="15"/>
        <v>237.26346433770016</v>
      </c>
    </row>
    <row r="37" spans="1:9" x14ac:dyDescent="0.2">
      <c r="A37" s="1" t="s">
        <v>9</v>
      </c>
      <c r="B37" s="1">
        <v>2054</v>
      </c>
      <c r="C37" s="1">
        <v>4698</v>
      </c>
      <c r="D37" s="1">
        <v>4321</v>
      </c>
      <c r="E37" s="1">
        <v>527</v>
      </c>
      <c r="F37" s="5">
        <f t="shared" si="12"/>
        <v>2.2872444011684516</v>
      </c>
      <c r="G37" s="5">
        <f t="shared" si="13"/>
        <v>2.1037000973709836</v>
      </c>
      <c r="H37" s="6">
        <f t="shared" si="14"/>
        <v>91.975308641975303</v>
      </c>
      <c r="I37" s="1">
        <f t="shared" si="15"/>
        <v>256.57254138266796</v>
      </c>
    </row>
    <row r="38" spans="1:9" x14ac:dyDescent="0.2">
      <c r="A38" s="1" t="s">
        <v>10</v>
      </c>
      <c r="B38" s="1">
        <v>1710</v>
      </c>
      <c r="C38" s="1">
        <v>5400</v>
      </c>
      <c r="D38" s="1">
        <v>4907</v>
      </c>
      <c r="E38" s="1">
        <v>362</v>
      </c>
      <c r="F38" s="5">
        <f t="shared" si="12"/>
        <v>3.1578947368421053</v>
      </c>
      <c r="G38" s="5">
        <f t="shared" si="13"/>
        <v>2.8695906432748539</v>
      </c>
      <c r="H38" s="6">
        <f t="shared" si="14"/>
        <v>90.870370370370367</v>
      </c>
      <c r="I38" s="1">
        <f t="shared" si="15"/>
        <v>211.69590643274853</v>
      </c>
    </row>
    <row r="39" spans="1:9" x14ac:dyDescent="0.2">
      <c r="A39" s="1" t="s">
        <v>11</v>
      </c>
      <c r="B39" s="1">
        <v>1534</v>
      </c>
      <c r="C39" s="1">
        <v>6250</v>
      </c>
      <c r="D39" s="1">
        <v>5556</v>
      </c>
      <c r="E39" s="1">
        <v>233</v>
      </c>
      <c r="F39" s="5">
        <f t="shared" si="12"/>
        <v>4.0743155149934811</v>
      </c>
      <c r="G39" s="5">
        <f t="shared" si="13"/>
        <v>3.6219035202086052</v>
      </c>
      <c r="H39" s="6">
        <f t="shared" si="14"/>
        <v>88.896000000000001</v>
      </c>
      <c r="I39" s="1">
        <f t="shared" si="15"/>
        <v>151.89048239895698</v>
      </c>
    </row>
    <row r="40" spans="1:9" x14ac:dyDescent="0.2">
      <c r="A40" s="1" t="s">
        <v>12</v>
      </c>
      <c r="B40" s="1">
        <v>1057</v>
      </c>
      <c r="C40" s="1">
        <v>4891</v>
      </c>
      <c r="D40" s="1">
        <v>4290</v>
      </c>
      <c r="E40" s="1">
        <v>94</v>
      </c>
      <c r="F40" s="5">
        <f t="shared" si="12"/>
        <v>4.6272469252601702</v>
      </c>
      <c r="G40" s="5">
        <f t="shared" si="13"/>
        <v>4.0586565752128667</v>
      </c>
      <c r="H40" s="6">
        <f t="shared" si="14"/>
        <v>87.712124309957062</v>
      </c>
      <c r="I40" s="1">
        <f t="shared" si="15"/>
        <v>88.93093661305582</v>
      </c>
    </row>
    <row r="41" spans="1:9" x14ac:dyDescent="0.2">
      <c r="A41" s="1" t="s">
        <v>13</v>
      </c>
      <c r="B41" s="1">
        <v>899</v>
      </c>
      <c r="C41" s="1">
        <v>4478</v>
      </c>
      <c r="D41" s="1">
        <v>3916</v>
      </c>
      <c r="E41" s="1">
        <v>72</v>
      </c>
      <c r="F41" s="5">
        <f t="shared" si="12"/>
        <v>4.9810901001112349</v>
      </c>
      <c r="G41" s="5">
        <f t="shared" si="13"/>
        <v>4.3559510567296993</v>
      </c>
      <c r="H41" s="6">
        <f t="shared" si="14"/>
        <v>87.449754354622598</v>
      </c>
      <c r="I41" s="1">
        <f t="shared" si="15"/>
        <v>80.08898776418242</v>
      </c>
    </row>
    <row r="42" spans="1:9" x14ac:dyDescent="0.2">
      <c r="A42" s="1" t="s">
        <v>29</v>
      </c>
      <c r="H42" s="7" t="s">
        <v>39</v>
      </c>
      <c r="I42" s="1">
        <f>SUM(I35:I41)*5</f>
        <v>5596.2115946465583</v>
      </c>
    </row>
    <row r="43" spans="1:9" x14ac:dyDescent="0.2">
      <c r="A43" s="1" t="s">
        <v>33</v>
      </c>
    </row>
    <row r="44" spans="1:9" x14ac:dyDescent="0.2">
      <c r="A44" s="1" t="s">
        <v>0</v>
      </c>
      <c r="B44" s="1">
        <v>16361</v>
      </c>
      <c r="C44" s="1">
        <v>43585</v>
      </c>
      <c r="D44" s="1">
        <v>39722</v>
      </c>
      <c r="E44" s="1">
        <v>3280</v>
      </c>
      <c r="F44" s="5">
        <f>C44/B44</f>
        <v>2.663956970845303</v>
      </c>
      <c r="G44" s="5">
        <f>D44/B44</f>
        <v>2.4278467086363915</v>
      </c>
      <c r="H44" s="6">
        <f>D44*100/C44</f>
        <v>91.136859011127683</v>
      </c>
      <c r="I44" s="1">
        <f>E44*1000/B44</f>
        <v>200.47674347533768</v>
      </c>
    </row>
    <row r="45" spans="1:9" x14ac:dyDescent="0.2">
      <c r="A45" s="1" t="s">
        <v>7</v>
      </c>
      <c r="B45" s="1">
        <v>3434</v>
      </c>
      <c r="C45" s="1">
        <v>920</v>
      </c>
      <c r="D45" s="1">
        <v>872</v>
      </c>
      <c r="E45" s="1">
        <v>349</v>
      </c>
      <c r="F45" s="5">
        <f t="shared" ref="F45:F51" si="16">C45/B45</f>
        <v>0.26790914385556203</v>
      </c>
      <c r="G45" s="5">
        <f t="shared" ref="G45:G51" si="17">D45/B45</f>
        <v>0.25393127548048922</v>
      </c>
      <c r="H45" s="6">
        <f t="shared" ref="H45:H51" si="18">D45*100/C45</f>
        <v>94.782608695652172</v>
      </c>
      <c r="I45" s="1">
        <f t="shared" ref="I45:I51" si="19">E45*1000/B45</f>
        <v>101.63075131042515</v>
      </c>
    </row>
    <row r="46" spans="1:9" x14ac:dyDescent="0.2">
      <c r="A46" s="1" t="s">
        <v>8</v>
      </c>
      <c r="B46" s="1">
        <v>3066</v>
      </c>
      <c r="C46" s="1">
        <v>4088</v>
      </c>
      <c r="D46" s="1">
        <v>3801</v>
      </c>
      <c r="E46" s="1">
        <v>810</v>
      </c>
      <c r="F46" s="5">
        <f t="shared" si="16"/>
        <v>1.3333333333333333</v>
      </c>
      <c r="G46" s="5">
        <f t="shared" si="17"/>
        <v>1.2397260273972603</v>
      </c>
      <c r="H46" s="6">
        <f t="shared" si="18"/>
        <v>92.979452054794521</v>
      </c>
      <c r="I46" s="1">
        <f t="shared" si="19"/>
        <v>264.18786692759295</v>
      </c>
    </row>
    <row r="47" spans="1:9" x14ac:dyDescent="0.2">
      <c r="A47" s="1" t="s">
        <v>9</v>
      </c>
      <c r="B47" s="1">
        <v>2974</v>
      </c>
      <c r="C47" s="1">
        <v>7488</v>
      </c>
      <c r="D47" s="1">
        <v>7014</v>
      </c>
      <c r="E47" s="1">
        <v>856</v>
      </c>
      <c r="F47" s="5">
        <f t="shared" si="16"/>
        <v>2.5178211163416275</v>
      </c>
      <c r="G47" s="5">
        <f t="shared" si="17"/>
        <v>2.358439811701412</v>
      </c>
      <c r="H47" s="6">
        <f t="shared" si="18"/>
        <v>93.669871794871796</v>
      </c>
      <c r="I47" s="1">
        <f t="shared" si="19"/>
        <v>287.82784129119034</v>
      </c>
    </row>
    <row r="48" spans="1:9" x14ac:dyDescent="0.2">
      <c r="A48" s="1" t="s">
        <v>10</v>
      </c>
      <c r="B48" s="1">
        <v>2273</v>
      </c>
      <c r="C48" s="1">
        <v>8699</v>
      </c>
      <c r="D48" s="1">
        <v>7944</v>
      </c>
      <c r="E48" s="1">
        <v>605</v>
      </c>
      <c r="F48" s="5">
        <f t="shared" si="16"/>
        <v>3.8271007479102508</v>
      </c>
      <c r="G48" s="5">
        <f t="shared" si="17"/>
        <v>3.4949406071271447</v>
      </c>
      <c r="H48" s="6">
        <f t="shared" si="18"/>
        <v>91.320841476031731</v>
      </c>
      <c r="I48" s="1">
        <f t="shared" si="19"/>
        <v>266.16805983282006</v>
      </c>
    </row>
    <row r="49" spans="1:9" x14ac:dyDescent="0.2">
      <c r="A49" s="1" t="s">
        <v>11</v>
      </c>
      <c r="B49" s="1">
        <v>1960</v>
      </c>
      <c r="C49" s="1">
        <v>9083</v>
      </c>
      <c r="D49" s="1">
        <v>8232</v>
      </c>
      <c r="E49" s="1">
        <v>392</v>
      </c>
      <c r="F49" s="5">
        <f t="shared" si="16"/>
        <v>4.634183673469388</v>
      </c>
      <c r="G49" s="5">
        <f t="shared" si="17"/>
        <v>4.2</v>
      </c>
      <c r="H49" s="6">
        <f t="shared" si="18"/>
        <v>90.630848838489484</v>
      </c>
      <c r="I49" s="1">
        <f t="shared" si="19"/>
        <v>200</v>
      </c>
    </row>
    <row r="50" spans="1:9" x14ac:dyDescent="0.2">
      <c r="A50" s="1" t="s">
        <v>12</v>
      </c>
      <c r="B50" s="1">
        <v>1477</v>
      </c>
      <c r="C50" s="1">
        <v>7435</v>
      </c>
      <c r="D50" s="1">
        <v>6665</v>
      </c>
      <c r="E50" s="1">
        <v>160</v>
      </c>
      <c r="F50" s="5">
        <f t="shared" si="16"/>
        <v>5.0338524035206502</v>
      </c>
      <c r="G50" s="5">
        <f t="shared" si="17"/>
        <v>4.5125253893026409</v>
      </c>
      <c r="H50" s="6">
        <f t="shared" si="18"/>
        <v>89.643577673167457</v>
      </c>
      <c r="I50" s="1">
        <f t="shared" si="19"/>
        <v>108.3276912660799</v>
      </c>
    </row>
    <row r="51" spans="1:9" x14ac:dyDescent="0.2">
      <c r="A51" s="1" t="s">
        <v>13</v>
      </c>
      <c r="B51" s="1">
        <v>1177</v>
      </c>
      <c r="C51" s="1">
        <v>5872</v>
      </c>
      <c r="D51" s="1">
        <v>5194</v>
      </c>
      <c r="E51" s="1">
        <v>108</v>
      </c>
      <c r="F51" s="5">
        <f t="shared" si="16"/>
        <v>4.9889549702633813</v>
      </c>
      <c r="G51" s="5">
        <f t="shared" si="17"/>
        <v>4.4129141886151233</v>
      </c>
      <c r="H51" s="6">
        <f t="shared" si="18"/>
        <v>88.45367847411444</v>
      </c>
      <c r="I51" s="1">
        <f t="shared" si="19"/>
        <v>91.758708581138492</v>
      </c>
    </row>
    <row r="52" spans="1:9" x14ac:dyDescent="0.2">
      <c r="H52" s="7" t="s">
        <v>39</v>
      </c>
      <c r="I52" s="1">
        <f>SUM(I45:I51)*5</f>
        <v>6599.5045960462348</v>
      </c>
    </row>
    <row r="53" spans="1:9" x14ac:dyDescent="0.2">
      <c r="A53" s="10" t="s">
        <v>50</v>
      </c>
      <c r="B53" s="10"/>
      <c r="C53" s="10"/>
      <c r="D53" s="10"/>
      <c r="E53" s="10"/>
      <c r="F53" s="10"/>
      <c r="G53" s="10"/>
      <c r="H53" s="10"/>
      <c r="I53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 of Tables</vt:lpstr>
      <vt:lpstr>West Sepik 2011</vt:lpstr>
      <vt:lpstr>Age and Sex</vt:lpstr>
      <vt:lpstr>Single Age</vt:lpstr>
      <vt:lpstr>SMAM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2011 PNG Western Sepik</dc:title>
  <dc:subject>2011 PNG Western Sepik</dc:subject>
  <dc:creator>Michael Levin</dc:creator>
  <cp:keywords>2011 PNG;Western Sepik;Sepik</cp:keywords>
  <cp:lastModifiedBy>Brad</cp:lastModifiedBy>
  <dcterms:created xsi:type="dcterms:W3CDTF">2020-08-07T19:51:29Z</dcterms:created>
  <dcterms:modified xsi:type="dcterms:W3CDTF">2020-08-11T11:10:00Z</dcterms:modified>
</cp:coreProperties>
</file>