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8B7B43E7-3A0F-48CF-9351-970E8CE997EA}" xr6:coauthVersionLast="45" xr6:coauthVersionMax="45" xr10:uidLastSave="{00000000-0000-0000-0000-000000000000}"/>
  <bookViews>
    <workbookView xWindow="43080" yWindow="-120" windowWidth="29040" windowHeight="15840" xr2:uid="{2B58332F-06B4-4CC9-9DAD-4D2BA50A35B4}"/>
  </bookViews>
  <sheets>
    <sheet name="List of Tables" sheetId="6" r:id="rId1"/>
    <sheet name="Eastern Highlands 2011" sheetId="1" r:id="rId2"/>
    <sheet name="Age and Sex" sheetId="2" r:id="rId3"/>
    <sheet name="Single Year" sheetId="3" r:id="rId4"/>
    <sheet name="SMAM" sheetId="4" r:id="rId5"/>
    <sheet name="Fertility" sheetId="5" r:id="rId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6" l="1"/>
  <c r="A12" i="6"/>
  <c r="A11" i="6"/>
  <c r="A10" i="6"/>
  <c r="A9" i="6"/>
  <c r="J105" i="4" l="1"/>
  <c r="M100" i="4" s="1"/>
  <c r="M105" i="4" s="1"/>
  <c r="I105" i="4"/>
  <c r="L100" i="4" s="1"/>
  <c r="L105" i="4" s="1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4" i="4"/>
  <c r="M89" i="4" s="1"/>
  <c r="M94" i="4" s="1"/>
  <c r="I94" i="4"/>
  <c r="H94" i="4"/>
  <c r="J93" i="4"/>
  <c r="I93" i="4"/>
  <c r="H93" i="4"/>
  <c r="J92" i="4"/>
  <c r="I92" i="4"/>
  <c r="H92" i="4"/>
  <c r="J91" i="4"/>
  <c r="I91" i="4"/>
  <c r="H91" i="4"/>
  <c r="J90" i="4"/>
  <c r="I90" i="4"/>
  <c r="H90" i="4"/>
  <c r="J89" i="4"/>
  <c r="I89" i="4"/>
  <c r="H89" i="4"/>
  <c r="J88" i="4"/>
  <c r="I88" i="4"/>
  <c r="H88" i="4"/>
  <c r="J87" i="4"/>
  <c r="I87" i="4"/>
  <c r="H87" i="4"/>
  <c r="J83" i="4"/>
  <c r="M78" i="4" s="1"/>
  <c r="M83" i="4" s="1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L78" i="4"/>
  <c r="L83" i="4" s="1"/>
  <c r="J78" i="4"/>
  <c r="I78" i="4"/>
  <c r="H78" i="4"/>
  <c r="J77" i="4"/>
  <c r="I77" i="4"/>
  <c r="H77" i="4"/>
  <c r="J76" i="4"/>
  <c r="I76" i="4"/>
  <c r="H76" i="4"/>
  <c r="J67" i="4"/>
  <c r="I67" i="4"/>
  <c r="H67" i="4"/>
  <c r="J66" i="4"/>
  <c r="M62" i="4" s="1"/>
  <c r="M67" i="4" s="1"/>
  <c r="I66" i="4"/>
  <c r="L62" i="4" s="1"/>
  <c r="L67" i="4" s="1"/>
  <c r="H66" i="4"/>
  <c r="J65" i="4"/>
  <c r="I65" i="4"/>
  <c r="H65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6" i="4"/>
  <c r="I56" i="4"/>
  <c r="H56" i="4"/>
  <c r="J55" i="4"/>
  <c r="I55" i="4"/>
  <c r="H55" i="4"/>
  <c r="J54" i="4"/>
  <c r="I54" i="4"/>
  <c r="H54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4" i="4"/>
  <c r="I34" i="4"/>
  <c r="L29" i="4" s="1"/>
  <c r="L34" i="4" s="1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3" i="4"/>
  <c r="M18" i="4" s="1"/>
  <c r="M23" i="4" s="1"/>
  <c r="I23" i="4"/>
  <c r="L18" i="4" s="1"/>
  <c r="L23" i="4" s="1"/>
  <c r="H23" i="4"/>
  <c r="K18" i="4" s="1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I94" i="5"/>
  <c r="H94" i="5"/>
  <c r="G94" i="5"/>
  <c r="F94" i="5"/>
  <c r="I93" i="5"/>
  <c r="H93" i="5"/>
  <c r="G93" i="5"/>
  <c r="F93" i="5"/>
  <c r="I92" i="5"/>
  <c r="H92" i="5"/>
  <c r="G92" i="5"/>
  <c r="F92" i="5"/>
  <c r="I91" i="5"/>
  <c r="H91" i="5"/>
  <c r="G91" i="5"/>
  <c r="F91" i="5"/>
  <c r="I90" i="5"/>
  <c r="H90" i="5"/>
  <c r="G90" i="5"/>
  <c r="F90" i="5"/>
  <c r="I89" i="5"/>
  <c r="H89" i="5"/>
  <c r="G89" i="5"/>
  <c r="F89" i="5"/>
  <c r="I88" i="5"/>
  <c r="I95" i="5" s="1"/>
  <c r="H88" i="5"/>
  <c r="G88" i="5"/>
  <c r="F88" i="5"/>
  <c r="I87" i="5"/>
  <c r="H87" i="5"/>
  <c r="G87" i="5"/>
  <c r="F87" i="5"/>
  <c r="I84" i="5"/>
  <c r="H84" i="5"/>
  <c r="G84" i="5"/>
  <c r="F84" i="5"/>
  <c r="I83" i="5"/>
  <c r="H83" i="5"/>
  <c r="G83" i="5"/>
  <c r="F83" i="5"/>
  <c r="I82" i="5"/>
  <c r="H82" i="5"/>
  <c r="G82" i="5"/>
  <c r="F82" i="5"/>
  <c r="I81" i="5"/>
  <c r="H81" i="5"/>
  <c r="G81" i="5"/>
  <c r="F81" i="5"/>
  <c r="I80" i="5"/>
  <c r="H80" i="5"/>
  <c r="G80" i="5"/>
  <c r="F80" i="5"/>
  <c r="I79" i="5"/>
  <c r="H79" i="5"/>
  <c r="G79" i="5"/>
  <c r="F79" i="5"/>
  <c r="I78" i="5"/>
  <c r="H78" i="5"/>
  <c r="G78" i="5"/>
  <c r="F78" i="5"/>
  <c r="I77" i="5"/>
  <c r="H77" i="5"/>
  <c r="G77" i="5"/>
  <c r="F77" i="5"/>
  <c r="I74" i="5"/>
  <c r="H74" i="5"/>
  <c r="G74" i="5"/>
  <c r="F74" i="5"/>
  <c r="I73" i="5"/>
  <c r="H73" i="5"/>
  <c r="G73" i="5"/>
  <c r="F73" i="5"/>
  <c r="I72" i="5"/>
  <c r="H72" i="5"/>
  <c r="G72" i="5"/>
  <c r="F72" i="5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0" i="5"/>
  <c r="H60" i="5"/>
  <c r="G60" i="5"/>
  <c r="F60" i="5"/>
  <c r="I59" i="5"/>
  <c r="H59" i="5"/>
  <c r="G59" i="5"/>
  <c r="F59" i="5"/>
  <c r="I58" i="5"/>
  <c r="H58" i="5"/>
  <c r="G58" i="5"/>
  <c r="F58" i="5"/>
  <c r="I57" i="5"/>
  <c r="H57" i="5"/>
  <c r="G57" i="5"/>
  <c r="F57" i="5"/>
  <c r="I56" i="5"/>
  <c r="H56" i="5"/>
  <c r="G56" i="5"/>
  <c r="F56" i="5"/>
  <c r="I55" i="5"/>
  <c r="H55" i="5"/>
  <c r="G55" i="5"/>
  <c r="F55" i="5"/>
  <c r="I54" i="5"/>
  <c r="I65" i="5" s="1"/>
  <c r="H54" i="5"/>
  <c r="G54" i="5"/>
  <c r="F54" i="5"/>
  <c r="I53" i="5"/>
  <c r="H53" i="5"/>
  <c r="G53" i="5"/>
  <c r="F53" i="5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I51" i="5" s="1"/>
  <c r="H45" i="5"/>
  <c r="G45" i="5"/>
  <c r="F45" i="5"/>
  <c r="I44" i="5"/>
  <c r="H44" i="5"/>
  <c r="G44" i="5"/>
  <c r="F44" i="5"/>
  <c r="I43" i="5"/>
  <c r="H43" i="5"/>
  <c r="G43" i="5"/>
  <c r="F43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I41" i="5" s="1"/>
  <c r="H34" i="5"/>
  <c r="G34" i="5"/>
  <c r="F34" i="5"/>
  <c r="I33" i="5"/>
  <c r="H33" i="5"/>
  <c r="G33" i="5"/>
  <c r="F33" i="5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3" i="5"/>
  <c r="H23" i="5"/>
  <c r="G23" i="5"/>
  <c r="F23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I21" i="5" s="1"/>
  <c r="H15" i="5"/>
  <c r="G15" i="5"/>
  <c r="F15" i="5"/>
  <c r="I14" i="5"/>
  <c r="H14" i="5"/>
  <c r="G14" i="5"/>
  <c r="F14" i="5"/>
  <c r="I13" i="5"/>
  <c r="H13" i="5"/>
  <c r="G13" i="5"/>
  <c r="F13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I11" i="5" s="1"/>
  <c r="H4" i="5"/>
  <c r="G4" i="5"/>
  <c r="F4" i="5"/>
  <c r="I3" i="5"/>
  <c r="H3" i="5"/>
  <c r="G3" i="5"/>
  <c r="F3" i="5"/>
  <c r="J106" i="4" l="1"/>
  <c r="M98" i="4" s="1"/>
  <c r="L51" i="4"/>
  <c r="L53" i="4" s="1"/>
  <c r="L55" i="4" s="1"/>
  <c r="K62" i="4"/>
  <c r="K100" i="4"/>
  <c r="K40" i="4"/>
  <c r="K45" i="4" s="1"/>
  <c r="K7" i="4"/>
  <c r="K9" i="4" s="1"/>
  <c r="M29" i="4"/>
  <c r="M34" i="4" s="1"/>
  <c r="K51" i="4"/>
  <c r="K56" i="4" s="1"/>
  <c r="L40" i="4"/>
  <c r="L42" i="4" s="1"/>
  <c r="H13" i="4"/>
  <c r="K5" i="4" s="1"/>
  <c r="K11" i="4" s="1"/>
  <c r="J24" i="4"/>
  <c r="M16" i="4" s="1"/>
  <c r="H24" i="4"/>
  <c r="K16" i="4" s="1"/>
  <c r="H35" i="4"/>
  <c r="K27" i="4" s="1"/>
  <c r="H46" i="4"/>
  <c r="K38" i="4" s="1"/>
  <c r="K44" i="4" s="1"/>
  <c r="I24" i="4"/>
  <c r="L16" i="4" s="1"/>
  <c r="K29" i="4"/>
  <c r="M51" i="4"/>
  <c r="M56" i="4" s="1"/>
  <c r="I35" i="4"/>
  <c r="L27" i="4" s="1"/>
  <c r="M40" i="4"/>
  <c r="M45" i="4" s="1"/>
  <c r="J35" i="4"/>
  <c r="M27" i="4" s="1"/>
  <c r="H57" i="4"/>
  <c r="K49" i="4" s="1"/>
  <c r="J57" i="4"/>
  <c r="M49" i="4" s="1"/>
  <c r="I46" i="4"/>
  <c r="L38" i="4" s="1"/>
  <c r="H68" i="4"/>
  <c r="K60" i="4" s="1"/>
  <c r="J46" i="4"/>
  <c r="M38" i="4" s="1"/>
  <c r="I68" i="4"/>
  <c r="L60" i="4" s="1"/>
  <c r="K78" i="4"/>
  <c r="L7" i="4"/>
  <c r="J68" i="4"/>
  <c r="M60" i="4" s="1"/>
  <c r="H84" i="4"/>
  <c r="K76" i="4" s="1"/>
  <c r="K89" i="4"/>
  <c r="K94" i="4" s="1"/>
  <c r="M7" i="4"/>
  <c r="M12" i="4" s="1"/>
  <c r="I84" i="4"/>
  <c r="L76" i="4" s="1"/>
  <c r="L89" i="4"/>
  <c r="J84" i="4"/>
  <c r="M76" i="4" s="1"/>
  <c r="H95" i="4"/>
  <c r="K87" i="4" s="1"/>
  <c r="I13" i="4"/>
  <c r="L5" i="4" s="1"/>
  <c r="I95" i="4"/>
  <c r="L87" i="4" s="1"/>
  <c r="H106" i="4"/>
  <c r="K98" i="4" s="1"/>
  <c r="J13" i="4"/>
  <c r="M5" i="4" s="1"/>
  <c r="I57" i="4"/>
  <c r="L49" i="4" s="1"/>
  <c r="J95" i="4"/>
  <c r="M87" i="4" s="1"/>
  <c r="I106" i="4"/>
  <c r="L98" i="4" s="1"/>
  <c r="L104" i="4" s="1"/>
  <c r="L106" i="4" s="1"/>
  <c r="K105" i="4"/>
  <c r="K102" i="4"/>
  <c r="K104" i="4" s="1"/>
  <c r="L102" i="4"/>
  <c r="M102" i="4"/>
  <c r="L94" i="4"/>
  <c r="L91" i="4"/>
  <c r="M91" i="4"/>
  <c r="M93" i="4" s="1"/>
  <c r="M95" i="4" s="1"/>
  <c r="K83" i="4"/>
  <c r="K80" i="4"/>
  <c r="L80" i="4"/>
  <c r="L82" i="4" s="1"/>
  <c r="L84" i="4" s="1"/>
  <c r="M80" i="4"/>
  <c r="K67" i="4"/>
  <c r="K64" i="4"/>
  <c r="M64" i="4"/>
  <c r="L64" i="4"/>
  <c r="K42" i="4"/>
  <c r="K34" i="4"/>
  <c r="K31" i="4"/>
  <c r="K33" i="4" s="1"/>
  <c r="K35" i="4" s="1"/>
  <c r="L31" i="4"/>
  <c r="K23" i="4"/>
  <c r="K20" i="4"/>
  <c r="K22" i="4" s="1"/>
  <c r="K24" i="4" s="1"/>
  <c r="L20" i="4"/>
  <c r="L22" i="4" s="1"/>
  <c r="L24" i="4" s="1"/>
  <c r="M20" i="4"/>
  <c r="M22" i="4" s="1"/>
  <c r="M24" i="4" s="1"/>
  <c r="L12" i="4"/>
  <c r="L9" i="4"/>
  <c r="K12" i="4"/>
  <c r="I85" i="5"/>
  <c r="I75" i="5"/>
  <c r="I31" i="5"/>
  <c r="L56" i="4" l="1"/>
  <c r="L57" i="4" s="1"/>
  <c r="M104" i="4"/>
  <c r="M106" i="4" s="1"/>
  <c r="L93" i="4"/>
  <c r="L95" i="4" s="1"/>
  <c r="K13" i="4"/>
  <c r="L11" i="4"/>
  <c r="M66" i="4"/>
  <c r="M68" i="4" s="1"/>
  <c r="L44" i="4"/>
  <c r="L46" i="4" s="1"/>
  <c r="M82" i="4"/>
  <c r="M84" i="4" s="1"/>
  <c r="L33" i="4"/>
  <c r="L35" i="4" s="1"/>
  <c r="K46" i="4"/>
  <c r="K53" i="4"/>
  <c r="K55" i="4" s="1"/>
  <c r="K57" i="4" s="1"/>
  <c r="M9" i="4"/>
  <c r="M11" i="4" s="1"/>
  <c r="M13" i="4" s="1"/>
  <c r="L45" i="4"/>
  <c r="M31" i="4"/>
  <c r="M33" i="4" s="1"/>
  <c r="M35" i="4" s="1"/>
  <c r="K66" i="4"/>
  <c r="K68" i="4" s="1"/>
  <c r="L66" i="4"/>
  <c r="L68" i="4" s="1"/>
  <c r="K91" i="4"/>
  <c r="K93" i="4" s="1"/>
  <c r="K95" i="4" s="1"/>
  <c r="K106" i="4"/>
  <c r="M42" i="4"/>
  <c r="M44" i="4" s="1"/>
  <c r="M46" i="4" s="1"/>
  <c r="M53" i="4"/>
  <c r="M55" i="4" s="1"/>
  <c r="M57" i="4" s="1"/>
  <c r="K82" i="4"/>
  <c r="K84" i="4" s="1"/>
  <c r="L13" i="4"/>
</calcChain>
</file>

<file path=xl/sharedStrings.xml><?xml version="1.0" encoding="utf-8"?>
<sst xmlns="http://schemas.openxmlformats.org/spreadsheetml/2006/main" count="427" uniqueCount="60">
  <si>
    <t>Total</t>
  </si>
  <si>
    <t>Daulo</t>
  </si>
  <si>
    <t>Goroka</t>
  </si>
  <si>
    <t>Henganofi</t>
  </si>
  <si>
    <t>Kainanatu</t>
  </si>
  <si>
    <t>Lufa</t>
  </si>
  <si>
    <t>Obura/Wonenara</t>
  </si>
  <si>
    <t>Okapa</t>
  </si>
  <si>
    <t>Unggai/Benna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</si>
  <si>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</si>
  <si>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</si>
  <si>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</si>
  <si>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</si>
  <si>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</si>
  <si>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</si>
  <si>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</si>
  <si>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</si>
  <si>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</si>
  <si>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</si>
  <si>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</si>
  <si>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</si>
  <si>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</si>
  <si>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</si>
  <si>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</si>
  <si>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</si>
  <si>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</si>
  <si>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</si>
  <si>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 xml:space="preserve">   SMAM Ages</t>
  </si>
  <si>
    <t xml:space="preserve">   Daulo</t>
  </si>
  <si>
    <t xml:space="preserve">   Goroka</t>
  </si>
  <si>
    <t xml:space="preserve">   Henganofi</t>
  </si>
  <si>
    <t xml:space="preserve">   Kainanatu</t>
  </si>
  <si>
    <t xml:space="preserve">   Lufa</t>
  </si>
  <si>
    <t xml:space="preserve">   Obura/Wonenara</t>
  </si>
  <si>
    <t xml:space="preserve">   Okapa</t>
  </si>
  <si>
    <t xml:space="preserve">   Unggai/Benna</t>
  </si>
  <si>
    <t>CEB</t>
  </si>
  <si>
    <t>CS</t>
  </si>
  <si>
    <t>LB</t>
  </si>
  <si>
    <t xml:space="preserve">   Fertility ages</t>
  </si>
  <si>
    <t>CEB/W</t>
  </si>
  <si>
    <t>CS/W</t>
  </si>
  <si>
    <t>CS/CEB</t>
  </si>
  <si>
    <t>ASFR</t>
  </si>
  <si>
    <t>Table 5. Fertility by District, Eastern Highlands Province, PNG: 2011</t>
  </si>
  <si>
    <t>TFR ==&gt;</t>
  </si>
  <si>
    <t>Source: 2011 Papua New Guinea Census</t>
  </si>
  <si>
    <t>Average Age 1st Marriage</t>
  </si>
  <si>
    <t>Table 4. Average Age at First Marriage by District, Eastern Highlands Province, PNG: 2011</t>
  </si>
  <si>
    <t>Table 3. Single Year of Age and Sex by District, Eastern Highlands Province, PNG: 2011</t>
  </si>
  <si>
    <t xml:space="preserve">     Total</t>
  </si>
  <si>
    <t>5 - 9</t>
  </si>
  <si>
    <t>10 - 14</t>
  </si>
  <si>
    <t xml:space="preserve">    Males</t>
  </si>
  <si>
    <t xml:space="preserve">    Females</t>
  </si>
  <si>
    <t>Table 1. Sex and Age by Districts, Eastern Highlands Province, PNG: 2011</t>
  </si>
  <si>
    <t>Table 2. Age and Sex by District, Eastern Highlands Province, PNG: 2011</t>
  </si>
  <si>
    <t>Papua New Guinea</t>
  </si>
  <si>
    <t>2011 PNG Eastern Highlands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</si>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</sst>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7"/>
      <name val="Times New Roman"/>
      <family val="1"/>
    </font>
    <font>
      <sz val="28"/>
      <color theme="1"/>
      <name val="Calibri"/>
      <family val="2"/>
      <scheme val="minor"/>
    </font>
    <font>
      <sz val="28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3" fillId="0" borderId="1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4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8" xfId="0" applyNumberFormat="1" applyFont="1" applyBorder="1"/>
    <xf numFmtId="3" fontId="2" fillId="0" borderId="9" xfId="0" applyNumberFormat="1" applyFont="1" applyBorder="1"/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165" fontId="4" fillId="0" borderId="0" xfId="0" applyNumberFormat="1" applyFont="1" applyFill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164" fontId="2" fillId="0" borderId="0" xfId="0" applyNumberFormat="1" applyFont="1"/>
    <xf numFmtId="49" fontId="3" fillId="0" borderId="0" xfId="0" applyNumberFormat="1" applyFont="1"/>
    <xf numFmtId="49" fontId="3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3" borderId="0" xfId="0" applyFont="1" applyFill="1" applyAlignment="1">
      <alignment horizontal="center" textRotation="45"/>
    </xf>
    <xf numFmtId="0" fontId="7" fillId="0" borderId="0" xfId="2" applyAlignment="1">
      <alignment horizontal="left"/>
    </xf>
    <xf numFmtId="49" fontId="7" fillId="0" borderId="0" xfId="2" quotePrefix="1" applyNumberFormat="1" applyAlignment="1">
      <alignment horizontal="left"/>
    </xf>
    <xf numFmtId="3" fontId="7" fillId="0" borderId="0" xfId="2" quotePrefix="1" applyNumberFormat="1" applyAlignment="1">
      <alignment horizontal="left"/>
    </xf>
    <xf numFmtId="3" fontId="7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C50CC-831F-4C57-BF8F-9AA74C209C52}">
  <dimension ref="A1:L20"/>
  <sheetViews>
    <sheetView tabSelected="1" workbookViewId="0">
      <selection activeCell="A14" sqref="A14:H14"/>
    </sheetView>
  </sheetViews>
  <sheetFormatPr defaultRowHeight="14.25" x14ac:dyDescent="0.45"/>
  <sheetData>
    <row r="1" spans="1:12" x14ac:dyDescent="0.45">
      <c r="A1" s="35" t="s">
        <v>58</v>
      </c>
      <c r="B1" s="35"/>
      <c r="C1" s="35"/>
      <c r="D1" s="35"/>
      <c r="E1" s="35"/>
      <c r="F1" s="35"/>
      <c r="G1" s="35"/>
      <c r="H1" s="35"/>
      <c r="I1" s="37" t="s">
        <v>57</v>
      </c>
      <c r="J1" s="37"/>
      <c r="K1" s="37"/>
      <c r="L1" s="37"/>
    </row>
    <row r="2" spans="1:12" x14ac:dyDescent="0.45">
      <c r="A2" s="35"/>
      <c r="B2" s="35"/>
      <c r="C2" s="35"/>
      <c r="D2" s="35"/>
      <c r="E2" s="35"/>
      <c r="F2" s="35"/>
      <c r="G2" s="35"/>
      <c r="H2" s="35"/>
      <c r="I2" s="37"/>
      <c r="J2" s="37"/>
      <c r="K2" s="37"/>
      <c r="L2" s="37"/>
    </row>
    <row r="3" spans="1:12" x14ac:dyDescent="0.45">
      <c r="A3" s="35"/>
      <c r="B3" s="35"/>
      <c r="C3" s="35"/>
      <c r="D3" s="35"/>
      <c r="E3" s="35"/>
      <c r="F3" s="35"/>
      <c r="G3" s="35"/>
      <c r="H3" s="35"/>
      <c r="I3" s="37"/>
      <c r="J3" s="37"/>
      <c r="K3" s="37"/>
      <c r="L3" s="37"/>
    </row>
    <row r="4" spans="1:12" x14ac:dyDescent="0.45">
      <c r="A4" s="35"/>
      <c r="B4" s="35"/>
      <c r="C4" s="35"/>
      <c r="D4" s="35"/>
      <c r="E4" s="35"/>
      <c r="F4" s="35"/>
      <c r="G4" s="35"/>
      <c r="H4" s="35"/>
      <c r="I4" s="37"/>
      <c r="J4" s="37"/>
      <c r="K4" s="37"/>
      <c r="L4" s="37"/>
    </row>
    <row r="5" spans="1:12" x14ac:dyDescent="0.45">
      <c r="A5" s="35" t="s">
        <v>59</v>
      </c>
      <c r="B5" s="35"/>
      <c r="C5" s="35"/>
      <c r="D5" s="35"/>
      <c r="E5" s="35"/>
      <c r="F5" s="35"/>
      <c r="G5" s="35"/>
      <c r="H5" s="35"/>
      <c r="I5" s="37"/>
      <c r="J5" s="37"/>
      <c r="K5" s="37"/>
      <c r="L5" s="37"/>
    </row>
    <row r="6" spans="1:12" x14ac:dyDescent="0.45">
      <c r="A6" s="35"/>
      <c r="B6" s="35"/>
      <c r="C6" s="35"/>
      <c r="D6" s="35"/>
      <c r="E6" s="35"/>
      <c r="F6" s="35"/>
      <c r="G6" s="35"/>
      <c r="H6" s="35"/>
      <c r="I6" s="37"/>
      <c r="J6" s="37"/>
      <c r="K6" s="37"/>
      <c r="L6" s="37"/>
    </row>
    <row r="7" spans="1:12" x14ac:dyDescent="0.45">
      <c r="A7" s="35"/>
      <c r="B7" s="35"/>
      <c r="C7" s="35"/>
      <c r="D7" s="35"/>
      <c r="E7" s="35"/>
      <c r="F7" s="35"/>
      <c r="G7" s="35"/>
      <c r="H7" s="35"/>
      <c r="I7" s="37"/>
      <c r="J7" s="37"/>
      <c r="K7" s="37"/>
      <c r="L7" s="37"/>
    </row>
    <row r="8" spans="1:12" x14ac:dyDescent="0.45">
      <c r="A8" s="35"/>
      <c r="B8" s="35"/>
      <c r="C8" s="35"/>
      <c r="D8" s="35"/>
      <c r="E8" s="35"/>
      <c r="F8" s="35"/>
      <c r="G8" s="35"/>
      <c r="H8" s="35"/>
      <c r="I8" s="37"/>
      <c r="J8" s="37"/>
      <c r="K8" s="37"/>
      <c r="L8" s="37"/>
    </row>
    <row r="9" spans="1:12" x14ac:dyDescent="0.45">
      <c r="A9" s="39" t="str">
        <f>'Eastern Highlands 2011'!A1</f>
        <v>Table 1. Sex and Age by Districts, Eastern Highlands Province, PNG: 2011</v>
      </c>
      <c r="B9" s="38"/>
      <c r="C9" s="38"/>
      <c r="D9" s="38"/>
      <c r="E9" s="38"/>
      <c r="F9" s="38"/>
      <c r="G9" s="38"/>
      <c r="H9" s="38"/>
      <c r="I9" s="37"/>
      <c r="J9" s="37"/>
      <c r="K9" s="37"/>
      <c r="L9" s="37"/>
    </row>
    <row r="10" spans="1:12" x14ac:dyDescent="0.45">
      <c r="A10" s="40" t="str">
        <f>'Age and Sex'!A1</f>
        <v>Table 2. Age and Sex by District, Eastern Highlands Province, PNG: 2011</v>
      </c>
      <c r="B10" s="38"/>
      <c r="C10" s="38"/>
      <c r="D10" s="38"/>
      <c r="E10" s="38"/>
      <c r="F10" s="38"/>
      <c r="G10" s="38"/>
      <c r="H10" s="38"/>
      <c r="I10" s="37"/>
      <c r="J10" s="37"/>
      <c r="K10" s="37"/>
      <c r="L10" s="37"/>
    </row>
    <row r="11" spans="1:12" x14ac:dyDescent="0.45">
      <c r="A11" s="40" t="str">
        <f>'Single Year'!A1</f>
        <v>Table 3. Single Year of Age and Sex by District, Eastern Highlands Province, PNG: 2011</v>
      </c>
      <c r="B11" s="38"/>
      <c r="C11" s="38"/>
      <c r="D11" s="38"/>
      <c r="E11" s="38"/>
      <c r="F11" s="38"/>
      <c r="G11" s="38"/>
      <c r="H11" s="38"/>
      <c r="I11" s="37"/>
      <c r="J11" s="37"/>
      <c r="K11" s="37"/>
      <c r="L11" s="37"/>
    </row>
    <row r="12" spans="1:12" x14ac:dyDescent="0.45">
      <c r="A12" s="41" t="str">
        <f>SMAM!A1</f>
        <v>Table 4. Average Age at First Marriage by District, Eastern Highlands Province, PNG: 2011</v>
      </c>
      <c r="B12" s="38"/>
      <c r="C12" s="38"/>
      <c r="D12" s="38"/>
      <c r="E12" s="38"/>
      <c r="F12" s="38"/>
      <c r="G12" s="38"/>
      <c r="H12" s="38"/>
      <c r="I12" s="37"/>
      <c r="J12" s="37"/>
      <c r="K12" s="37"/>
      <c r="L12" s="37"/>
    </row>
    <row r="13" spans="1:12" x14ac:dyDescent="0.45">
      <c r="A13" s="41" t="str">
        <f>Fertility!A1</f>
        <v>Table 5. Fertility by District, Eastern Highlands Province, PNG: 2011</v>
      </c>
      <c r="B13" s="38"/>
      <c r="C13" s="38"/>
      <c r="D13" s="38"/>
      <c r="E13" s="38"/>
      <c r="F13" s="38"/>
      <c r="G13" s="38"/>
      <c r="H13" s="38"/>
      <c r="I13" s="37"/>
      <c r="J13" s="37"/>
      <c r="K13" s="37"/>
      <c r="L13" s="37"/>
    </row>
    <row r="14" spans="1:12" x14ac:dyDescent="0.45">
      <c r="A14" s="36"/>
      <c r="B14" s="36"/>
      <c r="C14" s="36"/>
      <c r="D14" s="36"/>
      <c r="E14" s="36"/>
      <c r="F14" s="36"/>
      <c r="G14" s="36"/>
      <c r="H14" s="36"/>
      <c r="I14" s="37"/>
      <c r="J14" s="37"/>
      <c r="K14" s="37"/>
      <c r="L14" s="37"/>
    </row>
    <row r="15" spans="1:12" x14ac:dyDescent="0.45">
      <c r="A15" s="36"/>
      <c r="B15" s="36"/>
      <c r="C15" s="36"/>
      <c r="D15" s="36"/>
      <c r="E15" s="36"/>
      <c r="F15" s="36"/>
      <c r="G15" s="36"/>
      <c r="H15" s="36"/>
    </row>
    <row r="16" spans="1:12" x14ac:dyDescent="0.45">
      <c r="A16" s="36"/>
      <c r="B16" s="36"/>
      <c r="C16" s="36"/>
      <c r="D16" s="36"/>
      <c r="E16" s="36"/>
      <c r="F16" s="36"/>
      <c r="G16" s="36"/>
      <c r="H16" s="36"/>
    </row>
    <row r="17" spans="1:8" x14ac:dyDescent="0.45">
      <c r="A17" s="36"/>
      <c r="B17" s="36"/>
      <c r="C17" s="36"/>
      <c r="D17" s="36"/>
      <c r="E17" s="36"/>
      <c r="F17" s="36"/>
      <c r="G17" s="36"/>
      <c r="H17" s="36"/>
    </row>
    <row r="18" spans="1:8" x14ac:dyDescent="0.45">
      <c r="A18" s="36"/>
      <c r="B18" s="36"/>
      <c r="C18" s="36"/>
      <c r="D18" s="36"/>
      <c r="E18" s="36"/>
      <c r="F18" s="36"/>
      <c r="G18" s="36"/>
      <c r="H18" s="36"/>
    </row>
    <row r="19" spans="1:8" x14ac:dyDescent="0.45">
      <c r="A19" s="36"/>
      <c r="B19" s="36"/>
      <c r="C19" s="36"/>
      <c r="D19" s="36"/>
      <c r="E19" s="36"/>
      <c r="F19" s="36"/>
      <c r="G19" s="36"/>
      <c r="H19" s="36"/>
    </row>
    <row r="20" spans="1:8" x14ac:dyDescent="0.45">
      <c r="A20" s="36"/>
      <c r="B20" s="36"/>
      <c r="C20" s="36"/>
      <c r="D20" s="36"/>
      <c r="E20" s="36"/>
      <c r="F20" s="36"/>
      <c r="G20" s="36"/>
      <c r="H20" s="36"/>
    </row>
  </sheetData>
  <mergeCells count="15">
    <mergeCell ref="A19:H19"/>
    <mergeCell ref="A20:H20"/>
    <mergeCell ref="I1:L14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Eastern Highlands 2011'!A1" display="'Eastern Highlands 2011'!A1" xr:uid="{627C7E40-0FB7-453B-B570-A7A9B39A143B}"/>
    <hyperlink ref="A10:H10" location="'Age and Sex'!A1" display="'Age and Sex'!A1" xr:uid="{D808468F-D668-4933-AB14-92E8647069D5}"/>
    <hyperlink ref="A11:H11" location="'Single Year'!A1" display="'Single Year'!A1" xr:uid="{0814CF4F-50F4-404F-98B4-99307A37C8B9}"/>
    <hyperlink ref="A12:H12" location="SMAM!A1" display="SMAM!A1" xr:uid="{AB64487F-DA2B-40C7-81AB-73A8870C3ACD}"/>
    <hyperlink ref="A13:H13" location="Fertility!A1" display="Fertility!A1" xr:uid="{2A5556FC-F7BF-4C35-B368-7FF1D24DB7A5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5C6A-574B-4E2C-A39D-1142A9FE2A26}">
  <dimension ref="A1:J59"/>
  <sheetViews>
    <sheetView view="pageBreakPreview" zoomScale="150" zoomScaleNormal="100" zoomScaleSheetLayoutView="150" workbookViewId="0">
      <selection activeCell="A3" sqref="A3:A20"/>
    </sheetView>
  </sheetViews>
  <sheetFormatPr defaultColWidth="8.86328125" defaultRowHeight="9.4" x14ac:dyDescent="0.3"/>
  <cols>
    <col min="1" max="16384" width="8.86328125" style="1"/>
  </cols>
  <sheetData>
    <row r="1" spans="1:10" ht="10.15" x14ac:dyDescent="0.3">
      <c r="A1" s="30" t="s">
        <v>55</v>
      </c>
    </row>
    <row r="2" spans="1:10" x14ac:dyDescent="0.3">
      <c r="A2" s="32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25" t="s">
        <v>8</v>
      </c>
    </row>
    <row r="3" spans="1:10" ht="10.15" x14ac:dyDescent="0.3">
      <c r="A3" s="30" t="s">
        <v>50</v>
      </c>
      <c r="B3" s="1">
        <v>578567</v>
      </c>
      <c r="C3" s="1">
        <v>45783</v>
      </c>
      <c r="D3" s="1">
        <v>102568</v>
      </c>
      <c r="E3" s="1">
        <v>62904</v>
      </c>
      <c r="F3" s="1">
        <v>125818</v>
      </c>
      <c r="G3" s="1">
        <v>61057</v>
      </c>
      <c r="H3" s="1">
        <v>39919</v>
      </c>
      <c r="I3" s="1">
        <v>73393</v>
      </c>
      <c r="J3" s="1">
        <v>67125</v>
      </c>
    </row>
    <row r="4" spans="1:10" ht="10.15" x14ac:dyDescent="0.3">
      <c r="A4" s="30" t="s">
        <v>9</v>
      </c>
      <c r="B4" s="1">
        <v>62416</v>
      </c>
      <c r="C4" s="1">
        <v>4625</v>
      </c>
      <c r="D4" s="1">
        <v>10094</v>
      </c>
      <c r="E4" s="1">
        <v>7083</v>
      </c>
      <c r="F4" s="1">
        <v>13520</v>
      </c>
      <c r="G4" s="1">
        <v>6401</v>
      </c>
      <c r="H4" s="1">
        <v>6107</v>
      </c>
      <c r="I4" s="1">
        <v>8094</v>
      </c>
      <c r="J4" s="1">
        <v>6492</v>
      </c>
    </row>
    <row r="5" spans="1:10" ht="10.15" x14ac:dyDescent="0.3">
      <c r="A5" s="30" t="s">
        <v>51</v>
      </c>
      <c r="B5" s="1">
        <v>71720</v>
      </c>
      <c r="C5" s="1">
        <v>4783</v>
      </c>
      <c r="D5" s="1">
        <v>12006</v>
      </c>
      <c r="E5" s="1">
        <v>8424</v>
      </c>
      <c r="F5" s="1">
        <v>15946</v>
      </c>
      <c r="G5" s="1">
        <v>7432</v>
      </c>
      <c r="H5" s="1">
        <v>6347</v>
      </c>
      <c r="I5" s="1">
        <v>9355</v>
      </c>
      <c r="J5" s="1">
        <v>7427</v>
      </c>
    </row>
    <row r="6" spans="1:10" ht="10.15" x14ac:dyDescent="0.3">
      <c r="A6" s="30" t="s">
        <v>52</v>
      </c>
      <c r="B6" s="1">
        <v>59866</v>
      </c>
      <c r="C6" s="1">
        <v>3806</v>
      </c>
      <c r="D6" s="1">
        <v>11190</v>
      </c>
      <c r="E6" s="1">
        <v>6484</v>
      </c>
      <c r="F6" s="1">
        <v>12883</v>
      </c>
      <c r="G6" s="1">
        <v>5907</v>
      </c>
      <c r="H6" s="1">
        <v>5276</v>
      </c>
      <c r="I6" s="1">
        <v>7911</v>
      </c>
      <c r="J6" s="1">
        <v>6409</v>
      </c>
    </row>
    <row r="7" spans="1:10" ht="10.15" x14ac:dyDescent="0.3">
      <c r="A7" s="30" t="s">
        <v>10</v>
      </c>
      <c r="B7" s="1">
        <v>67079</v>
      </c>
      <c r="C7" s="1">
        <v>4392</v>
      </c>
      <c r="D7" s="1">
        <v>12949</v>
      </c>
      <c r="E7" s="1">
        <v>6352</v>
      </c>
      <c r="F7" s="1">
        <v>14995</v>
      </c>
      <c r="G7" s="1">
        <v>6809</v>
      </c>
      <c r="H7" s="1">
        <v>4221</v>
      </c>
      <c r="I7" s="1">
        <v>8976</v>
      </c>
      <c r="J7" s="1">
        <v>8385</v>
      </c>
    </row>
    <row r="8" spans="1:10" ht="10.15" x14ac:dyDescent="0.3">
      <c r="A8" s="30" t="s">
        <v>11</v>
      </c>
      <c r="B8" s="1">
        <v>52448</v>
      </c>
      <c r="C8" s="1">
        <v>3735</v>
      </c>
      <c r="D8" s="1">
        <v>10479</v>
      </c>
      <c r="E8" s="1">
        <v>5004</v>
      </c>
      <c r="F8" s="1">
        <v>11305</v>
      </c>
      <c r="G8" s="1">
        <v>5491</v>
      </c>
      <c r="H8" s="1">
        <v>2938</v>
      </c>
      <c r="I8" s="1">
        <v>6791</v>
      </c>
      <c r="J8" s="1">
        <v>6705</v>
      </c>
    </row>
    <row r="9" spans="1:10" ht="10.15" x14ac:dyDescent="0.3">
      <c r="A9" s="30" t="s">
        <v>12</v>
      </c>
      <c r="B9" s="1">
        <v>54211</v>
      </c>
      <c r="C9" s="1">
        <v>4129</v>
      </c>
      <c r="D9" s="1">
        <v>10058</v>
      </c>
      <c r="E9" s="1">
        <v>5602</v>
      </c>
      <c r="F9" s="1">
        <v>12044</v>
      </c>
      <c r="G9" s="1">
        <v>5746</v>
      </c>
      <c r="H9" s="1">
        <v>3405</v>
      </c>
      <c r="I9" s="1">
        <v>6824</v>
      </c>
      <c r="J9" s="1">
        <v>6403</v>
      </c>
    </row>
    <row r="10" spans="1:10" ht="10.15" x14ac:dyDescent="0.3">
      <c r="A10" s="30" t="s">
        <v>13</v>
      </c>
      <c r="B10" s="1">
        <v>42442</v>
      </c>
      <c r="C10" s="1">
        <v>3666</v>
      </c>
      <c r="D10" s="1">
        <v>7567</v>
      </c>
      <c r="E10" s="1">
        <v>4710</v>
      </c>
      <c r="F10" s="1">
        <v>9115</v>
      </c>
      <c r="G10" s="1">
        <v>4603</v>
      </c>
      <c r="H10" s="1">
        <v>2541</v>
      </c>
      <c r="I10" s="1">
        <v>5223</v>
      </c>
      <c r="J10" s="1">
        <v>5017</v>
      </c>
    </row>
    <row r="11" spans="1:10" ht="10.15" x14ac:dyDescent="0.3">
      <c r="A11" s="30" t="s">
        <v>14</v>
      </c>
      <c r="B11" s="1">
        <v>43407</v>
      </c>
      <c r="C11" s="1">
        <v>3800</v>
      </c>
      <c r="D11" s="1">
        <v>7649</v>
      </c>
      <c r="E11" s="1">
        <v>4783</v>
      </c>
      <c r="F11" s="1">
        <v>9256</v>
      </c>
      <c r="G11" s="1">
        <v>4674</v>
      </c>
      <c r="H11" s="1">
        <v>2610</v>
      </c>
      <c r="I11" s="1">
        <v>5343</v>
      </c>
      <c r="J11" s="1">
        <v>5292</v>
      </c>
    </row>
    <row r="12" spans="1:10" ht="10.15" x14ac:dyDescent="0.3">
      <c r="A12" s="30" t="s">
        <v>15</v>
      </c>
      <c r="B12" s="1">
        <v>31068</v>
      </c>
      <c r="C12" s="1">
        <v>3289</v>
      </c>
      <c r="D12" s="1">
        <v>5728</v>
      </c>
      <c r="E12" s="1">
        <v>3417</v>
      </c>
      <c r="F12" s="1">
        <v>6716</v>
      </c>
      <c r="G12" s="1">
        <v>3122</v>
      </c>
      <c r="H12" s="1">
        <v>1500</v>
      </c>
      <c r="I12" s="1">
        <v>3521</v>
      </c>
      <c r="J12" s="1">
        <v>3775</v>
      </c>
    </row>
    <row r="13" spans="1:10" ht="10.15" x14ac:dyDescent="0.3">
      <c r="A13" s="30" t="s">
        <v>16</v>
      </c>
      <c r="B13" s="1">
        <v>29788</v>
      </c>
      <c r="C13" s="1">
        <v>2697</v>
      </c>
      <c r="D13" s="1">
        <v>5033</v>
      </c>
      <c r="E13" s="1">
        <v>3132</v>
      </c>
      <c r="F13" s="1">
        <v>6663</v>
      </c>
      <c r="G13" s="1">
        <v>3250</v>
      </c>
      <c r="H13" s="1">
        <v>1571</v>
      </c>
      <c r="I13" s="1">
        <v>3618</v>
      </c>
      <c r="J13" s="1">
        <v>3824</v>
      </c>
    </row>
    <row r="14" spans="1:10" ht="10.15" x14ac:dyDescent="0.3">
      <c r="A14" s="30" t="s">
        <v>17</v>
      </c>
      <c r="B14" s="1">
        <v>20050</v>
      </c>
      <c r="C14" s="1">
        <v>2086</v>
      </c>
      <c r="D14" s="1">
        <v>3270</v>
      </c>
      <c r="E14" s="1">
        <v>2318</v>
      </c>
      <c r="F14" s="1">
        <v>4332</v>
      </c>
      <c r="G14" s="1">
        <v>2256</v>
      </c>
      <c r="H14" s="1">
        <v>920</v>
      </c>
      <c r="I14" s="1">
        <v>2373</v>
      </c>
      <c r="J14" s="1">
        <v>2495</v>
      </c>
    </row>
    <row r="15" spans="1:10" ht="10.15" x14ac:dyDescent="0.3">
      <c r="A15" s="30" t="s">
        <v>18</v>
      </c>
      <c r="B15" s="1">
        <v>15880</v>
      </c>
      <c r="C15" s="1">
        <v>1503</v>
      </c>
      <c r="D15" s="1">
        <v>2309</v>
      </c>
      <c r="E15" s="1">
        <v>2020</v>
      </c>
      <c r="F15" s="1">
        <v>3523</v>
      </c>
      <c r="G15" s="1">
        <v>1872</v>
      </c>
      <c r="H15" s="1">
        <v>808</v>
      </c>
      <c r="I15" s="1">
        <v>1972</v>
      </c>
      <c r="J15" s="1">
        <v>1873</v>
      </c>
    </row>
    <row r="16" spans="1:10" ht="10.15" x14ac:dyDescent="0.3">
      <c r="A16" s="30" t="s">
        <v>19</v>
      </c>
      <c r="B16" s="1">
        <v>11794</v>
      </c>
      <c r="C16" s="1">
        <v>1476</v>
      </c>
      <c r="D16" s="1">
        <v>1851</v>
      </c>
      <c r="E16" s="1">
        <v>1419</v>
      </c>
      <c r="F16" s="1">
        <v>2320</v>
      </c>
      <c r="G16" s="1">
        <v>1363</v>
      </c>
      <c r="H16" s="1">
        <v>602</v>
      </c>
      <c r="I16" s="1">
        <v>1442</v>
      </c>
      <c r="J16" s="1">
        <v>1321</v>
      </c>
    </row>
    <row r="17" spans="1:10" ht="10.15" x14ac:dyDescent="0.3">
      <c r="A17" s="30" t="s">
        <v>20</v>
      </c>
      <c r="B17" s="1">
        <v>8677</v>
      </c>
      <c r="C17" s="1">
        <v>871</v>
      </c>
      <c r="D17" s="1">
        <v>1260</v>
      </c>
      <c r="E17" s="1">
        <v>1241</v>
      </c>
      <c r="F17" s="1">
        <v>1748</v>
      </c>
      <c r="G17" s="1">
        <v>1084</v>
      </c>
      <c r="H17" s="1">
        <v>474</v>
      </c>
      <c r="I17" s="1">
        <v>1011</v>
      </c>
      <c r="J17" s="1">
        <v>988</v>
      </c>
    </row>
    <row r="18" spans="1:10" ht="10.15" x14ac:dyDescent="0.3">
      <c r="A18" s="30" t="s">
        <v>21</v>
      </c>
      <c r="B18" s="1">
        <v>4015</v>
      </c>
      <c r="C18" s="1">
        <v>524</v>
      </c>
      <c r="D18" s="1">
        <v>567</v>
      </c>
      <c r="E18" s="1">
        <v>484</v>
      </c>
      <c r="F18" s="1">
        <v>803</v>
      </c>
      <c r="G18" s="1">
        <v>503</v>
      </c>
      <c r="H18" s="1">
        <v>276</v>
      </c>
      <c r="I18" s="1">
        <v>478</v>
      </c>
      <c r="J18" s="1">
        <v>380</v>
      </c>
    </row>
    <row r="19" spans="1:10" ht="10.15" x14ac:dyDescent="0.3">
      <c r="A19" s="30" t="s">
        <v>22</v>
      </c>
      <c r="B19" s="1">
        <v>3706</v>
      </c>
      <c r="C19" s="1">
        <v>401</v>
      </c>
      <c r="D19" s="1">
        <v>558</v>
      </c>
      <c r="E19" s="1">
        <v>431</v>
      </c>
      <c r="F19" s="1">
        <v>649</v>
      </c>
      <c r="G19" s="1">
        <v>544</v>
      </c>
      <c r="H19" s="1">
        <v>323</v>
      </c>
      <c r="I19" s="1">
        <v>461</v>
      </c>
      <c r="J19" s="1">
        <v>339</v>
      </c>
    </row>
    <row r="20" spans="1:10" ht="10.15" x14ac:dyDescent="0.3">
      <c r="A20" s="30" t="s">
        <v>23</v>
      </c>
      <c r="B20" s="29">
        <v>22.7</v>
      </c>
      <c r="C20" s="29">
        <v>26.9</v>
      </c>
      <c r="D20" s="29">
        <v>22.4</v>
      </c>
      <c r="E20" s="29">
        <v>23.1</v>
      </c>
      <c r="F20" s="29">
        <v>22.5</v>
      </c>
      <c r="G20" s="29">
        <v>23.6</v>
      </c>
      <c r="H20" s="29">
        <v>17.600000000000001</v>
      </c>
      <c r="I20" s="29">
        <v>21.7</v>
      </c>
      <c r="J20" s="29">
        <v>23.6</v>
      </c>
    </row>
    <row r="21" spans="1:10" ht="10.15" x14ac:dyDescent="0.3">
      <c r="A21" s="30"/>
    </row>
    <row r="22" spans="1:10" ht="10.15" x14ac:dyDescent="0.3">
      <c r="A22" s="30" t="s">
        <v>53</v>
      </c>
      <c r="B22" s="1">
        <v>300219</v>
      </c>
      <c r="C22" s="1">
        <v>24029</v>
      </c>
      <c r="D22" s="1">
        <v>52791</v>
      </c>
      <c r="E22" s="1">
        <v>32503</v>
      </c>
      <c r="F22" s="1">
        <v>65395</v>
      </c>
      <c r="G22" s="1">
        <v>31749</v>
      </c>
      <c r="H22" s="1">
        <v>20537</v>
      </c>
      <c r="I22" s="1">
        <v>38165</v>
      </c>
      <c r="J22" s="1">
        <v>35050</v>
      </c>
    </row>
    <row r="23" spans="1:10" ht="10.15" x14ac:dyDescent="0.3">
      <c r="A23" s="30" t="s">
        <v>9</v>
      </c>
      <c r="B23" s="1">
        <v>32906</v>
      </c>
      <c r="C23" s="1">
        <v>2426</v>
      </c>
      <c r="D23" s="1">
        <v>5364</v>
      </c>
      <c r="E23" s="1">
        <v>3685</v>
      </c>
      <c r="F23" s="1">
        <v>7254</v>
      </c>
      <c r="G23" s="1">
        <v>3430</v>
      </c>
      <c r="H23" s="1">
        <v>3136</v>
      </c>
      <c r="I23" s="1">
        <v>4217</v>
      </c>
      <c r="J23" s="1">
        <v>3394</v>
      </c>
    </row>
    <row r="24" spans="1:10" ht="10.15" x14ac:dyDescent="0.3">
      <c r="A24" s="30" t="s">
        <v>51</v>
      </c>
      <c r="B24" s="1">
        <v>37694</v>
      </c>
      <c r="C24" s="1">
        <v>2520</v>
      </c>
      <c r="D24" s="1">
        <v>6250</v>
      </c>
      <c r="E24" s="1">
        <v>4443</v>
      </c>
      <c r="F24" s="1">
        <v>8494</v>
      </c>
      <c r="G24" s="1">
        <v>3840</v>
      </c>
      <c r="H24" s="1">
        <v>3310</v>
      </c>
      <c r="I24" s="1">
        <v>4955</v>
      </c>
      <c r="J24" s="1">
        <v>3882</v>
      </c>
    </row>
    <row r="25" spans="1:10" ht="10.15" x14ac:dyDescent="0.3">
      <c r="A25" s="30" t="s">
        <v>52</v>
      </c>
      <c r="B25" s="1">
        <v>32594</v>
      </c>
      <c r="C25" s="1">
        <v>2139</v>
      </c>
      <c r="D25" s="1">
        <v>5847</v>
      </c>
      <c r="E25" s="1">
        <v>3479</v>
      </c>
      <c r="F25" s="1">
        <v>7028</v>
      </c>
      <c r="G25" s="1">
        <v>3271</v>
      </c>
      <c r="H25" s="1">
        <v>2928</v>
      </c>
      <c r="I25" s="1">
        <v>4346</v>
      </c>
      <c r="J25" s="1">
        <v>3556</v>
      </c>
    </row>
    <row r="26" spans="1:10" ht="10.15" x14ac:dyDescent="0.3">
      <c r="A26" s="30" t="s">
        <v>10</v>
      </c>
      <c r="B26" s="1">
        <v>35205</v>
      </c>
      <c r="C26" s="1">
        <v>2255</v>
      </c>
      <c r="D26" s="1">
        <v>6570</v>
      </c>
      <c r="E26" s="1">
        <v>3427</v>
      </c>
      <c r="F26" s="1">
        <v>7904</v>
      </c>
      <c r="G26" s="1">
        <v>3644</v>
      </c>
      <c r="H26" s="1">
        <v>2244</v>
      </c>
      <c r="I26" s="1">
        <v>4771</v>
      </c>
      <c r="J26" s="1">
        <v>4390</v>
      </c>
    </row>
    <row r="27" spans="1:10" ht="10.15" x14ac:dyDescent="0.3">
      <c r="A27" s="30" t="s">
        <v>11</v>
      </c>
      <c r="B27" s="1">
        <v>26753</v>
      </c>
      <c r="C27" s="1">
        <v>1892</v>
      </c>
      <c r="D27" s="1">
        <v>5222</v>
      </c>
      <c r="E27" s="1">
        <v>2639</v>
      </c>
      <c r="F27" s="1">
        <v>5768</v>
      </c>
      <c r="G27" s="1">
        <v>2872</v>
      </c>
      <c r="H27" s="1">
        <v>1412</v>
      </c>
      <c r="I27" s="1">
        <v>3518</v>
      </c>
      <c r="J27" s="1">
        <v>3430</v>
      </c>
    </row>
    <row r="28" spans="1:10" ht="10.15" x14ac:dyDescent="0.3">
      <c r="A28" s="30" t="s">
        <v>12</v>
      </c>
      <c r="B28" s="1">
        <v>25932</v>
      </c>
      <c r="C28" s="1">
        <v>1915</v>
      </c>
      <c r="D28" s="1">
        <v>4882</v>
      </c>
      <c r="E28" s="1">
        <v>2625</v>
      </c>
      <c r="F28" s="1">
        <v>5785</v>
      </c>
      <c r="G28" s="1">
        <v>2795</v>
      </c>
      <c r="H28" s="1">
        <v>1604</v>
      </c>
      <c r="I28" s="1">
        <v>3251</v>
      </c>
      <c r="J28" s="1">
        <v>3075</v>
      </c>
    </row>
    <row r="29" spans="1:10" ht="10.15" x14ac:dyDescent="0.3">
      <c r="A29" s="30" t="s">
        <v>13</v>
      </c>
      <c r="B29" s="1">
        <v>20855</v>
      </c>
      <c r="C29" s="1">
        <v>1787</v>
      </c>
      <c r="D29" s="1">
        <v>3613</v>
      </c>
      <c r="E29" s="1">
        <v>2301</v>
      </c>
      <c r="F29" s="1">
        <v>4638</v>
      </c>
      <c r="G29" s="1">
        <v>2276</v>
      </c>
      <c r="H29" s="1">
        <v>1173</v>
      </c>
      <c r="I29" s="1">
        <v>2620</v>
      </c>
      <c r="J29" s="1">
        <v>2447</v>
      </c>
    </row>
    <row r="30" spans="1:10" ht="10.15" x14ac:dyDescent="0.3">
      <c r="A30" s="30" t="s">
        <v>14</v>
      </c>
      <c r="B30" s="1">
        <v>21185</v>
      </c>
      <c r="C30" s="1">
        <v>1766</v>
      </c>
      <c r="D30" s="1">
        <v>3686</v>
      </c>
      <c r="E30" s="1">
        <v>2302</v>
      </c>
      <c r="F30" s="1">
        <v>4456</v>
      </c>
      <c r="G30" s="1">
        <v>2360</v>
      </c>
      <c r="H30" s="1">
        <v>1395</v>
      </c>
      <c r="I30" s="1">
        <v>2615</v>
      </c>
      <c r="J30" s="1">
        <v>2605</v>
      </c>
    </row>
    <row r="31" spans="1:10" ht="10.15" x14ac:dyDescent="0.3">
      <c r="A31" s="30" t="s">
        <v>15</v>
      </c>
      <c r="B31" s="1">
        <v>15791</v>
      </c>
      <c r="C31" s="1">
        <v>1721</v>
      </c>
      <c r="D31" s="1">
        <v>2954</v>
      </c>
      <c r="E31" s="1">
        <v>1770</v>
      </c>
      <c r="F31" s="1">
        <v>3400</v>
      </c>
      <c r="G31" s="1">
        <v>1506</v>
      </c>
      <c r="H31" s="1">
        <v>746</v>
      </c>
      <c r="I31" s="1">
        <v>1811</v>
      </c>
      <c r="J31" s="1">
        <v>1883</v>
      </c>
    </row>
    <row r="32" spans="1:10" ht="10.15" x14ac:dyDescent="0.3">
      <c r="A32" s="30" t="s">
        <v>16</v>
      </c>
      <c r="B32" s="1">
        <v>15677</v>
      </c>
      <c r="C32" s="1">
        <v>1472</v>
      </c>
      <c r="D32" s="1">
        <v>2748</v>
      </c>
      <c r="E32" s="1">
        <v>1618</v>
      </c>
      <c r="F32" s="1">
        <v>3456</v>
      </c>
      <c r="G32" s="1">
        <v>1664</v>
      </c>
      <c r="H32" s="1">
        <v>803</v>
      </c>
      <c r="I32" s="1">
        <v>1880</v>
      </c>
      <c r="J32" s="1">
        <v>2036</v>
      </c>
    </row>
    <row r="33" spans="1:10" ht="10.15" x14ac:dyDescent="0.3">
      <c r="A33" s="30" t="s">
        <v>17</v>
      </c>
      <c r="B33" s="1">
        <v>10786</v>
      </c>
      <c r="C33" s="1">
        <v>1205</v>
      </c>
      <c r="D33" s="1">
        <v>1859</v>
      </c>
      <c r="E33" s="1">
        <v>1193</v>
      </c>
      <c r="F33" s="1">
        <v>2277</v>
      </c>
      <c r="G33" s="1">
        <v>1178</v>
      </c>
      <c r="H33" s="1">
        <v>475</v>
      </c>
      <c r="I33" s="1">
        <v>1229</v>
      </c>
      <c r="J33" s="1">
        <v>1370</v>
      </c>
    </row>
    <row r="34" spans="1:10" ht="10.15" x14ac:dyDescent="0.3">
      <c r="A34" s="30" t="s">
        <v>18</v>
      </c>
      <c r="B34" s="1">
        <v>8628</v>
      </c>
      <c r="C34" s="1">
        <v>866</v>
      </c>
      <c r="D34" s="1">
        <v>1300</v>
      </c>
      <c r="E34" s="1">
        <v>1061</v>
      </c>
      <c r="F34" s="1">
        <v>1909</v>
      </c>
      <c r="G34" s="1">
        <v>997</v>
      </c>
      <c r="H34" s="1">
        <v>398</v>
      </c>
      <c r="I34" s="1">
        <v>995</v>
      </c>
      <c r="J34" s="1">
        <v>1102</v>
      </c>
    </row>
    <row r="35" spans="1:10" ht="10.15" x14ac:dyDescent="0.3">
      <c r="A35" s="30" t="s">
        <v>19</v>
      </c>
      <c r="B35" s="1">
        <v>6597</v>
      </c>
      <c r="C35" s="1">
        <v>912</v>
      </c>
      <c r="D35" s="1">
        <v>1091</v>
      </c>
      <c r="E35" s="1">
        <v>742</v>
      </c>
      <c r="F35" s="1">
        <v>1245</v>
      </c>
      <c r="G35" s="1">
        <v>703</v>
      </c>
      <c r="H35" s="1">
        <v>301</v>
      </c>
      <c r="I35" s="1">
        <v>747</v>
      </c>
      <c r="J35" s="1">
        <v>856</v>
      </c>
    </row>
    <row r="36" spans="1:10" ht="10.15" x14ac:dyDescent="0.3">
      <c r="A36" s="30" t="s">
        <v>20</v>
      </c>
      <c r="B36" s="1">
        <v>4974</v>
      </c>
      <c r="C36" s="1">
        <v>539</v>
      </c>
      <c r="D36" s="1">
        <v>728</v>
      </c>
      <c r="E36" s="1">
        <v>678</v>
      </c>
      <c r="F36" s="1">
        <v>956</v>
      </c>
      <c r="G36" s="1">
        <v>616</v>
      </c>
      <c r="H36" s="1">
        <v>245</v>
      </c>
      <c r="I36" s="1">
        <v>628</v>
      </c>
      <c r="J36" s="1">
        <v>584</v>
      </c>
    </row>
    <row r="37" spans="1:10" ht="10.15" x14ac:dyDescent="0.3">
      <c r="A37" s="30" t="s">
        <v>21</v>
      </c>
      <c r="B37" s="1">
        <v>2429</v>
      </c>
      <c r="C37" s="1">
        <v>352</v>
      </c>
      <c r="D37" s="1">
        <v>348</v>
      </c>
      <c r="E37" s="1">
        <v>311</v>
      </c>
      <c r="F37" s="1">
        <v>450</v>
      </c>
      <c r="G37" s="1">
        <v>280</v>
      </c>
      <c r="H37" s="1">
        <v>164</v>
      </c>
      <c r="I37" s="1">
        <v>286</v>
      </c>
      <c r="J37" s="1">
        <v>238</v>
      </c>
    </row>
    <row r="38" spans="1:10" ht="10.15" x14ac:dyDescent="0.3">
      <c r="A38" s="30" t="s">
        <v>22</v>
      </c>
      <c r="B38" s="1">
        <v>2213</v>
      </c>
      <c r="C38" s="1">
        <v>262</v>
      </c>
      <c r="D38" s="1">
        <v>329</v>
      </c>
      <c r="E38" s="1">
        <v>229</v>
      </c>
      <c r="F38" s="1">
        <v>375</v>
      </c>
      <c r="G38" s="1">
        <v>317</v>
      </c>
      <c r="H38" s="1">
        <v>203</v>
      </c>
      <c r="I38" s="1">
        <v>296</v>
      </c>
      <c r="J38" s="1">
        <v>202</v>
      </c>
    </row>
    <row r="39" spans="1:10" ht="10.15" x14ac:dyDescent="0.3">
      <c r="A39" s="30" t="s">
        <v>23</v>
      </c>
      <c r="B39" s="29">
        <v>22.2</v>
      </c>
      <c r="C39" s="29">
        <v>27</v>
      </c>
      <c r="D39" s="29">
        <v>22.3</v>
      </c>
      <c r="E39" s="29">
        <v>22.3</v>
      </c>
      <c r="F39" s="29">
        <v>21.7</v>
      </c>
      <c r="G39" s="29">
        <v>22.9</v>
      </c>
      <c r="H39" s="29">
        <v>17</v>
      </c>
      <c r="I39" s="29">
        <v>21.1</v>
      </c>
      <c r="J39" s="29">
        <v>23.4</v>
      </c>
    </row>
    <row r="40" spans="1:10" ht="10.15" x14ac:dyDescent="0.3">
      <c r="A40" s="30"/>
    </row>
    <row r="41" spans="1:10" ht="10.15" x14ac:dyDescent="0.3">
      <c r="A41" s="30" t="s">
        <v>54</v>
      </c>
      <c r="B41" s="1">
        <v>278348</v>
      </c>
      <c r="C41" s="1">
        <v>21754</v>
      </c>
      <c r="D41" s="1">
        <v>49777</v>
      </c>
      <c r="E41" s="1">
        <v>30401</v>
      </c>
      <c r="F41" s="1">
        <v>60423</v>
      </c>
      <c r="G41" s="1">
        <v>29308</v>
      </c>
      <c r="H41" s="1">
        <v>19382</v>
      </c>
      <c r="I41" s="1">
        <v>35228</v>
      </c>
      <c r="J41" s="1">
        <v>32075</v>
      </c>
    </row>
    <row r="42" spans="1:10" ht="10.15" x14ac:dyDescent="0.3">
      <c r="A42" s="30" t="s">
        <v>9</v>
      </c>
      <c r="B42" s="1">
        <v>29510</v>
      </c>
      <c r="C42" s="1">
        <v>2199</v>
      </c>
      <c r="D42" s="1">
        <v>4730</v>
      </c>
      <c r="E42" s="1">
        <v>3398</v>
      </c>
      <c r="F42" s="1">
        <v>6266</v>
      </c>
      <c r="G42" s="1">
        <v>2971</v>
      </c>
      <c r="H42" s="1">
        <v>2971</v>
      </c>
      <c r="I42" s="1">
        <v>3877</v>
      </c>
      <c r="J42" s="1">
        <v>3098</v>
      </c>
    </row>
    <row r="43" spans="1:10" ht="10.15" x14ac:dyDescent="0.3">
      <c r="A43" s="30" t="s">
        <v>51</v>
      </c>
      <c r="B43" s="1">
        <v>34026</v>
      </c>
      <c r="C43" s="1">
        <v>2263</v>
      </c>
      <c r="D43" s="1">
        <v>5756</v>
      </c>
      <c r="E43" s="1">
        <v>3981</v>
      </c>
      <c r="F43" s="1">
        <v>7452</v>
      </c>
      <c r="G43" s="1">
        <v>3592</v>
      </c>
      <c r="H43" s="1">
        <v>3037</v>
      </c>
      <c r="I43" s="1">
        <v>4400</v>
      </c>
      <c r="J43" s="1">
        <v>3545</v>
      </c>
    </row>
    <row r="44" spans="1:10" ht="10.15" x14ac:dyDescent="0.3">
      <c r="A44" s="30" t="s">
        <v>52</v>
      </c>
      <c r="B44" s="1">
        <v>27272</v>
      </c>
      <c r="C44" s="1">
        <v>1667</v>
      </c>
      <c r="D44" s="1">
        <v>5343</v>
      </c>
      <c r="E44" s="1">
        <v>3005</v>
      </c>
      <c r="F44" s="1">
        <v>5855</v>
      </c>
      <c r="G44" s="1">
        <v>2636</v>
      </c>
      <c r="H44" s="1">
        <v>2348</v>
      </c>
      <c r="I44" s="1">
        <v>3565</v>
      </c>
      <c r="J44" s="1">
        <v>2853</v>
      </c>
    </row>
    <row r="45" spans="1:10" ht="10.15" x14ac:dyDescent="0.3">
      <c r="A45" s="30" t="s">
        <v>10</v>
      </c>
      <c r="B45" s="1">
        <v>31874</v>
      </c>
      <c r="C45" s="1">
        <v>2137</v>
      </c>
      <c r="D45" s="1">
        <v>6379</v>
      </c>
      <c r="E45" s="1">
        <v>2925</v>
      </c>
      <c r="F45" s="1">
        <v>7091</v>
      </c>
      <c r="G45" s="1">
        <v>3165</v>
      </c>
      <c r="H45" s="1">
        <v>1977</v>
      </c>
      <c r="I45" s="1">
        <v>4205</v>
      </c>
      <c r="J45" s="1">
        <v>3995</v>
      </c>
    </row>
    <row r="46" spans="1:10" ht="10.15" x14ac:dyDescent="0.3">
      <c r="A46" s="30" t="s">
        <v>11</v>
      </c>
      <c r="B46" s="1">
        <v>25695</v>
      </c>
      <c r="C46" s="1">
        <v>1843</v>
      </c>
      <c r="D46" s="1">
        <v>5257</v>
      </c>
      <c r="E46" s="1">
        <v>2365</v>
      </c>
      <c r="F46" s="1">
        <v>5537</v>
      </c>
      <c r="G46" s="1">
        <v>2619</v>
      </c>
      <c r="H46" s="1">
        <v>1526</v>
      </c>
      <c r="I46" s="1">
        <v>3273</v>
      </c>
      <c r="J46" s="1">
        <v>3275</v>
      </c>
    </row>
    <row r="47" spans="1:10" ht="10.15" x14ac:dyDescent="0.3">
      <c r="A47" s="30" t="s">
        <v>12</v>
      </c>
      <c r="B47" s="1">
        <v>28279</v>
      </c>
      <c r="C47" s="1">
        <v>2214</v>
      </c>
      <c r="D47" s="1">
        <v>5176</v>
      </c>
      <c r="E47" s="1">
        <v>2977</v>
      </c>
      <c r="F47" s="1">
        <v>6259</v>
      </c>
      <c r="G47" s="1">
        <v>2951</v>
      </c>
      <c r="H47" s="1">
        <v>1801</v>
      </c>
      <c r="I47" s="1">
        <v>3573</v>
      </c>
      <c r="J47" s="1">
        <v>3328</v>
      </c>
    </row>
    <row r="48" spans="1:10" ht="10.15" x14ac:dyDescent="0.3">
      <c r="A48" s="30" t="s">
        <v>13</v>
      </c>
      <c r="B48" s="1">
        <v>21587</v>
      </c>
      <c r="C48" s="1">
        <v>1879</v>
      </c>
      <c r="D48" s="1">
        <v>3954</v>
      </c>
      <c r="E48" s="1">
        <v>2409</v>
      </c>
      <c r="F48" s="1">
        <v>4477</v>
      </c>
      <c r="G48" s="1">
        <v>2327</v>
      </c>
      <c r="H48" s="1">
        <v>1368</v>
      </c>
      <c r="I48" s="1">
        <v>2603</v>
      </c>
      <c r="J48" s="1">
        <v>2570</v>
      </c>
    </row>
    <row r="49" spans="1:10" ht="10.15" x14ac:dyDescent="0.3">
      <c r="A49" s="30" t="s">
        <v>14</v>
      </c>
      <c r="B49" s="1">
        <v>22222</v>
      </c>
      <c r="C49" s="1">
        <v>2034</v>
      </c>
      <c r="D49" s="1">
        <v>3963</v>
      </c>
      <c r="E49" s="1">
        <v>2481</v>
      </c>
      <c r="F49" s="1">
        <v>4800</v>
      </c>
      <c r="G49" s="1">
        <v>2314</v>
      </c>
      <c r="H49" s="1">
        <v>1215</v>
      </c>
      <c r="I49" s="1">
        <v>2728</v>
      </c>
      <c r="J49" s="1">
        <v>2687</v>
      </c>
    </row>
    <row r="50" spans="1:10" ht="10.15" x14ac:dyDescent="0.3">
      <c r="A50" s="30" t="s">
        <v>15</v>
      </c>
      <c r="B50" s="1">
        <v>15277</v>
      </c>
      <c r="C50" s="1">
        <v>1568</v>
      </c>
      <c r="D50" s="1">
        <v>2774</v>
      </c>
      <c r="E50" s="1">
        <v>1647</v>
      </c>
      <c r="F50" s="1">
        <v>3316</v>
      </c>
      <c r="G50" s="1">
        <v>1616</v>
      </c>
      <c r="H50" s="1">
        <v>754</v>
      </c>
      <c r="I50" s="1">
        <v>1710</v>
      </c>
      <c r="J50" s="1">
        <v>1892</v>
      </c>
    </row>
    <row r="51" spans="1:10" ht="10.15" x14ac:dyDescent="0.3">
      <c r="A51" s="30" t="s">
        <v>16</v>
      </c>
      <c r="B51" s="1">
        <v>14111</v>
      </c>
      <c r="C51" s="1">
        <v>1225</v>
      </c>
      <c r="D51" s="1">
        <v>2285</v>
      </c>
      <c r="E51" s="1">
        <v>1514</v>
      </c>
      <c r="F51" s="1">
        <v>3207</v>
      </c>
      <c r="G51" s="1">
        <v>1586</v>
      </c>
      <c r="H51" s="1">
        <v>768</v>
      </c>
      <c r="I51" s="1">
        <v>1738</v>
      </c>
      <c r="J51" s="1">
        <v>1788</v>
      </c>
    </row>
    <row r="52" spans="1:10" ht="10.15" x14ac:dyDescent="0.3">
      <c r="A52" s="30" t="s">
        <v>17</v>
      </c>
      <c r="B52" s="1">
        <v>9264</v>
      </c>
      <c r="C52" s="1">
        <v>881</v>
      </c>
      <c r="D52" s="1">
        <v>1411</v>
      </c>
      <c r="E52" s="1">
        <v>1125</v>
      </c>
      <c r="F52" s="1">
        <v>2055</v>
      </c>
      <c r="G52" s="1">
        <v>1078</v>
      </c>
      <c r="H52" s="1">
        <v>445</v>
      </c>
      <c r="I52" s="1">
        <v>1144</v>
      </c>
      <c r="J52" s="1">
        <v>1125</v>
      </c>
    </row>
    <row r="53" spans="1:10" ht="10.15" x14ac:dyDescent="0.3">
      <c r="A53" s="30" t="s">
        <v>18</v>
      </c>
      <c r="B53" s="1">
        <v>7252</v>
      </c>
      <c r="C53" s="1">
        <v>637</v>
      </c>
      <c r="D53" s="1">
        <v>1009</v>
      </c>
      <c r="E53" s="1">
        <v>959</v>
      </c>
      <c r="F53" s="1">
        <v>1614</v>
      </c>
      <c r="G53" s="1">
        <v>875</v>
      </c>
      <c r="H53" s="1">
        <v>410</v>
      </c>
      <c r="I53" s="1">
        <v>977</v>
      </c>
      <c r="J53" s="1">
        <v>771</v>
      </c>
    </row>
    <row r="54" spans="1:10" ht="10.15" x14ac:dyDescent="0.3">
      <c r="A54" s="30" t="s">
        <v>19</v>
      </c>
      <c r="B54" s="1">
        <v>5197</v>
      </c>
      <c r="C54" s="1">
        <v>564</v>
      </c>
      <c r="D54" s="1">
        <v>760</v>
      </c>
      <c r="E54" s="1">
        <v>677</v>
      </c>
      <c r="F54" s="1">
        <v>1075</v>
      </c>
      <c r="G54" s="1">
        <v>660</v>
      </c>
      <c r="H54" s="1">
        <v>301</v>
      </c>
      <c r="I54" s="1">
        <v>695</v>
      </c>
      <c r="J54" s="1">
        <v>465</v>
      </c>
    </row>
    <row r="55" spans="1:10" ht="10.15" x14ac:dyDescent="0.3">
      <c r="A55" s="30" t="s">
        <v>20</v>
      </c>
      <c r="B55" s="1">
        <v>3703</v>
      </c>
      <c r="C55" s="1">
        <v>332</v>
      </c>
      <c r="D55" s="1">
        <v>532</v>
      </c>
      <c r="E55" s="1">
        <v>563</v>
      </c>
      <c r="F55" s="1">
        <v>792</v>
      </c>
      <c r="G55" s="1">
        <v>468</v>
      </c>
      <c r="H55" s="1">
        <v>229</v>
      </c>
      <c r="I55" s="1">
        <v>383</v>
      </c>
      <c r="J55" s="1">
        <v>404</v>
      </c>
    </row>
    <row r="56" spans="1:10" ht="10.15" x14ac:dyDescent="0.3">
      <c r="A56" s="30" t="s">
        <v>21</v>
      </c>
      <c r="B56" s="1">
        <v>1586</v>
      </c>
      <c r="C56" s="1">
        <v>172</v>
      </c>
      <c r="D56" s="1">
        <v>219</v>
      </c>
      <c r="E56" s="1">
        <v>173</v>
      </c>
      <c r="F56" s="1">
        <v>353</v>
      </c>
      <c r="G56" s="1">
        <v>223</v>
      </c>
      <c r="H56" s="1">
        <v>112</v>
      </c>
      <c r="I56" s="1">
        <v>192</v>
      </c>
      <c r="J56" s="1">
        <v>142</v>
      </c>
    </row>
    <row r="57" spans="1:10" ht="10.15" x14ac:dyDescent="0.3">
      <c r="A57" s="30" t="s">
        <v>22</v>
      </c>
      <c r="B57" s="1">
        <v>1493</v>
      </c>
      <c r="C57" s="1">
        <v>139</v>
      </c>
      <c r="D57" s="1">
        <v>229</v>
      </c>
      <c r="E57" s="1">
        <v>202</v>
      </c>
      <c r="F57" s="1">
        <v>274</v>
      </c>
      <c r="G57" s="1">
        <v>227</v>
      </c>
      <c r="H57" s="1">
        <v>120</v>
      </c>
      <c r="I57" s="1">
        <v>165</v>
      </c>
      <c r="J57" s="1">
        <v>137</v>
      </c>
    </row>
    <row r="58" spans="1:10" ht="10.15" x14ac:dyDescent="0.3">
      <c r="A58" s="30" t="s">
        <v>23</v>
      </c>
      <c r="B58" s="29">
        <v>23.2</v>
      </c>
      <c r="C58" s="29">
        <v>26.7</v>
      </c>
      <c r="D58" s="29">
        <v>22.5</v>
      </c>
      <c r="E58" s="29">
        <v>24</v>
      </c>
      <c r="F58" s="29">
        <v>23.2</v>
      </c>
      <c r="G58" s="29">
        <v>24.4</v>
      </c>
      <c r="H58" s="29">
        <v>18.399999999999999</v>
      </c>
      <c r="I58" s="29">
        <v>22.4</v>
      </c>
      <c r="J58" s="29">
        <v>23.9</v>
      </c>
    </row>
    <row r="59" spans="1:10" ht="10.15" x14ac:dyDescent="0.3">
      <c r="A59" s="31" t="s">
        <v>46</v>
      </c>
      <c r="B59" s="9"/>
      <c r="C59" s="9"/>
      <c r="D59" s="9"/>
      <c r="E59" s="9"/>
      <c r="F59" s="9"/>
      <c r="G59" s="9"/>
      <c r="H59" s="9"/>
      <c r="I59" s="9"/>
      <c r="J59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A9C7-2EE1-4E7C-92E2-D205A2B29AAC}">
  <dimension ref="A1:AC22"/>
  <sheetViews>
    <sheetView view="pageBreakPreview" zoomScaleNormal="100" zoomScaleSheetLayoutView="100" workbookViewId="0">
      <selection activeCell="Q2" sqref="Q2"/>
    </sheetView>
  </sheetViews>
  <sheetFormatPr defaultColWidth="8.86328125" defaultRowHeight="10.25" customHeight="1" x14ac:dyDescent="0.3"/>
  <cols>
    <col min="1" max="1" width="8.86328125" style="1"/>
    <col min="2" max="16" width="5.1328125" style="1" customWidth="1"/>
    <col min="17" max="17" width="8.86328125" style="1"/>
    <col min="18" max="29" width="5.1328125" style="1" customWidth="1"/>
    <col min="30" max="16384" width="8.86328125" style="1"/>
  </cols>
  <sheetData>
    <row r="1" spans="1:29" s="2" customFormat="1" ht="10.25" customHeight="1" x14ac:dyDescent="0.3">
      <c r="A1" s="23" t="s">
        <v>56</v>
      </c>
      <c r="Q1" s="23" t="s">
        <v>56</v>
      </c>
    </row>
    <row r="2" spans="1:29" ht="10.25" customHeight="1" x14ac:dyDescent="0.3">
      <c r="A2" s="26"/>
      <c r="B2" s="33" t="s">
        <v>0</v>
      </c>
      <c r="C2" s="33"/>
      <c r="D2" s="33"/>
      <c r="E2" s="33" t="s">
        <v>1</v>
      </c>
      <c r="F2" s="33"/>
      <c r="G2" s="33"/>
      <c r="H2" s="33" t="s">
        <v>2</v>
      </c>
      <c r="I2" s="33"/>
      <c r="J2" s="33"/>
      <c r="K2" s="33" t="s">
        <v>3</v>
      </c>
      <c r="L2" s="33"/>
      <c r="M2" s="33"/>
      <c r="N2" s="33" t="s">
        <v>4</v>
      </c>
      <c r="O2" s="33"/>
      <c r="P2" s="34"/>
      <c r="Q2" s="26"/>
      <c r="R2" s="33" t="s">
        <v>5</v>
      </c>
      <c r="S2" s="33"/>
      <c r="T2" s="33"/>
      <c r="U2" s="33" t="s">
        <v>6</v>
      </c>
      <c r="V2" s="33"/>
      <c r="W2" s="33"/>
      <c r="X2" s="33" t="s">
        <v>7</v>
      </c>
      <c r="Y2" s="33"/>
      <c r="Z2" s="33"/>
      <c r="AA2" s="33" t="s">
        <v>8</v>
      </c>
      <c r="AB2" s="33"/>
      <c r="AC2" s="34"/>
    </row>
    <row r="3" spans="1:29" s="21" customFormat="1" ht="10.25" customHeight="1" x14ac:dyDescent="0.3">
      <c r="A3" s="27"/>
      <c r="B3" s="13" t="s">
        <v>0</v>
      </c>
      <c r="C3" s="13" t="s">
        <v>24</v>
      </c>
      <c r="D3" s="13" t="s">
        <v>25</v>
      </c>
      <c r="E3" s="13" t="s">
        <v>0</v>
      </c>
      <c r="F3" s="13" t="s">
        <v>24</v>
      </c>
      <c r="G3" s="13" t="s">
        <v>25</v>
      </c>
      <c r="H3" s="13" t="s">
        <v>0</v>
      </c>
      <c r="I3" s="13" t="s">
        <v>24</v>
      </c>
      <c r="J3" s="13" t="s">
        <v>25</v>
      </c>
      <c r="K3" s="13" t="s">
        <v>0</v>
      </c>
      <c r="L3" s="13" t="s">
        <v>24</v>
      </c>
      <c r="M3" s="13" t="s">
        <v>25</v>
      </c>
      <c r="N3" s="13" t="s">
        <v>0</v>
      </c>
      <c r="O3" s="13" t="s">
        <v>24</v>
      </c>
      <c r="P3" s="25" t="s">
        <v>25</v>
      </c>
      <c r="Q3" s="27"/>
      <c r="R3" s="13" t="s">
        <v>0</v>
      </c>
      <c r="S3" s="13" t="s">
        <v>24</v>
      </c>
      <c r="T3" s="13" t="s">
        <v>25</v>
      </c>
      <c r="U3" s="13" t="s">
        <v>0</v>
      </c>
      <c r="V3" s="13" t="s">
        <v>24</v>
      </c>
      <c r="W3" s="13" t="s">
        <v>25</v>
      </c>
      <c r="X3" s="13" t="s">
        <v>0</v>
      </c>
      <c r="Y3" s="13" t="s">
        <v>24</v>
      </c>
      <c r="Z3" s="13" t="s">
        <v>25</v>
      </c>
      <c r="AA3" s="13" t="s">
        <v>0</v>
      </c>
      <c r="AB3" s="13" t="s">
        <v>24</v>
      </c>
      <c r="AC3" s="25" t="s">
        <v>25</v>
      </c>
    </row>
    <row r="4" spans="1:29" ht="10.25" customHeight="1" x14ac:dyDescent="0.3">
      <c r="A4" s="30" t="s">
        <v>50</v>
      </c>
      <c r="B4" s="1">
        <v>578567</v>
      </c>
      <c r="C4" s="1">
        <v>300219</v>
      </c>
      <c r="D4" s="1">
        <v>278348</v>
      </c>
      <c r="E4" s="1">
        <v>45783</v>
      </c>
      <c r="F4" s="1">
        <v>24029</v>
      </c>
      <c r="G4" s="1">
        <v>21754</v>
      </c>
      <c r="H4" s="1">
        <v>102568</v>
      </c>
      <c r="I4" s="1">
        <v>52791</v>
      </c>
      <c r="J4" s="1">
        <v>49777</v>
      </c>
      <c r="K4" s="1">
        <v>62904</v>
      </c>
      <c r="L4" s="1">
        <v>32503</v>
      </c>
      <c r="M4" s="1">
        <v>30401</v>
      </c>
      <c r="N4" s="1">
        <v>125818</v>
      </c>
      <c r="O4" s="1">
        <v>65395</v>
      </c>
      <c r="P4" s="1">
        <v>60423</v>
      </c>
      <c r="Q4" s="30" t="s">
        <v>50</v>
      </c>
      <c r="R4" s="1">
        <v>61057</v>
      </c>
      <c r="S4" s="1">
        <v>31749</v>
      </c>
      <c r="T4" s="1">
        <v>29308</v>
      </c>
      <c r="U4" s="1">
        <v>39919</v>
      </c>
      <c r="V4" s="1">
        <v>20537</v>
      </c>
      <c r="W4" s="1">
        <v>19382</v>
      </c>
      <c r="X4" s="1">
        <v>73393</v>
      </c>
      <c r="Y4" s="1">
        <v>38165</v>
      </c>
      <c r="Z4" s="1">
        <v>35228</v>
      </c>
      <c r="AA4" s="1">
        <v>67125</v>
      </c>
      <c r="AB4" s="1">
        <v>35050</v>
      </c>
      <c r="AC4" s="1">
        <v>32075</v>
      </c>
    </row>
    <row r="5" spans="1:29" ht="10.25" customHeight="1" x14ac:dyDescent="0.3">
      <c r="A5" s="30" t="s">
        <v>9</v>
      </c>
      <c r="B5" s="1">
        <v>62416</v>
      </c>
      <c r="C5" s="1">
        <v>32906</v>
      </c>
      <c r="D5" s="1">
        <v>29510</v>
      </c>
      <c r="E5" s="1">
        <v>4625</v>
      </c>
      <c r="F5" s="1">
        <v>2426</v>
      </c>
      <c r="G5" s="1">
        <v>2199</v>
      </c>
      <c r="H5" s="1">
        <v>10094</v>
      </c>
      <c r="I5" s="1">
        <v>5364</v>
      </c>
      <c r="J5" s="1">
        <v>4730</v>
      </c>
      <c r="K5" s="1">
        <v>7083</v>
      </c>
      <c r="L5" s="1">
        <v>3685</v>
      </c>
      <c r="M5" s="1">
        <v>3398</v>
      </c>
      <c r="N5" s="1">
        <v>13520</v>
      </c>
      <c r="O5" s="1">
        <v>7254</v>
      </c>
      <c r="P5" s="1">
        <v>6266</v>
      </c>
      <c r="Q5" s="30" t="s">
        <v>9</v>
      </c>
      <c r="R5" s="1">
        <v>6401</v>
      </c>
      <c r="S5" s="1">
        <v>3430</v>
      </c>
      <c r="T5" s="1">
        <v>2971</v>
      </c>
      <c r="U5" s="1">
        <v>6107</v>
      </c>
      <c r="V5" s="1">
        <v>3136</v>
      </c>
      <c r="W5" s="1">
        <v>2971</v>
      </c>
      <c r="X5" s="1">
        <v>8094</v>
      </c>
      <c r="Y5" s="1">
        <v>4217</v>
      </c>
      <c r="Z5" s="1">
        <v>3877</v>
      </c>
      <c r="AA5" s="1">
        <v>6492</v>
      </c>
      <c r="AB5" s="1">
        <v>3394</v>
      </c>
      <c r="AC5" s="1">
        <v>3098</v>
      </c>
    </row>
    <row r="6" spans="1:29" ht="10.25" customHeight="1" x14ac:dyDescent="0.3">
      <c r="A6" s="30" t="s">
        <v>51</v>
      </c>
      <c r="B6" s="1">
        <v>71720</v>
      </c>
      <c r="C6" s="1">
        <v>37694</v>
      </c>
      <c r="D6" s="1">
        <v>34026</v>
      </c>
      <c r="E6" s="1">
        <v>4783</v>
      </c>
      <c r="F6" s="1">
        <v>2520</v>
      </c>
      <c r="G6" s="1">
        <v>2263</v>
      </c>
      <c r="H6" s="1">
        <v>12006</v>
      </c>
      <c r="I6" s="1">
        <v>6250</v>
      </c>
      <c r="J6" s="1">
        <v>5756</v>
      </c>
      <c r="K6" s="1">
        <v>8424</v>
      </c>
      <c r="L6" s="1">
        <v>4443</v>
      </c>
      <c r="M6" s="1">
        <v>3981</v>
      </c>
      <c r="N6" s="1">
        <v>15946</v>
      </c>
      <c r="O6" s="1">
        <v>8494</v>
      </c>
      <c r="P6" s="1">
        <v>7452</v>
      </c>
      <c r="Q6" s="30" t="s">
        <v>51</v>
      </c>
      <c r="R6" s="1">
        <v>7432</v>
      </c>
      <c r="S6" s="1">
        <v>3840</v>
      </c>
      <c r="T6" s="1">
        <v>3592</v>
      </c>
      <c r="U6" s="1">
        <v>6347</v>
      </c>
      <c r="V6" s="1">
        <v>3310</v>
      </c>
      <c r="W6" s="1">
        <v>3037</v>
      </c>
      <c r="X6" s="1">
        <v>9355</v>
      </c>
      <c r="Y6" s="1">
        <v>4955</v>
      </c>
      <c r="Z6" s="1">
        <v>4400</v>
      </c>
      <c r="AA6" s="1">
        <v>7427</v>
      </c>
      <c r="AB6" s="1">
        <v>3882</v>
      </c>
      <c r="AC6" s="1">
        <v>3545</v>
      </c>
    </row>
    <row r="7" spans="1:29" ht="10.25" customHeight="1" x14ac:dyDescent="0.3">
      <c r="A7" s="30" t="s">
        <v>52</v>
      </c>
      <c r="B7" s="1">
        <v>59866</v>
      </c>
      <c r="C7" s="1">
        <v>32594</v>
      </c>
      <c r="D7" s="1">
        <v>27272</v>
      </c>
      <c r="E7" s="1">
        <v>3806</v>
      </c>
      <c r="F7" s="1">
        <v>2139</v>
      </c>
      <c r="G7" s="1">
        <v>1667</v>
      </c>
      <c r="H7" s="1">
        <v>11190</v>
      </c>
      <c r="I7" s="1">
        <v>5847</v>
      </c>
      <c r="J7" s="1">
        <v>5343</v>
      </c>
      <c r="K7" s="1">
        <v>6484</v>
      </c>
      <c r="L7" s="1">
        <v>3479</v>
      </c>
      <c r="M7" s="1">
        <v>3005</v>
      </c>
      <c r="N7" s="1">
        <v>12883</v>
      </c>
      <c r="O7" s="1">
        <v>7028</v>
      </c>
      <c r="P7" s="1">
        <v>5855</v>
      </c>
      <c r="Q7" s="30" t="s">
        <v>52</v>
      </c>
      <c r="R7" s="1">
        <v>5907</v>
      </c>
      <c r="S7" s="1">
        <v>3271</v>
      </c>
      <c r="T7" s="1">
        <v>2636</v>
      </c>
      <c r="U7" s="1">
        <v>5276</v>
      </c>
      <c r="V7" s="1">
        <v>2928</v>
      </c>
      <c r="W7" s="1">
        <v>2348</v>
      </c>
      <c r="X7" s="1">
        <v>7911</v>
      </c>
      <c r="Y7" s="1">
        <v>4346</v>
      </c>
      <c r="Z7" s="1">
        <v>3565</v>
      </c>
      <c r="AA7" s="1">
        <v>6409</v>
      </c>
      <c r="AB7" s="1">
        <v>3556</v>
      </c>
      <c r="AC7" s="1">
        <v>2853</v>
      </c>
    </row>
    <row r="8" spans="1:29" ht="10.25" customHeight="1" x14ac:dyDescent="0.3">
      <c r="A8" s="30" t="s">
        <v>10</v>
      </c>
      <c r="B8" s="1">
        <v>67079</v>
      </c>
      <c r="C8" s="1">
        <v>35205</v>
      </c>
      <c r="D8" s="1">
        <v>31874</v>
      </c>
      <c r="E8" s="1">
        <v>4392</v>
      </c>
      <c r="F8" s="1">
        <v>2255</v>
      </c>
      <c r="G8" s="1">
        <v>2137</v>
      </c>
      <c r="H8" s="1">
        <v>12949</v>
      </c>
      <c r="I8" s="1">
        <v>6570</v>
      </c>
      <c r="J8" s="1">
        <v>6379</v>
      </c>
      <c r="K8" s="1">
        <v>6352</v>
      </c>
      <c r="L8" s="1">
        <v>3427</v>
      </c>
      <c r="M8" s="1">
        <v>2925</v>
      </c>
      <c r="N8" s="1">
        <v>14995</v>
      </c>
      <c r="O8" s="1">
        <v>7904</v>
      </c>
      <c r="P8" s="1">
        <v>7091</v>
      </c>
      <c r="Q8" s="30" t="s">
        <v>10</v>
      </c>
      <c r="R8" s="1">
        <v>6809</v>
      </c>
      <c r="S8" s="1">
        <v>3644</v>
      </c>
      <c r="T8" s="1">
        <v>3165</v>
      </c>
      <c r="U8" s="1">
        <v>4221</v>
      </c>
      <c r="V8" s="1">
        <v>2244</v>
      </c>
      <c r="W8" s="1">
        <v>1977</v>
      </c>
      <c r="X8" s="1">
        <v>8976</v>
      </c>
      <c r="Y8" s="1">
        <v>4771</v>
      </c>
      <c r="Z8" s="1">
        <v>4205</v>
      </c>
      <c r="AA8" s="1">
        <v>8385</v>
      </c>
      <c r="AB8" s="1">
        <v>4390</v>
      </c>
      <c r="AC8" s="1">
        <v>3995</v>
      </c>
    </row>
    <row r="9" spans="1:29" ht="10.25" customHeight="1" x14ac:dyDescent="0.3">
      <c r="A9" s="30" t="s">
        <v>11</v>
      </c>
      <c r="B9" s="1">
        <v>52448</v>
      </c>
      <c r="C9" s="1">
        <v>26753</v>
      </c>
      <c r="D9" s="1">
        <v>25695</v>
      </c>
      <c r="E9" s="1">
        <v>3735</v>
      </c>
      <c r="F9" s="1">
        <v>1892</v>
      </c>
      <c r="G9" s="1">
        <v>1843</v>
      </c>
      <c r="H9" s="1">
        <v>10479</v>
      </c>
      <c r="I9" s="1">
        <v>5222</v>
      </c>
      <c r="J9" s="1">
        <v>5257</v>
      </c>
      <c r="K9" s="1">
        <v>5004</v>
      </c>
      <c r="L9" s="1">
        <v>2639</v>
      </c>
      <c r="M9" s="1">
        <v>2365</v>
      </c>
      <c r="N9" s="1">
        <v>11305</v>
      </c>
      <c r="O9" s="1">
        <v>5768</v>
      </c>
      <c r="P9" s="1">
        <v>5537</v>
      </c>
      <c r="Q9" s="30" t="s">
        <v>11</v>
      </c>
      <c r="R9" s="1">
        <v>5491</v>
      </c>
      <c r="S9" s="1">
        <v>2872</v>
      </c>
      <c r="T9" s="1">
        <v>2619</v>
      </c>
      <c r="U9" s="1">
        <v>2938</v>
      </c>
      <c r="V9" s="1">
        <v>1412</v>
      </c>
      <c r="W9" s="1">
        <v>1526</v>
      </c>
      <c r="X9" s="1">
        <v>6791</v>
      </c>
      <c r="Y9" s="1">
        <v>3518</v>
      </c>
      <c r="Z9" s="1">
        <v>3273</v>
      </c>
      <c r="AA9" s="1">
        <v>6705</v>
      </c>
      <c r="AB9" s="1">
        <v>3430</v>
      </c>
      <c r="AC9" s="1">
        <v>3275</v>
      </c>
    </row>
    <row r="10" spans="1:29" ht="10.25" customHeight="1" x14ac:dyDescent="0.3">
      <c r="A10" s="30" t="s">
        <v>12</v>
      </c>
      <c r="B10" s="1">
        <v>54211</v>
      </c>
      <c r="C10" s="1">
        <v>25932</v>
      </c>
      <c r="D10" s="1">
        <v>28279</v>
      </c>
      <c r="E10" s="1">
        <v>4129</v>
      </c>
      <c r="F10" s="1">
        <v>1915</v>
      </c>
      <c r="G10" s="1">
        <v>2214</v>
      </c>
      <c r="H10" s="1">
        <v>10058</v>
      </c>
      <c r="I10" s="1">
        <v>4882</v>
      </c>
      <c r="J10" s="1">
        <v>5176</v>
      </c>
      <c r="K10" s="1">
        <v>5602</v>
      </c>
      <c r="L10" s="1">
        <v>2625</v>
      </c>
      <c r="M10" s="1">
        <v>2977</v>
      </c>
      <c r="N10" s="1">
        <v>12044</v>
      </c>
      <c r="O10" s="1">
        <v>5785</v>
      </c>
      <c r="P10" s="1">
        <v>6259</v>
      </c>
      <c r="Q10" s="30" t="s">
        <v>12</v>
      </c>
      <c r="R10" s="1">
        <v>5746</v>
      </c>
      <c r="S10" s="1">
        <v>2795</v>
      </c>
      <c r="T10" s="1">
        <v>2951</v>
      </c>
      <c r="U10" s="1">
        <v>3405</v>
      </c>
      <c r="V10" s="1">
        <v>1604</v>
      </c>
      <c r="W10" s="1">
        <v>1801</v>
      </c>
      <c r="X10" s="1">
        <v>6824</v>
      </c>
      <c r="Y10" s="1">
        <v>3251</v>
      </c>
      <c r="Z10" s="1">
        <v>3573</v>
      </c>
      <c r="AA10" s="1">
        <v>6403</v>
      </c>
      <c r="AB10" s="1">
        <v>3075</v>
      </c>
      <c r="AC10" s="1">
        <v>3328</v>
      </c>
    </row>
    <row r="11" spans="1:29" ht="10.25" customHeight="1" x14ac:dyDescent="0.3">
      <c r="A11" s="30" t="s">
        <v>13</v>
      </c>
      <c r="B11" s="1">
        <v>42442</v>
      </c>
      <c r="C11" s="1">
        <v>20855</v>
      </c>
      <c r="D11" s="1">
        <v>21587</v>
      </c>
      <c r="E11" s="1">
        <v>3666</v>
      </c>
      <c r="F11" s="1">
        <v>1787</v>
      </c>
      <c r="G11" s="1">
        <v>1879</v>
      </c>
      <c r="H11" s="1">
        <v>7567</v>
      </c>
      <c r="I11" s="1">
        <v>3613</v>
      </c>
      <c r="J11" s="1">
        <v>3954</v>
      </c>
      <c r="K11" s="1">
        <v>4710</v>
      </c>
      <c r="L11" s="1">
        <v>2301</v>
      </c>
      <c r="M11" s="1">
        <v>2409</v>
      </c>
      <c r="N11" s="1">
        <v>9115</v>
      </c>
      <c r="O11" s="1">
        <v>4638</v>
      </c>
      <c r="P11" s="1">
        <v>4477</v>
      </c>
      <c r="Q11" s="30" t="s">
        <v>13</v>
      </c>
      <c r="R11" s="1">
        <v>4603</v>
      </c>
      <c r="S11" s="1">
        <v>2276</v>
      </c>
      <c r="T11" s="1">
        <v>2327</v>
      </c>
      <c r="U11" s="1">
        <v>2541</v>
      </c>
      <c r="V11" s="1">
        <v>1173</v>
      </c>
      <c r="W11" s="1">
        <v>1368</v>
      </c>
      <c r="X11" s="1">
        <v>5223</v>
      </c>
      <c r="Y11" s="1">
        <v>2620</v>
      </c>
      <c r="Z11" s="1">
        <v>2603</v>
      </c>
      <c r="AA11" s="1">
        <v>5017</v>
      </c>
      <c r="AB11" s="1">
        <v>2447</v>
      </c>
      <c r="AC11" s="1">
        <v>2570</v>
      </c>
    </row>
    <row r="12" spans="1:29" ht="10.25" customHeight="1" x14ac:dyDescent="0.3">
      <c r="A12" s="30" t="s">
        <v>14</v>
      </c>
      <c r="B12" s="1">
        <v>43407</v>
      </c>
      <c r="C12" s="1">
        <v>21185</v>
      </c>
      <c r="D12" s="1">
        <v>22222</v>
      </c>
      <c r="E12" s="1">
        <v>3800</v>
      </c>
      <c r="F12" s="1">
        <v>1766</v>
      </c>
      <c r="G12" s="1">
        <v>2034</v>
      </c>
      <c r="H12" s="1">
        <v>7649</v>
      </c>
      <c r="I12" s="1">
        <v>3686</v>
      </c>
      <c r="J12" s="1">
        <v>3963</v>
      </c>
      <c r="K12" s="1">
        <v>4783</v>
      </c>
      <c r="L12" s="1">
        <v>2302</v>
      </c>
      <c r="M12" s="1">
        <v>2481</v>
      </c>
      <c r="N12" s="1">
        <v>9256</v>
      </c>
      <c r="O12" s="1">
        <v>4456</v>
      </c>
      <c r="P12" s="1">
        <v>4800</v>
      </c>
      <c r="Q12" s="30" t="s">
        <v>14</v>
      </c>
      <c r="R12" s="1">
        <v>4674</v>
      </c>
      <c r="S12" s="1">
        <v>2360</v>
      </c>
      <c r="T12" s="1">
        <v>2314</v>
      </c>
      <c r="U12" s="1">
        <v>2610</v>
      </c>
      <c r="V12" s="1">
        <v>1395</v>
      </c>
      <c r="W12" s="1">
        <v>1215</v>
      </c>
      <c r="X12" s="1">
        <v>5343</v>
      </c>
      <c r="Y12" s="1">
        <v>2615</v>
      </c>
      <c r="Z12" s="1">
        <v>2728</v>
      </c>
      <c r="AA12" s="1">
        <v>5292</v>
      </c>
      <c r="AB12" s="1">
        <v>2605</v>
      </c>
      <c r="AC12" s="1">
        <v>2687</v>
      </c>
    </row>
    <row r="13" spans="1:29" ht="10.25" customHeight="1" x14ac:dyDescent="0.3">
      <c r="A13" s="30" t="s">
        <v>15</v>
      </c>
      <c r="B13" s="1">
        <v>31068</v>
      </c>
      <c r="C13" s="1">
        <v>15791</v>
      </c>
      <c r="D13" s="1">
        <v>15277</v>
      </c>
      <c r="E13" s="1">
        <v>3289</v>
      </c>
      <c r="F13" s="1">
        <v>1721</v>
      </c>
      <c r="G13" s="1">
        <v>1568</v>
      </c>
      <c r="H13" s="1">
        <v>5728</v>
      </c>
      <c r="I13" s="1">
        <v>2954</v>
      </c>
      <c r="J13" s="1">
        <v>2774</v>
      </c>
      <c r="K13" s="1">
        <v>3417</v>
      </c>
      <c r="L13" s="1">
        <v>1770</v>
      </c>
      <c r="M13" s="1">
        <v>1647</v>
      </c>
      <c r="N13" s="1">
        <v>6716</v>
      </c>
      <c r="O13" s="1">
        <v>3400</v>
      </c>
      <c r="P13" s="1">
        <v>3316</v>
      </c>
      <c r="Q13" s="30" t="s">
        <v>15</v>
      </c>
      <c r="R13" s="1">
        <v>3122</v>
      </c>
      <c r="S13" s="1">
        <v>1506</v>
      </c>
      <c r="T13" s="1">
        <v>1616</v>
      </c>
      <c r="U13" s="1">
        <v>1500</v>
      </c>
      <c r="V13" s="1">
        <v>746</v>
      </c>
      <c r="W13" s="1">
        <v>754</v>
      </c>
      <c r="X13" s="1">
        <v>3521</v>
      </c>
      <c r="Y13" s="1">
        <v>1811</v>
      </c>
      <c r="Z13" s="1">
        <v>1710</v>
      </c>
      <c r="AA13" s="1">
        <v>3775</v>
      </c>
      <c r="AB13" s="1">
        <v>1883</v>
      </c>
      <c r="AC13" s="1">
        <v>1892</v>
      </c>
    </row>
    <row r="14" spans="1:29" ht="10.25" customHeight="1" x14ac:dyDescent="0.3">
      <c r="A14" s="30" t="s">
        <v>16</v>
      </c>
      <c r="B14" s="1">
        <v>29788</v>
      </c>
      <c r="C14" s="1">
        <v>15677</v>
      </c>
      <c r="D14" s="1">
        <v>14111</v>
      </c>
      <c r="E14" s="1">
        <v>2697</v>
      </c>
      <c r="F14" s="1">
        <v>1472</v>
      </c>
      <c r="G14" s="1">
        <v>1225</v>
      </c>
      <c r="H14" s="1">
        <v>5033</v>
      </c>
      <c r="I14" s="1">
        <v>2748</v>
      </c>
      <c r="J14" s="1">
        <v>2285</v>
      </c>
      <c r="K14" s="1">
        <v>3132</v>
      </c>
      <c r="L14" s="1">
        <v>1618</v>
      </c>
      <c r="M14" s="1">
        <v>1514</v>
      </c>
      <c r="N14" s="1">
        <v>6663</v>
      </c>
      <c r="O14" s="1">
        <v>3456</v>
      </c>
      <c r="P14" s="1">
        <v>3207</v>
      </c>
      <c r="Q14" s="30" t="s">
        <v>16</v>
      </c>
      <c r="R14" s="1">
        <v>3250</v>
      </c>
      <c r="S14" s="1">
        <v>1664</v>
      </c>
      <c r="T14" s="1">
        <v>1586</v>
      </c>
      <c r="U14" s="1">
        <v>1571</v>
      </c>
      <c r="V14" s="1">
        <v>803</v>
      </c>
      <c r="W14" s="1">
        <v>768</v>
      </c>
      <c r="X14" s="1">
        <v>3618</v>
      </c>
      <c r="Y14" s="1">
        <v>1880</v>
      </c>
      <c r="Z14" s="1">
        <v>1738</v>
      </c>
      <c r="AA14" s="1">
        <v>3824</v>
      </c>
      <c r="AB14" s="1">
        <v>2036</v>
      </c>
      <c r="AC14" s="1">
        <v>1788</v>
      </c>
    </row>
    <row r="15" spans="1:29" ht="10.25" customHeight="1" x14ac:dyDescent="0.3">
      <c r="A15" s="30" t="s">
        <v>17</v>
      </c>
      <c r="B15" s="1">
        <v>20050</v>
      </c>
      <c r="C15" s="1">
        <v>10786</v>
      </c>
      <c r="D15" s="1">
        <v>9264</v>
      </c>
      <c r="E15" s="1">
        <v>2086</v>
      </c>
      <c r="F15" s="1">
        <v>1205</v>
      </c>
      <c r="G15" s="1">
        <v>881</v>
      </c>
      <c r="H15" s="1">
        <v>3270</v>
      </c>
      <c r="I15" s="1">
        <v>1859</v>
      </c>
      <c r="J15" s="1">
        <v>1411</v>
      </c>
      <c r="K15" s="1">
        <v>2318</v>
      </c>
      <c r="L15" s="1">
        <v>1193</v>
      </c>
      <c r="M15" s="1">
        <v>1125</v>
      </c>
      <c r="N15" s="1">
        <v>4332</v>
      </c>
      <c r="O15" s="1">
        <v>2277</v>
      </c>
      <c r="P15" s="1">
        <v>2055</v>
      </c>
      <c r="Q15" s="30" t="s">
        <v>17</v>
      </c>
      <c r="R15" s="1">
        <v>2256</v>
      </c>
      <c r="S15" s="1">
        <v>1178</v>
      </c>
      <c r="T15" s="1">
        <v>1078</v>
      </c>
      <c r="U15" s="1">
        <v>920</v>
      </c>
      <c r="V15" s="1">
        <v>475</v>
      </c>
      <c r="W15" s="1">
        <v>445</v>
      </c>
      <c r="X15" s="1">
        <v>2373</v>
      </c>
      <c r="Y15" s="1">
        <v>1229</v>
      </c>
      <c r="Z15" s="1">
        <v>1144</v>
      </c>
      <c r="AA15" s="1">
        <v>2495</v>
      </c>
      <c r="AB15" s="1">
        <v>1370</v>
      </c>
      <c r="AC15" s="1">
        <v>1125</v>
      </c>
    </row>
    <row r="16" spans="1:29" ht="10.25" customHeight="1" x14ac:dyDescent="0.3">
      <c r="A16" s="30" t="s">
        <v>18</v>
      </c>
      <c r="B16" s="1">
        <v>15880</v>
      </c>
      <c r="C16" s="1">
        <v>8628</v>
      </c>
      <c r="D16" s="1">
        <v>7252</v>
      </c>
      <c r="E16" s="1">
        <v>1503</v>
      </c>
      <c r="F16" s="1">
        <v>866</v>
      </c>
      <c r="G16" s="1">
        <v>637</v>
      </c>
      <c r="H16" s="1">
        <v>2309</v>
      </c>
      <c r="I16" s="1">
        <v>1300</v>
      </c>
      <c r="J16" s="1">
        <v>1009</v>
      </c>
      <c r="K16" s="1">
        <v>2020</v>
      </c>
      <c r="L16" s="1">
        <v>1061</v>
      </c>
      <c r="M16" s="1">
        <v>959</v>
      </c>
      <c r="N16" s="1">
        <v>3523</v>
      </c>
      <c r="O16" s="1">
        <v>1909</v>
      </c>
      <c r="P16" s="1">
        <v>1614</v>
      </c>
      <c r="Q16" s="30" t="s">
        <v>18</v>
      </c>
      <c r="R16" s="1">
        <v>1872</v>
      </c>
      <c r="S16" s="1">
        <v>997</v>
      </c>
      <c r="T16" s="1">
        <v>875</v>
      </c>
      <c r="U16" s="1">
        <v>808</v>
      </c>
      <c r="V16" s="1">
        <v>398</v>
      </c>
      <c r="W16" s="1">
        <v>410</v>
      </c>
      <c r="X16" s="1">
        <v>1972</v>
      </c>
      <c r="Y16" s="1">
        <v>995</v>
      </c>
      <c r="Z16" s="1">
        <v>977</v>
      </c>
      <c r="AA16" s="1">
        <v>1873</v>
      </c>
      <c r="AB16" s="1">
        <v>1102</v>
      </c>
      <c r="AC16" s="1">
        <v>771</v>
      </c>
    </row>
    <row r="17" spans="1:29" ht="10.25" customHeight="1" x14ac:dyDescent="0.3">
      <c r="A17" s="30" t="s">
        <v>19</v>
      </c>
      <c r="B17" s="1">
        <v>11794</v>
      </c>
      <c r="C17" s="1">
        <v>6597</v>
      </c>
      <c r="D17" s="1">
        <v>5197</v>
      </c>
      <c r="E17" s="1">
        <v>1476</v>
      </c>
      <c r="F17" s="1">
        <v>912</v>
      </c>
      <c r="G17" s="1">
        <v>564</v>
      </c>
      <c r="H17" s="1">
        <v>1851</v>
      </c>
      <c r="I17" s="1">
        <v>1091</v>
      </c>
      <c r="J17" s="1">
        <v>760</v>
      </c>
      <c r="K17" s="1">
        <v>1419</v>
      </c>
      <c r="L17" s="1">
        <v>742</v>
      </c>
      <c r="M17" s="1">
        <v>677</v>
      </c>
      <c r="N17" s="1">
        <v>2320</v>
      </c>
      <c r="O17" s="1">
        <v>1245</v>
      </c>
      <c r="P17" s="1">
        <v>1075</v>
      </c>
      <c r="Q17" s="30" t="s">
        <v>19</v>
      </c>
      <c r="R17" s="1">
        <v>1363</v>
      </c>
      <c r="S17" s="1">
        <v>703</v>
      </c>
      <c r="T17" s="1">
        <v>660</v>
      </c>
      <c r="U17" s="1">
        <v>602</v>
      </c>
      <c r="V17" s="1">
        <v>301</v>
      </c>
      <c r="W17" s="1">
        <v>301</v>
      </c>
      <c r="X17" s="1">
        <v>1442</v>
      </c>
      <c r="Y17" s="1">
        <v>747</v>
      </c>
      <c r="Z17" s="1">
        <v>695</v>
      </c>
      <c r="AA17" s="1">
        <v>1321</v>
      </c>
      <c r="AB17" s="1">
        <v>856</v>
      </c>
      <c r="AC17" s="1">
        <v>465</v>
      </c>
    </row>
    <row r="18" spans="1:29" ht="10.25" customHeight="1" x14ac:dyDescent="0.3">
      <c r="A18" s="30" t="s">
        <v>20</v>
      </c>
      <c r="B18" s="1">
        <v>8677</v>
      </c>
      <c r="C18" s="1">
        <v>4974</v>
      </c>
      <c r="D18" s="1">
        <v>3703</v>
      </c>
      <c r="E18" s="1">
        <v>871</v>
      </c>
      <c r="F18" s="1">
        <v>539</v>
      </c>
      <c r="G18" s="1">
        <v>332</v>
      </c>
      <c r="H18" s="1">
        <v>1260</v>
      </c>
      <c r="I18" s="1">
        <v>728</v>
      </c>
      <c r="J18" s="1">
        <v>532</v>
      </c>
      <c r="K18" s="1">
        <v>1241</v>
      </c>
      <c r="L18" s="1">
        <v>678</v>
      </c>
      <c r="M18" s="1">
        <v>563</v>
      </c>
      <c r="N18" s="1">
        <v>1748</v>
      </c>
      <c r="O18" s="1">
        <v>956</v>
      </c>
      <c r="P18" s="1">
        <v>792</v>
      </c>
      <c r="Q18" s="30" t="s">
        <v>20</v>
      </c>
      <c r="R18" s="1">
        <v>1084</v>
      </c>
      <c r="S18" s="1">
        <v>616</v>
      </c>
      <c r="T18" s="1">
        <v>468</v>
      </c>
      <c r="U18" s="1">
        <v>474</v>
      </c>
      <c r="V18" s="1">
        <v>245</v>
      </c>
      <c r="W18" s="1">
        <v>229</v>
      </c>
      <c r="X18" s="1">
        <v>1011</v>
      </c>
      <c r="Y18" s="1">
        <v>628</v>
      </c>
      <c r="Z18" s="1">
        <v>383</v>
      </c>
      <c r="AA18" s="1">
        <v>988</v>
      </c>
      <c r="AB18" s="1">
        <v>584</v>
      </c>
      <c r="AC18" s="1">
        <v>404</v>
      </c>
    </row>
    <row r="19" spans="1:29" ht="10.25" customHeight="1" x14ac:dyDescent="0.3">
      <c r="A19" s="30" t="s">
        <v>21</v>
      </c>
      <c r="B19" s="1">
        <v>4015</v>
      </c>
      <c r="C19" s="1">
        <v>2429</v>
      </c>
      <c r="D19" s="1">
        <v>1586</v>
      </c>
      <c r="E19" s="1">
        <v>524</v>
      </c>
      <c r="F19" s="1">
        <v>352</v>
      </c>
      <c r="G19" s="1">
        <v>172</v>
      </c>
      <c r="H19" s="1">
        <v>567</v>
      </c>
      <c r="I19" s="1">
        <v>348</v>
      </c>
      <c r="J19" s="1">
        <v>219</v>
      </c>
      <c r="K19" s="1">
        <v>484</v>
      </c>
      <c r="L19" s="1">
        <v>311</v>
      </c>
      <c r="M19" s="1">
        <v>173</v>
      </c>
      <c r="N19" s="1">
        <v>803</v>
      </c>
      <c r="O19" s="1">
        <v>450</v>
      </c>
      <c r="P19" s="1">
        <v>353</v>
      </c>
      <c r="Q19" s="30" t="s">
        <v>21</v>
      </c>
      <c r="R19" s="1">
        <v>503</v>
      </c>
      <c r="S19" s="1">
        <v>280</v>
      </c>
      <c r="T19" s="1">
        <v>223</v>
      </c>
      <c r="U19" s="1">
        <v>276</v>
      </c>
      <c r="V19" s="1">
        <v>164</v>
      </c>
      <c r="W19" s="1">
        <v>112</v>
      </c>
      <c r="X19" s="1">
        <v>478</v>
      </c>
      <c r="Y19" s="1">
        <v>286</v>
      </c>
      <c r="Z19" s="1">
        <v>192</v>
      </c>
      <c r="AA19" s="1">
        <v>380</v>
      </c>
      <c r="AB19" s="1">
        <v>238</v>
      </c>
      <c r="AC19" s="1">
        <v>142</v>
      </c>
    </row>
    <row r="20" spans="1:29" ht="10.25" customHeight="1" x14ac:dyDescent="0.3">
      <c r="A20" s="30" t="s">
        <v>22</v>
      </c>
      <c r="B20" s="1">
        <v>3706</v>
      </c>
      <c r="C20" s="1">
        <v>2213</v>
      </c>
      <c r="D20" s="1">
        <v>1493</v>
      </c>
      <c r="E20" s="1">
        <v>401</v>
      </c>
      <c r="F20" s="1">
        <v>262</v>
      </c>
      <c r="G20" s="1">
        <v>139</v>
      </c>
      <c r="H20" s="1">
        <v>558</v>
      </c>
      <c r="I20" s="1">
        <v>329</v>
      </c>
      <c r="J20" s="1">
        <v>229</v>
      </c>
      <c r="K20" s="1">
        <v>431</v>
      </c>
      <c r="L20" s="1">
        <v>229</v>
      </c>
      <c r="M20" s="1">
        <v>202</v>
      </c>
      <c r="N20" s="1">
        <v>649</v>
      </c>
      <c r="O20" s="1">
        <v>375</v>
      </c>
      <c r="P20" s="1">
        <v>274</v>
      </c>
      <c r="Q20" s="30" t="s">
        <v>22</v>
      </c>
      <c r="R20" s="1">
        <v>544</v>
      </c>
      <c r="S20" s="1">
        <v>317</v>
      </c>
      <c r="T20" s="1">
        <v>227</v>
      </c>
      <c r="U20" s="1">
        <v>323</v>
      </c>
      <c r="V20" s="1">
        <v>203</v>
      </c>
      <c r="W20" s="1">
        <v>120</v>
      </c>
      <c r="X20" s="1">
        <v>461</v>
      </c>
      <c r="Y20" s="1">
        <v>296</v>
      </c>
      <c r="Z20" s="1">
        <v>165</v>
      </c>
      <c r="AA20" s="1">
        <v>339</v>
      </c>
      <c r="AB20" s="1">
        <v>202</v>
      </c>
      <c r="AC20" s="1">
        <v>137</v>
      </c>
    </row>
    <row r="21" spans="1:29" s="29" customFormat="1" ht="10.25" customHeight="1" x14ac:dyDescent="0.3">
      <c r="A21" s="30" t="s">
        <v>23</v>
      </c>
      <c r="B21" s="29">
        <v>22.7</v>
      </c>
      <c r="C21" s="29">
        <v>22.2</v>
      </c>
      <c r="D21" s="29">
        <v>23.2</v>
      </c>
      <c r="E21" s="29">
        <v>26.9</v>
      </c>
      <c r="F21" s="29">
        <v>27</v>
      </c>
      <c r="G21" s="29">
        <v>26.7</v>
      </c>
      <c r="H21" s="29">
        <v>22.4</v>
      </c>
      <c r="I21" s="29">
        <v>22.3</v>
      </c>
      <c r="J21" s="29">
        <v>22.5</v>
      </c>
      <c r="K21" s="29">
        <v>23.1</v>
      </c>
      <c r="L21" s="29">
        <v>22.3</v>
      </c>
      <c r="M21" s="29">
        <v>24</v>
      </c>
      <c r="N21" s="29">
        <v>22.5</v>
      </c>
      <c r="O21" s="29">
        <v>21.7</v>
      </c>
      <c r="P21" s="29">
        <v>23.2</v>
      </c>
      <c r="Q21" s="30" t="s">
        <v>23</v>
      </c>
      <c r="R21" s="29">
        <v>23.6</v>
      </c>
      <c r="S21" s="29">
        <v>22.9</v>
      </c>
      <c r="T21" s="29">
        <v>24.4</v>
      </c>
      <c r="U21" s="29">
        <v>17.600000000000001</v>
      </c>
      <c r="V21" s="29">
        <v>17</v>
      </c>
      <c r="W21" s="29">
        <v>18.399999999999999</v>
      </c>
      <c r="X21" s="29">
        <v>21.7</v>
      </c>
      <c r="Y21" s="29">
        <v>21.1</v>
      </c>
      <c r="Z21" s="29">
        <v>22.4</v>
      </c>
      <c r="AA21" s="29">
        <v>23.6</v>
      </c>
      <c r="AB21" s="29">
        <v>23.4</v>
      </c>
      <c r="AC21" s="29">
        <v>23.9</v>
      </c>
    </row>
    <row r="22" spans="1:29" ht="10.25" customHeight="1" x14ac:dyDescent="0.3">
      <c r="A22" s="28" t="s">
        <v>46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28" t="s">
        <v>46</v>
      </c>
      <c r="R22" s="2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</sheetData>
  <mergeCells count="9">
    <mergeCell ref="U2:W2"/>
    <mergeCell ref="X2:Z2"/>
    <mergeCell ref="AA2:AC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5106-036A-49F5-8698-8B38864DF037}">
  <dimension ref="A1:AC104"/>
  <sheetViews>
    <sheetView view="pageBreakPreview" zoomScale="150" zoomScaleNormal="100" zoomScaleSheetLayoutView="150" workbookViewId="0">
      <selection sqref="A1:XFD3"/>
    </sheetView>
  </sheetViews>
  <sheetFormatPr defaultColWidth="8.86328125" defaultRowHeight="9.4" x14ac:dyDescent="0.3"/>
  <cols>
    <col min="1" max="1" width="5" style="22" customWidth="1"/>
    <col min="2" max="16" width="5.6640625" style="1" customWidth="1"/>
    <col min="17" max="17" width="5" style="22" customWidth="1"/>
    <col min="18" max="29" width="7.1328125" style="1" customWidth="1"/>
    <col min="30" max="16384" width="8.86328125" style="1"/>
  </cols>
  <sheetData>
    <row r="1" spans="1:29" s="2" customFormat="1" ht="10.15" x14ac:dyDescent="0.3">
      <c r="A1" s="23" t="s">
        <v>49</v>
      </c>
      <c r="Q1" s="23" t="s">
        <v>49</v>
      </c>
    </row>
    <row r="2" spans="1:29" x14ac:dyDescent="0.3">
      <c r="A2" s="24"/>
      <c r="B2" s="33" t="s">
        <v>0</v>
      </c>
      <c r="C2" s="33"/>
      <c r="D2" s="33"/>
      <c r="E2" s="33" t="s">
        <v>1</v>
      </c>
      <c r="F2" s="33"/>
      <c r="G2" s="33"/>
      <c r="H2" s="33" t="s">
        <v>2</v>
      </c>
      <c r="I2" s="33"/>
      <c r="J2" s="33"/>
      <c r="K2" s="33" t="s">
        <v>3</v>
      </c>
      <c r="L2" s="33"/>
      <c r="M2" s="33"/>
      <c r="N2" s="33" t="s">
        <v>4</v>
      </c>
      <c r="O2" s="33"/>
      <c r="P2" s="34"/>
      <c r="Q2" s="26"/>
      <c r="R2" s="33" t="s">
        <v>5</v>
      </c>
      <c r="S2" s="33"/>
      <c r="T2" s="33"/>
      <c r="U2" s="33" t="s">
        <v>6</v>
      </c>
      <c r="V2" s="33"/>
      <c r="W2" s="33"/>
      <c r="X2" s="33" t="s">
        <v>7</v>
      </c>
      <c r="Y2" s="33"/>
      <c r="Z2" s="33"/>
      <c r="AA2" s="33" t="s">
        <v>8</v>
      </c>
      <c r="AB2" s="33"/>
      <c r="AC2" s="34"/>
    </row>
    <row r="3" spans="1:29" s="21" customFormat="1" x14ac:dyDescent="0.3">
      <c r="A3" s="24"/>
      <c r="B3" s="13" t="s">
        <v>0</v>
      </c>
      <c r="C3" s="13" t="s">
        <v>24</v>
      </c>
      <c r="D3" s="13" t="s">
        <v>25</v>
      </c>
      <c r="E3" s="13" t="s">
        <v>0</v>
      </c>
      <c r="F3" s="13" t="s">
        <v>24</v>
      </c>
      <c r="G3" s="13" t="s">
        <v>25</v>
      </c>
      <c r="H3" s="13" t="s">
        <v>0</v>
      </c>
      <c r="I3" s="13" t="s">
        <v>24</v>
      </c>
      <c r="J3" s="13" t="s">
        <v>25</v>
      </c>
      <c r="K3" s="13" t="s">
        <v>0</v>
      </c>
      <c r="L3" s="13" t="s">
        <v>24</v>
      </c>
      <c r="M3" s="13" t="s">
        <v>25</v>
      </c>
      <c r="N3" s="13" t="s">
        <v>0</v>
      </c>
      <c r="O3" s="13" t="s">
        <v>24</v>
      </c>
      <c r="P3" s="25" t="s">
        <v>25</v>
      </c>
      <c r="Q3" s="27"/>
      <c r="R3" s="13" t="s">
        <v>0</v>
      </c>
      <c r="S3" s="13" t="s">
        <v>24</v>
      </c>
      <c r="T3" s="13" t="s">
        <v>25</v>
      </c>
      <c r="U3" s="13" t="s">
        <v>0</v>
      </c>
      <c r="V3" s="13" t="s">
        <v>24</v>
      </c>
      <c r="W3" s="13" t="s">
        <v>25</v>
      </c>
      <c r="X3" s="13" t="s">
        <v>0</v>
      </c>
      <c r="Y3" s="13" t="s">
        <v>24</v>
      </c>
      <c r="Z3" s="13" t="s">
        <v>25</v>
      </c>
      <c r="AA3" s="13" t="s">
        <v>0</v>
      </c>
      <c r="AB3" s="13" t="s">
        <v>24</v>
      </c>
      <c r="AC3" s="25" t="s">
        <v>25</v>
      </c>
    </row>
    <row r="4" spans="1:29" x14ac:dyDescent="0.3">
      <c r="A4" s="22" t="s">
        <v>0</v>
      </c>
      <c r="B4" s="1">
        <v>578567</v>
      </c>
      <c r="C4" s="1">
        <v>300219</v>
      </c>
      <c r="D4" s="1">
        <v>278348</v>
      </c>
      <c r="E4" s="1">
        <v>45783</v>
      </c>
      <c r="F4" s="1">
        <v>24029</v>
      </c>
      <c r="G4" s="1">
        <v>21754</v>
      </c>
      <c r="H4" s="1">
        <v>102568</v>
      </c>
      <c r="I4" s="1">
        <v>52791</v>
      </c>
      <c r="J4" s="1">
        <v>49777</v>
      </c>
      <c r="K4" s="1">
        <v>62904</v>
      </c>
      <c r="L4" s="1">
        <v>32503</v>
      </c>
      <c r="M4" s="1">
        <v>30401</v>
      </c>
      <c r="N4" s="1">
        <v>125818</v>
      </c>
      <c r="O4" s="1">
        <v>65395</v>
      </c>
      <c r="P4" s="1">
        <v>60423</v>
      </c>
      <c r="Q4" s="22" t="s">
        <v>0</v>
      </c>
      <c r="R4" s="1">
        <v>61057</v>
      </c>
      <c r="S4" s="1">
        <v>31749</v>
      </c>
      <c r="T4" s="1">
        <v>29308</v>
      </c>
      <c r="U4" s="1">
        <v>39919</v>
      </c>
      <c r="V4" s="1">
        <v>20537</v>
      </c>
      <c r="W4" s="1">
        <v>19382</v>
      </c>
      <c r="X4" s="1">
        <v>73393</v>
      </c>
      <c r="Y4" s="1">
        <v>38165</v>
      </c>
      <c r="Z4" s="1">
        <v>35228</v>
      </c>
      <c r="AA4" s="1">
        <v>67125</v>
      </c>
      <c r="AB4" s="1">
        <v>35050</v>
      </c>
      <c r="AC4" s="1">
        <v>32075</v>
      </c>
    </row>
    <row r="5" spans="1:29" x14ac:dyDescent="0.3">
      <c r="A5" s="22">
        <v>0</v>
      </c>
      <c r="B5" s="1">
        <v>4284</v>
      </c>
      <c r="C5" s="1">
        <v>2318</v>
      </c>
      <c r="D5" s="1">
        <v>1966</v>
      </c>
      <c r="E5" s="1">
        <v>307</v>
      </c>
      <c r="F5" s="1">
        <v>162</v>
      </c>
      <c r="G5" s="1">
        <v>145</v>
      </c>
      <c r="H5" s="1">
        <v>781</v>
      </c>
      <c r="I5" s="1">
        <v>439</v>
      </c>
      <c r="J5" s="1">
        <v>342</v>
      </c>
      <c r="K5" s="1">
        <v>430</v>
      </c>
      <c r="L5" s="1">
        <v>230</v>
      </c>
      <c r="M5" s="1">
        <v>200</v>
      </c>
      <c r="N5" s="1">
        <v>775</v>
      </c>
      <c r="O5" s="1">
        <v>421</v>
      </c>
      <c r="P5" s="1">
        <v>354</v>
      </c>
      <c r="Q5" s="22">
        <v>0</v>
      </c>
      <c r="R5" s="1">
        <v>396</v>
      </c>
      <c r="S5" s="1">
        <v>214</v>
      </c>
      <c r="T5" s="1">
        <v>182</v>
      </c>
      <c r="U5" s="1">
        <v>615</v>
      </c>
      <c r="V5" s="1">
        <v>337</v>
      </c>
      <c r="W5" s="1">
        <v>278</v>
      </c>
      <c r="X5" s="1">
        <v>587</v>
      </c>
      <c r="Y5" s="1">
        <v>304</v>
      </c>
      <c r="Z5" s="1">
        <v>283</v>
      </c>
      <c r="AA5" s="1">
        <v>393</v>
      </c>
      <c r="AB5" s="1">
        <v>211</v>
      </c>
      <c r="AC5" s="1">
        <v>182</v>
      </c>
    </row>
    <row r="6" spans="1:29" x14ac:dyDescent="0.3">
      <c r="A6" s="22">
        <v>1</v>
      </c>
      <c r="B6" s="1">
        <v>12804</v>
      </c>
      <c r="C6" s="1">
        <v>6681</v>
      </c>
      <c r="D6" s="1">
        <v>6123</v>
      </c>
      <c r="E6" s="1">
        <v>974</v>
      </c>
      <c r="F6" s="1">
        <v>511</v>
      </c>
      <c r="G6" s="1">
        <v>463</v>
      </c>
      <c r="H6" s="1">
        <v>2115</v>
      </c>
      <c r="I6" s="1">
        <v>1127</v>
      </c>
      <c r="J6" s="1">
        <v>988</v>
      </c>
      <c r="K6" s="1">
        <v>1423</v>
      </c>
      <c r="L6" s="1">
        <v>746</v>
      </c>
      <c r="M6" s="1">
        <v>677</v>
      </c>
      <c r="N6" s="1">
        <v>2727</v>
      </c>
      <c r="O6" s="1">
        <v>1430</v>
      </c>
      <c r="P6" s="1">
        <v>1297</v>
      </c>
      <c r="Q6" s="22">
        <v>1</v>
      </c>
      <c r="R6" s="1">
        <v>1342</v>
      </c>
      <c r="S6" s="1">
        <v>714</v>
      </c>
      <c r="T6" s="1">
        <v>628</v>
      </c>
      <c r="U6" s="1">
        <v>1315</v>
      </c>
      <c r="V6" s="1">
        <v>689</v>
      </c>
      <c r="W6" s="1">
        <v>626</v>
      </c>
      <c r="X6" s="1">
        <v>1610</v>
      </c>
      <c r="Y6" s="1">
        <v>816</v>
      </c>
      <c r="Z6" s="1">
        <v>794</v>
      </c>
      <c r="AA6" s="1">
        <v>1298</v>
      </c>
      <c r="AB6" s="1">
        <v>648</v>
      </c>
      <c r="AC6" s="1">
        <v>650</v>
      </c>
    </row>
    <row r="7" spans="1:29" x14ac:dyDescent="0.3">
      <c r="A7" s="22">
        <v>2</v>
      </c>
      <c r="B7" s="1">
        <v>13885</v>
      </c>
      <c r="C7" s="1">
        <v>7260</v>
      </c>
      <c r="D7" s="1">
        <v>6625</v>
      </c>
      <c r="E7" s="1">
        <v>1113</v>
      </c>
      <c r="F7" s="1">
        <v>603</v>
      </c>
      <c r="G7" s="1">
        <v>510</v>
      </c>
      <c r="H7" s="1">
        <v>2117</v>
      </c>
      <c r="I7" s="1">
        <v>1092</v>
      </c>
      <c r="J7" s="1">
        <v>1025</v>
      </c>
      <c r="K7" s="1">
        <v>1540</v>
      </c>
      <c r="L7" s="1">
        <v>753</v>
      </c>
      <c r="M7" s="1">
        <v>787</v>
      </c>
      <c r="N7" s="1">
        <v>3016</v>
      </c>
      <c r="O7" s="1">
        <v>1598</v>
      </c>
      <c r="P7" s="1">
        <v>1418</v>
      </c>
      <c r="Q7" s="22">
        <v>2</v>
      </c>
      <c r="R7" s="1">
        <v>1488</v>
      </c>
      <c r="S7" s="1">
        <v>842</v>
      </c>
      <c r="T7" s="1">
        <v>646</v>
      </c>
      <c r="U7" s="1">
        <v>1247</v>
      </c>
      <c r="V7" s="1">
        <v>621</v>
      </c>
      <c r="W7" s="1">
        <v>626</v>
      </c>
      <c r="X7" s="1">
        <v>1836</v>
      </c>
      <c r="Y7" s="1">
        <v>961</v>
      </c>
      <c r="Z7" s="1">
        <v>875</v>
      </c>
      <c r="AA7" s="1">
        <v>1528</v>
      </c>
      <c r="AB7" s="1">
        <v>790</v>
      </c>
      <c r="AC7" s="1">
        <v>738</v>
      </c>
    </row>
    <row r="8" spans="1:29" x14ac:dyDescent="0.3">
      <c r="A8" s="22">
        <v>3</v>
      </c>
      <c r="B8" s="1">
        <v>15537</v>
      </c>
      <c r="C8" s="1">
        <v>8213</v>
      </c>
      <c r="D8" s="1">
        <v>7324</v>
      </c>
      <c r="E8" s="1">
        <v>1030</v>
      </c>
      <c r="F8" s="1">
        <v>493</v>
      </c>
      <c r="G8" s="1">
        <v>537</v>
      </c>
      <c r="H8" s="1">
        <v>2480</v>
      </c>
      <c r="I8" s="1">
        <v>1319</v>
      </c>
      <c r="J8" s="1">
        <v>1161</v>
      </c>
      <c r="K8" s="1">
        <v>1836</v>
      </c>
      <c r="L8" s="1">
        <v>978</v>
      </c>
      <c r="M8" s="1">
        <v>858</v>
      </c>
      <c r="N8" s="1">
        <v>3384</v>
      </c>
      <c r="O8" s="1">
        <v>1853</v>
      </c>
      <c r="P8" s="1">
        <v>1531</v>
      </c>
      <c r="Q8" s="22">
        <v>3</v>
      </c>
      <c r="R8" s="1">
        <v>1643</v>
      </c>
      <c r="S8" s="1">
        <v>868</v>
      </c>
      <c r="T8" s="1">
        <v>775</v>
      </c>
      <c r="U8" s="1">
        <v>1545</v>
      </c>
      <c r="V8" s="1">
        <v>762</v>
      </c>
      <c r="W8" s="1">
        <v>783</v>
      </c>
      <c r="X8" s="1">
        <v>2039</v>
      </c>
      <c r="Y8" s="1">
        <v>1066</v>
      </c>
      <c r="Z8" s="1">
        <v>973</v>
      </c>
      <c r="AA8" s="1">
        <v>1580</v>
      </c>
      <c r="AB8" s="1">
        <v>874</v>
      </c>
      <c r="AC8" s="1">
        <v>706</v>
      </c>
    </row>
    <row r="9" spans="1:29" x14ac:dyDescent="0.3">
      <c r="A9" s="22">
        <v>4</v>
      </c>
      <c r="B9" s="1">
        <v>15906</v>
      </c>
      <c r="C9" s="1">
        <v>8434</v>
      </c>
      <c r="D9" s="1">
        <v>7472</v>
      </c>
      <c r="E9" s="1">
        <v>1201</v>
      </c>
      <c r="F9" s="1">
        <v>657</v>
      </c>
      <c r="G9" s="1">
        <v>544</v>
      </c>
      <c r="H9" s="1">
        <v>2601</v>
      </c>
      <c r="I9" s="1">
        <v>1387</v>
      </c>
      <c r="J9" s="1">
        <v>1214</v>
      </c>
      <c r="K9" s="1">
        <v>1854</v>
      </c>
      <c r="L9" s="1">
        <v>978</v>
      </c>
      <c r="M9" s="1">
        <v>876</v>
      </c>
      <c r="N9" s="1">
        <v>3618</v>
      </c>
      <c r="O9" s="1">
        <v>1952</v>
      </c>
      <c r="P9" s="1">
        <v>1666</v>
      </c>
      <c r="Q9" s="22">
        <v>4</v>
      </c>
      <c r="R9" s="1">
        <v>1532</v>
      </c>
      <c r="S9" s="1">
        <v>792</v>
      </c>
      <c r="T9" s="1">
        <v>740</v>
      </c>
      <c r="U9" s="1">
        <v>1385</v>
      </c>
      <c r="V9" s="1">
        <v>727</v>
      </c>
      <c r="W9" s="1">
        <v>658</v>
      </c>
      <c r="X9" s="1">
        <v>2022</v>
      </c>
      <c r="Y9" s="1">
        <v>1070</v>
      </c>
      <c r="Z9" s="1">
        <v>952</v>
      </c>
      <c r="AA9" s="1">
        <v>1693</v>
      </c>
      <c r="AB9" s="1">
        <v>871</v>
      </c>
      <c r="AC9" s="1">
        <v>822</v>
      </c>
    </row>
    <row r="10" spans="1:29" x14ac:dyDescent="0.3">
      <c r="A10" s="22">
        <v>5</v>
      </c>
      <c r="B10" s="1">
        <v>15266</v>
      </c>
      <c r="C10" s="1">
        <v>7961</v>
      </c>
      <c r="D10" s="1">
        <v>7305</v>
      </c>
      <c r="E10" s="1">
        <v>1081</v>
      </c>
      <c r="F10" s="1">
        <v>569</v>
      </c>
      <c r="G10" s="1">
        <v>512</v>
      </c>
      <c r="H10" s="1">
        <v>2452</v>
      </c>
      <c r="I10" s="1">
        <v>1264</v>
      </c>
      <c r="J10" s="1">
        <v>1188</v>
      </c>
      <c r="K10" s="1">
        <v>1831</v>
      </c>
      <c r="L10" s="1">
        <v>945</v>
      </c>
      <c r="M10" s="1">
        <v>886</v>
      </c>
      <c r="N10" s="1">
        <v>3340</v>
      </c>
      <c r="O10" s="1">
        <v>1774</v>
      </c>
      <c r="P10" s="1">
        <v>1566</v>
      </c>
      <c r="Q10" s="22">
        <v>5</v>
      </c>
      <c r="R10" s="1">
        <v>1617</v>
      </c>
      <c r="S10" s="1">
        <v>865</v>
      </c>
      <c r="T10" s="1">
        <v>752</v>
      </c>
      <c r="U10" s="1">
        <v>1467</v>
      </c>
      <c r="V10" s="1">
        <v>774</v>
      </c>
      <c r="W10" s="1">
        <v>693</v>
      </c>
      <c r="X10" s="1">
        <v>1924</v>
      </c>
      <c r="Y10" s="1">
        <v>944</v>
      </c>
      <c r="Z10" s="1">
        <v>980</v>
      </c>
      <c r="AA10" s="1">
        <v>1554</v>
      </c>
      <c r="AB10" s="1">
        <v>826</v>
      </c>
      <c r="AC10" s="1">
        <v>728</v>
      </c>
    </row>
    <row r="11" spans="1:29" x14ac:dyDescent="0.3">
      <c r="A11" s="22">
        <v>6</v>
      </c>
      <c r="B11" s="1">
        <v>14546</v>
      </c>
      <c r="C11" s="1">
        <v>7442</v>
      </c>
      <c r="D11" s="1">
        <v>7104</v>
      </c>
      <c r="E11" s="1">
        <v>968</v>
      </c>
      <c r="F11" s="1">
        <v>503</v>
      </c>
      <c r="G11" s="1">
        <v>465</v>
      </c>
      <c r="H11" s="1">
        <v>2462</v>
      </c>
      <c r="I11" s="1">
        <v>1265</v>
      </c>
      <c r="J11" s="1">
        <v>1197</v>
      </c>
      <c r="K11" s="1">
        <v>1648</v>
      </c>
      <c r="L11" s="1">
        <v>812</v>
      </c>
      <c r="M11" s="1">
        <v>836</v>
      </c>
      <c r="N11" s="1">
        <v>3329</v>
      </c>
      <c r="O11" s="1">
        <v>1728</v>
      </c>
      <c r="P11" s="1">
        <v>1601</v>
      </c>
      <c r="Q11" s="22">
        <v>6</v>
      </c>
      <c r="R11" s="1">
        <v>1484</v>
      </c>
      <c r="S11" s="1">
        <v>762</v>
      </c>
      <c r="T11" s="1">
        <v>722</v>
      </c>
      <c r="U11" s="1">
        <v>1272</v>
      </c>
      <c r="V11" s="1">
        <v>620</v>
      </c>
      <c r="W11" s="1">
        <v>652</v>
      </c>
      <c r="X11" s="1">
        <v>1859</v>
      </c>
      <c r="Y11" s="1">
        <v>947</v>
      </c>
      <c r="Z11" s="1">
        <v>912</v>
      </c>
      <c r="AA11" s="1">
        <v>1524</v>
      </c>
      <c r="AB11" s="1">
        <v>805</v>
      </c>
      <c r="AC11" s="1">
        <v>719</v>
      </c>
    </row>
    <row r="12" spans="1:29" x14ac:dyDescent="0.3">
      <c r="A12" s="22">
        <v>7</v>
      </c>
      <c r="B12" s="1">
        <v>13695</v>
      </c>
      <c r="C12" s="1">
        <v>7294</v>
      </c>
      <c r="D12" s="1">
        <v>6401</v>
      </c>
      <c r="E12" s="1">
        <v>926</v>
      </c>
      <c r="F12" s="1">
        <v>477</v>
      </c>
      <c r="G12" s="1">
        <v>449</v>
      </c>
      <c r="H12" s="1">
        <v>2324</v>
      </c>
      <c r="I12" s="1">
        <v>1252</v>
      </c>
      <c r="J12" s="1">
        <v>1072</v>
      </c>
      <c r="K12" s="1">
        <v>1593</v>
      </c>
      <c r="L12" s="1">
        <v>875</v>
      </c>
      <c r="M12" s="1">
        <v>718</v>
      </c>
      <c r="N12" s="1">
        <v>3041</v>
      </c>
      <c r="O12" s="1">
        <v>1651</v>
      </c>
      <c r="P12" s="1">
        <v>1390</v>
      </c>
      <c r="Q12" s="22">
        <v>7</v>
      </c>
      <c r="R12" s="1">
        <v>1430</v>
      </c>
      <c r="S12" s="1">
        <v>698</v>
      </c>
      <c r="T12" s="1">
        <v>732</v>
      </c>
      <c r="U12" s="1">
        <v>1200</v>
      </c>
      <c r="V12" s="1">
        <v>633</v>
      </c>
      <c r="W12" s="1">
        <v>567</v>
      </c>
      <c r="X12" s="1">
        <v>1812</v>
      </c>
      <c r="Y12" s="1">
        <v>967</v>
      </c>
      <c r="Z12" s="1">
        <v>845</v>
      </c>
      <c r="AA12" s="1">
        <v>1369</v>
      </c>
      <c r="AB12" s="1">
        <v>741</v>
      </c>
      <c r="AC12" s="1">
        <v>628</v>
      </c>
    </row>
    <row r="13" spans="1:29" x14ac:dyDescent="0.3">
      <c r="A13" s="22">
        <v>8</v>
      </c>
      <c r="B13" s="1">
        <v>14054</v>
      </c>
      <c r="C13" s="1">
        <v>7447</v>
      </c>
      <c r="D13" s="1">
        <v>6607</v>
      </c>
      <c r="E13" s="1">
        <v>869</v>
      </c>
      <c r="F13" s="1">
        <v>462</v>
      </c>
      <c r="G13" s="1">
        <v>407</v>
      </c>
      <c r="H13" s="1">
        <v>2338</v>
      </c>
      <c r="I13" s="1">
        <v>1209</v>
      </c>
      <c r="J13" s="1">
        <v>1129</v>
      </c>
      <c r="K13" s="1">
        <v>1679</v>
      </c>
      <c r="L13" s="1">
        <v>931</v>
      </c>
      <c r="M13" s="1">
        <v>748</v>
      </c>
      <c r="N13" s="1">
        <v>3198</v>
      </c>
      <c r="O13" s="1">
        <v>1710</v>
      </c>
      <c r="P13" s="1">
        <v>1488</v>
      </c>
      <c r="Q13" s="22">
        <v>8</v>
      </c>
      <c r="R13" s="1">
        <v>1434</v>
      </c>
      <c r="S13" s="1">
        <v>731</v>
      </c>
      <c r="T13" s="1">
        <v>703</v>
      </c>
      <c r="U13" s="1">
        <v>1190</v>
      </c>
      <c r="V13" s="1">
        <v>621</v>
      </c>
      <c r="W13" s="1">
        <v>569</v>
      </c>
      <c r="X13" s="1">
        <v>1865</v>
      </c>
      <c r="Y13" s="1">
        <v>1048</v>
      </c>
      <c r="Z13" s="1">
        <v>817</v>
      </c>
      <c r="AA13" s="1">
        <v>1481</v>
      </c>
      <c r="AB13" s="1">
        <v>735</v>
      </c>
      <c r="AC13" s="1">
        <v>746</v>
      </c>
    </row>
    <row r="14" spans="1:29" x14ac:dyDescent="0.3">
      <c r="A14" s="22">
        <v>9</v>
      </c>
      <c r="B14" s="1">
        <v>14159</v>
      </c>
      <c r="C14" s="1">
        <v>7550</v>
      </c>
      <c r="D14" s="1">
        <v>6609</v>
      </c>
      <c r="E14" s="1">
        <v>939</v>
      </c>
      <c r="F14" s="1">
        <v>509</v>
      </c>
      <c r="G14" s="1">
        <v>430</v>
      </c>
      <c r="H14" s="1">
        <v>2430</v>
      </c>
      <c r="I14" s="1">
        <v>1260</v>
      </c>
      <c r="J14" s="1">
        <v>1170</v>
      </c>
      <c r="K14" s="1">
        <v>1673</v>
      </c>
      <c r="L14" s="1">
        <v>880</v>
      </c>
      <c r="M14" s="1">
        <v>793</v>
      </c>
      <c r="N14" s="1">
        <v>3038</v>
      </c>
      <c r="O14" s="1">
        <v>1631</v>
      </c>
      <c r="P14" s="1">
        <v>1407</v>
      </c>
      <c r="Q14" s="22">
        <v>9</v>
      </c>
      <c r="R14" s="1">
        <v>1467</v>
      </c>
      <c r="S14" s="1">
        <v>784</v>
      </c>
      <c r="T14" s="1">
        <v>683</v>
      </c>
      <c r="U14" s="1">
        <v>1218</v>
      </c>
      <c r="V14" s="1">
        <v>662</v>
      </c>
      <c r="W14" s="1">
        <v>556</v>
      </c>
      <c r="X14" s="1">
        <v>1895</v>
      </c>
      <c r="Y14" s="1">
        <v>1049</v>
      </c>
      <c r="Z14" s="1">
        <v>846</v>
      </c>
      <c r="AA14" s="1">
        <v>1499</v>
      </c>
      <c r="AB14" s="1">
        <v>775</v>
      </c>
      <c r="AC14" s="1">
        <v>724</v>
      </c>
    </row>
    <row r="15" spans="1:29" x14ac:dyDescent="0.3">
      <c r="A15" s="22">
        <v>10</v>
      </c>
      <c r="B15" s="1">
        <v>15235</v>
      </c>
      <c r="C15" s="1">
        <v>8369</v>
      </c>
      <c r="D15" s="1">
        <v>6866</v>
      </c>
      <c r="E15" s="1">
        <v>958</v>
      </c>
      <c r="F15" s="1">
        <v>548</v>
      </c>
      <c r="G15" s="1">
        <v>410</v>
      </c>
      <c r="H15" s="1">
        <v>2807</v>
      </c>
      <c r="I15" s="1">
        <v>1504</v>
      </c>
      <c r="J15" s="1">
        <v>1303</v>
      </c>
      <c r="K15" s="1">
        <v>1510</v>
      </c>
      <c r="L15" s="1">
        <v>798</v>
      </c>
      <c r="M15" s="1">
        <v>712</v>
      </c>
      <c r="N15" s="1">
        <v>3443</v>
      </c>
      <c r="O15" s="1">
        <v>1875</v>
      </c>
      <c r="P15" s="1">
        <v>1568</v>
      </c>
      <c r="Q15" s="22">
        <v>10</v>
      </c>
      <c r="R15" s="1">
        <v>1598</v>
      </c>
      <c r="S15" s="1">
        <v>904</v>
      </c>
      <c r="T15" s="1">
        <v>694</v>
      </c>
      <c r="U15" s="1">
        <v>1313</v>
      </c>
      <c r="V15" s="1">
        <v>718</v>
      </c>
      <c r="W15" s="1">
        <v>595</v>
      </c>
      <c r="X15" s="1">
        <v>1846</v>
      </c>
      <c r="Y15" s="1">
        <v>1058</v>
      </c>
      <c r="Z15" s="1">
        <v>788</v>
      </c>
      <c r="AA15" s="1">
        <v>1760</v>
      </c>
      <c r="AB15" s="1">
        <v>964</v>
      </c>
      <c r="AC15" s="1">
        <v>796</v>
      </c>
    </row>
    <row r="16" spans="1:29" x14ac:dyDescent="0.3">
      <c r="A16" s="22">
        <v>11</v>
      </c>
      <c r="B16" s="1">
        <v>9256</v>
      </c>
      <c r="C16" s="1">
        <v>5050</v>
      </c>
      <c r="D16" s="1">
        <v>4206</v>
      </c>
      <c r="E16" s="1">
        <v>606</v>
      </c>
      <c r="F16" s="1">
        <v>346</v>
      </c>
      <c r="G16" s="1">
        <v>260</v>
      </c>
      <c r="H16" s="1">
        <v>1758</v>
      </c>
      <c r="I16" s="1">
        <v>930</v>
      </c>
      <c r="J16" s="1">
        <v>828</v>
      </c>
      <c r="K16" s="1">
        <v>1065</v>
      </c>
      <c r="L16" s="1">
        <v>564</v>
      </c>
      <c r="M16" s="1">
        <v>501</v>
      </c>
      <c r="N16" s="1">
        <v>1866</v>
      </c>
      <c r="O16" s="1">
        <v>1018</v>
      </c>
      <c r="P16" s="1">
        <v>848</v>
      </c>
      <c r="Q16" s="22">
        <v>11</v>
      </c>
      <c r="R16" s="1">
        <v>866</v>
      </c>
      <c r="S16" s="1">
        <v>481</v>
      </c>
      <c r="T16" s="1">
        <v>385</v>
      </c>
      <c r="U16" s="1">
        <v>912</v>
      </c>
      <c r="V16" s="1">
        <v>518</v>
      </c>
      <c r="W16" s="1">
        <v>394</v>
      </c>
      <c r="X16" s="1">
        <v>1241</v>
      </c>
      <c r="Y16" s="1">
        <v>683</v>
      </c>
      <c r="Z16" s="1">
        <v>558</v>
      </c>
      <c r="AA16" s="1">
        <v>942</v>
      </c>
      <c r="AB16" s="1">
        <v>510</v>
      </c>
      <c r="AC16" s="1">
        <v>432</v>
      </c>
    </row>
    <row r="17" spans="1:29" x14ac:dyDescent="0.3">
      <c r="A17" s="22">
        <v>12</v>
      </c>
      <c r="B17" s="1">
        <v>14161</v>
      </c>
      <c r="C17" s="1">
        <v>7665</v>
      </c>
      <c r="D17" s="1">
        <v>6496</v>
      </c>
      <c r="E17" s="1">
        <v>923</v>
      </c>
      <c r="F17" s="1">
        <v>518</v>
      </c>
      <c r="G17" s="1">
        <v>405</v>
      </c>
      <c r="H17" s="1">
        <v>2532</v>
      </c>
      <c r="I17" s="1">
        <v>1326</v>
      </c>
      <c r="J17" s="1">
        <v>1206</v>
      </c>
      <c r="K17" s="1">
        <v>1619</v>
      </c>
      <c r="L17" s="1">
        <v>840</v>
      </c>
      <c r="M17" s="1">
        <v>779</v>
      </c>
      <c r="N17" s="1">
        <v>3073</v>
      </c>
      <c r="O17" s="1">
        <v>1665</v>
      </c>
      <c r="P17" s="1">
        <v>1408</v>
      </c>
      <c r="Q17" s="22">
        <v>12</v>
      </c>
      <c r="R17" s="1">
        <v>1405</v>
      </c>
      <c r="S17" s="1">
        <v>768</v>
      </c>
      <c r="T17" s="1">
        <v>637</v>
      </c>
      <c r="U17" s="1">
        <v>1239</v>
      </c>
      <c r="V17" s="1">
        <v>675</v>
      </c>
      <c r="W17" s="1">
        <v>564</v>
      </c>
      <c r="X17" s="1">
        <v>1872</v>
      </c>
      <c r="Y17" s="1">
        <v>1007</v>
      </c>
      <c r="Z17" s="1">
        <v>865</v>
      </c>
      <c r="AA17" s="1">
        <v>1498</v>
      </c>
      <c r="AB17" s="1">
        <v>866</v>
      </c>
      <c r="AC17" s="1">
        <v>632</v>
      </c>
    </row>
    <row r="18" spans="1:29" x14ac:dyDescent="0.3">
      <c r="A18" s="22">
        <v>13</v>
      </c>
      <c r="B18" s="1">
        <v>10056</v>
      </c>
      <c r="C18" s="1">
        <v>5336</v>
      </c>
      <c r="D18" s="1">
        <v>4720</v>
      </c>
      <c r="E18" s="1">
        <v>580</v>
      </c>
      <c r="F18" s="1">
        <v>294</v>
      </c>
      <c r="G18" s="1">
        <v>286</v>
      </c>
      <c r="H18" s="1">
        <v>1939</v>
      </c>
      <c r="I18" s="1">
        <v>969</v>
      </c>
      <c r="J18" s="1">
        <v>970</v>
      </c>
      <c r="K18" s="1">
        <v>1149</v>
      </c>
      <c r="L18" s="1">
        <v>638</v>
      </c>
      <c r="M18" s="1">
        <v>511</v>
      </c>
      <c r="N18" s="1">
        <v>2164</v>
      </c>
      <c r="O18" s="1">
        <v>1185</v>
      </c>
      <c r="P18" s="1">
        <v>979</v>
      </c>
      <c r="Q18" s="22">
        <v>13</v>
      </c>
      <c r="R18" s="1">
        <v>981</v>
      </c>
      <c r="S18" s="1">
        <v>516</v>
      </c>
      <c r="T18" s="1">
        <v>465</v>
      </c>
      <c r="U18" s="1">
        <v>888</v>
      </c>
      <c r="V18" s="1">
        <v>485</v>
      </c>
      <c r="W18" s="1">
        <v>403</v>
      </c>
      <c r="X18" s="1">
        <v>1347</v>
      </c>
      <c r="Y18" s="1">
        <v>690</v>
      </c>
      <c r="Z18" s="1">
        <v>657</v>
      </c>
      <c r="AA18" s="1">
        <v>1008</v>
      </c>
      <c r="AB18" s="1">
        <v>559</v>
      </c>
      <c r="AC18" s="1">
        <v>449</v>
      </c>
    </row>
    <row r="19" spans="1:29" x14ac:dyDescent="0.3">
      <c r="A19" s="22">
        <v>14</v>
      </c>
      <c r="B19" s="1">
        <v>11158</v>
      </c>
      <c r="C19" s="1">
        <v>6174</v>
      </c>
      <c r="D19" s="1">
        <v>4984</v>
      </c>
      <c r="E19" s="1">
        <v>739</v>
      </c>
      <c r="F19" s="1">
        <v>433</v>
      </c>
      <c r="G19" s="1">
        <v>306</v>
      </c>
      <c r="H19" s="1">
        <v>2154</v>
      </c>
      <c r="I19" s="1">
        <v>1118</v>
      </c>
      <c r="J19" s="1">
        <v>1036</v>
      </c>
      <c r="K19" s="1">
        <v>1141</v>
      </c>
      <c r="L19" s="1">
        <v>639</v>
      </c>
      <c r="M19" s="1">
        <v>502</v>
      </c>
      <c r="N19" s="1">
        <v>2337</v>
      </c>
      <c r="O19" s="1">
        <v>1285</v>
      </c>
      <c r="P19" s="1">
        <v>1052</v>
      </c>
      <c r="Q19" s="22">
        <v>14</v>
      </c>
      <c r="R19" s="1">
        <v>1057</v>
      </c>
      <c r="S19" s="1">
        <v>602</v>
      </c>
      <c r="T19" s="1">
        <v>455</v>
      </c>
      <c r="U19" s="1">
        <v>924</v>
      </c>
      <c r="V19" s="1">
        <v>532</v>
      </c>
      <c r="W19" s="1">
        <v>392</v>
      </c>
      <c r="X19" s="1">
        <v>1605</v>
      </c>
      <c r="Y19" s="1">
        <v>908</v>
      </c>
      <c r="Z19" s="1">
        <v>697</v>
      </c>
      <c r="AA19" s="1">
        <v>1201</v>
      </c>
      <c r="AB19" s="1">
        <v>657</v>
      </c>
      <c r="AC19" s="1">
        <v>544</v>
      </c>
    </row>
    <row r="20" spans="1:29" x14ac:dyDescent="0.3">
      <c r="A20" s="22">
        <v>15</v>
      </c>
      <c r="B20" s="1">
        <v>12402</v>
      </c>
      <c r="C20" s="1">
        <v>6825</v>
      </c>
      <c r="D20" s="1">
        <v>5577</v>
      </c>
      <c r="E20" s="1">
        <v>814</v>
      </c>
      <c r="F20" s="1">
        <v>444</v>
      </c>
      <c r="G20" s="1">
        <v>370</v>
      </c>
      <c r="H20" s="1">
        <v>2386</v>
      </c>
      <c r="I20" s="1">
        <v>1245</v>
      </c>
      <c r="J20" s="1">
        <v>1141</v>
      </c>
      <c r="K20" s="1">
        <v>1283</v>
      </c>
      <c r="L20" s="1">
        <v>754</v>
      </c>
      <c r="M20" s="1">
        <v>529</v>
      </c>
      <c r="N20" s="1">
        <v>2740</v>
      </c>
      <c r="O20" s="1">
        <v>1507</v>
      </c>
      <c r="P20" s="1">
        <v>1233</v>
      </c>
      <c r="Q20" s="22">
        <v>15</v>
      </c>
      <c r="R20" s="1">
        <v>1162</v>
      </c>
      <c r="S20" s="1">
        <v>648</v>
      </c>
      <c r="T20" s="1">
        <v>514</v>
      </c>
      <c r="U20" s="1">
        <v>917</v>
      </c>
      <c r="V20" s="1">
        <v>501</v>
      </c>
      <c r="W20" s="1">
        <v>416</v>
      </c>
      <c r="X20" s="1">
        <v>1654</v>
      </c>
      <c r="Y20" s="1">
        <v>922</v>
      </c>
      <c r="Z20" s="1">
        <v>732</v>
      </c>
      <c r="AA20" s="1">
        <v>1446</v>
      </c>
      <c r="AB20" s="1">
        <v>804</v>
      </c>
      <c r="AC20" s="1">
        <v>642</v>
      </c>
    </row>
    <row r="21" spans="1:29" x14ac:dyDescent="0.3">
      <c r="A21" s="22">
        <v>16</v>
      </c>
      <c r="B21" s="1">
        <v>12439</v>
      </c>
      <c r="C21" s="1">
        <v>6236</v>
      </c>
      <c r="D21" s="1">
        <v>6203</v>
      </c>
      <c r="E21" s="1">
        <v>877</v>
      </c>
      <c r="F21" s="1">
        <v>410</v>
      </c>
      <c r="G21" s="1">
        <v>467</v>
      </c>
      <c r="H21" s="1">
        <v>2455</v>
      </c>
      <c r="I21" s="1">
        <v>1183</v>
      </c>
      <c r="J21" s="1">
        <v>1272</v>
      </c>
      <c r="K21" s="1">
        <v>1246</v>
      </c>
      <c r="L21" s="1">
        <v>610</v>
      </c>
      <c r="M21" s="1">
        <v>636</v>
      </c>
      <c r="N21" s="1">
        <v>2760</v>
      </c>
      <c r="O21" s="1">
        <v>1379</v>
      </c>
      <c r="P21" s="1">
        <v>1381</v>
      </c>
      <c r="Q21" s="22">
        <v>16</v>
      </c>
      <c r="R21" s="1">
        <v>1108</v>
      </c>
      <c r="S21" s="1">
        <v>584</v>
      </c>
      <c r="T21" s="1">
        <v>524</v>
      </c>
      <c r="U21" s="1">
        <v>921</v>
      </c>
      <c r="V21" s="1">
        <v>491</v>
      </c>
      <c r="W21" s="1">
        <v>430</v>
      </c>
      <c r="X21" s="1">
        <v>1717</v>
      </c>
      <c r="Y21" s="1">
        <v>888</v>
      </c>
      <c r="Z21" s="1">
        <v>829</v>
      </c>
      <c r="AA21" s="1">
        <v>1355</v>
      </c>
      <c r="AB21" s="1">
        <v>691</v>
      </c>
      <c r="AC21" s="1">
        <v>664</v>
      </c>
    </row>
    <row r="22" spans="1:29" x14ac:dyDescent="0.3">
      <c r="A22" s="22">
        <v>17</v>
      </c>
      <c r="B22" s="1">
        <v>11163</v>
      </c>
      <c r="C22" s="1">
        <v>5980</v>
      </c>
      <c r="D22" s="1">
        <v>5183</v>
      </c>
      <c r="E22" s="1">
        <v>661</v>
      </c>
      <c r="F22" s="1">
        <v>354</v>
      </c>
      <c r="G22" s="1">
        <v>307</v>
      </c>
      <c r="H22" s="1">
        <v>2382</v>
      </c>
      <c r="I22" s="1">
        <v>1246</v>
      </c>
      <c r="J22" s="1">
        <v>1136</v>
      </c>
      <c r="K22" s="1">
        <v>1183</v>
      </c>
      <c r="L22" s="1">
        <v>660</v>
      </c>
      <c r="M22" s="1">
        <v>523</v>
      </c>
      <c r="N22" s="1">
        <v>2352</v>
      </c>
      <c r="O22" s="1">
        <v>1272</v>
      </c>
      <c r="P22" s="1">
        <v>1080</v>
      </c>
      <c r="Q22" s="22">
        <v>17</v>
      </c>
      <c r="R22" s="1">
        <v>987</v>
      </c>
      <c r="S22" s="1">
        <v>542</v>
      </c>
      <c r="T22" s="1">
        <v>445</v>
      </c>
      <c r="U22" s="1">
        <v>733</v>
      </c>
      <c r="V22" s="1">
        <v>396</v>
      </c>
      <c r="W22" s="1">
        <v>337</v>
      </c>
      <c r="X22" s="1">
        <v>1628</v>
      </c>
      <c r="Y22" s="1">
        <v>865</v>
      </c>
      <c r="Z22" s="1">
        <v>763</v>
      </c>
      <c r="AA22" s="1">
        <v>1237</v>
      </c>
      <c r="AB22" s="1">
        <v>645</v>
      </c>
      <c r="AC22" s="1">
        <v>592</v>
      </c>
    </row>
    <row r="23" spans="1:29" x14ac:dyDescent="0.3">
      <c r="A23" s="22">
        <v>18</v>
      </c>
      <c r="B23" s="1">
        <v>16886</v>
      </c>
      <c r="C23" s="1">
        <v>8799</v>
      </c>
      <c r="D23" s="1">
        <v>8087</v>
      </c>
      <c r="E23" s="1">
        <v>1048</v>
      </c>
      <c r="F23" s="1">
        <v>547</v>
      </c>
      <c r="G23" s="1">
        <v>501</v>
      </c>
      <c r="H23" s="1">
        <v>3030</v>
      </c>
      <c r="I23" s="1">
        <v>1524</v>
      </c>
      <c r="J23" s="1">
        <v>1506</v>
      </c>
      <c r="K23" s="1">
        <v>1408</v>
      </c>
      <c r="L23" s="1">
        <v>746</v>
      </c>
      <c r="M23" s="1">
        <v>662</v>
      </c>
      <c r="N23" s="1">
        <v>4028</v>
      </c>
      <c r="O23" s="1">
        <v>2143</v>
      </c>
      <c r="P23" s="1">
        <v>1885</v>
      </c>
      <c r="Q23" s="22">
        <v>18</v>
      </c>
      <c r="R23" s="1">
        <v>1992</v>
      </c>
      <c r="S23" s="1">
        <v>1041</v>
      </c>
      <c r="T23" s="1">
        <v>951</v>
      </c>
      <c r="U23" s="1">
        <v>863</v>
      </c>
      <c r="V23" s="1">
        <v>448</v>
      </c>
      <c r="W23" s="1">
        <v>415</v>
      </c>
      <c r="X23" s="1">
        <v>2118</v>
      </c>
      <c r="Y23" s="1">
        <v>1131</v>
      </c>
      <c r="Z23" s="1">
        <v>987</v>
      </c>
      <c r="AA23" s="1">
        <v>2399</v>
      </c>
      <c r="AB23" s="1">
        <v>1219</v>
      </c>
      <c r="AC23" s="1">
        <v>1180</v>
      </c>
    </row>
    <row r="24" spans="1:29" x14ac:dyDescent="0.3">
      <c r="A24" s="22">
        <v>19</v>
      </c>
      <c r="B24" s="1">
        <v>14189</v>
      </c>
      <c r="C24" s="1">
        <v>7365</v>
      </c>
      <c r="D24" s="1">
        <v>6824</v>
      </c>
      <c r="E24" s="1">
        <v>992</v>
      </c>
      <c r="F24" s="1">
        <v>500</v>
      </c>
      <c r="G24" s="1">
        <v>492</v>
      </c>
      <c r="H24" s="1">
        <v>2696</v>
      </c>
      <c r="I24" s="1">
        <v>1372</v>
      </c>
      <c r="J24" s="1">
        <v>1324</v>
      </c>
      <c r="K24" s="1">
        <v>1232</v>
      </c>
      <c r="L24" s="1">
        <v>657</v>
      </c>
      <c r="M24" s="1">
        <v>575</v>
      </c>
      <c r="N24" s="1">
        <v>3115</v>
      </c>
      <c r="O24" s="1">
        <v>1603</v>
      </c>
      <c r="P24" s="1">
        <v>1512</v>
      </c>
      <c r="Q24" s="22">
        <v>19</v>
      </c>
      <c r="R24" s="1">
        <v>1560</v>
      </c>
      <c r="S24" s="1">
        <v>829</v>
      </c>
      <c r="T24" s="1">
        <v>731</v>
      </c>
      <c r="U24" s="1">
        <v>787</v>
      </c>
      <c r="V24" s="1">
        <v>408</v>
      </c>
      <c r="W24" s="1">
        <v>379</v>
      </c>
      <c r="X24" s="1">
        <v>1859</v>
      </c>
      <c r="Y24" s="1">
        <v>965</v>
      </c>
      <c r="Z24" s="1">
        <v>894</v>
      </c>
      <c r="AA24" s="1">
        <v>1948</v>
      </c>
      <c r="AB24" s="1">
        <v>1031</v>
      </c>
      <c r="AC24" s="1">
        <v>917</v>
      </c>
    </row>
    <row r="25" spans="1:29" x14ac:dyDescent="0.3">
      <c r="A25" s="22">
        <v>20</v>
      </c>
      <c r="B25" s="1">
        <v>15442</v>
      </c>
      <c r="C25" s="1">
        <v>8017</v>
      </c>
      <c r="D25" s="1">
        <v>7425</v>
      </c>
      <c r="E25" s="1">
        <v>1170</v>
      </c>
      <c r="F25" s="1">
        <v>622</v>
      </c>
      <c r="G25" s="1">
        <v>548</v>
      </c>
      <c r="H25" s="1">
        <v>2974</v>
      </c>
      <c r="I25" s="1">
        <v>1500</v>
      </c>
      <c r="J25" s="1">
        <v>1474</v>
      </c>
      <c r="K25" s="1">
        <v>1457</v>
      </c>
      <c r="L25" s="1">
        <v>755</v>
      </c>
      <c r="M25" s="1">
        <v>702</v>
      </c>
      <c r="N25" s="1">
        <v>3468</v>
      </c>
      <c r="O25" s="1">
        <v>1811</v>
      </c>
      <c r="P25" s="1">
        <v>1657</v>
      </c>
      <c r="Q25" s="22">
        <v>20</v>
      </c>
      <c r="R25" s="1">
        <v>1710</v>
      </c>
      <c r="S25" s="1">
        <v>911</v>
      </c>
      <c r="T25" s="1">
        <v>799</v>
      </c>
      <c r="U25" s="1">
        <v>787</v>
      </c>
      <c r="V25" s="1">
        <v>394</v>
      </c>
      <c r="W25" s="1">
        <v>393</v>
      </c>
      <c r="X25" s="1">
        <v>1850</v>
      </c>
      <c r="Y25" s="1">
        <v>972</v>
      </c>
      <c r="Z25" s="1">
        <v>878</v>
      </c>
      <c r="AA25" s="1">
        <v>2026</v>
      </c>
      <c r="AB25" s="1">
        <v>1052</v>
      </c>
      <c r="AC25" s="1">
        <v>974</v>
      </c>
    </row>
    <row r="26" spans="1:29" x14ac:dyDescent="0.3">
      <c r="A26" s="22">
        <v>21</v>
      </c>
      <c r="B26" s="1">
        <v>9752</v>
      </c>
      <c r="C26" s="1">
        <v>5096</v>
      </c>
      <c r="D26" s="1">
        <v>4656</v>
      </c>
      <c r="E26" s="1">
        <v>652</v>
      </c>
      <c r="F26" s="1">
        <v>332</v>
      </c>
      <c r="G26" s="1">
        <v>320</v>
      </c>
      <c r="H26" s="1">
        <v>1940</v>
      </c>
      <c r="I26" s="1">
        <v>978</v>
      </c>
      <c r="J26" s="1">
        <v>962</v>
      </c>
      <c r="K26" s="1">
        <v>940</v>
      </c>
      <c r="L26" s="1">
        <v>512</v>
      </c>
      <c r="M26" s="1">
        <v>428</v>
      </c>
      <c r="N26" s="1">
        <v>2143</v>
      </c>
      <c r="O26" s="1">
        <v>1077</v>
      </c>
      <c r="P26" s="1">
        <v>1066</v>
      </c>
      <c r="Q26" s="22">
        <v>21</v>
      </c>
      <c r="R26" s="1">
        <v>983</v>
      </c>
      <c r="S26" s="1">
        <v>530</v>
      </c>
      <c r="T26" s="1">
        <v>453</v>
      </c>
      <c r="U26" s="1">
        <v>527</v>
      </c>
      <c r="V26" s="1">
        <v>283</v>
      </c>
      <c r="W26" s="1">
        <v>244</v>
      </c>
      <c r="X26" s="1">
        <v>1330</v>
      </c>
      <c r="Y26" s="1">
        <v>736</v>
      </c>
      <c r="Z26" s="1">
        <v>594</v>
      </c>
      <c r="AA26" s="1">
        <v>1237</v>
      </c>
      <c r="AB26" s="1">
        <v>648</v>
      </c>
      <c r="AC26" s="1">
        <v>589</v>
      </c>
    </row>
    <row r="27" spans="1:29" x14ac:dyDescent="0.3">
      <c r="A27" s="22">
        <v>22</v>
      </c>
      <c r="B27" s="1">
        <v>9741</v>
      </c>
      <c r="C27" s="1">
        <v>4942</v>
      </c>
      <c r="D27" s="1">
        <v>4799</v>
      </c>
      <c r="E27" s="1">
        <v>755</v>
      </c>
      <c r="F27" s="1">
        <v>393</v>
      </c>
      <c r="G27" s="1">
        <v>362</v>
      </c>
      <c r="H27" s="1">
        <v>2078</v>
      </c>
      <c r="I27" s="1">
        <v>1038</v>
      </c>
      <c r="J27" s="1">
        <v>1040</v>
      </c>
      <c r="K27" s="1">
        <v>894</v>
      </c>
      <c r="L27" s="1">
        <v>467</v>
      </c>
      <c r="M27" s="1">
        <v>427</v>
      </c>
      <c r="N27" s="1">
        <v>1945</v>
      </c>
      <c r="O27" s="1">
        <v>1006</v>
      </c>
      <c r="P27" s="1">
        <v>939</v>
      </c>
      <c r="Q27" s="22">
        <v>22</v>
      </c>
      <c r="R27" s="1">
        <v>997</v>
      </c>
      <c r="S27" s="1">
        <v>523</v>
      </c>
      <c r="T27" s="1">
        <v>474</v>
      </c>
      <c r="U27" s="1">
        <v>559</v>
      </c>
      <c r="V27" s="1">
        <v>254</v>
      </c>
      <c r="W27" s="1">
        <v>305</v>
      </c>
      <c r="X27" s="1">
        <v>1294</v>
      </c>
      <c r="Y27" s="1">
        <v>648</v>
      </c>
      <c r="Z27" s="1">
        <v>646</v>
      </c>
      <c r="AA27" s="1">
        <v>1219</v>
      </c>
      <c r="AB27" s="1">
        <v>613</v>
      </c>
      <c r="AC27" s="1">
        <v>606</v>
      </c>
    </row>
    <row r="28" spans="1:29" x14ac:dyDescent="0.3">
      <c r="A28" s="22">
        <v>23</v>
      </c>
      <c r="B28" s="1">
        <v>8280</v>
      </c>
      <c r="C28" s="1">
        <v>4183</v>
      </c>
      <c r="D28" s="1">
        <v>4097</v>
      </c>
      <c r="E28" s="1">
        <v>509</v>
      </c>
      <c r="F28" s="1">
        <v>248</v>
      </c>
      <c r="G28" s="1">
        <v>261</v>
      </c>
      <c r="H28" s="1">
        <v>1645</v>
      </c>
      <c r="I28" s="1">
        <v>816</v>
      </c>
      <c r="J28" s="1">
        <v>829</v>
      </c>
      <c r="K28" s="1">
        <v>805</v>
      </c>
      <c r="L28" s="1">
        <v>415</v>
      </c>
      <c r="M28" s="1">
        <v>390</v>
      </c>
      <c r="N28" s="1">
        <v>1843</v>
      </c>
      <c r="O28" s="1">
        <v>928</v>
      </c>
      <c r="P28" s="1">
        <v>915</v>
      </c>
      <c r="Q28" s="22">
        <v>23</v>
      </c>
      <c r="R28" s="1">
        <v>883</v>
      </c>
      <c r="S28" s="1">
        <v>456</v>
      </c>
      <c r="T28" s="1">
        <v>427</v>
      </c>
      <c r="U28" s="1">
        <v>490</v>
      </c>
      <c r="V28" s="1">
        <v>237</v>
      </c>
      <c r="W28" s="1">
        <v>253</v>
      </c>
      <c r="X28" s="1">
        <v>1114</v>
      </c>
      <c r="Y28" s="1">
        <v>575</v>
      </c>
      <c r="Z28" s="1">
        <v>539</v>
      </c>
      <c r="AA28" s="1">
        <v>991</v>
      </c>
      <c r="AB28" s="1">
        <v>508</v>
      </c>
      <c r="AC28" s="1">
        <v>483</v>
      </c>
    </row>
    <row r="29" spans="1:29" x14ac:dyDescent="0.3">
      <c r="A29" s="22">
        <v>24</v>
      </c>
      <c r="B29" s="1">
        <v>9233</v>
      </c>
      <c r="C29" s="1">
        <v>4515</v>
      </c>
      <c r="D29" s="1">
        <v>4718</v>
      </c>
      <c r="E29" s="1">
        <v>649</v>
      </c>
      <c r="F29" s="1">
        <v>297</v>
      </c>
      <c r="G29" s="1">
        <v>352</v>
      </c>
      <c r="H29" s="1">
        <v>1842</v>
      </c>
      <c r="I29" s="1">
        <v>890</v>
      </c>
      <c r="J29" s="1">
        <v>952</v>
      </c>
      <c r="K29" s="1">
        <v>908</v>
      </c>
      <c r="L29" s="1">
        <v>490</v>
      </c>
      <c r="M29" s="1">
        <v>418</v>
      </c>
      <c r="N29" s="1">
        <v>1906</v>
      </c>
      <c r="O29" s="1">
        <v>946</v>
      </c>
      <c r="P29" s="1">
        <v>960</v>
      </c>
      <c r="Q29" s="22">
        <v>24</v>
      </c>
      <c r="R29" s="1">
        <v>918</v>
      </c>
      <c r="S29" s="1">
        <v>452</v>
      </c>
      <c r="T29" s="1">
        <v>466</v>
      </c>
      <c r="U29" s="1">
        <v>575</v>
      </c>
      <c r="V29" s="1">
        <v>244</v>
      </c>
      <c r="W29" s="1">
        <v>331</v>
      </c>
      <c r="X29" s="1">
        <v>1203</v>
      </c>
      <c r="Y29" s="1">
        <v>587</v>
      </c>
      <c r="Z29" s="1">
        <v>616</v>
      </c>
      <c r="AA29" s="1">
        <v>1232</v>
      </c>
      <c r="AB29" s="1">
        <v>609</v>
      </c>
      <c r="AC29" s="1">
        <v>623</v>
      </c>
    </row>
    <row r="30" spans="1:29" x14ac:dyDescent="0.3">
      <c r="A30" s="22">
        <v>25</v>
      </c>
      <c r="B30" s="1">
        <v>12199</v>
      </c>
      <c r="C30" s="1">
        <v>6054</v>
      </c>
      <c r="D30" s="1">
        <v>6145</v>
      </c>
      <c r="E30" s="1">
        <v>951</v>
      </c>
      <c r="F30" s="1">
        <v>450</v>
      </c>
      <c r="G30" s="1">
        <v>501</v>
      </c>
      <c r="H30" s="1">
        <v>2313</v>
      </c>
      <c r="I30" s="1">
        <v>1172</v>
      </c>
      <c r="J30" s="1">
        <v>1141</v>
      </c>
      <c r="K30" s="1">
        <v>1143</v>
      </c>
      <c r="L30" s="1">
        <v>547</v>
      </c>
      <c r="M30" s="1">
        <v>596</v>
      </c>
      <c r="N30" s="1">
        <v>2607</v>
      </c>
      <c r="O30" s="1">
        <v>1316</v>
      </c>
      <c r="P30" s="1">
        <v>1291</v>
      </c>
      <c r="Q30" s="22">
        <v>25</v>
      </c>
      <c r="R30" s="1">
        <v>1297</v>
      </c>
      <c r="S30" s="1">
        <v>669</v>
      </c>
      <c r="T30" s="1">
        <v>628</v>
      </c>
      <c r="U30" s="1">
        <v>782</v>
      </c>
      <c r="V30" s="1">
        <v>351</v>
      </c>
      <c r="W30" s="1">
        <v>431</v>
      </c>
      <c r="X30" s="1">
        <v>1580</v>
      </c>
      <c r="Y30" s="1">
        <v>803</v>
      </c>
      <c r="Z30" s="1">
        <v>777</v>
      </c>
      <c r="AA30" s="1">
        <v>1526</v>
      </c>
      <c r="AB30" s="1">
        <v>746</v>
      </c>
      <c r="AC30" s="1">
        <v>780</v>
      </c>
    </row>
    <row r="31" spans="1:29" x14ac:dyDescent="0.3">
      <c r="A31" s="22">
        <v>26</v>
      </c>
      <c r="B31" s="1">
        <v>9635</v>
      </c>
      <c r="C31" s="1">
        <v>4541</v>
      </c>
      <c r="D31" s="1">
        <v>5094</v>
      </c>
      <c r="E31" s="1">
        <v>749</v>
      </c>
      <c r="F31" s="1">
        <v>335</v>
      </c>
      <c r="G31" s="1">
        <v>414</v>
      </c>
      <c r="H31" s="1">
        <v>1895</v>
      </c>
      <c r="I31" s="1">
        <v>928</v>
      </c>
      <c r="J31" s="1">
        <v>967</v>
      </c>
      <c r="K31" s="1">
        <v>979</v>
      </c>
      <c r="L31" s="1">
        <v>453</v>
      </c>
      <c r="M31" s="1">
        <v>526</v>
      </c>
      <c r="N31" s="1">
        <v>2075</v>
      </c>
      <c r="O31" s="1">
        <v>953</v>
      </c>
      <c r="P31" s="1">
        <v>1122</v>
      </c>
      <c r="Q31" s="22">
        <v>26</v>
      </c>
      <c r="R31" s="1">
        <v>946</v>
      </c>
      <c r="S31" s="1">
        <v>436</v>
      </c>
      <c r="T31" s="1">
        <v>510</v>
      </c>
      <c r="U31" s="1">
        <v>607</v>
      </c>
      <c r="V31" s="1">
        <v>294</v>
      </c>
      <c r="W31" s="1">
        <v>313</v>
      </c>
      <c r="X31" s="1">
        <v>1206</v>
      </c>
      <c r="Y31" s="1">
        <v>552</v>
      </c>
      <c r="Z31" s="1">
        <v>654</v>
      </c>
      <c r="AA31" s="1">
        <v>1178</v>
      </c>
      <c r="AB31" s="1">
        <v>590</v>
      </c>
      <c r="AC31" s="1">
        <v>588</v>
      </c>
    </row>
    <row r="32" spans="1:29" x14ac:dyDescent="0.3">
      <c r="A32" s="22">
        <v>27</v>
      </c>
      <c r="B32" s="1">
        <v>10152</v>
      </c>
      <c r="C32" s="1">
        <v>4889</v>
      </c>
      <c r="D32" s="1">
        <v>5263</v>
      </c>
      <c r="E32" s="1">
        <v>744</v>
      </c>
      <c r="F32" s="1">
        <v>356</v>
      </c>
      <c r="G32" s="1">
        <v>388</v>
      </c>
      <c r="H32" s="1">
        <v>1931</v>
      </c>
      <c r="I32" s="1">
        <v>931</v>
      </c>
      <c r="J32" s="1">
        <v>1000</v>
      </c>
      <c r="K32" s="1">
        <v>1010</v>
      </c>
      <c r="L32" s="1">
        <v>468</v>
      </c>
      <c r="M32" s="1">
        <v>542</v>
      </c>
      <c r="N32" s="1">
        <v>2305</v>
      </c>
      <c r="O32" s="1">
        <v>1108</v>
      </c>
      <c r="P32" s="1">
        <v>1197</v>
      </c>
      <c r="Q32" s="22">
        <v>27</v>
      </c>
      <c r="R32" s="1">
        <v>1113</v>
      </c>
      <c r="S32" s="1">
        <v>551</v>
      </c>
      <c r="T32" s="1">
        <v>562</v>
      </c>
      <c r="U32" s="1">
        <v>603</v>
      </c>
      <c r="V32" s="1">
        <v>299</v>
      </c>
      <c r="W32" s="1">
        <v>304</v>
      </c>
      <c r="X32" s="1">
        <v>1286</v>
      </c>
      <c r="Y32" s="1">
        <v>625</v>
      </c>
      <c r="Z32" s="1">
        <v>661</v>
      </c>
      <c r="AA32" s="1">
        <v>1160</v>
      </c>
      <c r="AB32" s="1">
        <v>551</v>
      </c>
      <c r="AC32" s="1">
        <v>609</v>
      </c>
    </row>
    <row r="33" spans="1:29" x14ac:dyDescent="0.3">
      <c r="A33" s="22">
        <v>28</v>
      </c>
      <c r="B33" s="1">
        <v>11971</v>
      </c>
      <c r="C33" s="1">
        <v>5492</v>
      </c>
      <c r="D33" s="1">
        <v>6479</v>
      </c>
      <c r="E33" s="1">
        <v>920</v>
      </c>
      <c r="F33" s="1">
        <v>406</v>
      </c>
      <c r="G33" s="1">
        <v>514</v>
      </c>
      <c r="H33" s="1">
        <v>2096</v>
      </c>
      <c r="I33" s="1">
        <v>980</v>
      </c>
      <c r="J33" s="1">
        <v>1116</v>
      </c>
      <c r="K33" s="1">
        <v>1274</v>
      </c>
      <c r="L33" s="1">
        <v>572</v>
      </c>
      <c r="M33" s="1">
        <v>702</v>
      </c>
      <c r="N33" s="1">
        <v>2763</v>
      </c>
      <c r="O33" s="1">
        <v>1256</v>
      </c>
      <c r="P33" s="1">
        <v>1507</v>
      </c>
      <c r="Q33" s="22">
        <v>28</v>
      </c>
      <c r="R33" s="1">
        <v>1341</v>
      </c>
      <c r="S33" s="1">
        <v>617</v>
      </c>
      <c r="T33" s="1">
        <v>724</v>
      </c>
      <c r="U33" s="1">
        <v>725</v>
      </c>
      <c r="V33" s="1">
        <v>340</v>
      </c>
      <c r="W33" s="1">
        <v>385</v>
      </c>
      <c r="X33" s="1">
        <v>1448</v>
      </c>
      <c r="Y33" s="1">
        <v>664</v>
      </c>
      <c r="Z33" s="1">
        <v>784</v>
      </c>
      <c r="AA33" s="1">
        <v>1404</v>
      </c>
      <c r="AB33" s="1">
        <v>657</v>
      </c>
      <c r="AC33" s="1">
        <v>747</v>
      </c>
    </row>
    <row r="34" spans="1:29" x14ac:dyDescent="0.3">
      <c r="A34" s="22">
        <v>29</v>
      </c>
      <c r="B34" s="1">
        <v>10254</v>
      </c>
      <c r="C34" s="1">
        <v>4956</v>
      </c>
      <c r="D34" s="1">
        <v>5298</v>
      </c>
      <c r="E34" s="1">
        <v>765</v>
      </c>
      <c r="F34" s="1">
        <v>368</v>
      </c>
      <c r="G34" s="1">
        <v>397</v>
      </c>
      <c r="H34" s="1">
        <v>1823</v>
      </c>
      <c r="I34" s="1">
        <v>871</v>
      </c>
      <c r="J34" s="1">
        <v>952</v>
      </c>
      <c r="K34" s="1">
        <v>1196</v>
      </c>
      <c r="L34" s="1">
        <v>585</v>
      </c>
      <c r="M34" s="1">
        <v>611</v>
      </c>
      <c r="N34" s="1">
        <v>2294</v>
      </c>
      <c r="O34" s="1">
        <v>1152</v>
      </c>
      <c r="P34" s="1">
        <v>1142</v>
      </c>
      <c r="Q34" s="22">
        <v>29</v>
      </c>
      <c r="R34" s="1">
        <v>1049</v>
      </c>
      <c r="S34" s="1">
        <v>522</v>
      </c>
      <c r="T34" s="1">
        <v>527</v>
      </c>
      <c r="U34" s="1">
        <v>688</v>
      </c>
      <c r="V34" s="1">
        <v>320</v>
      </c>
      <c r="W34" s="1">
        <v>368</v>
      </c>
      <c r="X34" s="1">
        <v>1304</v>
      </c>
      <c r="Y34" s="1">
        <v>607</v>
      </c>
      <c r="Z34" s="1">
        <v>697</v>
      </c>
      <c r="AA34" s="1">
        <v>1135</v>
      </c>
      <c r="AB34" s="1">
        <v>531</v>
      </c>
      <c r="AC34" s="1">
        <v>604</v>
      </c>
    </row>
    <row r="35" spans="1:29" x14ac:dyDescent="0.3">
      <c r="A35" s="22">
        <v>30</v>
      </c>
      <c r="B35" s="1">
        <v>14804</v>
      </c>
      <c r="C35" s="1">
        <v>7130</v>
      </c>
      <c r="D35" s="1">
        <v>7674</v>
      </c>
      <c r="E35" s="1">
        <v>1303</v>
      </c>
      <c r="F35" s="1">
        <v>638</v>
      </c>
      <c r="G35" s="1">
        <v>665</v>
      </c>
      <c r="H35" s="1">
        <v>2715</v>
      </c>
      <c r="I35" s="1">
        <v>1306</v>
      </c>
      <c r="J35" s="1">
        <v>1409</v>
      </c>
      <c r="K35" s="1">
        <v>1613</v>
      </c>
      <c r="L35" s="1">
        <v>762</v>
      </c>
      <c r="M35" s="1">
        <v>851</v>
      </c>
      <c r="N35" s="1">
        <v>3130</v>
      </c>
      <c r="O35" s="1">
        <v>1579</v>
      </c>
      <c r="P35" s="1">
        <v>1551</v>
      </c>
      <c r="Q35" s="22">
        <v>30</v>
      </c>
      <c r="R35" s="1">
        <v>1746</v>
      </c>
      <c r="S35" s="1">
        <v>836</v>
      </c>
      <c r="T35" s="1">
        <v>910</v>
      </c>
      <c r="U35" s="1">
        <v>806</v>
      </c>
      <c r="V35" s="1">
        <v>348</v>
      </c>
      <c r="W35" s="1">
        <v>458</v>
      </c>
      <c r="X35" s="1">
        <v>1626</v>
      </c>
      <c r="Y35" s="1">
        <v>766</v>
      </c>
      <c r="Z35" s="1">
        <v>860</v>
      </c>
      <c r="AA35" s="1">
        <v>1865</v>
      </c>
      <c r="AB35" s="1">
        <v>895</v>
      </c>
      <c r="AC35" s="1">
        <v>970</v>
      </c>
    </row>
    <row r="36" spans="1:29" x14ac:dyDescent="0.3">
      <c r="A36" s="22">
        <v>31</v>
      </c>
      <c r="B36" s="1">
        <v>6363</v>
      </c>
      <c r="C36" s="1">
        <v>3193</v>
      </c>
      <c r="D36" s="1">
        <v>3170</v>
      </c>
      <c r="E36" s="1">
        <v>565</v>
      </c>
      <c r="F36" s="1">
        <v>280</v>
      </c>
      <c r="G36" s="1">
        <v>285</v>
      </c>
      <c r="H36" s="1">
        <v>1075</v>
      </c>
      <c r="I36" s="1">
        <v>515</v>
      </c>
      <c r="J36" s="1">
        <v>560</v>
      </c>
      <c r="K36" s="1">
        <v>754</v>
      </c>
      <c r="L36" s="1">
        <v>365</v>
      </c>
      <c r="M36" s="1">
        <v>389</v>
      </c>
      <c r="N36" s="1">
        <v>1369</v>
      </c>
      <c r="O36" s="1">
        <v>691</v>
      </c>
      <c r="P36" s="1">
        <v>678</v>
      </c>
      <c r="Q36" s="22">
        <v>31</v>
      </c>
      <c r="R36" s="1">
        <v>621</v>
      </c>
      <c r="S36" s="1">
        <v>333</v>
      </c>
      <c r="T36" s="1">
        <v>288</v>
      </c>
      <c r="U36" s="1">
        <v>396</v>
      </c>
      <c r="V36" s="1">
        <v>188</v>
      </c>
      <c r="W36" s="1">
        <v>208</v>
      </c>
      <c r="X36" s="1">
        <v>825</v>
      </c>
      <c r="Y36" s="1">
        <v>441</v>
      </c>
      <c r="Z36" s="1">
        <v>384</v>
      </c>
      <c r="AA36" s="1">
        <v>758</v>
      </c>
      <c r="AB36" s="1">
        <v>380</v>
      </c>
      <c r="AC36" s="1">
        <v>378</v>
      </c>
    </row>
    <row r="37" spans="1:29" x14ac:dyDescent="0.3">
      <c r="A37" s="22">
        <v>32</v>
      </c>
      <c r="B37" s="1">
        <v>8995</v>
      </c>
      <c r="C37" s="1">
        <v>4470</v>
      </c>
      <c r="D37" s="1">
        <v>4525</v>
      </c>
      <c r="E37" s="1">
        <v>825</v>
      </c>
      <c r="F37" s="1">
        <v>396</v>
      </c>
      <c r="G37" s="1">
        <v>429</v>
      </c>
      <c r="H37" s="1">
        <v>1634</v>
      </c>
      <c r="I37" s="1">
        <v>790</v>
      </c>
      <c r="J37" s="1">
        <v>844</v>
      </c>
      <c r="K37" s="1">
        <v>975</v>
      </c>
      <c r="L37" s="1">
        <v>478</v>
      </c>
      <c r="M37" s="1">
        <v>497</v>
      </c>
      <c r="N37" s="1">
        <v>1940</v>
      </c>
      <c r="O37" s="1">
        <v>1016</v>
      </c>
      <c r="P37" s="1">
        <v>924</v>
      </c>
      <c r="Q37" s="22">
        <v>32</v>
      </c>
      <c r="R37" s="1">
        <v>938</v>
      </c>
      <c r="S37" s="1">
        <v>460</v>
      </c>
      <c r="T37" s="1">
        <v>478</v>
      </c>
      <c r="U37" s="1">
        <v>554</v>
      </c>
      <c r="V37" s="1">
        <v>275</v>
      </c>
      <c r="W37" s="1">
        <v>279</v>
      </c>
      <c r="X37" s="1">
        <v>1114</v>
      </c>
      <c r="Y37" s="1">
        <v>557</v>
      </c>
      <c r="Z37" s="1">
        <v>557</v>
      </c>
      <c r="AA37" s="1">
        <v>1015</v>
      </c>
      <c r="AB37" s="1">
        <v>498</v>
      </c>
      <c r="AC37" s="1">
        <v>517</v>
      </c>
    </row>
    <row r="38" spans="1:29" x14ac:dyDescent="0.3">
      <c r="A38" s="22">
        <v>33</v>
      </c>
      <c r="B38" s="1">
        <v>5501</v>
      </c>
      <c r="C38" s="1">
        <v>2737</v>
      </c>
      <c r="D38" s="1">
        <v>2764</v>
      </c>
      <c r="E38" s="1">
        <v>440</v>
      </c>
      <c r="F38" s="1">
        <v>220</v>
      </c>
      <c r="G38" s="1">
        <v>220</v>
      </c>
      <c r="H38" s="1">
        <v>908</v>
      </c>
      <c r="I38" s="1">
        <v>420</v>
      </c>
      <c r="J38" s="1">
        <v>488</v>
      </c>
      <c r="K38" s="1">
        <v>650</v>
      </c>
      <c r="L38" s="1">
        <v>328</v>
      </c>
      <c r="M38" s="1">
        <v>322</v>
      </c>
      <c r="N38" s="1">
        <v>1226</v>
      </c>
      <c r="O38" s="1">
        <v>617</v>
      </c>
      <c r="P38" s="1">
        <v>609</v>
      </c>
      <c r="Q38" s="22">
        <v>33</v>
      </c>
      <c r="R38" s="1">
        <v>571</v>
      </c>
      <c r="S38" s="1">
        <v>309</v>
      </c>
      <c r="T38" s="1">
        <v>262</v>
      </c>
      <c r="U38" s="1">
        <v>347</v>
      </c>
      <c r="V38" s="1">
        <v>162</v>
      </c>
      <c r="W38" s="1">
        <v>185</v>
      </c>
      <c r="X38" s="1">
        <v>751</v>
      </c>
      <c r="Y38" s="1">
        <v>391</v>
      </c>
      <c r="Z38" s="1">
        <v>360</v>
      </c>
      <c r="AA38" s="1">
        <v>608</v>
      </c>
      <c r="AB38" s="1">
        <v>290</v>
      </c>
      <c r="AC38" s="1">
        <v>318</v>
      </c>
    </row>
    <row r="39" spans="1:29" x14ac:dyDescent="0.3">
      <c r="A39" s="22">
        <v>34</v>
      </c>
      <c r="B39" s="1">
        <v>6779</v>
      </c>
      <c r="C39" s="1">
        <v>3325</v>
      </c>
      <c r="D39" s="1">
        <v>3454</v>
      </c>
      <c r="E39" s="1">
        <v>533</v>
      </c>
      <c r="F39" s="1">
        <v>253</v>
      </c>
      <c r="G39" s="1">
        <v>280</v>
      </c>
      <c r="H39" s="1">
        <v>1235</v>
      </c>
      <c r="I39" s="1">
        <v>582</v>
      </c>
      <c r="J39" s="1">
        <v>653</v>
      </c>
      <c r="K39" s="1">
        <v>718</v>
      </c>
      <c r="L39" s="1">
        <v>368</v>
      </c>
      <c r="M39" s="1">
        <v>350</v>
      </c>
      <c r="N39" s="1">
        <v>1450</v>
      </c>
      <c r="O39" s="1">
        <v>735</v>
      </c>
      <c r="P39" s="1">
        <v>715</v>
      </c>
      <c r="Q39" s="22">
        <v>34</v>
      </c>
      <c r="R39" s="1">
        <v>727</v>
      </c>
      <c r="S39" s="1">
        <v>338</v>
      </c>
      <c r="T39" s="1">
        <v>389</v>
      </c>
      <c r="U39" s="1">
        <v>438</v>
      </c>
      <c r="V39" s="1">
        <v>200</v>
      </c>
      <c r="W39" s="1">
        <v>238</v>
      </c>
      <c r="X39" s="1">
        <v>907</v>
      </c>
      <c r="Y39" s="1">
        <v>465</v>
      </c>
      <c r="Z39" s="1">
        <v>442</v>
      </c>
      <c r="AA39" s="1">
        <v>771</v>
      </c>
      <c r="AB39" s="1">
        <v>384</v>
      </c>
      <c r="AC39" s="1">
        <v>387</v>
      </c>
    </row>
    <row r="40" spans="1:29" x14ac:dyDescent="0.3">
      <c r="A40" s="22">
        <v>35</v>
      </c>
      <c r="B40" s="1">
        <v>10114</v>
      </c>
      <c r="C40" s="1">
        <v>5198</v>
      </c>
      <c r="D40" s="1">
        <v>4916</v>
      </c>
      <c r="E40" s="1">
        <v>831</v>
      </c>
      <c r="F40" s="1">
        <v>398</v>
      </c>
      <c r="G40" s="1">
        <v>433</v>
      </c>
      <c r="H40" s="1">
        <v>1754</v>
      </c>
      <c r="I40" s="1">
        <v>883</v>
      </c>
      <c r="J40" s="1">
        <v>871</v>
      </c>
      <c r="K40" s="1">
        <v>1023</v>
      </c>
      <c r="L40" s="1">
        <v>550</v>
      </c>
      <c r="M40" s="1">
        <v>473</v>
      </c>
      <c r="N40" s="1">
        <v>2171</v>
      </c>
      <c r="O40" s="1">
        <v>1111</v>
      </c>
      <c r="P40" s="1">
        <v>1060</v>
      </c>
      <c r="Q40" s="22">
        <v>35</v>
      </c>
      <c r="R40" s="1">
        <v>1115</v>
      </c>
      <c r="S40" s="1">
        <v>564</v>
      </c>
      <c r="T40" s="1">
        <v>551</v>
      </c>
      <c r="U40" s="1">
        <v>722</v>
      </c>
      <c r="V40" s="1">
        <v>373</v>
      </c>
      <c r="W40" s="1">
        <v>349</v>
      </c>
      <c r="X40" s="1">
        <v>1272</v>
      </c>
      <c r="Y40" s="1">
        <v>660</v>
      </c>
      <c r="Z40" s="1">
        <v>612</v>
      </c>
      <c r="AA40" s="1">
        <v>1226</v>
      </c>
      <c r="AB40" s="1">
        <v>659</v>
      </c>
      <c r="AC40" s="1">
        <v>567</v>
      </c>
    </row>
    <row r="41" spans="1:29" x14ac:dyDescent="0.3">
      <c r="A41" s="22">
        <v>36</v>
      </c>
      <c r="B41" s="1">
        <v>8166</v>
      </c>
      <c r="C41" s="1">
        <v>3980</v>
      </c>
      <c r="D41" s="1">
        <v>4186</v>
      </c>
      <c r="E41" s="1">
        <v>742</v>
      </c>
      <c r="F41" s="1">
        <v>345</v>
      </c>
      <c r="G41" s="1">
        <v>397</v>
      </c>
      <c r="H41" s="1">
        <v>1553</v>
      </c>
      <c r="I41" s="1">
        <v>751</v>
      </c>
      <c r="J41" s="1">
        <v>802</v>
      </c>
      <c r="K41" s="1">
        <v>858</v>
      </c>
      <c r="L41" s="1">
        <v>413</v>
      </c>
      <c r="M41" s="1">
        <v>445</v>
      </c>
      <c r="N41" s="1">
        <v>1670</v>
      </c>
      <c r="O41" s="1">
        <v>781</v>
      </c>
      <c r="P41" s="1">
        <v>889</v>
      </c>
      <c r="Q41" s="22">
        <v>36</v>
      </c>
      <c r="R41" s="1">
        <v>835</v>
      </c>
      <c r="S41" s="1">
        <v>432</v>
      </c>
      <c r="T41" s="1">
        <v>403</v>
      </c>
      <c r="U41" s="1">
        <v>452</v>
      </c>
      <c r="V41" s="1">
        <v>249</v>
      </c>
      <c r="W41" s="1">
        <v>203</v>
      </c>
      <c r="X41" s="1">
        <v>1024</v>
      </c>
      <c r="Y41" s="1">
        <v>509</v>
      </c>
      <c r="Z41" s="1">
        <v>515</v>
      </c>
      <c r="AA41" s="1">
        <v>1032</v>
      </c>
      <c r="AB41" s="1">
        <v>500</v>
      </c>
      <c r="AC41" s="1">
        <v>532</v>
      </c>
    </row>
    <row r="42" spans="1:29" x14ac:dyDescent="0.3">
      <c r="A42" s="22">
        <v>37</v>
      </c>
      <c r="B42" s="1">
        <v>7229</v>
      </c>
      <c r="C42" s="1">
        <v>3604</v>
      </c>
      <c r="D42" s="1">
        <v>3625</v>
      </c>
      <c r="E42" s="1">
        <v>651</v>
      </c>
      <c r="F42" s="1">
        <v>323</v>
      </c>
      <c r="G42" s="1">
        <v>328</v>
      </c>
      <c r="H42" s="1">
        <v>1316</v>
      </c>
      <c r="I42" s="1">
        <v>654</v>
      </c>
      <c r="J42" s="1">
        <v>662</v>
      </c>
      <c r="K42" s="1">
        <v>786</v>
      </c>
      <c r="L42" s="1">
        <v>359</v>
      </c>
      <c r="M42" s="1">
        <v>427</v>
      </c>
      <c r="N42" s="1">
        <v>1503</v>
      </c>
      <c r="O42" s="1">
        <v>767</v>
      </c>
      <c r="P42" s="1">
        <v>736</v>
      </c>
      <c r="Q42" s="22">
        <v>37</v>
      </c>
      <c r="R42" s="1">
        <v>804</v>
      </c>
      <c r="S42" s="1">
        <v>400</v>
      </c>
      <c r="T42" s="1">
        <v>404</v>
      </c>
      <c r="U42" s="1">
        <v>396</v>
      </c>
      <c r="V42" s="1">
        <v>221</v>
      </c>
      <c r="W42" s="1">
        <v>175</v>
      </c>
      <c r="X42" s="1">
        <v>887</v>
      </c>
      <c r="Y42" s="1">
        <v>433</v>
      </c>
      <c r="Z42" s="1">
        <v>454</v>
      </c>
      <c r="AA42" s="1">
        <v>886</v>
      </c>
      <c r="AB42" s="1">
        <v>447</v>
      </c>
      <c r="AC42" s="1">
        <v>439</v>
      </c>
    </row>
    <row r="43" spans="1:29" x14ac:dyDescent="0.3">
      <c r="A43" s="22">
        <v>38</v>
      </c>
      <c r="B43" s="1">
        <v>9635</v>
      </c>
      <c r="C43" s="1">
        <v>4420</v>
      </c>
      <c r="D43" s="1">
        <v>5215</v>
      </c>
      <c r="E43" s="1">
        <v>821</v>
      </c>
      <c r="F43" s="1">
        <v>368</v>
      </c>
      <c r="G43" s="1">
        <v>453</v>
      </c>
      <c r="H43" s="1">
        <v>1671</v>
      </c>
      <c r="I43" s="1">
        <v>745</v>
      </c>
      <c r="J43" s="1">
        <v>926</v>
      </c>
      <c r="K43" s="1">
        <v>1139</v>
      </c>
      <c r="L43" s="1">
        <v>516</v>
      </c>
      <c r="M43" s="1">
        <v>623</v>
      </c>
      <c r="N43" s="1">
        <v>2147</v>
      </c>
      <c r="O43" s="1">
        <v>939</v>
      </c>
      <c r="P43" s="1">
        <v>1208</v>
      </c>
      <c r="Q43" s="22">
        <v>38</v>
      </c>
      <c r="R43" s="1">
        <v>1039</v>
      </c>
      <c r="S43" s="1">
        <v>516</v>
      </c>
      <c r="T43" s="1">
        <v>523</v>
      </c>
      <c r="U43" s="1">
        <v>528</v>
      </c>
      <c r="V43" s="1">
        <v>274</v>
      </c>
      <c r="W43" s="1">
        <v>254</v>
      </c>
      <c r="X43" s="1">
        <v>1127</v>
      </c>
      <c r="Y43" s="1">
        <v>516</v>
      </c>
      <c r="Z43" s="1">
        <v>611</v>
      </c>
      <c r="AA43" s="1">
        <v>1163</v>
      </c>
      <c r="AB43" s="1">
        <v>546</v>
      </c>
      <c r="AC43" s="1">
        <v>617</v>
      </c>
    </row>
    <row r="44" spans="1:29" x14ac:dyDescent="0.3">
      <c r="A44" s="22">
        <v>39</v>
      </c>
      <c r="B44" s="1">
        <v>8263</v>
      </c>
      <c r="C44" s="1">
        <v>3983</v>
      </c>
      <c r="D44" s="1">
        <v>4280</v>
      </c>
      <c r="E44" s="1">
        <v>755</v>
      </c>
      <c r="F44" s="1">
        <v>332</v>
      </c>
      <c r="G44" s="1">
        <v>423</v>
      </c>
      <c r="H44" s="1">
        <v>1355</v>
      </c>
      <c r="I44" s="1">
        <v>653</v>
      </c>
      <c r="J44" s="1">
        <v>702</v>
      </c>
      <c r="K44" s="1">
        <v>977</v>
      </c>
      <c r="L44" s="1">
        <v>464</v>
      </c>
      <c r="M44" s="1">
        <v>513</v>
      </c>
      <c r="N44" s="1">
        <v>1765</v>
      </c>
      <c r="O44" s="1">
        <v>858</v>
      </c>
      <c r="P44" s="1">
        <v>907</v>
      </c>
      <c r="Q44" s="22">
        <v>39</v>
      </c>
      <c r="R44" s="1">
        <v>881</v>
      </c>
      <c r="S44" s="1">
        <v>448</v>
      </c>
      <c r="T44" s="1">
        <v>433</v>
      </c>
      <c r="U44" s="1">
        <v>512</v>
      </c>
      <c r="V44" s="1">
        <v>278</v>
      </c>
      <c r="W44" s="1">
        <v>234</v>
      </c>
      <c r="X44" s="1">
        <v>1033</v>
      </c>
      <c r="Y44" s="1">
        <v>497</v>
      </c>
      <c r="Z44" s="1">
        <v>536</v>
      </c>
      <c r="AA44" s="1">
        <v>985</v>
      </c>
      <c r="AB44" s="1">
        <v>453</v>
      </c>
      <c r="AC44" s="1">
        <v>532</v>
      </c>
    </row>
    <row r="45" spans="1:29" x14ac:dyDescent="0.3">
      <c r="A45" s="22">
        <v>40</v>
      </c>
      <c r="B45" s="1">
        <v>11819</v>
      </c>
      <c r="C45" s="1">
        <v>5742</v>
      </c>
      <c r="D45" s="1">
        <v>6077</v>
      </c>
      <c r="E45" s="1">
        <v>1287</v>
      </c>
      <c r="F45" s="1">
        <v>646</v>
      </c>
      <c r="G45" s="1">
        <v>641</v>
      </c>
      <c r="H45" s="1">
        <v>2264</v>
      </c>
      <c r="I45" s="1">
        <v>1139</v>
      </c>
      <c r="J45" s="1">
        <v>1125</v>
      </c>
      <c r="K45" s="1">
        <v>1251</v>
      </c>
      <c r="L45" s="1">
        <v>583</v>
      </c>
      <c r="M45" s="1">
        <v>668</v>
      </c>
      <c r="N45" s="1">
        <v>2464</v>
      </c>
      <c r="O45" s="1">
        <v>1236</v>
      </c>
      <c r="P45" s="1">
        <v>1228</v>
      </c>
      <c r="Q45" s="22">
        <v>40</v>
      </c>
      <c r="R45" s="1">
        <v>1301</v>
      </c>
      <c r="S45" s="1">
        <v>590</v>
      </c>
      <c r="T45" s="1">
        <v>711</v>
      </c>
      <c r="U45" s="1">
        <v>517</v>
      </c>
      <c r="V45" s="1">
        <v>245</v>
      </c>
      <c r="W45" s="1">
        <v>272</v>
      </c>
      <c r="X45" s="1">
        <v>1184</v>
      </c>
      <c r="Y45" s="1">
        <v>564</v>
      </c>
      <c r="Z45" s="1">
        <v>620</v>
      </c>
      <c r="AA45" s="1">
        <v>1551</v>
      </c>
      <c r="AB45" s="1">
        <v>739</v>
      </c>
      <c r="AC45" s="1">
        <v>812</v>
      </c>
    </row>
    <row r="46" spans="1:29" x14ac:dyDescent="0.3">
      <c r="A46" s="22">
        <v>41</v>
      </c>
      <c r="B46" s="1">
        <v>4564</v>
      </c>
      <c r="C46" s="1">
        <v>2356</v>
      </c>
      <c r="D46" s="1">
        <v>2208</v>
      </c>
      <c r="E46" s="1">
        <v>490</v>
      </c>
      <c r="F46" s="1">
        <v>256</v>
      </c>
      <c r="G46" s="1">
        <v>234</v>
      </c>
      <c r="H46" s="1">
        <v>738</v>
      </c>
      <c r="I46" s="1">
        <v>385</v>
      </c>
      <c r="J46" s="1">
        <v>353</v>
      </c>
      <c r="K46" s="1">
        <v>605</v>
      </c>
      <c r="L46" s="1">
        <v>327</v>
      </c>
      <c r="M46" s="1">
        <v>278</v>
      </c>
      <c r="N46" s="1">
        <v>1002</v>
      </c>
      <c r="O46" s="1">
        <v>488</v>
      </c>
      <c r="P46" s="1">
        <v>514</v>
      </c>
      <c r="Q46" s="22">
        <v>41</v>
      </c>
      <c r="R46" s="1">
        <v>435</v>
      </c>
      <c r="S46" s="1">
        <v>225</v>
      </c>
      <c r="T46" s="1">
        <v>210</v>
      </c>
      <c r="U46" s="1">
        <v>224</v>
      </c>
      <c r="V46" s="1">
        <v>105</v>
      </c>
      <c r="W46" s="1">
        <v>119</v>
      </c>
      <c r="X46" s="1">
        <v>559</v>
      </c>
      <c r="Y46" s="1">
        <v>308</v>
      </c>
      <c r="Z46" s="1">
        <v>251</v>
      </c>
      <c r="AA46" s="1">
        <v>511</v>
      </c>
      <c r="AB46" s="1">
        <v>262</v>
      </c>
      <c r="AC46" s="1">
        <v>249</v>
      </c>
    </row>
    <row r="47" spans="1:29" x14ac:dyDescent="0.3">
      <c r="A47" s="22">
        <v>42</v>
      </c>
      <c r="B47" s="1">
        <v>7071</v>
      </c>
      <c r="C47" s="1">
        <v>3813</v>
      </c>
      <c r="D47" s="1">
        <v>3258</v>
      </c>
      <c r="E47" s="1">
        <v>749</v>
      </c>
      <c r="F47" s="1">
        <v>415</v>
      </c>
      <c r="G47" s="1">
        <v>334</v>
      </c>
      <c r="H47" s="1">
        <v>1365</v>
      </c>
      <c r="I47" s="1">
        <v>751</v>
      </c>
      <c r="J47" s="1">
        <v>614</v>
      </c>
      <c r="K47" s="1">
        <v>714</v>
      </c>
      <c r="L47" s="1">
        <v>410</v>
      </c>
      <c r="M47" s="1">
        <v>304</v>
      </c>
      <c r="N47" s="1">
        <v>1598</v>
      </c>
      <c r="O47" s="1">
        <v>861</v>
      </c>
      <c r="P47" s="1">
        <v>737</v>
      </c>
      <c r="Q47" s="22">
        <v>42</v>
      </c>
      <c r="R47" s="1">
        <v>684</v>
      </c>
      <c r="S47" s="1">
        <v>354</v>
      </c>
      <c r="T47" s="1">
        <v>330</v>
      </c>
      <c r="U47" s="1">
        <v>340</v>
      </c>
      <c r="V47" s="1">
        <v>182</v>
      </c>
      <c r="W47" s="1">
        <v>158</v>
      </c>
      <c r="X47" s="1">
        <v>833</v>
      </c>
      <c r="Y47" s="1">
        <v>447</v>
      </c>
      <c r="Z47" s="1">
        <v>386</v>
      </c>
      <c r="AA47" s="1">
        <v>788</v>
      </c>
      <c r="AB47" s="1">
        <v>393</v>
      </c>
      <c r="AC47" s="1">
        <v>395</v>
      </c>
    </row>
    <row r="48" spans="1:29" x14ac:dyDescent="0.3">
      <c r="A48" s="22">
        <v>43</v>
      </c>
      <c r="B48" s="1">
        <v>4552</v>
      </c>
      <c r="C48" s="1">
        <v>2301</v>
      </c>
      <c r="D48" s="1">
        <v>2251</v>
      </c>
      <c r="E48" s="1">
        <v>463</v>
      </c>
      <c r="F48" s="1">
        <v>246</v>
      </c>
      <c r="G48" s="1">
        <v>217</v>
      </c>
      <c r="H48" s="1">
        <v>805</v>
      </c>
      <c r="I48" s="1">
        <v>398</v>
      </c>
      <c r="J48" s="1">
        <v>407</v>
      </c>
      <c r="K48" s="1">
        <v>505</v>
      </c>
      <c r="L48" s="1">
        <v>266</v>
      </c>
      <c r="M48" s="1">
        <v>239</v>
      </c>
      <c r="N48" s="1">
        <v>1003</v>
      </c>
      <c r="O48" s="1">
        <v>488</v>
      </c>
      <c r="P48" s="1">
        <v>515</v>
      </c>
      <c r="Q48" s="22">
        <v>43</v>
      </c>
      <c r="R48" s="1">
        <v>429</v>
      </c>
      <c r="S48" s="1">
        <v>203</v>
      </c>
      <c r="T48" s="1">
        <v>226</v>
      </c>
      <c r="U48" s="1">
        <v>244</v>
      </c>
      <c r="V48" s="1">
        <v>130</v>
      </c>
      <c r="W48" s="1">
        <v>114</v>
      </c>
      <c r="X48" s="1">
        <v>555</v>
      </c>
      <c r="Y48" s="1">
        <v>295</v>
      </c>
      <c r="Z48" s="1">
        <v>260</v>
      </c>
      <c r="AA48" s="1">
        <v>548</v>
      </c>
      <c r="AB48" s="1">
        <v>275</v>
      </c>
      <c r="AC48" s="1">
        <v>273</v>
      </c>
    </row>
    <row r="49" spans="1:29" x14ac:dyDescent="0.3">
      <c r="A49" s="22">
        <v>44</v>
      </c>
      <c r="B49" s="1">
        <v>3062</v>
      </c>
      <c r="C49" s="1">
        <v>1579</v>
      </c>
      <c r="D49" s="1">
        <v>1483</v>
      </c>
      <c r="E49" s="1">
        <v>300</v>
      </c>
      <c r="F49" s="1">
        <v>158</v>
      </c>
      <c r="G49" s="1">
        <v>142</v>
      </c>
      <c r="H49" s="1">
        <v>556</v>
      </c>
      <c r="I49" s="1">
        <v>281</v>
      </c>
      <c r="J49" s="1">
        <v>275</v>
      </c>
      <c r="K49" s="1">
        <v>342</v>
      </c>
      <c r="L49" s="1">
        <v>184</v>
      </c>
      <c r="M49" s="1">
        <v>158</v>
      </c>
      <c r="N49" s="1">
        <v>649</v>
      </c>
      <c r="O49" s="1">
        <v>327</v>
      </c>
      <c r="P49" s="1">
        <v>322</v>
      </c>
      <c r="Q49" s="22">
        <v>44</v>
      </c>
      <c r="R49" s="1">
        <v>273</v>
      </c>
      <c r="S49" s="1">
        <v>134</v>
      </c>
      <c r="T49" s="1">
        <v>139</v>
      </c>
      <c r="U49" s="1">
        <v>175</v>
      </c>
      <c r="V49" s="1">
        <v>84</v>
      </c>
      <c r="W49" s="1">
        <v>91</v>
      </c>
      <c r="X49" s="1">
        <v>390</v>
      </c>
      <c r="Y49" s="1">
        <v>197</v>
      </c>
      <c r="Z49" s="1">
        <v>193</v>
      </c>
      <c r="AA49" s="1">
        <v>377</v>
      </c>
      <c r="AB49" s="1">
        <v>214</v>
      </c>
      <c r="AC49" s="1">
        <v>163</v>
      </c>
    </row>
    <row r="50" spans="1:29" x14ac:dyDescent="0.3">
      <c r="A50" s="22">
        <v>45</v>
      </c>
      <c r="B50" s="1">
        <v>7808</v>
      </c>
      <c r="C50" s="1">
        <v>4349</v>
      </c>
      <c r="D50" s="1">
        <v>3459</v>
      </c>
      <c r="E50" s="1">
        <v>725</v>
      </c>
      <c r="F50" s="1">
        <v>452</v>
      </c>
      <c r="G50" s="1">
        <v>273</v>
      </c>
      <c r="H50" s="1">
        <v>1500</v>
      </c>
      <c r="I50" s="1">
        <v>836</v>
      </c>
      <c r="J50" s="1">
        <v>664</v>
      </c>
      <c r="K50" s="1">
        <v>707</v>
      </c>
      <c r="L50" s="1">
        <v>389</v>
      </c>
      <c r="M50" s="1">
        <v>318</v>
      </c>
      <c r="N50" s="1">
        <v>1691</v>
      </c>
      <c r="O50" s="1">
        <v>938</v>
      </c>
      <c r="P50" s="1">
        <v>753</v>
      </c>
      <c r="Q50" s="22">
        <v>45</v>
      </c>
      <c r="R50" s="1">
        <v>905</v>
      </c>
      <c r="S50" s="1">
        <v>484</v>
      </c>
      <c r="T50" s="1">
        <v>421</v>
      </c>
      <c r="U50" s="1">
        <v>410</v>
      </c>
      <c r="V50" s="1">
        <v>209</v>
      </c>
      <c r="W50" s="1">
        <v>201</v>
      </c>
      <c r="X50" s="1">
        <v>866</v>
      </c>
      <c r="Y50" s="1">
        <v>467</v>
      </c>
      <c r="Z50" s="1">
        <v>399</v>
      </c>
      <c r="AA50" s="1">
        <v>1004</v>
      </c>
      <c r="AB50" s="1">
        <v>574</v>
      </c>
      <c r="AC50" s="1">
        <v>430</v>
      </c>
    </row>
    <row r="51" spans="1:29" x14ac:dyDescent="0.3">
      <c r="A51" s="22">
        <v>46</v>
      </c>
      <c r="B51" s="1">
        <v>4852</v>
      </c>
      <c r="C51" s="1">
        <v>2474</v>
      </c>
      <c r="D51" s="1">
        <v>2378</v>
      </c>
      <c r="E51" s="1">
        <v>471</v>
      </c>
      <c r="F51" s="1">
        <v>228</v>
      </c>
      <c r="G51" s="1">
        <v>243</v>
      </c>
      <c r="H51" s="1">
        <v>862</v>
      </c>
      <c r="I51" s="1">
        <v>501</v>
      </c>
      <c r="J51" s="1">
        <v>361</v>
      </c>
      <c r="K51" s="1">
        <v>539</v>
      </c>
      <c r="L51" s="1">
        <v>262</v>
      </c>
      <c r="M51" s="1">
        <v>277</v>
      </c>
      <c r="N51" s="1">
        <v>1062</v>
      </c>
      <c r="O51" s="1">
        <v>527</v>
      </c>
      <c r="P51" s="1">
        <v>535</v>
      </c>
      <c r="Q51" s="22">
        <v>46</v>
      </c>
      <c r="R51" s="1">
        <v>480</v>
      </c>
      <c r="S51" s="1">
        <v>223</v>
      </c>
      <c r="T51" s="1">
        <v>257</v>
      </c>
      <c r="U51" s="1">
        <v>235</v>
      </c>
      <c r="V51" s="1">
        <v>113</v>
      </c>
      <c r="W51" s="1">
        <v>122</v>
      </c>
      <c r="X51" s="1">
        <v>630</v>
      </c>
      <c r="Y51" s="1">
        <v>331</v>
      </c>
      <c r="Z51" s="1">
        <v>299</v>
      </c>
      <c r="AA51" s="1">
        <v>573</v>
      </c>
      <c r="AB51" s="1">
        <v>289</v>
      </c>
      <c r="AC51" s="1">
        <v>284</v>
      </c>
    </row>
    <row r="52" spans="1:29" x14ac:dyDescent="0.3">
      <c r="A52" s="22">
        <v>47</v>
      </c>
      <c r="B52" s="1">
        <v>4601</v>
      </c>
      <c r="C52" s="1">
        <v>2338</v>
      </c>
      <c r="D52" s="1">
        <v>2263</v>
      </c>
      <c r="E52" s="1">
        <v>393</v>
      </c>
      <c r="F52" s="1">
        <v>216</v>
      </c>
      <c r="G52" s="1">
        <v>177</v>
      </c>
      <c r="H52" s="1">
        <v>758</v>
      </c>
      <c r="I52" s="1">
        <v>396</v>
      </c>
      <c r="J52" s="1">
        <v>362</v>
      </c>
      <c r="K52" s="1">
        <v>531</v>
      </c>
      <c r="L52" s="1">
        <v>262</v>
      </c>
      <c r="M52" s="1">
        <v>269</v>
      </c>
      <c r="N52" s="1">
        <v>1035</v>
      </c>
      <c r="O52" s="1">
        <v>507</v>
      </c>
      <c r="P52" s="1">
        <v>528</v>
      </c>
      <c r="Q52" s="22">
        <v>47</v>
      </c>
      <c r="R52" s="1">
        <v>513</v>
      </c>
      <c r="S52" s="1">
        <v>272</v>
      </c>
      <c r="T52" s="1">
        <v>241</v>
      </c>
      <c r="U52" s="1">
        <v>255</v>
      </c>
      <c r="V52" s="1">
        <v>124</v>
      </c>
      <c r="W52" s="1">
        <v>131</v>
      </c>
      <c r="X52" s="1">
        <v>553</v>
      </c>
      <c r="Y52" s="1">
        <v>273</v>
      </c>
      <c r="Z52" s="1">
        <v>280</v>
      </c>
      <c r="AA52" s="1">
        <v>563</v>
      </c>
      <c r="AB52" s="1">
        <v>288</v>
      </c>
      <c r="AC52" s="1">
        <v>275</v>
      </c>
    </row>
    <row r="53" spans="1:29" x14ac:dyDescent="0.3">
      <c r="A53" s="22">
        <v>48</v>
      </c>
      <c r="B53" s="1">
        <v>6763</v>
      </c>
      <c r="C53" s="1">
        <v>3481</v>
      </c>
      <c r="D53" s="1">
        <v>3282</v>
      </c>
      <c r="E53" s="1">
        <v>597</v>
      </c>
      <c r="F53" s="1">
        <v>319</v>
      </c>
      <c r="G53" s="1">
        <v>278</v>
      </c>
      <c r="H53" s="1">
        <v>1073</v>
      </c>
      <c r="I53" s="1">
        <v>564</v>
      </c>
      <c r="J53" s="1">
        <v>509</v>
      </c>
      <c r="K53" s="1">
        <v>698</v>
      </c>
      <c r="L53" s="1">
        <v>342</v>
      </c>
      <c r="M53" s="1">
        <v>356</v>
      </c>
      <c r="N53" s="1">
        <v>1549</v>
      </c>
      <c r="O53" s="1">
        <v>784</v>
      </c>
      <c r="P53" s="1">
        <v>765</v>
      </c>
      <c r="Q53" s="22">
        <v>48</v>
      </c>
      <c r="R53" s="1">
        <v>730</v>
      </c>
      <c r="S53" s="1">
        <v>367</v>
      </c>
      <c r="T53" s="1">
        <v>363</v>
      </c>
      <c r="U53" s="1">
        <v>321</v>
      </c>
      <c r="V53" s="1">
        <v>164</v>
      </c>
      <c r="W53" s="1">
        <v>157</v>
      </c>
      <c r="X53" s="1">
        <v>821</v>
      </c>
      <c r="Y53" s="1">
        <v>430</v>
      </c>
      <c r="Z53" s="1">
        <v>391</v>
      </c>
      <c r="AA53" s="1">
        <v>974</v>
      </c>
      <c r="AB53" s="1">
        <v>511</v>
      </c>
      <c r="AC53" s="1">
        <v>463</v>
      </c>
    </row>
    <row r="54" spans="1:29" x14ac:dyDescent="0.3">
      <c r="A54" s="22">
        <v>49</v>
      </c>
      <c r="B54" s="1">
        <v>5764</v>
      </c>
      <c r="C54" s="1">
        <v>3035</v>
      </c>
      <c r="D54" s="1">
        <v>2729</v>
      </c>
      <c r="E54" s="1">
        <v>511</v>
      </c>
      <c r="F54" s="1">
        <v>257</v>
      </c>
      <c r="G54" s="1">
        <v>254</v>
      </c>
      <c r="H54" s="1">
        <v>840</v>
      </c>
      <c r="I54" s="1">
        <v>451</v>
      </c>
      <c r="J54" s="1">
        <v>389</v>
      </c>
      <c r="K54" s="1">
        <v>657</v>
      </c>
      <c r="L54" s="1">
        <v>363</v>
      </c>
      <c r="M54" s="1">
        <v>294</v>
      </c>
      <c r="N54" s="1">
        <v>1326</v>
      </c>
      <c r="O54" s="1">
        <v>700</v>
      </c>
      <c r="P54" s="1">
        <v>626</v>
      </c>
      <c r="Q54" s="22">
        <v>49</v>
      </c>
      <c r="R54" s="1">
        <v>622</v>
      </c>
      <c r="S54" s="1">
        <v>318</v>
      </c>
      <c r="T54" s="1">
        <v>304</v>
      </c>
      <c r="U54" s="1">
        <v>350</v>
      </c>
      <c r="V54" s="1">
        <v>193</v>
      </c>
      <c r="W54" s="1">
        <v>157</v>
      </c>
      <c r="X54" s="1">
        <v>748</v>
      </c>
      <c r="Y54" s="1">
        <v>379</v>
      </c>
      <c r="Z54" s="1">
        <v>369</v>
      </c>
      <c r="AA54" s="1">
        <v>710</v>
      </c>
      <c r="AB54" s="1">
        <v>374</v>
      </c>
      <c r="AC54" s="1">
        <v>336</v>
      </c>
    </row>
    <row r="55" spans="1:29" x14ac:dyDescent="0.3">
      <c r="A55" s="22">
        <v>50</v>
      </c>
      <c r="B55" s="1">
        <v>7077</v>
      </c>
      <c r="C55" s="1">
        <v>3699</v>
      </c>
      <c r="D55" s="1">
        <v>3378</v>
      </c>
      <c r="E55" s="1">
        <v>804</v>
      </c>
      <c r="F55" s="1">
        <v>464</v>
      </c>
      <c r="G55" s="1">
        <v>340</v>
      </c>
      <c r="H55" s="1">
        <v>1283</v>
      </c>
      <c r="I55" s="1">
        <v>735</v>
      </c>
      <c r="J55" s="1">
        <v>548</v>
      </c>
      <c r="K55" s="1">
        <v>753</v>
      </c>
      <c r="L55" s="1">
        <v>388</v>
      </c>
      <c r="M55" s="1">
        <v>365</v>
      </c>
      <c r="N55" s="1">
        <v>1446</v>
      </c>
      <c r="O55" s="1">
        <v>710</v>
      </c>
      <c r="P55" s="1">
        <v>736</v>
      </c>
      <c r="Q55" s="22">
        <v>50</v>
      </c>
      <c r="R55" s="1">
        <v>883</v>
      </c>
      <c r="S55" s="1">
        <v>440</v>
      </c>
      <c r="T55" s="1">
        <v>443</v>
      </c>
      <c r="U55" s="1">
        <v>259</v>
      </c>
      <c r="V55" s="1">
        <v>126</v>
      </c>
      <c r="W55" s="1">
        <v>133</v>
      </c>
      <c r="X55" s="1">
        <v>736</v>
      </c>
      <c r="Y55" s="1">
        <v>361</v>
      </c>
      <c r="Z55" s="1">
        <v>375</v>
      </c>
      <c r="AA55" s="1">
        <v>913</v>
      </c>
      <c r="AB55" s="1">
        <v>475</v>
      </c>
      <c r="AC55" s="1">
        <v>438</v>
      </c>
    </row>
    <row r="56" spans="1:29" x14ac:dyDescent="0.3">
      <c r="A56" s="22">
        <v>51</v>
      </c>
      <c r="B56" s="1">
        <v>3013</v>
      </c>
      <c r="C56" s="1">
        <v>1644</v>
      </c>
      <c r="D56" s="1">
        <v>1369</v>
      </c>
      <c r="E56" s="1">
        <v>280</v>
      </c>
      <c r="F56" s="1">
        <v>155</v>
      </c>
      <c r="G56" s="1">
        <v>125</v>
      </c>
      <c r="H56" s="1">
        <v>414</v>
      </c>
      <c r="I56" s="1">
        <v>245</v>
      </c>
      <c r="J56" s="1">
        <v>169</v>
      </c>
      <c r="K56" s="1">
        <v>411</v>
      </c>
      <c r="L56" s="1">
        <v>192</v>
      </c>
      <c r="M56" s="1">
        <v>219</v>
      </c>
      <c r="N56" s="1">
        <v>672</v>
      </c>
      <c r="O56" s="1">
        <v>371</v>
      </c>
      <c r="P56" s="1">
        <v>301</v>
      </c>
      <c r="Q56" s="22">
        <v>51</v>
      </c>
      <c r="R56" s="1">
        <v>303</v>
      </c>
      <c r="S56" s="1">
        <v>178</v>
      </c>
      <c r="T56" s="1">
        <v>125</v>
      </c>
      <c r="U56" s="1">
        <v>160</v>
      </c>
      <c r="V56" s="1">
        <v>82</v>
      </c>
      <c r="W56" s="1">
        <v>78</v>
      </c>
      <c r="X56" s="1">
        <v>385</v>
      </c>
      <c r="Y56" s="1">
        <v>193</v>
      </c>
      <c r="Z56" s="1">
        <v>192</v>
      </c>
      <c r="AA56" s="1">
        <v>388</v>
      </c>
      <c r="AB56" s="1">
        <v>228</v>
      </c>
      <c r="AC56" s="1">
        <v>160</v>
      </c>
    </row>
    <row r="57" spans="1:29" x14ac:dyDescent="0.3">
      <c r="A57" s="22">
        <v>52</v>
      </c>
      <c r="B57" s="1">
        <v>3950</v>
      </c>
      <c r="C57" s="1">
        <v>2195</v>
      </c>
      <c r="D57" s="1">
        <v>1755</v>
      </c>
      <c r="E57" s="1">
        <v>408</v>
      </c>
      <c r="F57" s="1">
        <v>236</v>
      </c>
      <c r="G57" s="1">
        <v>172</v>
      </c>
      <c r="H57" s="1">
        <v>601</v>
      </c>
      <c r="I57" s="1">
        <v>355</v>
      </c>
      <c r="J57" s="1">
        <v>246</v>
      </c>
      <c r="K57" s="1">
        <v>447</v>
      </c>
      <c r="L57" s="1">
        <v>224</v>
      </c>
      <c r="M57" s="1">
        <v>223</v>
      </c>
      <c r="N57" s="1">
        <v>890</v>
      </c>
      <c r="O57" s="1">
        <v>489</v>
      </c>
      <c r="P57" s="1">
        <v>401</v>
      </c>
      <c r="Q57" s="22">
        <v>52</v>
      </c>
      <c r="R57" s="1">
        <v>413</v>
      </c>
      <c r="S57" s="1">
        <v>234</v>
      </c>
      <c r="T57" s="1">
        <v>179</v>
      </c>
      <c r="U57" s="1">
        <v>212</v>
      </c>
      <c r="V57" s="1">
        <v>114</v>
      </c>
      <c r="W57" s="1">
        <v>98</v>
      </c>
      <c r="X57" s="1">
        <v>489</v>
      </c>
      <c r="Y57" s="1">
        <v>271</v>
      </c>
      <c r="Z57" s="1">
        <v>218</v>
      </c>
      <c r="AA57" s="1">
        <v>490</v>
      </c>
      <c r="AB57" s="1">
        <v>272</v>
      </c>
      <c r="AC57" s="1">
        <v>218</v>
      </c>
    </row>
    <row r="58" spans="1:29" x14ac:dyDescent="0.3">
      <c r="A58" s="22">
        <v>53</v>
      </c>
      <c r="B58" s="1">
        <v>2807</v>
      </c>
      <c r="C58" s="1">
        <v>1495</v>
      </c>
      <c r="D58" s="1">
        <v>1312</v>
      </c>
      <c r="E58" s="1">
        <v>279</v>
      </c>
      <c r="F58" s="1">
        <v>165</v>
      </c>
      <c r="G58" s="1">
        <v>114</v>
      </c>
      <c r="H58" s="1">
        <v>437</v>
      </c>
      <c r="I58" s="1">
        <v>230</v>
      </c>
      <c r="J58" s="1">
        <v>207</v>
      </c>
      <c r="K58" s="1">
        <v>332</v>
      </c>
      <c r="L58" s="1">
        <v>177</v>
      </c>
      <c r="M58" s="1">
        <v>155</v>
      </c>
      <c r="N58" s="1">
        <v>607</v>
      </c>
      <c r="O58" s="1">
        <v>318</v>
      </c>
      <c r="P58" s="1">
        <v>289</v>
      </c>
      <c r="Q58" s="22">
        <v>53</v>
      </c>
      <c r="R58" s="1">
        <v>327</v>
      </c>
      <c r="S58" s="1">
        <v>153</v>
      </c>
      <c r="T58" s="1">
        <v>174</v>
      </c>
      <c r="U58" s="1">
        <v>160</v>
      </c>
      <c r="V58" s="1">
        <v>90</v>
      </c>
      <c r="W58" s="1">
        <v>70</v>
      </c>
      <c r="X58" s="1">
        <v>355</v>
      </c>
      <c r="Y58" s="1">
        <v>188</v>
      </c>
      <c r="Z58" s="1">
        <v>167</v>
      </c>
      <c r="AA58" s="1">
        <v>310</v>
      </c>
      <c r="AB58" s="1">
        <v>174</v>
      </c>
      <c r="AC58" s="1">
        <v>136</v>
      </c>
    </row>
    <row r="59" spans="1:29" x14ac:dyDescent="0.3">
      <c r="A59" s="22">
        <v>54</v>
      </c>
      <c r="B59" s="1">
        <v>3203</v>
      </c>
      <c r="C59" s="1">
        <v>1753</v>
      </c>
      <c r="D59" s="1">
        <v>1450</v>
      </c>
      <c r="E59" s="1">
        <v>315</v>
      </c>
      <c r="F59" s="1">
        <v>185</v>
      </c>
      <c r="G59" s="1">
        <v>130</v>
      </c>
      <c r="H59" s="1">
        <v>535</v>
      </c>
      <c r="I59" s="1">
        <v>294</v>
      </c>
      <c r="J59" s="1">
        <v>241</v>
      </c>
      <c r="K59" s="1">
        <v>375</v>
      </c>
      <c r="L59" s="1">
        <v>212</v>
      </c>
      <c r="M59" s="1">
        <v>163</v>
      </c>
      <c r="N59" s="1">
        <v>717</v>
      </c>
      <c r="O59" s="1">
        <v>389</v>
      </c>
      <c r="P59" s="1">
        <v>328</v>
      </c>
      <c r="Q59" s="22">
        <v>54</v>
      </c>
      <c r="R59" s="1">
        <v>330</v>
      </c>
      <c r="S59" s="1">
        <v>173</v>
      </c>
      <c r="T59" s="1">
        <v>157</v>
      </c>
      <c r="U59" s="1">
        <v>129</v>
      </c>
      <c r="V59" s="1">
        <v>63</v>
      </c>
      <c r="W59" s="1">
        <v>66</v>
      </c>
      <c r="X59" s="1">
        <v>408</v>
      </c>
      <c r="Y59" s="1">
        <v>216</v>
      </c>
      <c r="Z59" s="1">
        <v>192</v>
      </c>
      <c r="AA59" s="1">
        <v>394</v>
      </c>
      <c r="AB59" s="1">
        <v>221</v>
      </c>
      <c r="AC59" s="1">
        <v>173</v>
      </c>
    </row>
    <row r="60" spans="1:29" x14ac:dyDescent="0.3">
      <c r="A60" s="22">
        <v>55</v>
      </c>
      <c r="B60" s="1">
        <v>3404</v>
      </c>
      <c r="C60" s="1">
        <v>1818</v>
      </c>
      <c r="D60" s="1">
        <v>1586</v>
      </c>
      <c r="E60" s="1">
        <v>319</v>
      </c>
      <c r="F60" s="1">
        <v>168</v>
      </c>
      <c r="G60" s="1">
        <v>151</v>
      </c>
      <c r="H60" s="1">
        <v>559</v>
      </c>
      <c r="I60" s="1">
        <v>321</v>
      </c>
      <c r="J60" s="1">
        <v>238</v>
      </c>
      <c r="K60" s="1">
        <v>389</v>
      </c>
      <c r="L60" s="1">
        <v>186</v>
      </c>
      <c r="M60" s="1">
        <v>203</v>
      </c>
      <c r="N60" s="1">
        <v>725</v>
      </c>
      <c r="O60" s="1">
        <v>378</v>
      </c>
      <c r="P60" s="1">
        <v>347</v>
      </c>
      <c r="Q60" s="22">
        <v>55</v>
      </c>
      <c r="R60" s="1">
        <v>421</v>
      </c>
      <c r="S60" s="1">
        <v>225</v>
      </c>
      <c r="T60" s="1">
        <v>196</v>
      </c>
      <c r="U60" s="1">
        <v>169</v>
      </c>
      <c r="V60" s="1">
        <v>94</v>
      </c>
      <c r="W60" s="1">
        <v>75</v>
      </c>
      <c r="X60" s="1">
        <v>417</v>
      </c>
      <c r="Y60" s="1">
        <v>195</v>
      </c>
      <c r="Z60" s="1">
        <v>222</v>
      </c>
      <c r="AA60" s="1">
        <v>405</v>
      </c>
      <c r="AB60" s="1">
        <v>251</v>
      </c>
      <c r="AC60" s="1">
        <v>154</v>
      </c>
    </row>
    <row r="61" spans="1:29" x14ac:dyDescent="0.3">
      <c r="A61" s="22">
        <v>56</v>
      </c>
      <c r="B61" s="1">
        <v>3295</v>
      </c>
      <c r="C61" s="1">
        <v>1931</v>
      </c>
      <c r="D61" s="1">
        <v>1364</v>
      </c>
      <c r="E61" s="1">
        <v>317</v>
      </c>
      <c r="F61" s="1">
        <v>184</v>
      </c>
      <c r="G61" s="1">
        <v>133</v>
      </c>
      <c r="H61" s="1">
        <v>498</v>
      </c>
      <c r="I61" s="1">
        <v>324</v>
      </c>
      <c r="J61" s="1">
        <v>174</v>
      </c>
      <c r="K61" s="1">
        <v>423</v>
      </c>
      <c r="L61" s="1">
        <v>220</v>
      </c>
      <c r="M61" s="1">
        <v>203</v>
      </c>
      <c r="N61" s="1">
        <v>746</v>
      </c>
      <c r="O61" s="1">
        <v>444</v>
      </c>
      <c r="P61" s="1">
        <v>302</v>
      </c>
      <c r="Q61" s="22">
        <v>56</v>
      </c>
      <c r="R61" s="1">
        <v>369</v>
      </c>
      <c r="S61" s="1">
        <v>214</v>
      </c>
      <c r="T61" s="1">
        <v>155</v>
      </c>
      <c r="U61" s="1">
        <v>165</v>
      </c>
      <c r="V61" s="1">
        <v>94</v>
      </c>
      <c r="W61" s="1">
        <v>71</v>
      </c>
      <c r="X61" s="1">
        <v>370</v>
      </c>
      <c r="Y61" s="1">
        <v>194</v>
      </c>
      <c r="Z61" s="1">
        <v>176</v>
      </c>
      <c r="AA61" s="1">
        <v>407</v>
      </c>
      <c r="AB61" s="1">
        <v>257</v>
      </c>
      <c r="AC61" s="1">
        <v>150</v>
      </c>
    </row>
    <row r="62" spans="1:29" x14ac:dyDescent="0.3">
      <c r="A62" s="22">
        <v>57</v>
      </c>
      <c r="B62" s="1">
        <v>2715</v>
      </c>
      <c r="C62" s="1">
        <v>1487</v>
      </c>
      <c r="D62" s="1">
        <v>1228</v>
      </c>
      <c r="E62" s="1">
        <v>255</v>
      </c>
      <c r="F62" s="1">
        <v>141</v>
      </c>
      <c r="G62" s="1">
        <v>114</v>
      </c>
      <c r="H62" s="1">
        <v>393</v>
      </c>
      <c r="I62" s="1">
        <v>208</v>
      </c>
      <c r="J62" s="1">
        <v>185</v>
      </c>
      <c r="K62" s="1">
        <v>333</v>
      </c>
      <c r="L62" s="1">
        <v>168</v>
      </c>
      <c r="M62" s="1">
        <v>165</v>
      </c>
      <c r="N62" s="1">
        <v>587</v>
      </c>
      <c r="O62" s="1">
        <v>333</v>
      </c>
      <c r="P62" s="1">
        <v>254</v>
      </c>
      <c r="Q62" s="22">
        <v>57</v>
      </c>
      <c r="R62" s="1">
        <v>330</v>
      </c>
      <c r="S62" s="1">
        <v>190</v>
      </c>
      <c r="T62" s="1">
        <v>140</v>
      </c>
      <c r="U62" s="1">
        <v>147</v>
      </c>
      <c r="V62" s="1">
        <v>64</v>
      </c>
      <c r="W62" s="1">
        <v>83</v>
      </c>
      <c r="X62" s="1">
        <v>341</v>
      </c>
      <c r="Y62" s="1">
        <v>172</v>
      </c>
      <c r="Z62" s="1">
        <v>169</v>
      </c>
      <c r="AA62" s="1">
        <v>329</v>
      </c>
      <c r="AB62" s="1">
        <v>211</v>
      </c>
      <c r="AC62" s="1">
        <v>118</v>
      </c>
    </row>
    <row r="63" spans="1:29" x14ac:dyDescent="0.3">
      <c r="A63" s="22">
        <v>58</v>
      </c>
      <c r="B63" s="1">
        <v>3608</v>
      </c>
      <c r="C63" s="1">
        <v>1856</v>
      </c>
      <c r="D63" s="1">
        <v>1752</v>
      </c>
      <c r="E63" s="1">
        <v>321</v>
      </c>
      <c r="F63" s="1">
        <v>196</v>
      </c>
      <c r="G63" s="1">
        <v>125</v>
      </c>
      <c r="H63" s="1">
        <v>493</v>
      </c>
      <c r="I63" s="1">
        <v>259</v>
      </c>
      <c r="J63" s="1">
        <v>234</v>
      </c>
      <c r="K63" s="1">
        <v>498</v>
      </c>
      <c r="L63" s="1">
        <v>267</v>
      </c>
      <c r="M63" s="1">
        <v>231</v>
      </c>
      <c r="N63" s="1">
        <v>794</v>
      </c>
      <c r="O63" s="1">
        <v>405</v>
      </c>
      <c r="P63" s="1">
        <v>389</v>
      </c>
      <c r="Q63" s="22">
        <v>58</v>
      </c>
      <c r="R63" s="1">
        <v>432</v>
      </c>
      <c r="S63" s="1">
        <v>198</v>
      </c>
      <c r="T63" s="1">
        <v>234</v>
      </c>
      <c r="U63" s="1">
        <v>184</v>
      </c>
      <c r="V63" s="1">
        <v>75</v>
      </c>
      <c r="W63" s="1">
        <v>109</v>
      </c>
      <c r="X63" s="1">
        <v>456</v>
      </c>
      <c r="Y63" s="1">
        <v>235</v>
      </c>
      <c r="Z63" s="1">
        <v>221</v>
      </c>
      <c r="AA63" s="1">
        <v>430</v>
      </c>
      <c r="AB63" s="1">
        <v>221</v>
      </c>
      <c r="AC63" s="1">
        <v>209</v>
      </c>
    </row>
    <row r="64" spans="1:29" x14ac:dyDescent="0.3">
      <c r="A64" s="22">
        <v>59</v>
      </c>
      <c r="B64" s="1">
        <v>2858</v>
      </c>
      <c r="C64" s="1">
        <v>1536</v>
      </c>
      <c r="D64" s="1">
        <v>1322</v>
      </c>
      <c r="E64" s="1">
        <v>291</v>
      </c>
      <c r="F64" s="1">
        <v>177</v>
      </c>
      <c r="G64" s="1">
        <v>114</v>
      </c>
      <c r="H64" s="1">
        <v>366</v>
      </c>
      <c r="I64" s="1">
        <v>188</v>
      </c>
      <c r="J64" s="1">
        <v>178</v>
      </c>
      <c r="K64" s="1">
        <v>377</v>
      </c>
      <c r="L64" s="1">
        <v>220</v>
      </c>
      <c r="M64" s="1">
        <v>157</v>
      </c>
      <c r="N64" s="1">
        <v>671</v>
      </c>
      <c r="O64" s="1">
        <v>349</v>
      </c>
      <c r="P64" s="1">
        <v>322</v>
      </c>
      <c r="Q64" s="22">
        <v>59</v>
      </c>
      <c r="R64" s="1">
        <v>320</v>
      </c>
      <c r="S64" s="1">
        <v>170</v>
      </c>
      <c r="T64" s="1">
        <v>150</v>
      </c>
      <c r="U64" s="1">
        <v>143</v>
      </c>
      <c r="V64" s="1">
        <v>71</v>
      </c>
      <c r="W64" s="1">
        <v>72</v>
      </c>
      <c r="X64" s="1">
        <v>388</v>
      </c>
      <c r="Y64" s="1">
        <v>199</v>
      </c>
      <c r="Z64" s="1">
        <v>189</v>
      </c>
      <c r="AA64" s="1">
        <v>302</v>
      </c>
      <c r="AB64" s="1">
        <v>162</v>
      </c>
      <c r="AC64" s="1">
        <v>140</v>
      </c>
    </row>
    <row r="65" spans="1:29" x14ac:dyDescent="0.3">
      <c r="A65" s="22">
        <v>60</v>
      </c>
      <c r="B65" s="1">
        <v>4555</v>
      </c>
      <c r="C65" s="1">
        <v>2533</v>
      </c>
      <c r="D65" s="1">
        <v>2022</v>
      </c>
      <c r="E65" s="1">
        <v>615</v>
      </c>
      <c r="F65" s="1">
        <v>392</v>
      </c>
      <c r="G65" s="1">
        <v>223</v>
      </c>
      <c r="H65" s="1">
        <v>780</v>
      </c>
      <c r="I65" s="1">
        <v>439</v>
      </c>
      <c r="J65" s="1">
        <v>341</v>
      </c>
      <c r="K65" s="1">
        <v>478</v>
      </c>
      <c r="L65" s="1">
        <v>264</v>
      </c>
      <c r="M65" s="1">
        <v>214</v>
      </c>
      <c r="N65" s="1">
        <v>874</v>
      </c>
      <c r="O65" s="1">
        <v>467</v>
      </c>
      <c r="P65" s="1">
        <v>407</v>
      </c>
      <c r="Q65" s="22">
        <v>60</v>
      </c>
      <c r="R65" s="1">
        <v>573</v>
      </c>
      <c r="S65" s="1">
        <v>270</v>
      </c>
      <c r="T65" s="1">
        <v>303</v>
      </c>
      <c r="U65" s="1">
        <v>184</v>
      </c>
      <c r="V65" s="1">
        <v>89</v>
      </c>
      <c r="W65" s="1">
        <v>95</v>
      </c>
      <c r="X65" s="1">
        <v>501</v>
      </c>
      <c r="Y65" s="1">
        <v>249</v>
      </c>
      <c r="Z65" s="1">
        <v>252</v>
      </c>
      <c r="AA65" s="1">
        <v>550</v>
      </c>
      <c r="AB65" s="1">
        <v>363</v>
      </c>
      <c r="AC65" s="1">
        <v>187</v>
      </c>
    </row>
    <row r="66" spans="1:29" x14ac:dyDescent="0.3">
      <c r="A66" s="22">
        <v>61</v>
      </c>
      <c r="B66" s="1">
        <v>1770</v>
      </c>
      <c r="C66" s="1">
        <v>1033</v>
      </c>
      <c r="D66" s="1">
        <v>737</v>
      </c>
      <c r="E66" s="1">
        <v>209</v>
      </c>
      <c r="F66" s="1">
        <v>127</v>
      </c>
      <c r="G66" s="1">
        <v>82</v>
      </c>
      <c r="H66" s="1">
        <v>275</v>
      </c>
      <c r="I66" s="1">
        <v>190</v>
      </c>
      <c r="J66" s="1">
        <v>85</v>
      </c>
      <c r="K66" s="1">
        <v>251</v>
      </c>
      <c r="L66" s="1">
        <v>122</v>
      </c>
      <c r="M66" s="1">
        <v>129</v>
      </c>
      <c r="N66" s="1">
        <v>329</v>
      </c>
      <c r="O66" s="1">
        <v>195</v>
      </c>
      <c r="P66" s="1">
        <v>134</v>
      </c>
      <c r="Q66" s="22">
        <v>61</v>
      </c>
      <c r="R66" s="1">
        <v>182</v>
      </c>
      <c r="S66" s="1">
        <v>105</v>
      </c>
      <c r="T66" s="1">
        <v>77</v>
      </c>
      <c r="U66" s="1">
        <v>90</v>
      </c>
      <c r="V66" s="1">
        <v>46</v>
      </c>
      <c r="W66" s="1">
        <v>44</v>
      </c>
      <c r="X66" s="1">
        <v>245</v>
      </c>
      <c r="Y66" s="1">
        <v>122</v>
      </c>
      <c r="Z66" s="1">
        <v>123</v>
      </c>
      <c r="AA66" s="1">
        <v>189</v>
      </c>
      <c r="AB66" s="1">
        <v>126</v>
      </c>
      <c r="AC66" s="1">
        <v>63</v>
      </c>
    </row>
    <row r="67" spans="1:29" x14ac:dyDescent="0.3">
      <c r="A67" s="22">
        <v>62</v>
      </c>
      <c r="B67" s="1">
        <v>2235</v>
      </c>
      <c r="C67" s="1">
        <v>1270</v>
      </c>
      <c r="D67" s="1">
        <v>965</v>
      </c>
      <c r="E67" s="1">
        <v>281</v>
      </c>
      <c r="F67" s="1">
        <v>171</v>
      </c>
      <c r="G67" s="1">
        <v>110</v>
      </c>
      <c r="H67" s="1">
        <v>328</v>
      </c>
      <c r="I67" s="1">
        <v>191</v>
      </c>
      <c r="J67" s="1">
        <v>137</v>
      </c>
      <c r="K67" s="1">
        <v>244</v>
      </c>
      <c r="L67" s="1">
        <v>129</v>
      </c>
      <c r="M67" s="1">
        <v>115</v>
      </c>
      <c r="N67" s="1">
        <v>477</v>
      </c>
      <c r="O67" s="1">
        <v>261</v>
      </c>
      <c r="P67" s="1">
        <v>216</v>
      </c>
      <c r="Q67" s="22">
        <v>62</v>
      </c>
      <c r="R67" s="1">
        <v>256</v>
      </c>
      <c r="S67" s="1">
        <v>143</v>
      </c>
      <c r="T67" s="1">
        <v>113</v>
      </c>
      <c r="U67" s="1">
        <v>130</v>
      </c>
      <c r="V67" s="1">
        <v>68</v>
      </c>
      <c r="W67" s="1">
        <v>62</v>
      </c>
      <c r="X67" s="1">
        <v>303</v>
      </c>
      <c r="Y67" s="1">
        <v>168</v>
      </c>
      <c r="Z67" s="1">
        <v>135</v>
      </c>
      <c r="AA67" s="1">
        <v>216</v>
      </c>
      <c r="AB67" s="1">
        <v>139</v>
      </c>
      <c r="AC67" s="1">
        <v>77</v>
      </c>
    </row>
    <row r="68" spans="1:29" x14ac:dyDescent="0.3">
      <c r="A68" s="22">
        <v>63</v>
      </c>
      <c r="B68" s="1">
        <v>1732</v>
      </c>
      <c r="C68" s="1">
        <v>911</v>
      </c>
      <c r="D68" s="1">
        <v>821</v>
      </c>
      <c r="E68" s="1">
        <v>205</v>
      </c>
      <c r="F68" s="1">
        <v>115</v>
      </c>
      <c r="G68" s="1">
        <v>90</v>
      </c>
      <c r="H68" s="1">
        <v>253</v>
      </c>
      <c r="I68" s="1">
        <v>132</v>
      </c>
      <c r="J68" s="1">
        <v>121</v>
      </c>
      <c r="K68" s="1">
        <v>239</v>
      </c>
      <c r="L68" s="1">
        <v>115</v>
      </c>
      <c r="M68" s="1">
        <v>124</v>
      </c>
      <c r="N68" s="1">
        <v>366</v>
      </c>
      <c r="O68" s="1">
        <v>174</v>
      </c>
      <c r="P68" s="1">
        <v>192</v>
      </c>
      <c r="Q68" s="22">
        <v>63</v>
      </c>
      <c r="R68" s="1">
        <v>192</v>
      </c>
      <c r="S68" s="1">
        <v>108</v>
      </c>
      <c r="T68" s="1">
        <v>84</v>
      </c>
      <c r="U68" s="1">
        <v>100</v>
      </c>
      <c r="V68" s="1">
        <v>50</v>
      </c>
      <c r="W68" s="1">
        <v>50</v>
      </c>
      <c r="X68" s="1">
        <v>187</v>
      </c>
      <c r="Y68" s="1">
        <v>92</v>
      </c>
      <c r="Z68" s="1">
        <v>95</v>
      </c>
      <c r="AA68" s="1">
        <v>190</v>
      </c>
      <c r="AB68" s="1">
        <v>125</v>
      </c>
      <c r="AC68" s="1">
        <v>65</v>
      </c>
    </row>
    <row r="69" spans="1:29" x14ac:dyDescent="0.3">
      <c r="A69" s="22">
        <v>64</v>
      </c>
      <c r="B69" s="1">
        <v>1502</v>
      </c>
      <c r="C69" s="1">
        <v>850</v>
      </c>
      <c r="D69" s="1">
        <v>652</v>
      </c>
      <c r="E69" s="1">
        <v>166</v>
      </c>
      <c r="F69" s="1">
        <v>107</v>
      </c>
      <c r="G69" s="1">
        <v>59</v>
      </c>
      <c r="H69" s="1">
        <v>215</v>
      </c>
      <c r="I69" s="1">
        <v>139</v>
      </c>
      <c r="J69" s="1">
        <v>76</v>
      </c>
      <c r="K69" s="1">
        <v>207</v>
      </c>
      <c r="L69" s="1">
        <v>112</v>
      </c>
      <c r="M69" s="1">
        <v>95</v>
      </c>
      <c r="N69" s="1">
        <v>274</v>
      </c>
      <c r="O69" s="1">
        <v>148</v>
      </c>
      <c r="P69" s="1">
        <v>126</v>
      </c>
      <c r="Q69" s="22">
        <v>64</v>
      </c>
      <c r="R69" s="1">
        <v>160</v>
      </c>
      <c r="S69" s="1">
        <v>77</v>
      </c>
      <c r="T69" s="1">
        <v>83</v>
      </c>
      <c r="U69" s="1">
        <v>98</v>
      </c>
      <c r="V69" s="1">
        <v>48</v>
      </c>
      <c r="W69" s="1">
        <v>50</v>
      </c>
      <c r="X69" s="1">
        <v>206</v>
      </c>
      <c r="Y69" s="1">
        <v>116</v>
      </c>
      <c r="Z69" s="1">
        <v>90</v>
      </c>
      <c r="AA69" s="1">
        <v>176</v>
      </c>
      <c r="AB69" s="1">
        <v>103</v>
      </c>
      <c r="AC69" s="1">
        <v>73</v>
      </c>
    </row>
    <row r="70" spans="1:29" x14ac:dyDescent="0.3">
      <c r="A70" s="22">
        <v>65</v>
      </c>
      <c r="B70" s="1">
        <v>2909</v>
      </c>
      <c r="C70" s="1">
        <v>1707</v>
      </c>
      <c r="D70" s="1">
        <v>1202</v>
      </c>
      <c r="E70" s="1">
        <v>335</v>
      </c>
      <c r="F70" s="1">
        <v>222</v>
      </c>
      <c r="G70" s="1">
        <v>113</v>
      </c>
      <c r="H70" s="1">
        <v>436</v>
      </c>
      <c r="I70" s="1">
        <v>253</v>
      </c>
      <c r="J70" s="1">
        <v>183</v>
      </c>
      <c r="K70" s="1">
        <v>400</v>
      </c>
      <c r="L70" s="1">
        <v>219</v>
      </c>
      <c r="M70" s="1">
        <v>181</v>
      </c>
      <c r="N70" s="1">
        <v>589</v>
      </c>
      <c r="O70" s="1">
        <v>328</v>
      </c>
      <c r="P70" s="1">
        <v>261</v>
      </c>
      <c r="Q70" s="22">
        <v>65</v>
      </c>
      <c r="R70" s="1">
        <v>390</v>
      </c>
      <c r="S70" s="1">
        <v>230</v>
      </c>
      <c r="T70" s="1">
        <v>160</v>
      </c>
      <c r="U70" s="1">
        <v>144</v>
      </c>
      <c r="V70" s="1">
        <v>80</v>
      </c>
      <c r="W70" s="1">
        <v>64</v>
      </c>
      <c r="X70" s="1">
        <v>309</v>
      </c>
      <c r="Y70" s="1">
        <v>186</v>
      </c>
      <c r="Z70" s="1">
        <v>123</v>
      </c>
      <c r="AA70" s="1">
        <v>306</v>
      </c>
      <c r="AB70" s="1">
        <v>189</v>
      </c>
      <c r="AC70" s="1">
        <v>117</v>
      </c>
    </row>
    <row r="71" spans="1:29" x14ac:dyDescent="0.3">
      <c r="A71" s="22">
        <v>66</v>
      </c>
      <c r="B71" s="1">
        <v>1039</v>
      </c>
      <c r="C71" s="1">
        <v>597</v>
      </c>
      <c r="D71" s="1">
        <v>442</v>
      </c>
      <c r="E71" s="1">
        <v>87</v>
      </c>
      <c r="F71" s="1">
        <v>54</v>
      </c>
      <c r="G71" s="1">
        <v>33</v>
      </c>
      <c r="H71" s="1">
        <v>136</v>
      </c>
      <c r="I71" s="1">
        <v>82</v>
      </c>
      <c r="J71" s="1">
        <v>54</v>
      </c>
      <c r="K71" s="1">
        <v>144</v>
      </c>
      <c r="L71" s="1">
        <v>72</v>
      </c>
      <c r="M71" s="1">
        <v>72</v>
      </c>
      <c r="N71" s="1">
        <v>206</v>
      </c>
      <c r="O71" s="1">
        <v>112</v>
      </c>
      <c r="P71" s="1">
        <v>94</v>
      </c>
      <c r="Q71" s="22">
        <v>66</v>
      </c>
      <c r="R71" s="1">
        <v>115</v>
      </c>
      <c r="S71" s="1">
        <v>65</v>
      </c>
      <c r="T71" s="1">
        <v>50</v>
      </c>
      <c r="U71" s="1">
        <v>71</v>
      </c>
      <c r="V71" s="1">
        <v>37</v>
      </c>
      <c r="W71" s="1">
        <v>34</v>
      </c>
      <c r="X71" s="1">
        <v>163</v>
      </c>
      <c r="Y71" s="1">
        <v>106</v>
      </c>
      <c r="Z71" s="1">
        <v>57</v>
      </c>
      <c r="AA71" s="1">
        <v>117</v>
      </c>
      <c r="AB71" s="1">
        <v>69</v>
      </c>
      <c r="AC71" s="1">
        <v>48</v>
      </c>
    </row>
    <row r="72" spans="1:29" x14ac:dyDescent="0.3">
      <c r="A72" s="22">
        <v>67</v>
      </c>
      <c r="B72" s="1">
        <v>1371</v>
      </c>
      <c r="C72" s="1">
        <v>803</v>
      </c>
      <c r="D72" s="1">
        <v>568</v>
      </c>
      <c r="E72" s="1">
        <v>108</v>
      </c>
      <c r="F72" s="1">
        <v>70</v>
      </c>
      <c r="G72" s="1">
        <v>38</v>
      </c>
      <c r="H72" s="1">
        <v>185</v>
      </c>
      <c r="I72" s="1">
        <v>104</v>
      </c>
      <c r="J72" s="1">
        <v>81</v>
      </c>
      <c r="K72" s="1">
        <v>215</v>
      </c>
      <c r="L72" s="1">
        <v>122</v>
      </c>
      <c r="M72" s="1">
        <v>93</v>
      </c>
      <c r="N72" s="1">
        <v>300</v>
      </c>
      <c r="O72" s="1">
        <v>160</v>
      </c>
      <c r="P72" s="1">
        <v>140</v>
      </c>
      <c r="Q72" s="22">
        <v>67</v>
      </c>
      <c r="R72" s="1">
        <v>156</v>
      </c>
      <c r="S72" s="1">
        <v>105</v>
      </c>
      <c r="T72" s="1">
        <v>51</v>
      </c>
      <c r="U72" s="1">
        <v>68</v>
      </c>
      <c r="V72" s="1">
        <v>39</v>
      </c>
      <c r="W72" s="1">
        <v>29</v>
      </c>
      <c r="X72" s="1">
        <v>168</v>
      </c>
      <c r="Y72" s="1">
        <v>106</v>
      </c>
      <c r="Z72" s="1">
        <v>62</v>
      </c>
      <c r="AA72" s="1">
        <v>171</v>
      </c>
      <c r="AB72" s="1">
        <v>97</v>
      </c>
      <c r="AC72" s="1">
        <v>74</v>
      </c>
    </row>
    <row r="73" spans="1:29" x14ac:dyDescent="0.3">
      <c r="A73" s="22">
        <v>68</v>
      </c>
      <c r="B73" s="1">
        <v>1896</v>
      </c>
      <c r="C73" s="1">
        <v>1053</v>
      </c>
      <c r="D73" s="1">
        <v>843</v>
      </c>
      <c r="E73" s="1">
        <v>197</v>
      </c>
      <c r="F73" s="1">
        <v>109</v>
      </c>
      <c r="G73" s="1">
        <v>88</v>
      </c>
      <c r="H73" s="1">
        <v>280</v>
      </c>
      <c r="I73" s="1">
        <v>166</v>
      </c>
      <c r="J73" s="1">
        <v>114</v>
      </c>
      <c r="K73" s="1">
        <v>286</v>
      </c>
      <c r="L73" s="1">
        <v>158</v>
      </c>
      <c r="M73" s="1">
        <v>128</v>
      </c>
      <c r="N73" s="1">
        <v>375</v>
      </c>
      <c r="O73" s="1">
        <v>198</v>
      </c>
      <c r="P73" s="1">
        <v>177</v>
      </c>
      <c r="Q73" s="22">
        <v>68</v>
      </c>
      <c r="R73" s="1">
        <v>224</v>
      </c>
      <c r="S73" s="1">
        <v>115</v>
      </c>
      <c r="T73" s="1">
        <v>109</v>
      </c>
      <c r="U73" s="1">
        <v>94</v>
      </c>
      <c r="V73" s="1">
        <v>39</v>
      </c>
      <c r="W73" s="1">
        <v>55</v>
      </c>
      <c r="X73" s="1">
        <v>211</v>
      </c>
      <c r="Y73" s="1">
        <v>133</v>
      </c>
      <c r="Z73" s="1">
        <v>78</v>
      </c>
      <c r="AA73" s="1">
        <v>229</v>
      </c>
      <c r="AB73" s="1">
        <v>135</v>
      </c>
      <c r="AC73" s="1">
        <v>94</v>
      </c>
    </row>
    <row r="74" spans="1:29" x14ac:dyDescent="0.3">
      <c r="A74" s="22">
        <v>69</v>
      </c>
      <c r="B74" s="1">
        <v>1462</v>
      </c>
      <c r="C74" s="1">
        <v>814</v>
      </c>
      <c r="D74" s="1">
        <v>648</v>
      </c>
      <c r="E74" s="1">
        <v>144</v>
      </c>
      <c r="F74" s="1">
        <v>84</v>
      </c>
      <c r="G74" s="1">
        <v>60</v>
      </c>
      <c r="H74" s="1">
        <v>223</v>
      </c>
      <c r="I74" s="1">
        <v>123</v>
      </c>
      <c r="J74" s="1">
        <v>100</v>
      </c>
      <c r="K74" s="1">
        <v>196</v>
      </c>
      <c r="L74" s="1">
        <v>107</v>
      </c>
      <c r="M74" s="1">
        <v>89</v>
      </c>
      <c r="N74" s="1">
        <v>278</v>
      </c>
      <c r="O74" s="1">
        <v>158</v>
      </c>
      <c r="P74" s="1">
        <v>120</v>
      </c>
      <c r="Q74" s="22">
        <v>69</v>
      </c>
      <c r="R74" s="1">
        <v>199</v>
      </c>
      <c r="S74" s="1">
        <v>101</v>
      </c>
      <c r="T74" s="1">
        <v>98</v>
      </c>
      <c r="U74" s="1">
        <v>97</v>
      </c>
      <c r="V74" s="1">
        <v>50</v>
      </c>
      <c r="W74" s="1">
        <v>47</v>
      </c>
      <c r="X74" s="1">
        <v>160</v>
      </c>
      <c r="Y74" s="1">
        <v>97</v>
      </c>
      <c r="Z74" s="1">
        <v>63</v>
      </c>
      <c r="AA74" s="1">
        <v>165</v>
      </c>
      <c r="AB74" s="1">
        <v>94</v>
      </c>
      <c r="AC74" s="1">
        <v>71</v>
      </c>
    </row>
    <row r="75" spans="1:29" x14ac:dyDescent="0.3">
      <c r="A75" s="22">
        <v>70</v>
      </c>
      <c r="B75" s="1">
        <v>1568</v>
      </c>
      <c r="C75" s="1">
        <v>941</v>
      </c>
      <c r="D75" s="1">
        <v>627</v>
      </c>
      <c r="E75" s="1">
        <v>200</v>
      </c>
      <c r="F75" s="1">
        <v>134</v>
      </c>
      <c r="G75" s="1">
        <v>66</v>
      </c>
      <c r="H75" s="1">
        <v>235</v>
      </c>
      <c r="I75" s="1">
        <v>137</v>
      </c>
      <c r="J75" s="1">
        <v>98</v>
      </c>
      <c r="K75" s="1">
        <v>181</v>
      </c>
      <c r="L75" s="1">
        <v>119</v>
      </c>
      <c r="M75" s="1">
        <v>62</v>
      </c>
      <c r="N75" s="1">
        <v>296</v>
      </c>
      <c r="O75" s="1">
        <v>166</v>
      </c>
      <c r="P75" s="1">
        <v>130</v>
      </c>
      <c r="Q75" s="22">
        <v>70</v>
      </c>
      <c r="R75" s="1">
        <v>236</v>
      </c>
      <c r="S75" s="1">
        <v>135</v>
      </c>
      <c r="T75" s="1">
        <v>101</v>
      </c>
      <c r="U75" s="1">
        <v>89</v>
      </c>
      <c r="V75" s="1">
        <v>53</v>
      </c>
      <c r="W75" s="1">
        <v>36</v>
      </c>
      <c r="X75" s="1">
        <v>168</v>
      </c>
      <c r="Y75" s="1">
        <v>86</v>
      </c>
      <c r="Z75" s="1">
        <v>82</v>
      </c>
      <c r="AA75" s="1">
        <v>163</v>
      </c>
      <c r="AB75" s="1">
        <v>111</v>
      </c>
      <c r="AC75" s="1">
        <v>52</v>
      </c>
    </row>
    <row r="76" spans="1:29" x14ac:dyDescent="0.3">
      <c r="A76" s="22">
        <v>71</v>
      </c>
      <c r="B76" s="1">
        <v>665</v>
      </c>
      <c r="C76" s="1">
        <v>414</v>
      </c>
      <c r="D76" s="1">
        <v>251</v>
      </c>
      <c r="E76" s="1">
        <v>78</v>
      </c>
      <c r="F76" s="1">
        <v>53</v>
      </c>
      <c r="G76" s="1">
        <v>25</v>
      </c>
      <c r="H76" s="1">
        <v>104</v>
      </c>
      <c r="I76" s="1">
        <v>68</v>
      </c>
      <c r="J76" s="1">
        <v>36</v>
      </c>
      <c r="K76" s="1">
        <v>88</v>
      </c>
      <c r="L76" s="1">
        <v>59</v>
      </c>
      <c r="M76" s="1">
        <v>29</v>
      </c>
      <c r="N76" s="1">
        <v>135</v>
      </c>
      <c r="O76" s="1">
        <v>75</v>
      </c>
      <c r="P76" s="1">
        <v>60</v>
      </c>
      <c r="Q76" s="22">
        <v>71</v>
      </c>
      <c r="R76" s="1">
        <v>61</v>
      </c>
      <c r="S76" s="1">
        <v>35</v>
      </c>
      <c r="T76" s="1">
        <v>26</v>
      </c>
      <c r="U76" s="1">
        <v>53</v>
      </c>
      <c r="V76" s="1">
        <v>33</v>
      </c>
      <c r="W76" s="1">
        <v>20</v>
      </c>
      <c r="X76" s="1">
        <v>85</v>
      </c>
      <c r="Y76" s="1">
        <v>51</v>
      </c>
      <c r="Z76" s="1">
        <v>34</v>
      </c>
      <c r="AA76" s="1">
        <v>61</v>
      </c>
      <c r="AB76" s="1">
        <v>40</v>
      </c>
      <c r="AC76" s="1">
        <v>21</v>
      </c>
    </row>
    <row r="77" spans="1:29" x14ac:dyDescent="0.3">
      <c r="A77" s="22">
        <v>72</v>
      </c>
      <c r="B77" s="1">
        <v>860</v>
      </c>
      <c r="C77" s="1">
        <v>547</v>
      </c>
      <c r="D77" s="1">
        <v>313</v>
      </c>
      <c r="E77" s="1">
        <v>106</v>
      </c>
      <c r="F77" s="1">
        <v>71</v>
      </c>
      <c r="G77" s="1">
        <v>35</v>
      </c>
      <c r="H77" s="1">
        <v>119</v>
      </c>
      <c r="I77" s="1">
        <v>78</v>
      </c>
      <c r="J77" s="1">
        <v>41</v>
      </c>
      <c r="K77" s="1">
        <v>104</v>
      </c>
      <c r="L77" s="1">
        <v>63</v>
      </c>
      <c r="M77" s="1">
        <v>41</v>
      </c>
      <c r="N77" s="1">
        <v>174</v>
      </c>
      <c r="O77" s="1">
        <v>109</v>
      </c>
      <c r="P77" s="1">
        <v>65</v>
      </c>
      <c r="Q77" s="22">
        <v>72</v>
      </c>
      <c r="R77" s="1">
        <v>105</v>
      </c>
      <c r="S77" s="1">
        <v>60</v>
      </c>
      <c r="T77" s="1">
        <v>45</v>
      </c>
      <c r="U77" s="1">
        <v>69</v>
      </c>
      <c r="V77" s="1">
        <v>47</v>
      </c>
      <c r="W77" s="1">
        <v>22</v>
      </c>
      <c r="X77" s="1">
        <v>108</v>
      </c>
      <c r="Y77" s="1">
        <v>76</v>
      </c>
      <c r="Z77" s="1">
        <v>32</v>
      </c>
      <c r="AA77" s="1">
        <v>75</v>
      </c>
      <c r="AB77" s="1">
        <v>43</v>
      </c>
      <c r="AC77" s="1">
        <v>32</v>
      </c>
    </row>
    <row r="78" spans="1:29" x14ac:dyDescent="0.3">
      <c r="A78" s="22">
        <v>73</v>
      </c>
      <c r="B78" s="1">
        <v>497</v>
      </c>
      <c r="C78" s="1">
        <v>275</v>
      </c>
      <c r="D78" s="1">
        <v>222</v>
      </c>
      <c r="E78" s="1">
        <v>80</v>
      </c>
      <c r="F78" s="1">
        <v>49</v>
      </c>
      <c r="G78" s="1">
        <v>31</v>
      </c>
      <c r="H78" s="1">
        <v>52</v>
      </c>
      <c r="I78" s="1">
        <v>31</v>
      </c>
      <c r="J78" s="1">
        <v>21</v>
      </c>
      <c r="K78" s="1">
        <v>62</v>
      </c>
      <c r="L78" s="1">
        <v>38</v>
      </c>
      <c r="M78" s="1">
        <v>24</v>
      </c>
      <c r="N78" s="1">
        <v>113</v>
      </c>
      <c r="O78" s="1">
        <v>61</v>
      </c>
      <c r="P78" s="1">
        <v>52</v>
      </c>
      <c r="Q78" s="22">
        <v>73</v>
      </c>
      <c r="R78" s="1">
        <v>52</v>
      </c>
      <c r="S78" s="1">
        <v>23</v>
      </c>
      <c r="T78" s="1">
        <v>29</v>
      </c>
      <c r="U78" s="1">
        <v>36</v>
      </c>
      <c r="V78" s="1">
        <v>15</v>
      </c>
      <c r="W78" s="1">
        <v>21</v>
      </c>
      <c r="X78" s="1">
        <v>61</v>
      </c>
      <c r="Y78" s="1">
        <v>35</v>
      </c>
      <c r="Z78" s="1">
        <v>26</v>
      </c>
      <c r="AA78" s="1">
        <v>41</v>
      </c>
      <c r="AB78" s="1">
        <v>23</v>
      </c>
      <c r="AC78" s="1">
        <v>18</v>
      </c>
    </row>
    <row r="79" spans="1:29" x14ac:dyDescent="0.3">
      <c r="A79" s="22">
        <v>74</v>
      </c>
      <c r="B79" s="1">
        <v>425</v>
      </c>
      <c r="C79" s="1">
        <v>252</v>
      </c>
      <c r="D79" s="1">
        <v>173</v>
      </c>
      <c r="E79" s="1">
        <v>60</v>
      </c>
      <c r="F79" s="1">
        <v>45</v>
      </c>
      <c r="G79" s="1">
        <v>15</v>
      </c>
      <c r="H79" s="1">
        <v>57</v>
      </c>
      <c r="I79" s="1">
        <v>34</v>
      </c>
      <c r="J79" s="1">
        <v>23</v>
      </c>
      <c r="K79" s="1">
        <v>49</v>
      </c>
      <c r="L79" s="1">
        <v>32</v>
      </c>
      <c r="M79" s="1">
        <v>17</v>
      </c>
      <c r="N79" s="1">
        <v>85</v>
      </c>
      <c r="O79" s="1">
        <v>39</v>
      </c>
      <c r="P79" s="1">
        <v>46</v>
      </c>
      <c r="Q79" s="22">
        <v>74</v>
      </c>
      <c r="R79" s="1">
        <v>49</v>
      </c>
      <c r="S79" s="1">
        <v>27</v>
      </c>
      <c r="T79" s="1">
        <v>22</v>
      </c>
      <c r="U79" s="1">
        <v>29</v>
      </c>
      <c r="V79" s="1">
        <v>16</v>
      </c>
      <c r="W79" s="1">
        <v>13</v>
      </c>
      <c r="X79" s="1">
        <v>56</v>
      </c>
      <c r="Y79" s="1">
        <v>38</v>
      </c>
      <c r="Z79" s="1">
        <v>18</v>
      </c>
      <c r="AA79" s="1">
        <v>40</v>
      </c>
      <c r="AB79" s="1">
        <v>21</v>
      </c>
      <c r="AC79" s="1">
        <v>19</v>
      </c>
    </row>
    <row r="80" spans="1:29" x14ac:dyDescent="0.3">
      <c r="A80" s="22">
        <v>75</v>
      </c>
      <c r="B80" s="1">
        <v>803</v>
      </c>
      <c r="C80" s="1">
        <v>471</v>
      </c>
      <c r="D80" s="1">
        <v>332</v>
      </c>
      <c r="E80" s="1">
        <v>99</v>
      </c>
      <c r="F80" s="1">
        <v>66</v>
      </c>
      <c r="G80" s="1">
        <v>33</v>
      </c>
      <c r="H80" s="1">
        <v>132</v>
      </c>
      <c r="I80" s="1">
        <v>79</v>
      </c>
      <c r="J80" s="1">
        <v>53</v>
      </c>
      <c r="K80" s="1">
        <v>104</v>
      </c>
      <c r="L80" s="1">
        <v>51</v>
      </c>
      <c r="M80" s="1">
        <v>53</v>
      </c>
      <c r="N80" s="1">
        <v>136</v>
      </c>
      <c r="O80" s="1">
        <v>81</v>
      </c>
      <c r="P80" s="1">
        <v>55</v>
      </c>
      <c r="Q80" s="22">
        <v>75</v>
      </c>
      <c r="R80" s="1">
        <v>130</v>
      </c>
      <c r="S80" s="1">
        <v>79</v>
      </c>
      <c r="T80" s="1">
        <v>51</v>
      </c>
      <c r="U80" s="1">
        <v>50</v>
      </c>
      <c r="V80" s="1">
        <v>35</v>
      </c>
      <c r="W80" s="1">
        <v>15</v>
      </c>
      <c r="X80" s="1">
        <v>84</v>
      </c>
      <c r="Y80" s="1">
        <v>46</v>
      </c>
      <c r="Z80" s="1">
        <v>38</v>
      </c>
      <c r="AA80" s="1">
        <v>68</v>
      </c>
      <c r="AB80" s="1">
        <v>34</v>
      </c>
      <c r="AC80" s="1">
        <v>34</v>
      </c>
    </row>
    <row r="81" spans="1:29" x14ac:dyDescent="0.3">
      <c r="A81" s="22">
        <v>76</v>
      </c>
      <c r="B81" s="1">
        <v>442</v>
      </c>
      <c r="C81" s="1">
        <v>267</v>
      </c>
      <c r="D81" s="1">
        <v>175</v>
      </c>
      <c r="E81" s="1">
        <v>63</v>
      </c>
      <c r="F81" s="1">
        <v>46</v>
      </c>
      <c r="G81" s="1">
        <v>17</v>
      </c>
      <c r="H81" s="1">
        <v>68</v>
      </c>
      <c r="I81" s="1">
        <v>36</v>
      </c>
      <c r="J81" s="1">
        <v>32</v>
      </c>
      <c r="K81" s="1">
        <v>54</v>
      </c>
      <c r="L81" s="1">
        <v>30</v>
      </c>
      <c r="M81" s="1">
        <v>24</v>
      </c>
      <c r="N81" s="1">
        <v>63</v>
      </c>
      <c r="O81" s="1">
        <v>38</v>
      </c>
      <c r="P81" s="1">
        <v>25</v>
      </c>
      <c r="Q81" s="22">
        <v>76</v>
      </c>
      <c r="R81" s="1">
        <v>57</v>
      </c>
      <c r="S81" s="1">
        <v>33</v>
      </c>
      <c r="T81" s="1">
        <v>24</v>
      </c>
      <c r="U81" s="1">
        <v>38</v>
      </c>
      <c r="V81" s="1">
        <v>23</v>
      </c>
      <c r="W81" s="1">
        <v>15</v>
      </c>
      <c r="X81" s="1">
        <v>58</v>
      </c>
      <c r="Y81" s="1">
        <v>34</v>
      </c>
      <c r="Z81" s="1">
        <v>24</v>
      </c>
      <c r="AA81" s="1">
        <v>41</v>
      </c>
      <c r="AB81" s="1">
        <v>27</v>
      </c>
      <c r="AC81" s="1">
        <v>14</v>
      </c>
    </row>
    <row r="82" spans="1:29" x14ac:dyDescent="0.3">
      <c r="A82" s="22">
        <v>77</v>
      </c>
      <c r="B82" s="1">
        <v>217</v>
      </c>
      <c r="C82" s="1">
        <v>136</v>
      </c>
      <c r="D82" s="1">
        <v>81</v>
      </c>
      <c r="E82" s="1">
        <v>18</v>
      </c>
      <c r="F82" s="1">
        <v>11</v>
      </c>
      <c r="G82" s="1">
        <v>7</v>
      </c>
      <c r="H82" s="1">
        <v>30</v>
      </c>
      <c r="I82" s="1">
        <v>13</v>
      </c>
      <c r="J82" s="1">
        <v>17</v>
      </c>
      <c r="K82" s="1">
        <v>25</v>
      </c>
      <c r="L82" s="1">
        <v>16</v>
      </c>
      <c r="M82" s="1">
        <v>9</v>
      </c>
      <c r="N82" s="1">
        <v>37</v>
      </c>
      <c r="O82" s="1">
        <v>24</v>
      </c>
      <c r="P82" s="1">
        <v>13</v>
      </c>
      <c r="Q82" s="22">
        <v>77</v>
      </c>
      <c r="R82" s="1">
        <v>27</v>
      </c>
      <c r="S82" s="1">
        <v>18</v>
      </c>
      <c r="T82" s="1">
        <v>9</v>
      </c>
      <c r="U82" s="1">
        <v>20</v>
      </c>
      <c r="V82" s="1">
        <v>11</v>
      </c>
      <c r="W82" s="1">
        <v>9</v>
      </c>
      <c r="X82" s="1">
        <v>40</v>
      </c>
      <c r="Y82" s="1">
        <v>30</v>
      </c>
      <c r="Z82" s="1">
        <v>10</v>
      </c>
      <c r="AA82" s="1">
        <v>20</v>
      </c>
      <c r="AB82" s="1">
        <v>13</v>
      </c>
      <c r="AC82" s="1">
        <v>7</v>
      </c>
    </row>
    <row r="83" spans="1:29" x14ac:dyDescent="0.3">
      <c r="A83" s="22">
        <v>78</v>
      </c>
      <c r="B83" s="1">
        <v>363</v>
      </c>
      <c r="C83" s="1">
        <v>222</v>
      </c>
      <c r="D83" s="1">
        <v>141</v>
      </c>
      <c r="E83" s="1">
        <v>36</v>
      </c>
      <c r="F83" s="1">
        <v>24</v>
      </c>
      <c r="G83" s="1">
        <v>12</v>
      </c>
      <c r="H83" s="1">
        <v>46</v>
      </c>
      <c r="I83" s="1">
        <v>27</v>
      </c>
      <c r="J83" s="1">
        <v>19</v>
      </c>
      <c r="K83" s="1">
        <v>43</v>
      </c>
      <c r="L83" s="1">
        <v>21</v>
      </c>
      <c r="M83" s="1">
        <v>22</v>
      </c>
      <c r="N83" s="1">
        <v>69</v>
      </c>
      <c r="O83" s="1">
        <v>48</v>
      </c>
      <c r="P83" s="1">
        <v>21</v>
      </c>
      <c r="Q83" s="22">
        <v>78</v>
      </c>
      <c r="R83" s="1">
        <v>48</v>
      </c>
      <c r="S83" s="1">
        <v>29</v>
      </c>
      <c r="T83" s="1">
        <v>19</v>
      </c>
      <c r="U83" s="1">
        <v>24</v>
      </c>
      <c r="V83" s="1">
        <v>10</v>
      </c>
      <c r="W83" s="1">
        <v>14</v>
      </c>
      <c r="X83" s="1">
        <v>59</v>
      </c>
      <c r="Y83" s="1">
        <v>40</v>
      </c>
      <c r="Z83" s="1">
        <v>19</v>
      </c>
      <c r="AA83" s="1">
        <v>38</v>
      </c>
      <c r="AB83" s="1">
        <v>23</v>
      </c>
      <c r="AC83" s="1">
        <v>15</v>
      </c>
    </row>
    <row r="84" spans="1:29" x14ac:dyDescent="0.3">
      <c r="A84" s="22">
        <v>79</v>
      </c>
      <c r="B84" s="1">
        <v>327</v>
      </c>
      <c r="C84" s="1">
        <v>210</v>
      </c>
      <c r="D84" s="1">
        <v>117</v>
      </c>
      <c r="E84" s="1">
        <v>38</v>
      </c>
      <c r="F84" s="1">
        <v>22</v>
      </c>
      <c r="G84" s="1">
        <v>16</v>
      </c>
      <c r="H84" s="1">
        <v>58</v>
      </c>
      <c r="I84" s="1">
        <v>45</v>
      </c>
      <c r="J84" s="1">
        <v>13</v>
      </c>
      <c r="K84" s="1">
        <v>43</v>
      </c>
      <c r="L84" s="1">
        <v>30</v>
      </c>
      <c r="M84" s="1">
        <v>13</v>
      </c>
      <c r="N84" s="1">
        <v>54</v>
      </c>
      <c r="O84" s="1">
        <v>27</v>
      </c>
      <c r="P84" s="1">
        <v>27</v>
      </c>
      <c r="Q84" s="22">
        <v>79</v>
      </c>
      <c r="R84" s="1">
        <v>41</v>
      </c>
      <c r="S84" s="1">
        <v>27</v>
      </c>
      <c r="T84" s="1">
        <v>14</v>
      </c>
      <c r="U84" s="1">
        <v>30</v>
      </c>
      <c r="V84" s="1">
        <v>20</v>
      </c>
      <c r="W84" s="1">
        <v>10</v>
      </c>
      <c r="X84" s="1">
        <v>34</v>
      </c>
      <c r="Y84" s="1">
        <v>23</v>
      </c>
      <c r="Z84" s="1">
        <v>11</v>
      </c>
      <c r="AA84" s="1">
        <v>29</v>
      </c>
      <c r="AB84" s="1">
        <v>16</v>
      </c>
      <c r="AC84" s="1">
        <v>13</v>
      </c>
    </row>
    <row r="85" spans="1:29" x14ac:dyDescent="0.3">
      <c r="A85" s="22">
        <v>80</v>
      </c>
      <c r="B85" s="1">
        <v>383</v>
      </c>
      <c r="C85" s="1">
        <v>224</v>
      </c>
      <c r="D85" s="1">
        <v>159</v>
      </c>
      <c r="E85" s="1">
        <v>41</v>
      </c>
      <c r="F85" s="1">
        <v>26</v>
      </c>
      <c r="G85" s="1">
        <v>15</v>
      </c>
      <c r="H85" s="1">
        <v>77</v>
      </c>
      <c r="I85" s="1">
        <v>44</v>
      </c>
      <c r="J85" s="1">
        <v>33</v>
      </c>
      <c r="K85" s="1">
        <v>27</v>
      </c>
      <c r="L85" s="1">
        <v>15</v>
      </c>
      <c r="M85" s="1">
        <v>12</v>
      </c>
      <c r="N85" s="1">
        <v>73</v>
      </c>
      <c r="O85" s="1">
        <v>42</v>
      </c>
      <c r="P85" s="1">
        <v>31</v>
      </c>
      <c r="Q85" s="22">
        <v>80</v>
      </c>
      <c r="R85" s="1">
        <v>61</v>
      </c>
      <c r="S85" s="1">
        <v>36</v>
      </c>
      <c r="T85" s="1">
        <v>25</v>
      </c>
      <c r="U85" s="1">
        <v>34</v>
      </c>
      <c r="V85" s="1">
        <v>18</v>
      </c>
      <c r="W85" s="1">
        <v>16</v>
      </c>
      <c r="X85" s="1">
        <v>31</v>
      </c>
      <c r="Y85" s="1">
        <v>19</v>
      </c>
      <c r="Z85" s="1">
        <v>12</v>
      </c>
      <c r="AA85" s="1">
        <v>39</v>
      </c>
      <c r="AB85" s="1">
        <v>24</v>
      </c>
      <c r="AC85" s="1">
        <v>15</v>
      </c>
    </row>
    <row r="86" spans="1:29" x14ac:dyDescent="0.3">
      <c r="A86" s="22">
        <v>81</v>
      </c>
      <c r="B86" s="1">
        <v>137</v>
      </c>
      <c r="C86" s="1">
        <v>77</v>
      </c>
      <c r="D86" s="1">
        <v>60</v>
      </c>
      <c r="E86" s="1">
        <v>15</v>
      </c>
      <c r="F86" s="1">
        <v>10</v>
      </c>
      <c r="G86" s="1">
        <v>5</v>
      </c>
      <c r="H86" s="1">
        <v>17</v>
      </c>
      <c r="I86" s="1">
        <v>8</v>
      </c>
      <c r="J86" s="1">
        <v>9</v>
      </c>
      <c r="K86" s="1">
        <v>18</v>
      </c>
      <c r="L86" s="1">
        <v>6</v>
      </c>
      <c r="M86" s="1">
        <v>12</v>
      </c>
      <c r="N86" s="1">
        <v>22</v>
      </c>
      <c r="O86" s="1">
        <v>10</v>
      </c>
      <c r="P86" s="1">
        <v>12</v>
      </c>
      <c r="Q86" s="22">
        <v>81</v>
      </c>
      <c r="R86" s="1">
        <v>29</v>
      </c>
      <c r="S86" s="1">
        <v>12</v>
      </c>
      <c r="T86" s="1">
        <v>17</v>
      </c>
      <c r="U86" s="1">
        <v>11</v>
      </c>
      <c r="V86" s="1">
        <v>10</v>
      </c>
      <c r="W86" s="1">
        <v>1</v>
      </c>
      <c r="X86" s="1">
        <v>14</v>
      </c>
      <c r="Y86" s="1">
        <v>11</v>
      </c>
      <c r="Z86" s="1">
        <v>3</v>
      </c>
      <c r="AA86" s="1">
        <v>11</v>
      </c>
      <c r="AB86" s="1">
        <v>10</v>
      </c>
      <c r="AC86" s="1">
        <v>1</v>
      </c>
    </row>
    <row r="87" spans="1:29" x14ac:dyDescent="0.3">
      <c r="A87" s="22">
        <v>82</v>
      </c>
      <c r="B87" s="1">
        <v>154</v>
      </c>
      <c r="C87" s="1">
        <v>79</v>
      </c>
      <c r="D87" s="1">
        <v>75</v>
      </c>
      <c r="E87" s="1">
        <v>13</v>
      </c>
      <c r="F87" s="1">
        <v>6</v>
      </c>
      <c r="G87" s="1">
        <v>7</v>
      </c>
      <c r="H87" s="1">
        <v>27</v>
      </c>
      <c r="I87" s="1">
        <v>19</v>
      </c>
      <c r="J87" s="1">
        <v>8</v>
      </c>
      <c r="K87" s="1">
        <v>14</v>
      </c>
      <c r="L87" s="1">
        <v>8</v>
      </c>
      <c r="M87" s="1">
        <v>6</v>
      </c>
      <c r="N87" s="1">
        <v>26</v>
      </c>
      <c r="O87" s="1">
        <v>12</v>
      </c>
      <c r="P87" s="1">
        <v>14</v>
      </c>
      <c r="Q87" s="22">
        <v>82</v>
      </c>
      <c r="R87" s="1">
        <v>25</v>
      </c>
      <c r="S87" s="1">
        <v>10</v>
      </c>
      <c r="T87" s="1">
        <v>15</v>
      </c>
      <c r="U87" s="1">
        <v>12</v>
      </c>
      <c r="V87" s="1">
        <v>6</v>
      </c>
      <c r="W87" s="1">
        <v>6</v>
      </c>
      <c r="X87" s="1">
        <v>26</v>
      </c>
      <c r="Y87" s="1">
        <v>14</v>
      </c>
      <c r="Z87" s="1">
        <v>12</v>
      </c>
      <c r="AA87" s="1">
        <v>11</v>
      </c>
      <c r="AB87" s="1">
        <v>4</v>
      </c>
      <c r="AC87" s="1">
        <v>7</v>
      </c>
    </row>
    <row r="88" spans="1:29" x14ac:dyDescent="0.3">
      <c r="A88" s="22">
        <v>83</v>
      </c>
      <c r="B88" s="1">
        <v>95</v>
      </c>
      <c r="C88" s="1">
        <v>50</v>
      </c>
      <c r="D88" s="1">
        <v>45</v>
      </c>
      <c r="E88" s="1">
        <v>8</v>
      </c>
      <c r="F88" s="1">
        <v>5</v>
      </c>
      <c r="G88" s="1">
        <v>3</v>
      </c>
      <c r="H88" s="1">
        <v>11</v>
      </c>
      <c r="I88" s="1">
        <v>5</v>
      </c>
      <c r="J88" s="1">
        <v>6</v>
      </c>
      <c r="K88" s="1">
        <v>10</v>
      </c>
      <c r="L88" s="1">
        <v>4</v>
      </c>
      <c r="M88" s="1">
        <v>6</v>
      </c>
      <c r="N88" s="1">
        <v>21</v>
      </c>
      <c r="O88" s="1">
        <v>10</v>
      </c>
      <c r="P88" s="1">
        <v>11</v>
      </c>
      <c r="Q88" s="22">
        <v>83</v>
      </c>
      <c r="R88" s="1">
        <v>11</v>
      </c>
      <c r="S88" s="1">
        <v>6</v>
      </c>
      <c r="T88" s="1">
        <v>5</v>
      </c>
      <c r="U88" s="1">
        <v>10</v>
      </c>
      <c r="V88" s="1">
        <v>7</v>
      </c>
      <c r="W88" s="1">
        <v>3</v>
      </c>
      <c r="X88" s="1">
        <v>17</v>
      </c>
      <c r="Y88" s="1">
        <v>10</v>
      </c>
      <c r="Z88" s="1">
        <v>7</v>
      </c>
      <c r="AA88" s="1">
        <v>7</v>
      </c>
      <c r="AB88" s="1">
        <v>3</v>
      </c>
      <c r="AC88" s="1">
        <v>4</v>
      </c>
    </row>
    <row r="89" spans="1:29" x14ac:dyDescent="0.3">
      <c r="A89" s="22">
        <v>84</v>
      </c>
      <c r="B89" s="1">
        <v>111</v>
      </c>
      <c r="C89" s="1">
        <v>62</v>
      </c>
      <c r="D89" s="1">
        <v>49</v>
      </c>
      <c r="E89" s="1">
        <v>8</v>
      </c>
      <c r="F89" s="1">
        <v>6</v>
      </c>
      <c r="G89" s="1">
        <v>2</v>
      </c>
      <c r="H89" s="1">
        <v>14</v>
      </c>
      <c r="I89" s="1">
        <v>11</v>
      </c>
      <c r="J89" s="1">
        <v>3</v>
      </c>
      <c r="K89" s="1">
        <v>12</v>
      </c>
      <c r="L89" s="1">
        <v>3</v>
      </c>
      <c r="M89" s="1">
        <v>9</v>
      </c>
      <c r="N89" s="1">
        <v>27</v>
      </c>
      <c r="O89" s="1">
        <v>11</v>
      </c>
      <c r="P89" s="1">
        <v>16</v>
      </c>
      <c r="Q89" s="22">
        <v>84</v>
      </c>
      <c r="R89" s="1">
        <v>15</v>
      </c>
      <c r="S89" s="1">
        <v>7</v>
      </c>
      <c r="T89" s="1">
        <v>8</v>
      </c>
      <c r="U89" s="1">
        <v>13</v>
      </c>
      <c r="V89" s="1">
        <v>9</v>
      </c>
      <c r="W89" s="1">
        <v>4</v>
      </c>
      <c r="X89" s="1">
        <v>15</v>
      </c>
      <c r="Y89" s="1">
        <v>11</v>
      </c>
      <c r="Z89" s="1">
        <v>4</v>
      </c>
      <c r="AA89" s="1">
        <v>7</v>
      </c>
      <c r="AB89" s="1">
        <v>4</v>
      </c>
      <c r="AC89" s="1">
        <v>3</v>
      </c>
    </row>
    <row r="90" spans="1:29" x14ac:dyDescent="0.3">
      <c r="A90" s="22">
        <v>85</v>
      </c>
      <c r="B90" s="1">
        <v>122</v>
      </c>
      <c r="C90" s="1">
        <v>78</v>
      </c>
      <c r="D90" s="1">
        <v>44</v>
      </c>
      <c r="E90" s="1">
        <v>12</v>
      </c>
      <c r="F90" s="1">
        <v>8</v>
      </c>
      <c r="G90" s="1">
        <v>4</v>
      </c>
      <c r="H90" s="1">
        <v>12</v>
      </c>
      <c r="I90" s="1">
        <v>4</v>
      </c>
      <c r="J90" s="1">
        <v>8</v>
      </c>
      <c r="K90" s="1">
        <v>13</v>
      </c>
      <c r="L90" s="1">
        <v>11</v>
      </c>
      <c r="M90" s="1">
        <v>2</v>
      </c>
      <c r="N90" s="1">
        <v>34</v>
      </c>
      <c r="O90" s="1">
        <v>24</v>
      </c>
      <c r="P90" s="1">
        <v>10</v>
      </c>
      <c r="Q90" s="22">
        <v>85</v>
      </c>
      <c r="R90" s="1">
        <v>17</v>
      </c>
      <c r="S90" s="1">
        <v>9</v>
      </c>
      <c r="T90" s="1">
        <v>8</v>
      </c>
      <c r="U90" s="1">
        <v>8</v>
      </c>
      <c r="V90" s="1">
        <v>4</v>
      </c>
      <c r="W90" s="1">
        <v>4</v>
      </c>
      <c r="X90" s="1">
        <v>11</v>
      </c>
      <c r="Y90" s="1">
        <v>8</v>
      </c>
      <c r="Z90" s="1">
        <v>3</v>
      </c>
      <c r="AA90" s="1">
        <v>15</v>
      </c>
      <c r="AB90" s="1">
        <v>10</v>
      </c>
      <c r="AC90" s="1">
        <v>5</v>
      </c>
    </row>
    <row r="91" spans="1:29" x14ac:dyDescent="0.3">
      <c r="A91" s="22">
        <v>86</v>
      </c>
      <c r="B91" s="1">
        <v>93</v>
      </c>
      <c r="C91" s="1">
        <v>54</v>
      </c>
      <c r="D91" s="1">
        <v>39</v>
      </c>
      <c r="E91" s="1">
        <v>10</v>
      </c>
      <c r="F91" s="1">
        <v>6</v>
      </c>
      <c r="G91" s="1">
        <v>4</v>
      </c>
      <c r="H91" s="1">
        <v>17</v>
      </c>
      <c r="I91" s="1">
        <v>6</v>
      </c>
      <c r="J91" s="1">
        <v>11</v>
      </c>
      <c r="K91" s="1">
        <v>10</v>
      </c>
      <c r="L91" s="1">
        <v>5</v>
      </c>
      <c r="M91" s="1">
        <v>5</v>
      </c>
      <c r="N91" s="1">
        <v>14</v>
      </c>
      <c r="O91" s="1">
        <v>8</v>
      </c>
      <c r="P91" s="1">
        <v>6</v>
      </c>
      <c r="Q91" s="22">
        <v>86</v>
      </c>
      <c r="R91" s="1">
        <v>16</v>
      </c>
      <c r="S91" s="1">
        <v>11</v>
      </c>
      <c r="T91" s="1">
        <v>5</v>
      </c>
      <c r="U91" s="1">
        <v>10</v>
      </c>
      <c r="V91" s="1">
        <v>9</v>
      </c>
      <c r="W91" s="1">
        <v>1</v>
      </c>
      <c r="X91" s="1">
        <v>11</v>
      </c>
      <c r="Y91" s="1">
        <v>7</v>
      </c>
      <c r="Z91" s="1">
        <v>4</v>
      </c>
      <c r="AA91" s="1">
        <v>5</v>
      </c>
      <c r="AB91" s="1">
        <v>2</v>
      </c>
      <c r="AC91" s="1">
        <v>3</v>
      </c>
    </row>
    <row r="92" spans="1:29" x14ac:dyDescent="0.3">
      <c r="A92" s="22">
        <v>87</v>
      </c>
      <c r="B92" s="1">
        <v>95</v>
      </c>
      <c r="C92" s="1">
        <v>64</v>
      </c>
      <c r="D92" s="1">
        <v>31</v>
      </c>
      <c r="E92" s="1">
        <v>11</v>
      </c>
      <c r="F92" s="1">
        <v>7</v>
      </c>
      <c r="G92" s="1">
        <v>4</v>
      </c>
      <c r="H92" s="1">
        <v>8</v>
      </c>
      <c r="I92" s="1">
        <v>6</v>
      </c>
      <c r="J92" s="1">
        <v>2</v>
      </c>
      <c r="K92" s="1">
        <v>8</v>
      </c>
      <c r="L92" s="1">
        <v>5</v>
      </c>
      <c r="M92" s="1">
        <v>3</v>
      </c>
      <c r="N92" s="1">
        <v>16</v>
      </c>
      <c r="O92" s="1">
        <v>8</v>
      </c>
      <c r="P92" s="1">
        <v>8</v>
      </c>
      <c r="Q92" s="22">
        <v>87</v>
      </c>
      <c r="R92" s="1">
        <v>7</v>
      </c>
      <c r="S92" s="1">
        <v>6</v>
      </c>
      <c r="T92" s="1">
        <v>1</v>
      </c>
      <c r="U92" s="1">
        <v>15</v>
      </c>
      <c r="V92" s="1">
        <v>10</v>
      </c>
      <c r="W92" s="1">
        <v>5</v>
      </c>
      <c r="X92" s="1">
        <v>17</v>
      </c>
      <c r="Y92" s="1">
        <v>13</v>
      </c>
      <c r="Z92" s="1">
        <v>4</v>
      </c>
      <c r="AA92" s="1">
        <v>13</v>
      </c>
      <c r="AB92" s="1">
        <v>9</v>
      </c>
      <c r="AC92" s="1">
        <v>4</v>
      </c>
    </row>
    <row r="93" spans="1:29" x14ac:dyDescent="0.3">
      <c r="A93" s="22">
        <v>88</v>
      </c>
      <c r="B93" s="1">
        <v>70</v>
      </c>
      <c r="C93" s="1">
        <v>42</v>
      </c>
      <c r="D93" s="1">
        <v>28</v>
      </c>
      <c r="E93" s="1">
        <v>7</v>
      </c>
      <c r="F93" s="1">
        <v>7</v>
      </c>
      <c r="G93" s="1">
        <v>0</v>
      </c>
      <c r="H93" s="1">
        <v>6</v>
      </c>
      <c r="I93" s="1">
        <v>3</v>
      </c>
      <c r="J93" s="1">
        <v>3</v>
      </c>
      <c r="K93" s="1">
        <v>8</v>
      </c>
      <c r="L93" s="1">
        <v>1</v>
      </c>
      <c r="M93" s="1">
        <v>7</v>
      </c>
      <c r="N93" s="1">
        <v>12</v>
      </c>
      <c r="O93" s="1">
        <v>7</v>
      </c>
      <c r="P93" s="1">
        <v>5</v>
      </c>
      <c r="Q93" s="22">
        <v>88</v>
      </c>
      <c r="R93" s="1">
        <v>14</v>
      </c>
      <c r="S93" s="1">
        <v>8</v>
      </c>
      <c r="T93" s="1">
        <v>6</v>
      </c>
      <c r="U93" s="1">
        <v>8</v>
      </c>
      <c r="V93" s="1">
        <v>4</v>
      </c>
      <c r="W93" s="1">
        <v>4</v>
      </c>
      <c r="X93" s="1">
        <v>8</v>
      </c>
      <c r="Y93" s="1">
        <v>7</v>
      </c>
      <c r="Z93" s="1">
        <v>1</v>
      </c>
      <c r="AA93" s="1">
        <v>7</v>
      </c>
      <c r="AB93" s="1">
        <v>5</v>
      </c>
      <c r="AC93" s="1">
        <v>2</v>
      </c>
    </row>
    <row r="94" spans="1:29" x14ac:dyDescent="0.3">
      <c r="A94" s="22">
        <v>89</v>
      </c>
      <c r="B94" s="1">
        <v>91</v>
      </c>
      <c r="C94" s="1">
        <v>59</v>
      </c>
      <c r="D94" s="1">
        <v>32</v>
      </c>
      <c r="E94" s="1">
        <v>8</v>
      </c>
      <c r="F94" s="1">
        <v>3</v>
      </c>
      <c r="G94" s="1">
        <v>5</v>
      </c>
      <c r="H94" s="1">
        <v>9</v>
      </c>
      <c r="I94" s="1">
        <v>6</v>
      </c>
      <c r="J94" s="1">
        <v>3</v>
      </c>
      <c r="K94" s="1">
        <v>10</v>
      </c>
      <c r="L94" s="1">
        <v>7</v>
      </c>
      <c r="M94" s="1">
        <v>3</v>
      </c>
      <c r="N94" s="1">
        <v>18</v>
      </c>
      <c r="O94" s="1">
        <v>12</v>
      </c>
      <c r="P94" s="1">
        <v>6</v>
      </c>
      <c r="Q94" s="22">
        <v>89</v>
      </c>
      <c r="R94" s="1">
        <v>8</v>
      </c>
      <c r="S94" s="1">
        <v>5</v>
      </c>
      <c r="T94" s="1">
        <v>3</v>
      </c>
      <c r="U94" s="1">
        <v>6</v>
      </c>
      <c r="V94" s="1">
        <v>4</v>
      </c>
      <c r="W94" s="1">
        <v>2</v>
      </c>
      <c r="X94" s="1">
        <v>16</v>
      </c>
      <c r="Y94" s="1">
        <v>10</v>
      </c>
      <c r="Z94" s="1">
        <v>6</v>
      </c>
      <c r="AA94" s="1">
        <v>16</v>
      </c>
      <c r="AB94" s="1">
        <v>12</v>
      </c>
      <c r="AC94" s="1">
        <v>4</v>
      </c>
    </row>
    <row r="95" spans="1:29" x14ac:dyDescent="0.3">
      <c r="A95" s="22">
        <v>90</v>
      </c>
      <c r="B95" s="1">
        <v>48</v>
      </c>
      <c r="C95" s="1">
        <v>24</v>
      </c>
      <c r="D95" s="1">
        <v>24</v>
      </c>
      <c r="E95" s="1">
        <v>6</v>
      </c>
      <c r="F95" s="1">
        <v>2</v>
      </c>
      <c r="G95" s="1">
        <v>4</v>
      </c>
      <c r="H95" s="1">
        <v>7</v>
      </c>
      <c r="I95" s="1">
        <v>6</v>
      </c>
      <c r="J95" s="1">
        <v>1</v>
      </c>
      <c r="K95" s="1">
        <v>3</v>
      </c>
      <c r="L95" s="1">
        <v>2</v>
      </c>
      <c r="M95" s="1">
        <v>1</v>
      </c>
      <c r="N95" s="1">
        <v>8</v>
      </c>
      <c r="O95" s="1">
        <v>5</v>
      </c>
      <c r="P95" s="1">
        <v>3</v>
      </c>
      <c r="Q95" s="22">
        <v>90</v>
      </c>
      <c r="R95" s="1">
        <v>14</v>
      </c>
      <c r="S95" s="1">
        <v>4</v>
      </c>
      <c r="T95" s="1">
        <v>10</v>
      </c>
      <c r="U95" s="1">
        <v>4</v>
      </c>
      <c r="V95" s="1">
        <v>2</v>
      </c>
      <c r="W95" s="1">
        <v>2</v>
      </c>
      <c r="X95" s="1">
        <v>4</v>
      </c>
      <c r="Y95" s="1">
        <v>2</v>
      </c>
      <c r="Z95" s="1">
        <v>2</v>
      </c>
      <c r="AA95" s="1">
        <v>2</v>
      </c>
      <c r="AB95" s="1">
        <v>1</v>
      </c>
      <c r="AC95" s="1">
        <v>1</v>
      </c>
    </row>
    <row r="96" spans="1:29" x14ac:dyDescent="0.3">
      <c r="A96" s="22">
        <v>91</v>
      </c>
      <c r="B96" s="1">
        <v>26</v>
      </c>
      <c r="C96" s="1">
        <v>14</v>
      </c>
      <c r="D96" s="1">
        <v>12</v>
      </c>
      <c r="E96" s="1">
        <v>0</v>
      </c>
      <c r="F96" s="1">
        <v>0</v>
      </c>
      <c r="G96" s="1">
        <v>0</v>
      </c>
      <c r="H96" s="1">
        <v>2</v>
      </c>
      <c r="I96" s="1">
        <v>0</v>
      </c>
      <c r="J96" s="1">
        <v>2</v>
      </c>
      <c r="K96" s="1">
        <v>6</v>
      </c>
      <c r="L96" s="1">
        <v>1</v>
      </c>
      <c r="M96" s="1">
        <v>5</v>
      </c>
      <c r="N96" s="1">
        <v>5</v>
      </c>
      <c r="O96" s="1">
        <v>3</v>
      </c>
      <c r="P96" s="1">
        <v>2</v>
      </c>
      <c r="Q96" s="22">
        <v>91</v>
      </c>
      <c r="R96" s="1">
        <v>7</v>
      </c>
      <c r="S96" s="1">
        <v>5</v>
      </c>
      <c r="T96" s="1">
        <v>2</v>
      </c>
      <c r="U96" s="1">
        <v>3</v>
      </c>
      <c r="V96" s="1">
        <v>2</v>
      </c>
      <c r="W96" s="1">
        <v>1</v>
      </c>
      <c r="X96" s="1">
        <v>2</v>
      </c>
      <c r="Y96" s="1">
        <v>2</v>
      </c>
      <c r="Z96" s="1">
        <v>0</v>
      </c>
      <c r="AA96" s="1">
        <v>1</v>
      </c>
      <c r="AB96" s="1">
        <v>1</v>
      </c>
      <c r="AC96" s="1">
        <v>0</v>
      </c>
    </row>
    <row r="97" spans="1:29" x14ac:dyDescent="0.3">
      <c r="A97" s="22">
        <v>92</v>
      </c>
      <c r="B97" s="1">
        <v>28</v>
      </c>
      <c r="C97" s="1">
        <v>20</v>
      </c>
      <c r="D97" s="1">
        <v>8</v>
      </c>
      <c r="E97" s="1">
        <v>3</v>
      </c>
      <c r="F97" s="1">
        <v>3</v>
      </c>
      <c r="G97" s="1">
        <v>0</v>
      </c>
      <c r="H97" s="1">
        <v>7</v>
      </c>
      <c r="I97" s="1">
        <v>5</v>
      </c>
      <c r="J97" s="1">
        <v>2</v>
      </c>
      <c r="K97" s="1">
        <v>5</v>
      </c>
      <c r="L97" s="1">
        <v>1</v>
      </c>
      <c r="M97" s="1">
        <v>4</v>
      </c>
      <c r="N97" s="1">
        <v>3</v>
      </c>
      <c r="O97" s="1">
        <v>3</v>
      </c>
      <c r="P97" s="1">
        <v>0</v>
      </c>
      <c r="Q97" s="22">
        <v>92</v>
      </c>
      <c r="R97" s="1">
        <v>3</v>
      </c>
      <c r="S97" s="1">
        <v>2</v>
      </c>
      <c r="T97" s="1">
        <v>1</v>
      </c>
      <c r="U97" s="1">
        <v>2</v>
      </c>
      <c r="V97" s="1">
        <v>1</v>
      </c>
      <c r="W97" s="1">
        <v>1</v>
      </c>
      <c r="X97" s="1">
        <v>4</v>
      </c>
      <c r="Y97" s="1">
        <v>4</v>
      </c>
      <c r="Z97" s="1">
        <v>0</v>
      </c>
      <c r="AA97" s="1">
        <v>1</v>
      </c>
      <c r="AB97" s="1">
        <v>1</v>
      </c>
      <c r="AC97" s="1">
        <v>0</v>
      </c>
    </row>
    <row r="98" spans="1:29" x14ac:dyDescent="0.3">
      <c r="A98" s="22">
        <v>93</v>
      </c>
      <c r="B98" s="1">
        <v>18</v>
      </c>
      <c r="C98" s="1">
        <v>8</v>
      </c>
      <c r="D98" s="1">
        <v>10</v>
      </c>
      <c r="E98" s="1">
        <v>1</v>
      </c>
      <c r="F98" s="1">
        <v>0</v>
      </c>
      <c r="G98" s="1">
        <v>1</v>
      </c>
      <c r="H98" s="1">
        <v>1</v>
      </c>
      <c r="I98" s="1">
        <v>0</v>
      </c>
      <c r="J98" s="1">
        <v>1</v>
      </c>
      <c r="K98" s="1">
        <v>1</v>
      </c>
      <c r="L98" s="1">
        <v>1</v>
      </c>
      <c r="M98" s="1">
        <v>0</v>
      </c>
      <c r="N98" s="1">
        <v>4</v>
      </c>
      <c r="O98" s="1">
        <v>0</v>
      </c>
      <c r="P98" s="1">
        <v>4</v>
      </c>
      <c r="Q98" s="22">
        <v>93</v>
      </c>
      <c r="R98" s="1">
        <v>3</v>
      </c>
      <c r="S98" s="1">
        <v>2</v>
      </c>
      <c r="T98" s="1">
        <v>1</v>
      </c>
      <c r="U98" s="1">
        <v>4</v>
      </c>
      <c r="V98" s="1">
        <v>4</v>
      </c>
      <c r="W98" s="1">
        <v>0</v>
      </c>
      <c r="X98" s="1">
        <v>4</v>
      </c>
      <c r="Y98" s="1">
        <v>1</v>
      </c>
      <c r="Z98" s="1">
        <v>3</v>
      </c>
      <c r="AA98" s="1">
        <v>0</v>
      </c>
      <c r="AB98" s="1">
        <v>0</v>
      </c>
      <c r="AC98" s="1">
        <v>0</v>
      </c>
    </row>
    <row r="99" spans="1:29" x14ac:dyDescent="0.3">
      <c r="A99" s="22">
        <v>94</v>
      </c>
      <c r="B99" s="1">
        <v>14</v>
      </c>
      <c r="C99" s="1">
        <v>9</v>
      </c>
      <c r="D99" s="1">
        <v>5</v>
      </c>
      <c r="E99" s="1">
        <v>0</v>
      </c>
      <c r="F99" s="1">
        <v>0</v>
      </c>
      <c r="G99" s="1">
        <v>0</v>
      </c>
      <c r="H99" s="1">
        <v>3</v>
      </c>
      <c r="I99" s="1">
        <v>2</v>
      </c>
      <c r="J99" s="1">
        <v>1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22">
        <v>94</v>
      </c>
      <c r="R99" s="1">
        <v>4</v>
      </c>
      <c r="S99" s="1">
        <v>3</v>
      </c>
      <c r="T99" s="1">
        <v>1</v>
      </c>
      <c r="U99" s="1">
        <v>2</v>
      </c>
      <c r="V99" s="1">
        <v>2</v>
      </c>
      <c r="W99" s="1">
        <v>0</v>
      </c>
      <c r="X99" s="1">
        <v>3</v>
      </c>
      <c r="Y99" s="1">
        <v>1</v>
      </c>
      <c r="Z99" s="1">
        <v>2</v>
      </c>
      <c r="AA99" s="1">
        <v>2</v>
      </c>
      <c r="AB99" s="1">
        <v>1</v>
      </c>
      <c r="AC99" s="1">
        <v>1</v>
      </c>
    </row>
    <row r="100" spans="1:29" x14ac:dyDescent="0.3">
      <c r="A100" s="22">
        <v>95</v>
      </c>
      <c r="B100" s="1">
        <v>10</v>
      </c>
      <c r="C100" s="1">
        <v>6</v>
      </c>
      <c r="D100" s="1">
        <v>4</v>
      </c>
      <c r="E100" s="1">
        <v>0</v>
      </c>
      <c r="F100" s="1">
        <v>0</v>
      </c>
      <c r="G100" s="1">
        <v>0</v>
      </c>
      <c r="H100" s="1">
        <v>1</v>
      </c>
      <c r="I100" s="1">
        <v>1</v>
      </c>
      <c r="J100" s="1">
        <v>0</v>
      </c>
      <c r="K100" s="1">
        <v>2</v>
      </c>
      <c r="L100" s="1">
        <v>2</v>
      </c>
      <c r="M100" s="1">
        <v>0</v>
      </c>
      <c r="N100" s="1">
        <v>3</v>
      </c>
      <c r="O100" s="1">
        <v>2</v>
      </c>
      <c r="P100" s="1">
        <v>1</v>
      </c>
      <c r="Q100" s="22">
        <v>95</v>
      </c>
      <c r="R100" s="1">
        <v>0</v>
      </c>
      <c r="S100" s="1">
        <v>0</v>
      </c>
      <c r="T100" s="1">
        <v>0</v>
      </c>
      <c r="U100" s="1">
        <v>3</v>
      </c>
      <c r="V100" s="1">
        <v>1</v>
      </c>
      <c r="W100" s="1">
        <v>2</v>
      </c>
      <c r="X100" s="1">
        <v>0</v>
      </c>
      <c r="Y100" s="1">
        <v>0</v>
      </c>
      <c r="Z100" s="1">
        <v>0</v>
      </c>
      <c r="AA100" s="1">
        <v>1</v>
      </c>
      <c r="AB100" s="1">
        <v>0</v>
      </c>
      <c r="AC100" s="1">
        <v>1</v>
      </c>
    </row>
    <row r="101" spans="1:29" x14ac:dyDescent="0.3">
      <c r="A101" s="22">
        <v>96</v>
      </c>
      <c r="B101" s="1">
        <v>22</v>
      </c>
      <c r="C101" s="1">
        <v>11</v>
      </c>
      <c r="D101" s="1">
        <v>11</v>
      </c>
      <c r="E101" s="1">
        <v>1</v>
      </c>
      <c r="F101" s="1">
        <v>1</v>
      </c>
      <c r="G101" s="1">
        <v>0</v>
      </c>
      <c r="H101" s="1">
        <v>0</v>
      </c>
      <c r="I101" s="1">
        <v>0</v>
      </c>
      <c r="J101" s="1">
        <v>0</v>
      </c>
      <c r="K101" s="1">
        <v>8</v>
      </c>
      <c r="L101" s="1">
        <v>4</v>
      </c>
      <c r="M101" s="1">
        <v>4</v>
      </c>
      <c r="N101" s="1">
        <v>3</v>
      </c>
      <c r="O101" s="1">
        <v>0</v>
      </c>
      <c r="P101" s="1">
        <v>3</v>
      </c>
      <c r="Q101" s="22">
        <v>96</v>
      </c>
      <c r="R101" s="1">
        <v>2</v>
      </c>
      <c r="S101" s="1">
        <v>2</v>
      </c>
      <c r="T101" s="1">
        <v>0</v>
      </c>
      <c r="U101" s="1">
        <v>6</v>
      </c>
      <c r="V101" s="1">
        <v>4</v>
      </c>
      <c r="W101" s="1">
        <v>2</v>
      </c>
      <c r="X101" s="1">
        <v>0</v>
      </c>
      <c r="Y101" s="1">
        <v>0</v>
      </c>
      <c r="Z101" s="1">
        <v>0</v>
      </c>
      <c r="AA101" s="1">
        <v>2</v>
      </c>
      <c r="AB101" s="1">
        <v>0</v>
      </c>
      <c r="AC101" s="1">
        <v>2</v>
      </c>
    </row>
    <row r="102" spans="1:29" x14ac:dyDescent="0.3">
      <c r="A102" s="22">
        <v>97</v>
      </c>
      <c r="B102" s="1">
        <v>12</v>
      </c>
      <c r="C102" s="1">
        <v>7</v>
      </c>
      <c r="D102" s="1">
        <v>5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1</v>
      </c>
      <c r="L102" s="1">
        <v>0</v>
      </c>
      <c r="M102" s="1">
        <v>1</v>
      </c>
      <c r="N102" s="1">
        <v>1</v>
      </c>
      <c r="O102" s="1">
        <v>0</v>
      </c>
      <c r="P102" s="1">
        <v>1</v>
      </c>
      <c r="Q102" s="22">
        <v>97</v>
      </c>
      <c r="R102" s="1">
        <v>2</v>
      </c>
      <c r="S102" s="1">
        <v>1</v>
      </c>
      <c r="T102" s="1">
        <v>1</v>
      </c>
      <c r="U102" s="1">
        <v>4</v>
      </c>
      <c r="V102" s="1">
        <v>2</v>
      </c>
      <c r="W102" s="1">
        <v>2</v>
      </c>
      <c r="X102" s="1">
        <v>2</v>
      </c>
      <c r="Y102" s="1">
        <v>2</v>
      </c>
      <c r="Z102" s="1">
        <v>0</v>
      </c>
      <c r="AA102" s="1">
        <v>2</v>
      </c>
      <c r="AB102" s="1">
        <v>2</v>
      </c>
      <c r="AC102" s="1">
        <v>0</v>
      </c>
    </row>
    <row r="103" spans="1:29" x14ac:dyDescent="0.3">
      <c r="A103" s="22">
        <v>98</v>
      </c>
      <c r="B103" s="1">
        <v>25</v>
      </c>
      <c r="C103" s="1">
        <v>19</v>
      </c>
      <c r="D103" s="1">
        <v>6</v>
      </c>
      <c r="E103" s="1">
        <v>3</v>
      </c>
      <c r="F103" s="1">
        <v>3</v>
      </c>
      <c r="G103" s="1">
        <v>0</v>
      </c>
      <c r="H103" s="1">
        <v>5</v>
      </c>
      <c r="I103" s="1">
        <v>3</v>
      </c>
      <c r="J103" s="1">
        <v>2</v>
      </c>
      <c r="K103" s="1">
        <v>6</v>
      </c>
      <c r="L103" s="1">
        <v>5</v>
      </c>
      <c r="M103" s="1">
        <v>1</v>
      </c>
      <c r="N103" s="1">
        <v>0</v>
      </c>
      <c r="O103" s="1">
        <v>0</v>
      </c>
      <c r="P103" s="1">
        <v>0</v>
      </c>
      <c r="Q103" s="22">
        <v>98</v>
      </c>
      <c r="R103" s="1">
        <v>3</v>
      </c>
      <c r="S103" s="1">
        <v>2</v>
      </c>
      <c r="T103" s="1">
        <v>1</v>
      </c>
      <c r="U103" s="1">
        <v>6</v>
      </c>
      <c r="V103" s="1">
        <v>5</v>
      </c>
      <c r="W103" s="1">
        <v>1</v>
      </c>
      <c r="X103" s="1">
        <v>1</v>
      </c>
      <c r="Y103" s="1">
        <v>1</v>
      </c>
      <c r="Z103" s="1">
        <v>0</v>
      </c>
      <c r="AA103" s="1">
        <v>1</v>
      </c>
      <c r="AB103" s="1">
        <v>0</v>
      </c>
      <c r="AC103" s="1">
        <v>1</v>
      </c>
    </row>
    <row r="104" spans="1:29" x14ac:dyDescent="0.3">
      <c r="A104" s="28" t="s">
        <v>46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28" t="s">
        <v>46</v>
      </c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</sheetData>
  <mergeCells count="9">
    <mergeCell ref="U2:W2"/>
    <mergeCell ref="X2:Z2"/>
    <mergeCell ref="AA2:AC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27134-EFF7-40F9-B4F7-9110AB35CDFE}">
  <dimension ref="A1:M107"/>
  <sheetViews>
    <sheetView view="pageBreakPreview" topLeftCell="A53" zoomScale="150" zoomScaleNormal="100" zoomScaleSheetLayoutView="150" workbookViewId="0">
      <selection activeCell="D70" sqref="D70"/>
    </sheetView>
  </sheetViews>
  <sheetFormatPr defaultColWidth="8.86328125" defaultRowHeight="9.4" x14ac:dyDescent="0.3"/>
  <cols>
    <col min="1" max="13" width="6.19921875" style="1" customWidth="1"/>
    <col min="14" max="16384" width="8.86328125" style="1"/>
  </cols>
  <sheetData>
    <row r="1" spans="1:13" x14ac:dyDescent="0.3">
      <c r="A1" s="1" t="s">
        <v>48</v>
      </c>
    </row>
    <row r="2" spans="1:13" x14ac:dyDescent="0.3">
      <c r="A2" s="10"/>
      <c r="B2" s="33" t="s">
        <v>0</v>
      </c>
      <c r="C2" s="33"/>
      <c r="D2" s="33"/>
      <c r="E2" s="33" t="s">
        <v>26</v>
      </c>
      <c r="F2" s="33"/>
      <c r="G2" s="33"/>
      <c r="H2" s="11"/>
      <c r="I2" s="9"/>
      <c r="J2" s="10"/>
      <c r="K2" s="33" t="s">
        <v>47</v>
      </c>
      <c r="L2" s="33"/>
      <c r="M2" s="33"/>
    </row>
    <row r="3" spans="1:13" x14ac:dyDescent="0.3">
      <c r="A3" s="12"/>
      <c r="B3" s="13" t="s">
        <v>0</v>
      </c>
      <c r="C3" s="13" t="s">
        <v>24</v>
      </c>
      <c r="D3" s="13" t="s">
        <v>25</v>
      </c>
      <c r="E3" s="13" t="s">
        <v>0</v>
      </c>
      <c r="F3" s="13" t="s">
        <v>24</v>
      </c>
      <c r="G3" s="13" t="s">
        <v>25</v>
      </c>
      <c r="H3" s="14"/>
      <c r="I3" s="15"/>
      <c r="J3" s="12"/>
      <c r="K3" s="13" t="s">
        <v>0</v>
      </c>
      <c r="L3" s="13" t="s">
        <v>24</v>
      </c>
      <c r="M3" s="13" t="s">
        <v>25</v>
      </c>
    </row>
    <row r="4" spans="1:13" x14ac:dyDescent="0.3">
      <c r="A4" s="1" t="s">
        <v>0</v>
      </c>
      <c r="B4" s="1">
        <v>340493</v>
      </c>
      <c r="C4" s="1">
        <v>172184</v>
      </c>
      <c r="D4" s="1">
        <v>168309</v>
      </c>
      <c r="E4" s="1">
        <v>110155</v>
      </c>
      <c r="F4" s="1">
        <v>69141</v>
      </c>
      <c r="G4" s="1">
        <v>41014</v>
      </c>
    </row>
    <row r="5" spans="1:13" x14ac:dyDescent="0.3">
      <c r="A5" s="1" t="s">
        <v>10</v>
      </c>
      <c r="B5" s="1">
        <v>67079</v>
      </c>
      <c r="C5" s="1">
        <v>35205</v>
      </c>
      <c r="D5" s="1">
        <v>31874</v>
      </c>
      <c r="E5" s="1">
        <v>60722</v>
      </c>
      <c r="F5" s="1">
        <v>33963</v>
      </c>
      <c r="G5" s="1">
        <v>26759</v>
      </c>
      <c r="H5" s="16">
        <f t="shared" ref="H5:J12" si="0">E5/B5*100</f>
        <v>90.52311453659118</v>
      </c>
      <c r="I5" s="16">
        <f t="shared" si="0"/>
        <v>96.472092032381767</v>
      </c>
      <c r="J5" s="16">
        <f t="shared" si="0"/>
        <v>83.95243772353642</v>
      </c>
      <c r="K5" s="17">
        <f>H13+1500</f>
        <v>2436.6664243531159</v>
      </c>
      <c r="L5" s="17">
        <f t="shared" ref="L5:M5" si="1">I13+1500</f>
        <v>2674.8699471415039</v>
      </c>
      <c r="M5" s="17">
        <f t="shared" si="1"/>
        <v>2197.5700062054661</v>
      </c>
    </row>
    <row r="6" spans="1:13" x14ac:dyDescent="0.3">
      <c r="A6" s="1" t="s">
        <v>11</v>
      </c>
      <c r="B6" s="1">
        <v>52448</v>
      </c>
      <c r="C6" s="1">
        <v>26753</v>
      </c>
      <c r="D6" s="1">
        <v>25695</v>
      </c>
      <c r="E6" s="1">
        <v>30084</v>
      </c>
      <c r="F6" s="1">
        <v>20321</v>
      </c>
      <c r="G6" s="1">
        <v>9763</v>
      </c>
      <c r="H6" s="16">
        <f t="shared" si="0"/>
        <v>57.359670530811471</v>
      </c>
      <c r="I6" s="16">
        <f t="shared" si="0"/>
        <v>75.957836504317271</v>
      </c>
      <c r="J6" s="16">
        <f t="shared" si="0"/>
        <v>37.99571901148083</v>
      </c>
      <c r="K6" s="18"/>
      <c r="L6" s="18"/>
      <c r="M6" s="18"/>
    </row>
    <row r="7" spans="1:13" x14ac:dyDescent="0.3">
      <c r="A7" s="1" t="s">
        <v>12</v>
      </c>
      <c r="B7" s="1">
        <v>54211</v>
      </c>
      <c r="C7" s="1">
        <v>25932</v>
      </c>
      <c r="D7" s="1">
        <v>28279</v>
      </c>
      <c r="E7" s="1">
        <v>12497</v>
      </c>
      <c r="F7" s="1">
        <v>9373</v>
      </c>
      <c r="G7" s="1">
        <v>3124</v>
      </c>
      <c r="H7" s="16">
        <f t="shared" si="0"/>
        <v>23.052517016841602</v>
      </c>
      <c r="I7" s="16">
        <f t="shared" si="0"/>
        <v>36.144531852537405</v>
      </c>
      <c r="J7" s="16">
        <f t="shared" si="0"/>
        <v>11.047066727960678</v>
      </c>
      <c r="K7" s="17">
        <f>(H11+H12)/2</f>
        <v>1.6115642811863855</v>
      </c>
      <c r="L7" s="17">
        <f t="shared" ref="L7:M7" si="2">(I11+I12)/2</f>
        <v>2.6706022413037078</v>
      </c>
      <c r="M7" s="17">
        <f t="shared" si="2"/>
        <v>0.40859005070702081</v>
      </c>
    </row>
    <row r="8" spans="1:13" x14ac:dyDescent="0.3">
      <c r="A8" s="1" t="s">
        <v>13</v>
      </c>
      <c r="B8" s="1">
        <v>42442</v>
      </c>
      <c r="C8" s="1">
        <v>20855</v>
      </c>
      <c r="D8" s="1">
        <v>21587</v>
      </c>
      <c r="E8" s="1">
        <v>3812</v>
      </c>
      <c r="F8" s="1">
        <v>2979</v>
      </c>
      <c r="G8" s="1">
        <v>833</v>
      </c>
      <c r="H8" s="16">
        <f t="shared" si="0"/>
        <v>8.9816691013618577</v>
      </c>
      <c r="I8" s="16">
        <f t="shared" si="0"/>
        <v>14.284344281946776</v>
      </c>
      <c r="J8" s="16">
        <f t="shared" si="0"/>
        <v>3.8588039097605038</v>
      </c>
      <c r="K8" s="17"/>
      <c r="L8" s="17"/>
      <c r="M8" s="17"/>
    </row>
    <row r="9" spans="1:13" x14ac:dyDescent="0.3">
      <c r="A9" s="1" t="s">
        <v>14</v>
      </c>
      <c r="B9" s="1">
        <v>43407</v>
      </c>
      <c r="C9" s="1">
        <v>21185</v>
      </c>
      <c r="D9" s="1">
        <v>22222</v>
      </c>
      <c r="E9" s="1">
        <v>1585</v>
      </c>
      <c r="F9" s="1">
        <v>1269</v>
      </c>
      <c r="G9" s="1">
        <v>316</v>
      </c>
      <c r="H9" s="16">
        <f t="shared" si="0"/>
        <v>3.6514847835602557</v>
      </c>
      <c r="I9" s="16">
        <f t="shared" si="0"/>
        <v>5.9900873259381635</v>
      </c>
      <c r="J9" s="16">
        <f t="shared" si="0"/>
        <v>1.4220142201422015</v>
      </c>
      <c r="K9" s="17">
        <f>K7*50</f>
        <v>80.578214059319279</v>
      </c>
      <c r="L9" s="17">
        <f t="shared" ref="L9:M9" si="3">L7*50</f>
        <v>133.53011206518539</v>
      </c>
      <c r="M9" s="17">
        <f t="shared" si="3"/>
        <v>20.429502535351041</v>
      </c>
    </row>
    <row r="10" spans="1:13" x14ac:dyDescent="0.3">
      <c r="A10" s="1" t="s">
        <v>15</v>
      </c>
      <c r="B10" s="1">
        <v>31068</v>
      </c>
      <c r="C10" s="1">
        <v>15791</v>
      </c>
      <c r="D10" s="1">
        <v>15277</v>
      </c>
      <c r="E10" s="1">
        <v>644</v>
      </c>
      <c r="F10" s="1">
        <v>522</v>
      </c>
      <c r="G10" s="1">
        <v>122</v>
      </c>
      <c r="H10" s="16">
        <f t="shared" si="0"/>
        <v>2.0728724089094888</v>
      </c>
      <c r="I10" s="16">
        <f t="shared" si="0"/>
        <v>3.3056804508897475</v>
      </c>
      <c r="J10" s="16">
        <f t="shared" si="0"/>
        <v>0.79858610983831912</v>
      </c>
      <c r="K10" s="17"/>
      <c r="L10" s="17"/>
      <c r="M10" s="17"/>
    </row>
    <row r="11" spans="1:13" x14ac:dyDescent="0.3">
      <c r="A11" s="1" t="s">
        <v>16</v>
      </c>
      <c r="B11" s="1">
        <v>29788</v>
      </c>
      <c r="C11" s="1">
        <v>15677</v>
      </c>
      <c r="D11" s="1">
        <v>14111</v>
      </c>
      <c r="E11" s="1">
        <v>504</v>
      </c>
      <c r="F11" s="1">
        <v>442</v>
      </c>
      <c r="G11" s="1">
        <v>62</v>
      </c>
      <c r="H11" s="16">
        <f t="shared" si="0"/>
        <v>1.6919564925473345</v>
      </c>
      <c r="I11" s="16">
        <f t="shared" si="0"/>
        <v>2.8194169802895965</v>
      </c>
      <c r="J11" s="16">
        <f t="shared" si="0"/>
        <v>0.43937353837431792</v>
      </c>
      <c r="K11" s="17">
        <f>K5-K9</f>
        <v>2356.0882102937967</v>
      </c>
      <c r="L11" s="17">
        <f t="shared" ref="L11:M11" si="4">L5-L9</f>
        <v>2541.3398350763186</v>
      </c>
      <c r="M11" s="17">
        <f t="shared" si="4"/>
        <v>2177.1405036701153</v>
      </c>
    </row>
    <row r="12" spans="1:13" x14ac:dyDescent="0.3">
      <c r="A12" s="1" t="s">
        <v>17</v>
      </c>
      <c r="B12" s="1">
        <v>20050</v>
      </c>
      <c r="C12" s="1">
        <v>10786</v>
      </c>
      <c r="D12" s="1">
        <v>9264</v>
      </c>
      <c r="E12" s="1">
        <v>307</v>
      </c>
      <c r="F12" s="1">
        <v>272</v>
      </c>
      <c r="G12" s="1">
        <v>35</v>
      </c>
      <c r="H12" s="16">
        <f t="shared" si="0"/>
        <v>1.5311720698254365</v>
      </c>
      <c r="I12" s="16">
        <f t="shared" si="0"/>
        <v>2.5217875023178191</v>
      </c>
      <c r="J12" s="16">
        <f t="shared" si="0"/>
        <v>0.37780656303972365</v>
      </c>
      <c r="K12" s="17">
        <f>100-K7</f>
        <v>98.388435718813611</v>
      </c>
      <c r="L12" s="17">
        <f t="shared" ref="L12:M12" si="5">100-L7</f>
        <v>97.329397758696288</v>
      </c>
      <c r="M12" s="17">
        <f t="shared" si="5"/>
        <v>99.591409949292981</v>
      </c>
    </row>
    <row r="13" spans="1:13" x14ac:dyDescent="0.3">
      <c r="A13" s="1" t="s">
        <v>28</v>
      </c>
      <c r="H13" s="16">
        <f>SUM(H5:H11)*5</f>
        <v>936.66642435311599</v>
      </c>
      <c r="I13" s="16">
        <f>SUM(I5:I11)*5</f>
        <v>1174.8699471415036</v>
      </c>
      <c r="J13" s="16">
        <f>SUM(J5:J11)*5</f>
        <v>697.57000620546614</v>
      </c>
      <c r="K13" s="19">
        <f>K11/K12</f>
        <v>23.946800181144368</v>
      </c>
      <c r="L13" s="19">
        <f t="shared" ref="L13:M13" si="6">L11/L12</f>
        <v>26.110711599972397</v>
      </c>
      <c r="M13" s="19">
        <f t="shared" si="6"/>
        <v>21.860725787280323</v>
      </c>
    </row>
    <row r="14" spans="1:13" x14ac:dyDescent="0.3">
      <c r="A14" s="1" t="s">
        <v>27</v>
      </c>
    </row>
    <row r="15" spans="1:13" x14ac:dyDescent="0.3">
      <c r="A15" s="1" t="s">
        <v>0</v>
      </c>
      <c r="B15" s="1">
        <v>27794</v>
      </c>
      <c r="C15" s="1">
        <v>14013</v>
      </c>
      <c r="D15" s="1">
        <v>13781</v>
      </c>
      <c r="E15" s="1">
        <v>7385</v>
      </c>
      <c r="F15" s="1">
        <v>4909</v>
      </c>
      <c r="G15" s="1">
        <v>2476</v>
      </c>
    </row>
    <row r="16" spans="1:13" x14ac:dyDescent="0.3">
      <c r="A16" s="1" t="s">
        <v>10</v>
      </c>
      <c r="B16" s="1">
        <v>4392</v>
      </c>
      <c r="C16" s="1">
        <v>2255</v>
      </c>
      <c r="D16" s="1">
        <v>2137</v>
      </c>
      <c r="E16" s="1">
        <v>3846</v>
      </c>
      <c r="F16" s="1">
        <v>2171</v>
      </c>
      <c r="G16" s="1">
        <v>1675</v>
      </c>
      <c r="H16" s="16">
        <f t="shared" ref="H16:J23" si="7">E16/B16*100</f>
        <v>87.568306010928964</v>
      </c>
      <c r="I16" s="16">
        <f t="shared" si="7"/>
        <v>96.2749445676275</v>
      </c>
      <c r="J16" s="16">
        <f t="shared" si="7"/>
        <v>78.380907814693487</v>
      </c>
      <c r="K16" s="17">
        <f>H24+1500</f>
        <v>2400.205638870892</v>
      </c>
      <c r="L16" s="17">
        <f t="shared" ref="L16:M16" si="8">I24+1500</f>
        <v>2705.5572423455242</v>
      </c>
      <c r="M16" s="17">
        <f t="shared" si="8"/>
        <v>2100.7319445463968</v>
      </c>
    </row>
    <row r="17" spans="1:13" x14ac:dyDescent="0.3">
      <c r="A17" s="1" t="s">
        <v>11</v>
      </c>
      <c r="B17" s="1">
        <v>3735</v>
      </c>
      <c r="C17" s="1">
        <v>1892</v>
      </c>
      <c r="D17" s="1">
        <v>1843</v>
      </c>
      <c r="E17" s="1">
        <v>1947</v>
      </c>
      <c r="F17" s="1">
        <v>1419</v>
      </c>
      <c r="G17" s="1">
        <v>528</v>
      </c>
      <c r="H17" s="16">
        <f t="shared" si="7"/>
        <v>52.128514056224894</v>
      </c>
      <c r="I17" s="16">
        <f t="shared" si="7"/>
        <v>75</v>
      </c>
      <c r="J17" s="16">
        <f t="shared" si="7"/>
        <v>28.648941942485077</v>
      </c>
      <c r="K17" s="18"/>
      <c r="L17" s="18"/>
      <c r="M17" s="18"/>
    </row>
    <row r="18" spans="1:13" x14ac:dyDescent="0.3">
      <c r="A18" s="1" t="s">
        <v>12</v>
      </c>
      <c r="B18" s="1">
        <v>4129</v>
      </c>
      <c r="C18" s="1">
        <v>1915</v>
      </c>
      <c r="D18" s="1">
        <v>2214</v>
      </c>
      <c r="E18" s="1">
        <v>869</v>
      </c>
      <c r="F18" s="1">
        <v>700</v>
      </c>
      <c r="G18" s="1">
        <v>169</v>
      </c>
      <c r="H18" s="16">
        <f t="shared" si="7"/>
        <v>21.046258173891982</v>
      </c>
      <c r="I18" s="16">
        <f t="shared" si="7"/>
        <v>36.553524804177542</v>
      </c>
      <c r="J18" s="16">
        <f t="shared" si="7"/>
        <v>7.6332429990966579</v>
      </c>
      <c r="K18" s="17">
        <f>(H22+H23)/2</f>
        <v>2.4799135860270152</v>
      </c>
      <c r="L18" s="17">
        <f t="shared" ref="L18:M18" si="9">(I22+I23)/2</f>
        <v>4.1694761410788388</v>
      </c>
      <c r="M18" s="17">
        <f t="shared" si="9"/>
        <v>0.333526373091802</v>
      </c>
    </row>
    <row r="19" spans="1:13" x14ac:dyDescent="0.3">
      <c r="A19" s="1" t="s">
        <v>13</v>
      </c>
      <c r="B19" s="1">
        <v>3666</v>
      </c>
      <c r="C19" s="1">
        <v>1787</v>
      </c>
      <c r="D19" s="1">
        <v>1879</v>
      </c>
      <c r="E19" s="1">
        <v>335</v>
      </c>
      <c r="F19" s="1">
        <v>279</v>
      </c>
      <c r="G19" s="1">
        <v>56</v>
      </c>
      <c r="H19" s="16">
        <f t="shared" si="7"/>
        <v>9.1380250954719031</v>
      </c>
      <c r="I19" s="16">
        <f t="shared" si="7"/>
        <v>15.612758813654168</v>
      </c>
      <c r="J19" s="16">
        <f t="shared" si="7"/>
        <v>2.9803086748270355</v>
      </c>
      <c r="K19" s="17"/>
      <c r="L19" s="17"/>
      <c r="M19" s="17"/>
    </row>
    <row r="20" spans="1:13" x14ac:dyDescent="0.3">
      <c r="A20" s="1" t="s">
        <v>14</v>
      </c>
      <c r="B20" s="1">
        <v>3800</v>
      </c>
      <c r="C20" s="1">
        <v>1766</v>
      </c>
      <c r="D20" s="1">
        <v>2034</v>
      </c>
      <c r="E20" s="1">
        <v>170</v>
      </c>
      <c r="F20" s="1">
        <v>140</v>
      </c>
      <c r="G20" s="1">
        <v>30</v>
      </c>
      <c r="H20" s="16">
        <f t="shared" si="7"/>
        <v>4.4736842105263159</v>
      </c>
      <c r="I20" s="16">
        <f t="shared" si="7"/>
        <v>7.9275198187995475</v>
      </c>
      <c r="J20" s="16">
        <f t="shared" si="7"/>
        <v>1.4749262536873156</v>
      </c>
      <c r="K20" s="17">
        <f>K18*50</f>
        <v>123.99567930135076</v>
      </c>
      <c r="L20" s="17">
        <f t="shared" ref="L20:M20" si="10">L18*50</f>
        <v>208.47380705394193</v>
      </c>
      <c r="M20" s="17">
        <f t="shared" si="10"/>
        <v>16.676318654590101</v>
      </c>
    </row>
    <row r="21" spans="1:13" x14ac:dyDescent="0.3">
      <c r="A21" s="1" t="s">
        <v>15</v>
      </c>
      <c r="B21" s="1">
        <v>3289</v>
      </c>
      <c r="C21" s="1">
        <v>1721</v>
      </c>
      <c r="D21" s="1">
        <v>1568</v>
      </c>
      <c r="E21" s="1">
        <v>98</v>
      </c>
      <c r="F21" s="1">
        <v>87</v>
      </c>
      <c r="G21" s="1">
        <v>11</v>
      </c>
      <c r="H21" s="16">
        <f t="shared" si="7"/>
        <v>2.9796290665855882</v>
      </c>
      <c r="I21" s="16">
        <f t="shared" si="7"/>
        <v>5.0552004648460196</v>
      </c>
      <c r="J21" s="16">
        <f t="shared" si="7"/>
        <v>0.70153061224489799</v>
      </c>
      <c r="K21" s="17"/>
      <c r="L21" s="17"/>
      <c r="M21" s="17"/>
    </row>
    <row r="22" spans="1:13" x14ac:dyDescent="0.3">
      <c r="A22" s="1" t="s">
        <v>16</v>
      </c>
      <c r="B22" s="1">
        <v>2697</v>
      </c>
      <c r="C22" s="1">
        <v>1472</v>
      </c>
      <c r="D22" s="1">
        <v>1225</v>
      </c>
      <c r="E22" s="1">
        <v>73</v>
      </c>
      <c r="F22" s="1">
        <v>69</v>
      </c>
      <c r="G22" s="1">
        <v>4</v>
      </c>
      <c r="H22" s="16">
        <f t="shared" si="7"/>
        <v>2.7067111605487577</v>
      </c>
      <c r="I22" s="16">
        <f t="shared" si="7"/>
        <v>4.6875</v>
      </c>
      <c r="J22" s="16">
        <f t="shared" si="7"/>
        <v>0.32653061224489799</v>
      </c>
      <c r="K22" s="17">
        <f>K16-K20</f>
        <v>2276.2099595695413</v>
      </c>
      <c r="L22" s="17">
        <f t="shared" ref="L22:M22" si="11">L16-L20</f>
        <v>2497.0834352915822</v>
      </c>
      <c r="M22" s="17">
        <f t="shared" si="11"/>
        <v>2084.0556258918068</v>
      </c>
    </row>
    <row r="23" spans="1:13" x14ac:dyDescent="0.3">
      <c r="A23" s="1" t="s">
        <v>17</v>
      </c>
      <c r="B23" s="1">
        <v>2086</v>
      </c>
      <c r="C23" s="1">
        <v>1205</v>
      </c>
      <c r="D23" s="1">
        <v>881</v>
      </c>
      <c r="E23" s="1">
        <v>47</v>
      </c>
      <c r="F23" s="1">
        <v>44</v>
      </c>
      <c r="G23" s="1">
        <v>3</v>
      </c>
      <c r="H23" s="16">
        <f t="shared" si="7"/>
        <v>2.2531160115052731</v>
      </c>
      <c r="I23" s="16">
        <f t="shared" si="7"/>
        <v>3.6514522821576767</v>
      </c>
      <c r="J23" s="16">
        <f t="shared" si="7"/>
        <v>0.34052213393870601</v>
      </c>
      <c r="K23" s="17">
        <f>100-K18</f>
        <v>97.52008641397299</v>
      </c>
      <c r="L23" s="17">
        <f t="shared" ref="L23:M23" si="12">100-L18</f>
        <v>95.830523858921168</v>
      </c>
      <c r="M23" s="17">
        <f t="shared" si="12"/>
        <v>99.6664736269082</v>
      </c>
    </row>
    <row r="24" spans="1:13" x14ac:dyDescent="0.3">
      <c r="A24" s="1" t="s">
        <v>29</v>
      </c>
      <c r="H24" s="16">
        <f>SUM(H16:H22)*5</f>
        <v>900.20563887089213</v>
      </c>
      <c r="I24" s="16">
        <f>SUM(I16:I22)*5</f>
        <v>1205.5572423455239</v>
      </c>
      <c r="J24" s="16">
        <f>SUM(J16:J22)*5</f>
        <v>600.73194454639679</v>
      </c>
      <c r="K24" s="19">
        <f>K22/K23</f>
        <v>23.340934604046851</v>
      </c>
      <c r="L24" s="19">
        <f t="shared" ref="L24:M24" si="13">L22/L23</f>
        <v>26.057286705097361</v>
      </c>
      <c r="M24" s="19">
        <f t="shared" si="13"/>
        <v>20.910297616159948</v>
      </c>
    </row>
    <row r="25" spans="1:13" x14ac:dyDescent="0.3">
      <c r="A25" s="1" t="s">
        <v>27</v>
      </c>
    </row>
    <row r="26" spans="1:13" x14ac:dyDescent="0.3">
      <c r="A26" s="1" t="s">
        <v>0</v>
      </c>
      <c r="B26" s="1">
        <v>62733</v>
      </c>
      <c r="C26" s="1">
        <v>31534</v>
      </c>
      <c r="D26" s="1">
        <v>31199</v>
      </c>
      <c r="E26" s="1">
        <v>21725</v>
      </c>
      <c r="F26" s="1">
        <v>12999</v>
      </c>
      <c r="G26" s="1">
        <v>8726</v>
      </c>
    </row>
    <row r="27" spans="1:13" x14ac:dyDescent="0.3">
      <c r="A27" s="1" t="s">
        <v>10</v>
      </c>
      <c r="B27" s="1">
        <v>12949</v>
      </c>
      <c r="C27" s="1">
        <v>6570</v>
      </c>
      <c r="D27" s="1">
        <v>6379</v>
      </c>
      <c r="E27" s="1">
        <v>11686</v>
      </c>
      <c r="F27" s="1">
        <v>6272</v>
      </c>
      <c r="G27" s="1">
        <v>5414</v>
      </c>
      <c r="H27" s="16">
        <f t="shared" ref="H27:J34" si="14">E27/B27*100</f>
        <v>90.246351069580669</v>
      </c>
      <c r="I27" s="16">
        <f t="shared" si="14"/>
        <v>95.464231354642308</v>
      </c>
      <c r="J27" s="16">
        <f t="shared" si="14"/>
        <v>84.872237027747303</v>
      </c>
      <c r="K27" s="17">
        <f>H35+1500</f>
        <v>2459.7092084169171</v>
      </c>
      <c r="L27" s="17">
        <f t="shared" ref="L27:M27" si="15">I35+1500</f>
        <v>2672.330240436128</v>
      </c>
      <c r="M27" s="17">
        <f t="shared" si="15"/>
        <v>2251.9712464266649</v>
      </c>
    </row>
    <row r="28" spans="1:13" x14ac:dyDescent="0.3">
      <c r="A28" s="1" t="s">
        <v>11</v>
      </c>
      <c r="B28" s="1">
        <v>10479</v>
      </c>
      <c r="C28" s="1">
        <v>5222</v>
      </c>
      <c r="D28" s="1">
        <v>5257</v>
      </c>
      <c r="E28" s="1">
        <v>6133</v>
      </c>
      <c r="F28" s="1">
        <v>3855</v>
      </c>
      <c r="G28" s="1">
        <v>2278</v>
      </c>
      <c r="H28" s="16">
        <f t="shared" si="14"/>
        <v>58.526576963450715</v>
      </c>
      <c r="I28" s="16">
        <f t="shared" si="14"/>
        <v>73.822290310225966</v>
      </c>
      <c r="J28" s="16">
        <f t="shared" si="14"/>
        <v>43.33269925813201</v>
      </c>
      <c r="K28" s="18"/>
      <c r="L28" s="18"/>
      <c r="M28" s="18"/>
    </row>
    <row r="29" spans="1:13" x14ac:dyDescent="0.3">
      <c r="A29" s="1" t="s">
        <v>12</v>
      </c>
      <c r="B29" s="1">
        <v>10058</v>
      </c>
      <c r="C29" s="1">
        <v>4882</v>
      </c>
      <c r="D29" s="1">
        <v>5176</v>
      </c>
      <c r="E29" s="1">
        <v>2587</v>
      </c>
      <c r="F29" s="1">
        <v>1871</v>
      </c>
      <c r="G29" s="1">
        <v>716</v>
      </c>
      <c r="H29" s="16">
        <f t="shared" si="14"/>
        <v>25.720819248359518</v>
      </c>
      <c r="I29" s="16">
        <f t="shared" si="14"/>
        <v>38.324457189676366</v>
      </c>
      <c r="J29" s="16">
        <f t="shared" si="14"/>
        <v>13.833075734157651</v>
      </c>
      <c r="K29" s="17">
        <f>(H33+H34)/2</f>
        <v>1.9919935155800461</v>
      </c>
      <c r="L29" s="17">
        <f t="shared" ref="L29:M29" si="16">(I33+I34)/2</f>
        <v>3.1832823989357415</v>
      </c>
      <c r="M29" s="17">
        <f t="shared" si="16"/>
        <v>0.47519722344132609</v>
      </c>
    </row>
    <row r="30" spans="1:13" x14ac:dyDescent="0.3">
      <c r="A30" s="1" t="s">
        <v>13</v>
      </c>
      <c r="B30" s="1">
        <v>7567</v>
      </c>
      <c r="C30" s="1">
        <v>3613</v>
      </c>
      <c r="D30" s="1">
        <v>3954</v>
      </c>
      <c r="E30" s="1">
        <v>744</v>
      </c>
      <c r="F30" s="1">
        <v>530</v>
      </c>
      <c r="G30" s="1">
        <v>214</v>
      </c>
      <c r="H30" s="16">
        <f t="shared" si="14"/>
        <v>9.8321659838773634</v>
      </c>
      <c r="I30" s="16">
        <f t="shared" si="14"/>
        <v>14.669249930805424</v>
      </c>
      <c r="J30" s="16">
        <f t="shared" si="14"/>
        <v>5.4122407688416789</v>
      </c>
      <c r="K30" s="17"/>
      <c r="L30" s="17"/>
      <c r="M30" s="17"/>
    </row>
    <row r="31" spans="1:13" x14ac:dyDescent="0.3">
      <c r="A31" s="1" t="s">
        <v>14</v>
      </c>
      <c r="B31" s="1">
        <v>7649</v>
      </c>
      <c r="C31" s="1">
        <v>3686</v>
      </c>
      <c r="D31" s="1">
        <v>3963</v>
      </c>
      <c r="E31" s="1">
        <v>291</v>
      </c>
      <c r="F31" s="1">
        <v>228</v>
      </c>
      <c r="G31" s="1">
        <v>63</v>
      </c>
      <c r="H31" s="16">
        <f t="shared" si="14"/>
        <v>3.8044188782847432</v>
      </c>
      <c r="I31" s="16">
        <f t="shared" si="14"/>
        <v>6.1855670103092786</v>
      </c>
      <c r="J31" s="16">
        <f t="shared" si="14"/>
        <v>1.5897047691143074</v>
      </c>
      <c r="K31" s="17">
        <f>K29*50</f>
        <v>99.599675779002311</v>
      </c>
      <c r="L31" s="17">
        <f t="shared" ref="L31:M31" si="17">L29*50</f>
        <v>159.16411994678708</v>
      </c>
      <c r="M31" s="17">
        <f t="shared" si="17"/>
        <v>23.759861172066305</v>
      </c>
    </row>
    <row r="32" spans="1:13" x14ac:dyDescent="0.3">
      <c r="A32" s="1" t="s">
        <v>15</v>
      </c>
      <c r="B32" s="1">
        <v>5728</v>
      </c>
      <c r="C32" s="1">
        <v>2954</v>
      </c>
      <c r="D32" s="1">
        <v>2774</v>
      </c>
      <c r="E32" s="1">
        <v>125</v>
      </c>
      <c r="F32" s="1">
        <v>102</v>
      </c>
      <c r="G32" s="1">
        <v>23</v>
      </c>
      <c r="H32" s="16">
        <f t="shared" si="14"/>
        <v>2.1822625698324023</v>
      </c>
      <c r="I32" s="16">
        <f t="shared" si="14"/>
        <v>3.4529451591062967</v>
      </c>
      <c r="J32" s="16">
        <f t="shared" si="14"/>
        <v>0.82912761355443398</v>
      </c>
      <c r="K32" s="17"/>
      <c r="L32" s="17"/>
      <c r="M32" s="17"/>
    </row>
    <row r="33" spans="1:13" x14ac:dyDescent="0.3">
      <c r="A33" s="1" t="s">
        <v>16</v>
      </c>
      <c r="B33" s="1">
        <v>5033</v>
      </c>
      <c r="C33" s="1">
        <v>2748</v>
      </c>
      <c r="D33" s="1">
        <v>2285</v>
      </c>
      <c r="E33" s="1">
        <v>82</v>
      </c>
      <c r="F33" s="1">
        <v>70</v>
      </c>
      <c r="G33" s="1">
        <v>12</v>
      </c>
      <c r="H33" s="16">
        <f t="shared" si="14"/>
        <v>1.629246969998013</v>
      </c>
      <c r="I33" s="16">
        <f t="shared" si="14"/>
        <v>2.547307132459971</v>
      </c>
      <c r="J33" s="16">
        <f t="shared" si="14"/>
        <v>0.52516411378555794</v>
      </c>
      <c r="K33" s="17">
        <f>K27-K31</f>
        <v>2360.109532637915</v>
      </c>
      <c r="L33" s="17">
        <f t="shared" ref="L33:M33" si="18">L27-L31</f>
        <v>2513.1661204893408</v>
      </c>
      <c r="M33" s="17">
        <f t="shared" si="18"/>
        <v>2228.2113852545986</v>
      </c>
    </row>
    <row r="34" spans="1:13" x14ac:dyDescent="0.3">
      <c r="A34" s="1" t="s">
        <v>17</v>
      </c>
      <c r="B34" s="1">
        <v>3270</v>
      </c>
      <c r="C34" s="1">
        <v>1859</v>
      </c>
      <c r="D34" s="1">
        <v>1411</v>
      </c>
      <c r="E34" s="1">
        <v>77</v>
      </c>
      <c r="F34" s="1">
        <v>71</v>
      </c>
      <c r="G34" s="1">
        <v>6</v>
      </c>
      <c r="H34" s="16">
        <f t="shared" si="14"/>
        <v>2.3547400611620795</v>
      </c>
      <c r="I34" s="16">
        <f t="shared" si="14"/>
        <v>3.8192576654115116</v>
      </c>
      <c r="J34" s="16">
        <f t="shared" si="14"/>
        <v>0.42523033309709424</v>
      </c>
      <c r="K34" s="17">
        <f>100-K29</f>
        <v>98.008006484419951</v>
      </c>
      <c r="L34" s="17">
        <f t="shared" ref="L34:M34" si="19">100-L29</f>
        <v>96.816717601064255</v>
      </c>
      <c r="M34" s="17">
        <f t="shared" si="19"/>
        <v>99.524802776558673</v>
      </c>
    </row>
    <row r="35" spans="1:13" x14ac:dyDescent="0.3">
      <c r="A35" s="1" t="s">
        <v>30</v>
      </c>
      <c r="H35" s="16">
        <f>SUM(H27:H33)*5</f>
        <v>959.70920841691691</v>
      </c>
      <c r="I35" s="16">
        <f>SUM(I27:I33)*5</f>
        <v>1172.330240436128</v>
      </c>
      <c r="J35" s="16">
        <f>SUM(J27:J33)*5</f>
        <v>751.97124642666495</v>
      </c>
      <c r="K35" s="19">
        <f>K33/K34</f>
        <v>24.08078296147259</v>
      </c>
      <c r="L35" s="19">
        <f t="shared" ref="L35:M35" si="20">L33/L34</f>
        <v>25.957976915153285</v>
      </c>
      <c r="M35" s="19">
        <f t="shared" si="20"/>
        <v>22.388503399068426</v>
      </c>
    </row>
    <row r="36" spans="1:13" x14ac:dyDescent="0.3">
      <c r="A36" s="1" t="s">
        <v>27</v>
      </c>
    </row>
    <row r="37" spans="1:13" x14ac:dyDescent="0.3">
      <c r="A37" s="1" t="s">
        <v>0</v>
      </c>
      <c r="B37" s="1">
        <v>35318</v>
      </c>
      <c r="C37" s="1">
        <v>17875</v>
      </c>
      <c r="D37" s="1">
        <v>17443</v>
      </c>
      <c r="E37" s="1">
        <v>10909</v>
      </c>
      <c r="F37" s="1">
        <v>7048</v>
      </c>
      <c r="G37" s="1">
        <v>3861</v>
      </c>
    </row>
    <row r="38" spans="1:13" x14ac:dyDescent="0.3">
      <c r="A38" s="1" t="s">
        <v>10</v>
      </c>
      <c r="B38" s="1">
        <v>6352</v>
      </c>
      <c r="C38" s="1">
        <v>3427</v>
      </c>
      <c r="D38" s="1">
        <v>2925</v>
      </c>
      <c r="E38" s="1">
        <v>5857</v>
      </c>
      <c r="F38" s="1">
        <v>3338</v>
      </c>
      <c r="G38" s="1">
        <v>2519</v>
      </c>
      <c r="H38" s="16">
        <f t="shared" ref="H38:J45" si="21">E38/B38*100</f>
        <v>92.207178841309826</v>
      </c>
      <c r="I38" s="16">
        <f t="shared" si="21"/>
        <v>97.402976364166904</v>
      </c>
      <c r="J38" s="16">
        <f t="shared" si="21"/>
        <v>86.119658119658112</v>
      </c>
      <c r="K38" s="17">
        <f>H46+1500</f>
        <v>2459.1638532834786</v>
      </c>
      <c r="L38" s="17">
        <f t="shared" ref="L38:M38" si="22">I46+1500</f>
        <v>2711.5849281562905</v>
      </c>
      <c r="M38" s="17">
        <f t="shared" si="22"/>
        <v>2201.6013270802691</v>
      </c>
    </row>
    <row r="39" spans="1:13" x14ac:dyDescent="0.3">
      <c r="A39" s="1" t="s">
        <v>11</v>
      </c>
      <c r="B39" s="1">
        <v>5004</v>
      </c>
      <c r="C39" s="1">
        <v>2639</v>
      </c>
      <c r="D39" s="1">
        <v>2365</v>
      </c>
      <c r="E39" s="1">
        <v>2970</v>
      </c>
      <c r="F39" s="1">
        <v>2075</v>
      </c>
      <c r="G39" s="1">
        <v>895</v>
      </c>
      <c r="H39" s="16">
        <f t="shared" si="21"/>
        <v>59.352517985611506</v>
      </c>
      <c r="I39" s="16">
        <f t="shared" si="21"/>
        <v>78.62826828344069</v>
      </c>
      <c r="J39" s="16">
        <f t="shared" si="21"/>
        <v>37.84355179704017</v>
      </c>
      <c r="K39" s="18"/>
      <c r="L39" s="18"/>
      <c r="M39" s="18"/>
    </row>
    <row r="40" spans="1:13" x14ac:dyDescent="0.3">
      <c r="A40" s="1" t="s">
        <v>12</v>
      </c>
      <c r="B40" s="1">
        <v>5602</v>
      </c>
      <c r="C40" s="1">
        <v>2625</v>
      </c>
      <c r="D40" s="1">
        <v>2977</v>
      </c>
      <c r="E40" s="1">
        <v>1312</v>
      </c>
      <c r="F40" s="1">
        <v>1011</v>
      </c>
      <c r="G40" s="1">
        <v>301</v>
      </c>
      <c r="H40" s="16">
        <f t="shared" si="21"/>
        <v>23.420207068903963</v>
      </c>
      <c r="I40" s="16">
        <f t="shared" si="21"/>
        <v>38.514285714285712</v>
      </c>
      <c r="J40" s="16">
        <f t="shared" si="21"/>
        <v>10.110849848841115</v>
      </c>
      <c r="K40" s="17">
        <f>(H44+H45)/2</f>
        <v>1.224866308097988</v>
      </c>
      <c r="L40" s="17">
        <f t="shared" ref="L40:M40" si="23">(I44+I45)/2</f>
        <v>1.9904946137180526</v>
      </c>
      <c r="M40" s="17">
        <f t="shared" si="23"/>
        <v>0.40895347130485837</v>
      </c>
    </row>
    <row r="41" spans="1:13" x14ac:dyDescent="0.3">
      <c r="A41" s="1" t="s">
        <v>13</v>
      </c>
      <c r="B41" s="1">
        <v>4710</v>
      </c>
      <c r="C41" s="1">
        <v>2301</v>
      </c>
      <c r="D41" s="1">
        <v>2409</v>
      </c>
      <c r="E41" s="1">
        <v>446</v>
      </c>
      <c r="F41" s="1">
        <v>365</v>
      </c>
      <c r="G41" s="1">
        <v>81</v>
      </c>
      <c r="H41" s="16">
        <f t="shared" si="21"/>
        <v>9.4692144373673042</v>
      </c>
      <c r="I41" s="16">
        <f t="shared" si="21"/>
        <v>15.862668405041285</v>
      </c>
      <c r="J41" s="16">
        <f t="shared" si="21"/>
        <v>3.3623910336239105</v>
      </c>
      <c r="K41" s="17"/>
      <c r="L41" s="17"/>
      <c r="M41" s="17"/>
    </row>
    <row r="42" spans="1:13" x14ac:dyDescent="0.3">
      <c r="A42" s="1" t="s">
        <v>14</v>
      </c>
      <c r="B42" s="1">
        <v>4783</v>
      </c>
      <c r="C42" s="1">
        <v>2302</v>
      </c>
      <c r="D42" s="1">
        <v>2481</v>
      </c>
      <c r="E42" s="1">
        <v>189</v>
      </c>
      <c r="F42" s="1">
        <v>147</v>
      </c>
      <c r="G42" s="1">
        <v>42</v>
      </c>
      <c r="H42" s="16">
        <f t="shared" si="21"/>
        <v>3.9514948776918253</v>
      </c>
      <c r="I42" s="16">
        <f t="shared" si="21"/>
        <v>6.3857515204170285</v>
      </c>
      <c r="J42" s="16">
        <f t="shared" si="21"/>
        <v>1.6928657799274487</v>
      </c>
      <c r="K42" s="17">
        <f>K40*50</f>
        <v>61.243315404899398</v>
      </c>
      <c r="L42" s="17">
        <f t="shared" ref="L42:M42" si="24">L40*50</f>
        <v>99.524730685902625</v>
      </c>
      <c r="M42" s="17">
        <f t="shared" si="24"/>
        <v>20.447673565242919</v>
      </c>
    </row>
    <row r="43" spans="1:13" x14ac:dyDescent="0.3">
      <c r="A43" s="1" t="s">
        <v>15</v>
      </c>
      <c r="B43" s="1">
        <v>3417</v>
      </c>
      <c r="C43" s="1">
        <v>1770</v>
      </c>
      <c r="D43" s="1">
        <v>1647</v>
      </c>
      <c r="E43" s="1">
        <v>66</v>
      </c>
      <c r="F43" s="1">
        <v>54</v>
      </c>
      <c r="G43" s="1">
        <v>12</v>
      </c>
      <c r="H43" s="16">
        <f t="shared" si="21"/>
        <v>1.9315188762071993</v>
      </c>
      <c r="I43" s="16">
        <f t="shared" si="21"/>
        <v>3.050847457627119</v>
      </c>
      <c r="J43" s="16">
        <f t="shared" si="21"/>
        <v>0.72859744990892528</v>
      </c>
      <c r="K43" s="17"/>
      <c r="L43" s="17"/>
      <c r="M43" s="17"/>
    </row>
    <row r="44" spans="1:13" x14ac:dyDescent="0.3">
      <c r="A44" s="1" t="s">
        <v>16</v>
      </c>
      <c r="B44" s="1">
        <v>3132</v>
      </c>
      <c r="C44" s="1">
        <v>1618</v>
      </c>
      <c r="D44" s="1">
        <v>1514</v>
      </c>
      <c r="E44" s="1">
        <v>47</v>
      </c>
      <c r="F44" s="1">
        <v>40</v>
      </c>
      <c r="G44" s="1">
        <v>7</v>
      </c>
      <c r="H44" s="16">
        <f t="shared" si="21"/>
        <v>1.5006385696040867</v>
      </c>
      <c r="I44" s="16">
        <f t="shared" si="21"/>
        <v>2.4721878862793574</v>
      </c>
      <c r="J44" s="16">
        <f t="shared" si="21"/>
        <v>0.46235138705416118</v>
      </c>
      <c r="K44" s="17">
        <f>K38-K42</f>
        <v>2397.9205378785791</v>
      </c>
      <c r="L44" s="17">
        <f t="shared" ref="L44:M44" si="25">L38-L42</f>
        <v>2612.0601974703877</v>
      </c>
      <c r="M44" s="17">
        <f t="shared" si="25"/>
        <v>2181.1536535150262</v>
      </c>
    </row>
    <row r="45" spans="1:13" x14ac:dyDescent="0.3">
      <c r="A45" s="1" t="s">
        <v>17</v>
      </c>
      <c r="B45" s="1">
        <v>2318</v>
      </c>
      <c r="C45" s="1">
        <v>1193</v>
      </c>
      <c r="D45" s="1">
        <v>1125</v>
      </c>
      <c r="E45" s="1">
        <v>22</v>
      </c>
      <c r="F45" s="1">
        <v>18</v>
      </c>
      <c r="G45" s="1">
        <v>4</v>
      </c>
      <c r="H45" s="16">
        <f t="shared" si="21"/>
        <v>0.94909404659188956</v>
      </c>
      <c r="I45" s="16">
        <f t="shared" si="21"/>
        <v>1.5088013411567478</v>
      </c>
      <c r="J45" s="16">
        <f t="shared" si="21"/>
        <v>0.35555555555555557</v>
      </c>
      <c r="K45" s="17">
        <f>100-K40</f>
        <v>98.775133691902013</v>
      </c>
      <c r="L45" s="17">
        <f t="shared" ref="L45:M45" si="26">100-L40</f>
        <v>98.009505386281944</v>
      </c>
      <c r="M45" s="17">
        <f t="shared" si="26"/>
        <v>99.591046528695145</v>
      </c>
    </row>
    <row r="46" spans="1:13" x14ac:dyDescent="0.3">
      <c r="A46" s="1" t="s">
        <v>31</v>
      </c>
      <c r="H46" s="16">
        <f>SUM(H38:H44)*5</f>
        <v>959.16385328347872</v>
      </c>
      <c r="I46" s="16">
        <f>SUM(I38:I44)*5</f>
        <v>1211.5849281562905</v>
      </c>
      <c r="J46" s="16">
        <f>SUM(J38:J44)*5</f>
        <v>701.60132708026924</v>
      </c>
      <c r="K46" s="19">
        <f>K44/K45</f>
        <v>24.276560792700504</v>
      </c>
      <c r="L46" s="19">
        <f t="shared" ref="L46:M46" si="27">L44/L45</f>
        <v>26.651090495514211</v>
      </c>
      <c r="M46" s="19">
        <f t="shared" si="27"/>
        <v>21.901101851425679</v>
      </c>
    </row>
    <row r="47" spans="1:13" x14ac:dyDescent="0.3">
      <c r="A47" s="1" t="s">
        <v>27</v>
      </c>
    </row>
    <row r="48" spans="1:13" x14ac:dyDescent="0.3">
      <c r="A48" s="1" t="s">
        <v>0</v>
      </c>
      <c r="B48" s="1">
        <v>74426</v>
      </c>
      <c r="C48" s="1">
        <v>37684</v>
      </c>
      <c r="D48" s="1">
        <v>36742</v>
      </c>
      <c r="E48" s="1">
        <v>24189</v>
      </c>
      <c r="F48" s="1">
        <v>15131</v>
      </c>
      <c r="G48" s="1">
        <v>9058</v>
      </c>
    </row>
    <row r="49" spans="1:13" x14ac:dyDescent="0.3">
      <c r="A49" s="1" t="s">
        <v>10</v>
      </c>
      <c r="B49" s="1">
        <v>14995</v>
      </c>
      <c r="C49" s="1">
        <v>7904</v>
      </c>
      <c r="D49" s="1">
        <v>7091</v>
      </c>
      <c r="E49" s="1">
        <v>13482</v>
      </c>
      <c r="F49" s="1">
        <v>7567</v>
      </c>
      <c r="G49" s="1">
        <v>5915</v>
      </c>
      <c r="H49" s="16">
        <f t="shared" ref="H49:J56" si="28">E49/B49*100</f>
        <v>89.909969989996668</v>
      </c>
      <c r="I49" s="16">
        <f t="shared" si="28"/>
        <v>95.736336032388664</v>
      </c>
      <c r="J49" s="16">
        <f t="shared" si="28"/>
        <v>83.415597235932864</v>
      </c>
      <c r="K49" s="17">
        <f>H57+1500</f>
        <v>2433.804045751629</v>
      </c>
      <c r="L49" s="17">
        <f t="shared" ref="L49:M49" si="29">I57+1500</f>
        <v>2663.8484311137154</v>
      </c>
      <c r="M49" s="17">
        <f t="shared" si="29"/>
        <v>2200.6063026332658</v>
      </c>
    </row>
    <row r="50" spans="1:13" x14ac:dyDescent="0.3">
      <c r="A50" s="1" t="s">
        <v>11</v>
      </c>
      <c r="B50" s="1">
        <v>11305</v>
      </c>
      <c r="C50" s="1">
        <v>5768</v>
      </c>
      <c r="D50" s="1">
        <v>5537</v>
      </c>
      <c r="E50" s="1">
        <v>6397</v>
      </c>
      <c r="F50" s="1">
        <v>4297</v>
      </c>
      <c r="G50" s="1">
        <v>2100</v>
      </c>
      <c r="H50" s="16">
        <f t="shared" si="28"/>
        <v>56.585581601061477</v>
      </c>
      <c r="I50" s="16">
        <f t="shared" si="28"/>
        <v>74.497226074895977</v>
      </c>
      <c r="J50" s="16">
        <f t="shared" si="28"/>
        <v>37.926675094816687</v>
      </c>
      <c r="K50" s="18"/>
      <c r="L50" s="18"/>
      <c r="M50" s="18"/>
    </row>
    <row r="51" spans="1:13" x14ac:dyDescent="0.3">
      <c r="A51" s="1" t="s">
        <v>12</v>
      </c>
      <c r="B51" s="1">
        <v>12044</v>
      </c>
      <c r="C51" s="1">
        <v>5785</v>
      </c>
      <c r="D51" s="1">
        <v>6259</v>
      </c>
      <c r="E51" s="1">
        <v>2716</v>
      </c>
      <c r="F51" s="1">
        <v>1989</v>
      </c>
      <c r="G51" s="1">
        <v>727</v>
      </c>
      <c r="H51" s="16">
        <f t="shared" si="28"/>
        <v>22.550647625373628</v>
      </c>
      <c r="I51" s="16">
        <f t="shared" si="28"/>
        <v>34.382022471910112</v>
      </c>
      <c r="J51" s="16">
        <f t="shared" si="28"/>
        <v>11.615274005432177</v>
      </c>
      <c r="K51" s="17">
        <f>(H55+H56)/2</f>
        <v>1.7240160758777439</v>
      </c>
      <c r="L51" s="17">
        <f t="shared" ref="L51:M51" si="30">(I55+I56)/2</f>
        <v>2.8665847789489094</v>
      </c>
      <c r="M51" s="17">
        <f t="shared" si="30"/>
        <v>0.47528331045910066</v>
      </c>
    </row>
    <row r="52" spans="1:13" x14ac:dyDescent="0.3">
      <c r="A52" s="1" t="s">
        <v>13</v>
      </c>
      <c r="B52" s="1">
        <v>9115</v>
      </c>
      <c r="C52" s="1">
        <v>4638</v>
      </c>
      <c r="D52" s="1">
        <v>4477</v>
      </c>
      <c r="E52" s="1">
        <v>872</v>
      </c>
      <c r="F52" s="1">
        <v>685</v>
      </c>
      <c r="G52" s="1">
        <v>187</v>
      </c>
      <c r="H52" s="16">
        <f t="shared" si="28"/>
        <v>9.5666483817882604</v>
      </c>
      <c r="I52" s="16">
        <f t="shared" si="28"/>
        <v>14.769297110823631</v>
      </c>
      <c r="J52" s="16">
        <f t="shared" si="28"/>
        <v>4.176904176904177</v>
      </c>
      <c r="K52" s="17"/>
      <c r="L52" s="17"/>
      <c r="M52" s="17"/>
    </row>
    <row r="53" spans="1:13" x14ac:dyDescent="0.3">
      <c r="A53" s="1" t="s">
        <v>14</v>
      </c>
      <c r="B53" s="1">
        <v>9256</v>
      </c>
      <c r="C53" s="1">
        <v>4456</v>
      </c>
      <c r="D53" s="1">
        <v>4800</v>
      </c>
      <c r="E53" s="1">
        <v>378</v>
      </c>
      <c r="F53" s="1">
        <v>305</v>
      </c>
      <c r="G53" s="1">
        <v>73</v>
      </c>
      <c r="H53" s="16">
        <f t="shared" si="28"/>
        <v>4.0838375108038028</v>
      </c>
      <c r="I53" s="16">
        <f t="shared" si="28"/>
        <v>6.8447037701974871</v>
      </c>
      <c r="J53" s="16">
        <f t="shared" si="28"/>
        <v>1.5208333333333335</v>
      </c>
      <c r="K53" s="17">
        <f>K51*50</f>
        <v>86.200803793887189</v>
      </c>
      <c r="L53" s="17">
        <f t="shared" ref="L53:M53" si="31">L51*50</f>
        <v>143.32923894744548</v>
      </c>
      <c r="M53" s="17">
        <f t="shared" si="31"/>
        <v>23.764165522955032</v>
      </c>
    </row>
    <row r="54" spans="1:13" x14ac:dyDescent="0.3">
      <c r="A54" s="1" t="s">
        <v>15</v>
      </c>
      <c r="B54" s="1">
        <v>6716</v>
      </c>
      <c r="C54" s="1">
        <v>3400</v>
      </c>
      <c r="D54" s="1">
        <v>3316</v>
      </c>
      <c r="E54" s="1">
        <v>153</v>
      </c>
      <c r="F54" s="1">
        <v>123</v>
      </c>
      <c r="G54" s="1">
        <v>30</v>
      </c>
      <c r="H54" s="16">
        <f t="shared" si="28"/>
        <v>2.2781417510422872</v>
      </c>
      <c r="I54" s="16">
        <f t="shared" si="28"/>
        <v>3.6176470588235294</v>
      </c>
      <c r="J54" s="16">
        <f t="shared" si="28"/>
        <v>0.90470446320868525</v>
      </c>
      <c r="K54" s="17"/>
      <c r="L54" s="17"/>
      <c r="M54" s="17"/>
    </row>
    <row r="55" spans="1:13" x14ac:dyDescent="0.3">
      <c r="A55" s="1" t="s">
        <v>16</v>
      </c>
      <c r="B55" s="1">
        <v>6663</v>
      </c>
      <c r="C55" s="1">
        <v>3456</v>
      </c>
      <c r="D55" s="1">
        <v>3207</v>
      </c>
      <c r="E55" s="1">
        <v>119</v>
      </c>
      <c r="F55" s="1">
        <v>101</v>
      </c>
      <c r="G55" s="1">
        <v>18</v>
      </c>
      <c r="H55" s="16">
        <f t="shared" si="28"/>
        <v>1.7859822902596429</v>
      </c>
      <c r="I55" s="16">
        <f t="shared" si="28"/>
        <v>2.9224537037037037</v>
      </c>
      <c r="J55" s="16">
        <f t="shared" si="28"/>
        <v>0.5612722170252572</v>
      </c>
      <c r="K55" s="17">
        <f>K49-K53</f>
        <v>2347.6032419577418</v>
      </c>
      <c r="L55" s="17">
        <f t="shared" ref="L55:M55" si="32">L49-L53</f>
        <v>2520.5191921662699</v>
      </c>
      <c r="M55" s="17">
        <f t="shared" si="32"/>
        <v>2176.8421371103109</v>
      </c>
    </row>
    <row r="56" spans="1:13" x14ac:dyDescent="0.3">
      <c r="A56" s="1" t="s">
        <v>17</v>
      </c>
      <c r="B56" s="1">
        <v>4332</v>
      </c>
      <c r="C56" s="1">
        <v>2277</v>
      </c>
      <c r="D56" s="1">
        <v>2055</v>
      </c>
      <c r="E56" s="1">
        <v>72</v>
      </c>
      <c r="F56" s="1">
        <v>64</v>
      </c>
      <c r="G56" s="1">
        <v>8</v>
      </c>
      <c r="H56" s="16">
        <f t="shared" si="28"/>
        <v>1.662049861495845</v>
      </c>
      <c r="I56" s="16">
        <f t="shared" si="28"/>
        <v>2.8107158541941151</v>
      </c>
      <c r="J56" s="16">
        <f t="shared" si="28"/>
        <v>0.38929440389294406</v>
      </c>
      <c r="K56" s="17">
        <f>100-K51</f>
        <v>98.275983924122258</v>
      </c>
      <c r="L56" s="17">
        <f t="shared" ref="L56:M56" si="33">100-L51</f>
        <v>97.133415221051095</v>
      </c>
      <c r="M56" s="17">
        <f t="shared" si="33"/>
        <v>99.524716689540895</v>
      </c>
    </row>
    <row r="57" spans="1:13" x14ac:dyDescent="0.3">
      <c r="A57" s="1" t="s">
        <v>32</v>
      </c>
      <c r="H57" s="16">
        <f>SUM(H49:H55)*5</f>
        <v>933.80404575162879</v>
      </c>
      <c r="I57" s="16">
        <f>SUM(I49:I55)*5</f>
        <v>1163.8484311137156</v>
      </c>
      <c r="J57" s="16">
        <f>SUM(J49:J55)*5</f>
        <v>700.60630263326584</v>
      </c>
      <c r="K57" s="19">
        <f>K55/K56</f>
        <v>23.88786301819475</v>
      </c>
      <c r="L57" s="19">
        <f t="shared" ref="L57:M57" si="34">L55/L56</f>
        <v>25.949043245624644</v>
      </c>
      <c r="M57" s="19">
        <f t="shared" si="34"/>
        <v>21.872377129198867</v>
      </c>
    </row>
    <row r="58" spans="1:13" x14ac:dyDescent="0.3">
      <c r="A58" s="1" t="s">
        <v>27</v>
      </c>
    </row>
    <row r="59" spans="1:13" x14ac:dyDescent="0.3">
      <c r="A59" s="1" t="s">
        <v>0</v>
      </c>
      <c r="B59" s="1">
        <v>35951</v>
      </c>
      <c r="C59" s="1">
        <v>18295</v>
      </c>
      <c r="D59" s="1">
        <v>17656</v>
      </c>
      <c r="E59" s="1">
        <v>11215</v>
      </c>
      <c r="F59" s="1">
        <v>7221</v>
      </c>
      <c r="G59" s="1">
        <v>3994</v>
      </c>
    </row>
    <row r="60" spans="1:13" x14ac:dyDescent="0.3">
      <c r="A60" s="1" t="s">
        <v>10</v>
      </c>
      <c r="B60" s="1">
        <v>6809</v>
      </c>
      <c r="C60" s="1">
        <v>3644</v>
      </c>
      <c r="D60" s="1">
        <v>3165</v>
      </c>
      <c r="E60" s="1">
        <v>6264</v>
      </c>
      <c r="F60" s="1">
        <v>3553</v>
      </c>
      <c r="G60" s="1">
        <v>2711</v>
      </c>
      <c r="H60" s="16">
        <f t="shared" ref="H60:J67" si="35">E60/B60*100</f>
        <v>91.995887795564684</v>
      </c>
      <c r="I60" s="16">
        <f t="shared" si="35"/>
        <v>97.502744237102092</v>
      </c>
      <c r="J60" s="16">
        <f t="shared" si="35"/>
        <v>85.65560821484992</v>
      </c>
      <c r="K60" s="17">
        <f>H68+1500</f>
        <v>2417.5545893354038</v>
      </c>
      <c r="L60" s="17">
        <f t="shared" ref="L60:M60" si="36">I68+1500</f>
        <v>2654.151950265817</v>
      </c>
      <c r="M60" s="17">
        <f t="shared" si="36"/>
        <v>2170.9400693736006</v>
      </c>
    </row>
    <row r="61" spans="1:13" x14ac:dyDescent="0.3">
      <c r="A61" s="1" t="s">
        <v>11</v>
      </c>
      <c r="B61" s="1">
        <v>5491</v>
      </c>
      <c r="C61" s="1">
        <v>2872</v>
      </c>
      <c r="D61" s="1">
        <v>2619</v>
      </c>
      <c r="E61" s="1">
        <v>3145</v>
      </c>
      <c r="F61" s="1">
        <v>2217</v>
      </c>
      <c r="G61" s="1">
        <v>928</v>
      </c>
      <c r="H61" s="16">
        <f t="shared" si="35"/>
        <v>57.275541795665632</v>
      </c>
      <c r="I61" s="16">
        <f t="shared" si="35"/>
        <v>77.193593314763234</v>
      </c>
      <c r="J61" s="16">
        <f t="shared" si="35"/>
        <v>35.433371515845742</v>
      </c>
      <c r="K61" s="18"/>
      <c r="L61" s="18"/>
      <c r="M61" s="18"/>
    </row>
    <row r="62" spans="1:13" x14ac:dyDescent="0.3">
      <c r="A62" s="1" t="s">
        <v>12</v>
      </c>
      <c r="B62" s="1">
        <v>5746</v>
      </c>
      <c r="C62" s="1">
        <v>2795</v>
      </c>
      <c r="D62" s="1">
        <v>2951</v>
      </c>
      <c r="E62" s="1">
        <v>1215</v>
      </c>
      <c r="F62" s="1">
        <v>957</v>
      </c>
      <c r="G62" s="1">
        <v>258</v>
      </c>
      <c r="H62" s="16">
        <f t="shared" si="35"/>
        <v>21.145144448311871</v>
      </c>
      <c r="I62" s="16">
        <f t="shared" si="35"/>
        <v>34.239713774597497</v>
      </c>
      <c r="J62" s="16">
        <f t="shared" si="35"/>
        <v>8.7427990511690954</v>
      </c>
      <c r="K62" s="17">
        <f>(H66+H67)/2</f>
        <v>1.09436715766503</v>
      </c>
      <c r="L62" s="17">
        <f t="shared" ref="L62:M62" si="37">(I66+I67)/2</f>
        <v>2.0756130011753946</v>
      </c>
      <c r="M62" s="17">
        <f t="shared" si="37"/>
        <v>4.63821892393321E-2</v>
      </c>
    </row>
    <row r="63" spans="1:13" x14ac:dyDescent="0.3">
      <c r="A63" s="1" t="s">
        <v>13</v>
      </c>
      <c r="B63" s="1">
        <v>4603</v>
      </c>
      <c r="C63" s="1">
        <v>2276</v>
      </c>
      <c r="D63" s="1">
        <v>2327</v>
      </c>
      <c r="E63" s="1">
        <v>357</v>
      </c>
      <c r="F63" s="1">
        <v>289</v>
      </c>
      <c r="G63" s="1">
        <v>68</v>
      </c>
      <c r="H63" s="16">
        <f t="shared" si="35"/>
        <v>7.7558114273300021</v>
      </c>
      <c r="I63" s="16">
        <f t="shared" si="35"/>
        <v>12.697715289982426</v>
      </c>
      <c r="J63" s="16">
        <f t="shared" si="35"/>
        <v>2.9222174473571121</v>
      </c>
      <c r="K63" s="17"/>
      <c r="L63" s="17"/>
      <c r="M63" s="17"/>
    </row>
    <row r="64" spans="1:13" x14ac:dyDescent="0.3">
      <c r="A64" s="1" t="s">
        <v>14</v>
      </c>
      <c r="B64" s="1">
        <v>4674</v>
      </c>
      <c r="C64" s="1">
        <v>2360</v>
      </c>
      <c r="D64" s="1">
        <v>2314</v>
      </c>
      <c r="E64" s="1">
        <v>129</v>
      </c>
      <c r="F64" s="1">
        <v>113</v>
      </c>
      <c r="G64" s="1">
        <v>16</v>
      </c>
      <c r="H64" s="16">
        <f t="shared" si="35"/>
        <v>2.7599486521181</v>
      </c>
      <c r="I64" s="16">
        <f t="shared" si="35"/>
        <v>4.7881355932203391</v>
      </c>
      <c r="J64" s="16">
        <f t="shared" si="35"/>
        <v>0.69144338807260153</v>
      </c>
      <c r="K64" s="17">
        <f>K62*50</f>
        <v>54.7183578832515</v>
      </c>
      <c r="L64" s="17">
        <f t="shared" ref="L64:M64" si="38">L62*50</f>
        <v>103.78065005876974</v>
      </c>
      <c r="M64" s="17">
        <f t="shared" si="38"/>
        <v>2.3191094619666051</v>
      </c>
    </row>
    <row r="65" spans="1:13" x14ac:dyDescent="0.3">
      <c r="A65" s="1" t="s">
        <v>15</v>
      </c>
      <c r="B65" s="1">
        <v>3122</v>
      </c>
      <c r="C65" s="1">
        <v>1506</v>
      </c>
      <c r="D65" s="1">
        <v>1616</v>
      </c>
      <c r="E65" s="1">
        <v>44</v>
      </c>
      <c r="F65" s="1">
        <v>32</v>
      </c>
      <c r="G65" s="1">
        <v>12</v>
      </c>
      <c r="H65" s="16">
        <f t="shared" si="35"/>
        <v>1.4093529788597052</v>
      </c>
      <c r="I65" s="16">
        <f t="shared" si="35"/>
        <v>2.1248339973439574</v>
      </c>
      <c r="J65" s="16">
        <f t="shared" si="35"/>
        <v>0.74257425742574257</v>
      </c>
      <c r="K65" s="17"/>
      <c r="L65" s="17"/>
      <c r="M65" s="17"/>
    </row>
    <row r="66" spans="1:13" x14ac:dyDescent="0.3">
      <c r="A66" s="1" t="s">
        <v>16</v>
      </c>
      <c r="B66" s="1">
        <v>3250</v>
      </c>
      <c r="C66" s="1">
        <v>1664</v>
      </c>
      <c r="D66" s="1">
        <v>1586</v>
      </c>
      <c r="E66" s="1">
        <v>38</v>
      </c>
      <c r="F66" s="1">
        <v>38</v>
      </c>
      <c r="G66" s="1">
        <v>0</v>
      </c>
      <c r="H66" s="16">
        <f t="shared" si="35"/>
        <v>1.1692307692307693</v>
      </c>
      <c r="I66" s="16">
        <f t="shared" si="35"/>
        <v>2.2836538461538458</v>
      </c>
      <c r="J66" s="16">
        <f t="shared" si="35"/>
        <v>0</v>
      </c>
      <c r="K66" s="17">
        <f>K60-K64</f>
        <v>2362.8362314521523</v>
      </c>
      <c r="L66" s="17">
        <f t="shared" ref="L66:M66" si="39">L60-L64</f>
        <v>2550.3713002070472</v>
      </c>
      <c r="M66" s="17">
        <f t="shared" si="39"/>
        <v>2168.6209599116341</v>
      </c>
    </row>
    <row r="67" spans="1:13" x14ac:dyDescent="0.3">
      <c r="A67" s="1" t="s">
        <v>17</v>
      </c>
      <c r="B67" s="1">
        <v>2256</v>
      </c>
      <c r="C67" s="1">
        <v>1178</v>
      </c>
      <c r="D67" s="1">
        <v>1078</v>
      </c>
      <c r="E67" s="1">
        <v>23</v>
      </c>
      <c r="F67" s="1">
        <v>22</v>
      </c>
      <c r="G67" s="1">
        <v>1</v>
      </c>
      <c r="H67" s="16">
        <f t="shared" si="35"/>
        <v>1.0195035460992909</v>
      </c>
      <c r="I67" s="16">
        <f t="shared" si="35"/>
        <v>1.8675721561969438</v>
      </c>
      <c r="J67" s="16">
        <f t="shared" si="35"/>
        <v>9.27643784786642E-2</v>
      </c>
      <c r="K67" s="17">
        <f>100-K62</f>
        <v>98.905632842334967</v>
      </c>
      <c r="L67" s="17">
        <f t="shared" ref="L67:M67" si="40">100-L62</f>
        <v>97.924386998824602</v>
      </c>
      <c r="M67" s="17">
        <f t="shared" si="40"/>
        <v>99.953617810760662</v>
      </c>
    </row>
    <row r="68" spans="1:13" x14ac:dyDescent="0.3">
      <c r="H68" s="16">
        <f>SUM(H60:H66)*5</f>
        <v>917.55458933540399</v>
      </c>
      <c r="I68" s="16">
        <f>SUM(I60:I66)*5</f>
        <v>1154.151950265817</v>
      </c>
      <c r="J68" s="16">
        <f>SUM(J60:J66)*5</f>
        <v>670.94006937360086</v>
      </c>
      <c r="K68" s="19">
        <f>K66/K67</f>
        <v>23.889804488878195</v>
      </c>
      <c r="L68" s="19">
        <f t="shared" ref="L68:M68" si="41">L66/L67</f>
        <v>26.044291706800877</v>
      </c>
      <c r="M68" s="19">
        <f t="shared" si="41"/>
        <v>21.696272805426837</v>
      </c>
    </row>
    <row r="69" spans="1:13" x14ac:dyDescent="0.3">
      <c r="A69" s="9" t="s">
        <v>46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3">
      <c r="H70" s="16"/>
      <c r="I70" s="16"/>
      <c r="J70" s="16"/>
      <c r="K70" s="20"/>
      <c r="L70" s="20"/>
      <c r="M70" s="20"/>
    </row>
    <row r="71" spans="1:13" x14ac:dyDescent="0.3">
      <c r="A71" s="1" t="s">
        <v>48</v>
      </c>
    </row>
    <row r="72" spans="1:13" x14ac:dyDescent="0.3">
      <c r="A72" s="10"/>
      <c r="B72" s="33" t="s">
        <v>0</v>
      </c>
      <c r="C72" s="33"/>
      <c r="D72" s="33"/>
      <c r="E72" s="33" t="s">
        <v>26</v>
      </c>
      <c r="F72" s="33"/>
      <c r="G72" s="33"/>
      <c r="H72" s="11"/>
      <c r="I72" s="9"/>
      <c r="J72" s="10"/>
      <c r="K72" s="33" t="s">
        <v>47</v>
      </c>
      <c r="L72" s="33"/>
      <c r="M72" s="33"/>
    </row>
    <row r="73" spans="1:13" x14ac:dyDescent="0.3">
      <c r="A73" s="12"/>
      <c r="B73" s="13" t="s">
        <v>0</v>
      </c>
      <c r="C73" s="13" t="s">
        <v>24</v>
      </c>
      <c r="D73" s="13" t="s">
        <v>25</v>
      </c>
      <c r="E73" s="13" t="s">
        <v>0</v>
      </c>
      <c r="F73" s="13" t="s">
        <v>24</v>
      </c>
      <c r="G73" s="13" t="s">
        <v>25</v>
      </c>
      <c r="H73" s="14"/>
      <c r="I73" s="15"/>
      <c r="J73" s="12"/>
      <c r="K73" s="13" t="s">
        <v>0</v>
      </c>
      <c r="L73" s="13" t="s">
        <v>24</v>
      </c>
      <c r="M73" s="13" t="s">
        <v>25</v>
      </c>
    </row>
    <row r="74" spans="1:13" x14ac:dyDescent="0.3">
      <c r="A74" s="1" t="s">
        <v>33</v>
      </c>
    </row>
    <row r="75" spans="1:13" x14ac:dyDescent="0.3">
      <c r="A75" s="1" t="s">
        <v>0</v>
      </c>
      <c r="B75" s="1">
        <v>19706</v>
      </c>
      <c r="C75" s="1">
        <v>9852</v>
      </c>
      <c r="D75" s="1">
        <v>9854</v>
      </c>
      <c r="E75" s="1">
        <v>5706</v>
      </c>
      <c r="F75" s="1">
        <v>3722</v>
      </c>
      <c r="G75" s="1">
        <v>1984</v>
      </c>
    </row>
    <row r="76" spans="1:13" x14ac:dyDescent="0.3">
      <c r="A76" s="1" t="s">
        <v>10</v>
      </c>
      <c r="B76" s="1">
        <v>4221</v>
      </c>
      <c r="C76" s="1">
        <v>2244</v>
      </c>
      <c r="D76" s="1">
        <v>1977</v>
      </c>
      <c r="E76" s="1">
        <v>3681</v>
      </c>
      <c r="F76" s="1">
        <v>2146</v>
      </c>
      <c r="G76" s="1">
        <v>1535</v>
      </c>
      <c r="H76" s="16">
        <f t="shared" ref="H76:J83" si="42">E76/B76*100</f>
        <v>87.206823027718556</v>
      </c>
      <c r="I76" s="16">
        <f t="shared" si="42"/>
        <v>95.632798573975037</v>
      </c>
      <c r="J76" s="16">
        <f t="shared" si="42"/>
        <v>77.642893272635305</v>
      </c>
      <c r="K76" s="17">
        <f>H84+1500</f>
        <v>2277.4185575789143</v>
      </c>
      <c r="L76" s="17">
        <f t="shared" ref="L76:M76" si="43">I84+1500</f>
        <v>2531.8761732121875</v>
      </c>
      <c r="M76" s="17">
        <f t="shared" si="43"/>
        <v>2033.2849167145359</v>
      </c>
    </row>
    <row r="77" spans="1:13" x14ac:dyDescent="0.3">
      <c r="A77" s="1" t="s">
        <v>11</v>
      </c>
      <c r="B77" s="1">
        <v>2938</v>
      </c>
      <c r="C77" s="1">
        <v>1412</v>
      </c>
      <c r="D77" s="1">
        <v>1526</v>
      </c>
      <c r="E77" s="1">
        <v>1275</v>
      </c>
      <c r="F77" s="1">
        <v>961</v>
      </c>
      <c r="G77" s="1">
        <v>314</v>
      </c>
      <c r="H77" s="16">
        <f t="shared" si="42"/>
        <v>43.396868618107554</v>
      </c>
      <c r="I77" s="16">
        <f t="shared" si="42"/>
        <v>68.059490084985839</v>
      </c>
      <c r="J77" s="16">
        <f t="shared" si="42"/>
        <v>20.576671035386632</v>
      </c>
      <c r="K77" s="18"/>
      <c r="L77" s="18"/>
      <c r="M77" s="18"/>
    </row>
    <row r="78" spans="1:13" x14ac:dyDescent="0.3">
      <c r="A78" s="1" t="s">
        <v>12</v>
      </c>
      <c r="B78" s="1">
        <v>3405</v>
      </c>
      <c r="C78" s="1">
        <v>1604</v>
      </c>
      <c r="D78" s="1">
        <v>1801</v>
      </c>
      <c r="E78" s="1">
        <v>509</v>
      </c>
      <c r="F78" s="1">
        <v>411</v>
      </c>
      <c r="G78" s="1">
        <v>98</v>
      </c>
      <c r="H78" s="16">
        <f t="shared" si="42"/>
        <v>14.948604992657858</v>
      </c>
      <c r="I78" s="16">
        <f t="shared" si="42"/>
        <v>25.623441396508728</v>
      </c>
      <c r="J78" s="16">
        <f t="shared" si="42"/>
        <v>5.4414214325374788</v>
      </c>
      <c r="K78" s="17">
        <f>(H82+H83)/2</f>
        <v>1.4835814906041569</v>
      </c>
      <c r="L78" s="17">
        <f t="shared" ref="L78:M78" si="44">(I82+I83)/2</f>
        <v>2.2786917480500755</v>
      </c>
      <c r="M78" s="17">
        <f t="shared" si="44"/>
        <v>0.644750702247191</v>
      </c>
    </row>
    <row r="79" spans="1:13" x14ac:dyDescent="0.3">
      <c r="A79" s="1" t="s">
        <v>13</v>
      </c>
      <c r="B79" s="1">
        <v>2541</v>
      </c>
      <c r="C79" s="1">
        <v>1173</v>
      </c>
      <c r="D79" s="1">
        <v>1368</v>
      </c>
      <c r="E79" s="1">
        <v>112</v>
      </c>
      <c r="F79" s="1">
        <v>94</v>
      </c>
      <c r="G79" s="1">
        <v>18</v>
      </c>
      <c r="H79" s="16">
        <f t="shared" si="42"/>
        <v>4.4077134986225897</v>
      </c>
      <c r="I79" s="16">
        <f t="shared" si="42"/>
        <v>8.013640238704177</v>
      </c>
      <c r="J79" s="16">
        <f t="shared" si="42"/>
        <v>1.3157894736842104</v>
      </c>
      <c r="K79" s="17"/>
      <c r="L79" s="17"/>
      <c r="M79" s="17"/>
    </row>
    <row r="80" spans="1:13" x14ac:dyDescent="0.3">
      <c r="A80" s="1" t="s">
        <v>14</v>
      </c>
      <c r="B80" s="1">
        <v>2610</v>
      </c>
      <c r="C80" s="1">
        <v>1395</v>
      </c>
      <c r="D80" s="1">
        <v>1215</v>
      </c>
      <c r="E80" s="1">
        <v>71</v>
      </c>
      <c r="F80" s="1">
        <v>65</v>
      </c>
      <c r="G80" s="1">
        <v>6</v>
      </c>
      <c r="H80" s="16">
        <f t="shared" si="42"/>
        <v>2.7203065134099615</v>
      </c>
      <c r="I80" s="16">
        <f t="shared" si="42"/>
        <v>4.6594982078853047</v>
      </c>
      <c r="J80" s="16">
        <f t="shared" si="42"/>
        <v>0.49382716049382713</v>
      </c>
      <c r="K80" s="17">
        <f>K78*50</f>
        <v>74.179074530207842</v>
      </c>
      <c r="L80" s="17">
        <f t="shared" ref="L80:M80" si="45">L78*50</f>
        <v>113.93458740250378</v>
      </c>
      <c r="M80" s="17">
        <f t="shared" si="45"/>
        <v>32.237535112359552</v>
      </c>
    </row>
    <row r="81" spans="1:13" x14ac:dyDescent="0.3">
      <c r="A81" s="1" t="s">
        <v>15</v>
      </c>
      <c r="B81" s="1">
        <v>1500</v>
      </c>
      <c r="C81" s="1">
        <v>746</v>
      </c>
      <c r="D81" s="1">
        <v>754</v>
      </c>
      <c r="E81" s="1">
        <v>22</v>
      </c>
      <c r="F81" s="1">
        <v>16</v>
      </c>
      <c r="G81" s="1">
        <v>6</v>
      </c>
      <c r="H81" s="16">
        <f t="shared" si="42"/>
        <v>1.4666666666666666</v>
      </c>
      <c r="I81" s="16">
        <f t="shared" si="42"/>
        <v>2.1447721179624666</v>
      </c>
      <c r="J81" s="16">
        <f t="shared" si="42"/>
        <v>0.79575596816976124</v>
      </c>
      <c r="K81" s="17"/>
      <c r="L81" s="17"/>
      <c r="M81" s="17"/>
    </row>
    <row r="82" spans="1:13" x14ac:dyDescent="0.3">
      <c r="A82" s="1" t="s">
        <v>16</v>
      </c>
      <c r="B82" s="1">
        <v>1571</v>
      </c>
      <c r="C82" s="1">
        <v>803</v>
      </c>
      <c r="D82" s="1">
        <v>768</v>
      </c>
      <c r="E82" s="1">
        <v>21</v>
      </c>
      <c r="F82" s="1">
        <v>18</v>
      </c>
      <c r="G82" s="1">
        <v>3</v>
      </c>
      <c r="H82" s="16">
        <f t="shared" si="42"/>
        <v>1.336728198599618</v>
      </c>
      <c r="I82" s="16">
        <f t="shared" si="42"/>
        <v>2.2415940224159403</v>
      </c>
      <c r="J82" s="16">
        <f t="shared" si="42"/>
        <v>0.390625</v>
      </c>
      <c r="K82" s="17">
        <f>K76-K80</f>
        <v>2203.2394830487065</v>
      </c>
      <c r="L82" s="17">
        <f t="shared" ref="L82:M82" si="46">L76-L80</f>
        <v>2417.9415858096836</v>
      </c>
      <c r="M82" s="17">
        <f t="shared" si="46"/>
        <v>2001.0473816021763</v>
      </c>
    </row>
    <row r="83" spans="1:13" x14ac:dyDescent="0.3">
      <c r="A83" s="1" t="s">
        <v>17</v>
      </c>
      <c r="B83" s="1">
        <v>920</v>
      </c>
      <c r="C83" s="1">
        <v>475</v>
      </c>
      <c r="D83" s="1">
        <v>445</v>
      </c>
      <c r="E83" s="1">
        <v>15</v>
      </c>
      <c r="F83" s="1">
        <v>11</v>
      </c>
      <c r="G83" s="1">
        <v>4</v>
      </c>
      <c r="H83" s="16">
        <f t="shared" si="42"/>
        <v>1.6304347826086956</v>
      </c>
      <c r="I83" s="16">
        <f t="shared" si="42"/>
        <v>2.3157894736842106</v>
      </c>
      <c r="J83" s="16">
        <f t="shared" si="42"/>
        <v>0.89887640449438211</v>
      </c>
      <c r="K83" s="17">
        <f>100-K78</f>
        <v>98.516418509395848</v>
      </c>
      <c r="L83" s="17">
        <f t="shared" ref="L83:M83" si="47">100-L78</f>
        <v>97.721308251949921</v>
      </c>
      <c r="M83" s="17">
        <f t="shared" si="47"/>
        <v>99.355249297752806</v>
      </c>
    </row>
    <row r="84" spans="1:13" x14ac:dyDescent="0.3">
      <c r="A84" s="1" t="s">
        <v>34</v>
      </c>
      <c r="H84" s="16">
        <f>SUM(H76:H82)*5</f>
        <v>777.41855757891403</v>
      </c>
      <c r="I84" s="16">
        <f>SUM(I76:I82)*5</f>
        <v>1031.8761732121875</v>
      </c>
      <c r="J84" s="16">
        <f>SUM(J76:J82)*5</f>
        <v>533.28491671453605</v>
      </c>
      <c r="K84" s="19">
        <f>K82/K83</f>
        <v>22.364185750810421</v>
      </c>
      <c r="L84" s="19">
        <f t="shared" ref="L84:M84" si="48">L82/L83</f>
        <v>24.74323798015093</v>
      </c>
      <c r="M84" s="19">
        <f t="shared" si="48"/>
        <v>20.140328726923496</v>
      </c>
    </row>
    <row r="85" spans="1:13" x14ac:dyDescent="0.3">
      <c r="A85" s="1" t="s">
        <v>27</v>
      </c>
    </row>
    <row r="86" spans="1:13" x14ac:dyDescent="0.3">
      <c r="A86" s="1" t="s">
        <v>0</v>
      </c>
      <c r="B86" s="1">
        <v>42669</v>
      </c>
      <c r="C86" s="1">
        <v>21695</v>
      </c>
      <c r="D86" s="1">
        <v>20974</v>
      </c>
      <c r="E86" s="1">
        <v>15182</v>
      </c>
      <c r="F86" s="1">
        <v>9476</v>
      </c>
      <c r="G86" s="1">
        <v>5706</v>
      </c>
    </row>
    <row r="87" spans="1:13" x14ac:dyDescent="0.3">
      <c r="A87" s="1" t="s">
        <v>10</v>
      </c>
      <c r="B87" s="1">
        <v>8976</v>
      </c>
      <c r="C87" s="1">
        <v>4771</v>
      </c>
      <c r="D87" s="1">
        <v>4205</v>
      </c>
      <c r="E87" s="1">
        <v>8287</v>
      </c>
      <c r="F87" s="1">
        <v>4671</v>
      </c>
      <c r="G87" s="1">
        <v>3616</v>
      </c>
      <c r="H87" s="16">
        <f t="shared" ref="H87:J94" si="49">E87/B87*100</f>
        <v>92.323975044563284</v>
      </c>
      <c r="I87" s="16">
        <f t="shared" si="49"/>
        <v>97.904003353594632</v>
      </c>
      <c r="J87" s="16">
        <f t="shared" si="49"/>
        <v>85.992865636147442</v>
      </c>
      <c r="K87" s="17">
        <f>H95+1500</f>
        <v>2490.5509124647001</v>
      </c>
      <c r="L87" s="17">
        <f t="shared" ref="L87:M87" si="50">I95+1500</f>
        <v>2724.0798560844305</v>
      </c>
      <c r="M87" s="17">
        <f t="shared" si="50"/>
        <v>2251.8303226095004</v>
      </c>
    </row>
    <row r="88" spans="1:13" x14ac:dyDescent="0.3">
      <c r="A88" s="1" t="s">
        <v>11</v>
      </c>
      <c r="B88" s="1">
        <v>6791</v>
      </c>
      <c r="C88" s="1">
        <v>3518</v>
      </c>
      <c r="D88" s="1">
        <v>3273</v>
      </c>
      <c r="E88" s="1">
        <v>4277</v>
      </c>
      <c r="F88" s="1">
        <v>2872</v>
      </c>
      <c r="G88" s="1">
        <v>1405</v>
      </c>
      <c r="H88" s="16">
        <f t="shared" si="49"/>
        <v>62.980415255485198</v>
      </c>
      <c r="I88" s="16">
        <f t="shared" si="49"/>
        <v>81.637293916998303</v>
      </c>
      <c r="J88" s="16">
        <f t="shared" si="49"/>
        <v>42.926978307363271</v>
      </c>
      <c r="K88" s="18"/>
      <c r="L88" s="18"/>
      <c r="M88" s="18"/>
    </row>
    <row r="89" spans="1:13" x14ac:dyDescent="0.3">
      <c r="A89" s="1" t="s">
        <v>12</v>
      </c>
      <c r="B89" s="1">
        <v>6824</v>
      </c>
      <c r="C89" s="1">
        <v>3251</v>
      </c>
      <c r="D89" s="1">
        <v>3573</v>
      </c>
      <c r="E89" s="1">
        <v>1788</v>
      </c>
      <c r="F89" s="1">
        <v>1298</v>
      </c>
      <c r="G89" s="1">
        <v>490</v>
      </c>
      <c r="H89" s="16">
        <f t="shared" si="49"/>
        <v>26.20164126611958</v>
      </c>
      <c r="I89" s="16">
        <f t="shared" si="49"/>
        <v>39.926176561058135</v>
      </c>
      <c r="J89" s="16">
        <f t="shared" si="49"/>
        <v>13.71396585502379</v>
      </c>
      <c r="K89" s="17">
        <f>(H93+H94)/2</f>
        <v>1.4381841320158584</v>
      </c>
      <c r="L89" s="17">
        <f t="shared" ref="L89:M89" si="51">(I93+I94)/2</f>
        <v>2.3014516212800582</v>
      </c>
      <c r="M89" s="17">
        <f t="shared" si="51"/>
        <v>0.50621846507922452</v>
      </c>
    </row>
    <row r="90" spans="1:13" x14ac:dyDescent="0.3">
      <c r="A90" s="1" t="s">
        <v>13</v>
      </c>
      <c r="B90" s="1">
        <v>5223</v>
      </c>
      <c r="C90" s="1">
        <v>2620</v>
      </c>
      <c r="D90" s="1">
        <v>2603</v>
      </c>
      <c r="E90" s="1">
        <v>503</v>
      </c>
      <c r="F90" s="1">
        <v>384</v>
      </c>
      <c r="G90" s="1">
        <v>119</v>
      </c>
      <c r="H90" s="16">
        <f t="shared" si="49"/>
        <v>9.6304805667241045</v>
      </c>
      <c r="I90" s="16">
        <f t="shared" si="49"/>
        <v>14.656488549618322</v>
      </c>
      <c r="J90" s="16">
        <f t="shared" si="49"/>
        <v>4.5716480983480601</v>
      </c>
      <c r="K90" s="17"/>
      <c r="L90" s="17"/>
      <c r="M90" s="17"/>
    </row>
    <row r="91" spans="1:13" x14ac:dyDescent="0.3">
      <c r="A91" s="1" t="s">
        <v>14</v>
      </c>
      <c r="B91" s="1">
        <v>5343</v>
      </c>
      <c r="C91" s="1">
        <v>2615</v>
      </c>
      <c r="D91" s="1">
        <v>2728</v>
      </c>
      <c r="E91" s="1">
        <v>166</v>
      </c>
      <c r="F91" s="1">
        <v>121</v>
      </c>
      <c r="G91" s="1">
        <v>45</v>
      </c>
      <c r="H91" s="16">
        <f t="shared" si="49"/>
        <v>3.1068688002994573</v>
      </c>
      <c r="I91" s="16">
        <f t="shared" si="49"/>
        <v>4.6271510516252388</v>
      </c>
      <c r="J91" s="16">
        <f t="shared" si="49"/>
        <v>1.6495601173020527</v>
      </c>
      <c r="K91" s="17">
        <f>K89*50</f>
        <v>71.909206600792913</v>
      </c>
      <c r="L91" s="17">
        <f t="shared" ref="L91:M91" si="52">L89*50</f>
        <v>115.0725810640029</v>
      </c>
      <c r="M91" s="17">
        <f t="shared" si="52"/>
        <v>25.310923253961228</v>
      </c>
    </row>
    <row r="92" spans="1:13" x14ac:dyDescent="0.3">
      <c r="A92" s="1" t="s">
        <v>15</v>
      </c>
      <c r="B92" s="1">
        <v>3521</v>
      </c>
      <c r="C92" s="1">
        <v>1811</v>
      </c>
      <c r="D92" s="1">
        <v>1710</v>
      </c>
      <c r="E92" s="1">
        <v>69</v>
      </c>
      <c r="F92" s="1">
        <v>53</v>
      </c>
      <c r="G92" s="1">
        <v>16</v>
      </c>
      <c r="H92" s="16">
        <f t="shared" si="49"/>
        <v>1.9596705481397332</v>
      </c>
      <c r="I92" s="16">
        <f t="shared" si="49"/>
        <v>2.9265599116510215</v>
      </c>
      <c r="J92" s="16">
        <f t="shared" si="49"/>
        <v>0.9356725146198831</v>
      </c>
      <c r="K92" s="17"/>
      <c r="L92" s="17"/>
      <c r="M92" s="17"/>
    </row>
    <row r="93" spans="1:13" x14ac:dyDescent="0.3">
      <c r="A93" s="1" t="s">
        <v>16</v>
      </c>
      <c r="B93" s="1">
        <v>3618</v>
      </c>
      <c r="C93" s="1">
        <v>1880</v>
      </c>
      <c r="D93" s="1">
        <v>1738</v>
      </c>
      <c r="E93" s="1">
        <v>69</v>
      </c>
      <c r="F93" s="1">
        <v>59</v>
      </c>
      <c r="G93" s="1">
        <v>10</v>
      </c>
      <c r="H93" s="16">
        <f t="shared" si="49"/>
        <v>1.9071310116086235</v>
      </c>
      <c r="I93" s="16">
        <f t="shared" si="49"/>
        <v>3.1382978723404253</v>
      </c>
      <c r="J93" s="16">
        <f t="shared" si="49"/>
        <v>0.57537399309551207</v>
      </c>
      <c r="K93" s="17">
        <f>K87-K91</f>
        <v>2418.6417058639072</v>
      </c>
      <c r="L93" s="17">
        <f t="shared" ref="L93:M93" si="53">L87-L91</f>
        <v>2609.0072750204276</v>
      </c>
      <c r="M93" s="17">
        <f t="shared" si="53"/>
        <v>2226.519399355539</v>
      </c>
    </row>
    <row r="94" spans="1:13" x14ac:dyDescent="0.3">
      <c r="A94" s="1" t="s">
        <v>17</v>
      </c>
      <c r="B94" s="1">
        <v>2373</v>
      </c>
      <c r="C94" s="1">
        <v>1229</v>
      </c>
      <c r="D94" s="1">
        <v>1144</v>
      </c>
      <c r="E94" s="1">
        <v>23</v>
      </c>
      <c r="F94" s="1">
        <v>18</v>
      </c>
      <c r="G94" s="1">
        <v>5</v>
      </c>
      <c r="H94" s="16">
        <f t="shared" si="49"/>
        <v>0.96923725242309311</v>
      </c>
      <c r="I94" s="16">
        <f t="shared" si="49"/>
        <v>1.4646053702196908</v>
      </c>
      <c r="J94" s="16">
        <f t="shared" si="49"/>
        <v>0.43706293706293708</v>
      </c>
      <c r="K94" s="17">
        <f>100-K89</f>
        <v>98.561815867984137</v>
      </c>
      <c r="L94" s="17">
        <f t="shared" ref="L94:M94" si="54">100-L89</f>
        <v>97.698548378719948</v>
      </c>
      <c r="M94" s="17">
        <f t="shared" si="54"/>
        <v>99.493781534920771</v>
      </c>
    </row>
    <row r="95" spans="1:13" x14ac:dyDescent="0.3">
      <c r="A95" s="1" t="s">
        <v>35</v>
      </c>
      <c r="H95" s="16">
        <f>SUM(H87:H93)*5</f>
        <v>990.55091246469999</v>
      </c>
      <c r="I95" s="16">
        <f>SUM(I87:I93)*5</f>
        <v>1224.0798560844305</v>
      </c>
      <c r="J95" s="16">
        <f>SUM(J87:J93)*5</f>
        <v>751.83032260950017</v>
      </c>
      <c r="K95" s="19">
        <f>K93/K94</f>
        <v>24.539337922745752</v>
      </c>
      <c r="L95" s="19">
        <f t="shared" ref="L95:M95" si="55">L93/L94</f>
        <v>26.704667759308329</v>
      </c>
      <c r="M95" s="19">
        <f t="shared" si="55"/>
        <v>22.378477981300421</v>
      </c>
    </row>
    <row r="96" spans="1:13" x14ac:dyDescent="0.3">
      <c r="A96" s="1" t="s">
        <v>27</v>
      </c>
    </row>
    <row r="97" spans="1:13" x14ac:dyDescent="0.3">
      <c r="A97" s="1" t="s">
        <v>0</v>
      </c>
      <c r="B97" s="1">
        <v>41896</v>
      </c>
      <c r="C97" s="1">
        <v>21236</v>
      </c>
      <c r="D97" s="1">
        <v>20660</v>
      </c>
      <c r="E97" s="1">
        <v>13844</v>
      </c>
      <c r="F97" s="1">
        <v>8635</v>
      </c>
      <c r="G97" s="1">
        <v>5209</v>
      </c>
    </row>
    <row r="98" spans="1:13" x14ac:dyDescent="0.3">
      <c r="A98" s="1" t="s">
        <v>10</v>
      </c>
      <c r="B98" s="1">
        <v>8385</v>
      </c>
      <c r="C98" s="1">
        <v>4390</v>
      </c>
      <c r="D98" s="1">
        <v>3995</v>
      </c>
      <c r="E98" s="1">
        <v>7619</v>
      </c>
      <c r="F98" s="1">
        <v>4245</v>
      </c>
      <c r="G98" s="1">
        <v>3374</v>
      </c>
      <c r="H98" s="16">
        <f t="shared" ref="H98:J105" si="56">E98/B98*100</f>
        <v>90.864639236732259</v>
      </c>
      <c r="I98" s="16">
        <f t="shared" si="56"/>
        <v>96.69703872437357</v>
      </c>
      <c r="J98" s="16">
        <f t="shared" si="56"/>
        <v>84.455569461827281</v>
      </c>
      <c r="K98" s="17">
        <f>H106+1500</f>
        <v>2443.6060602729726</v>
      </c>
      <c r="L98" s="17">
        <f t="shared" ref="L98:M98" si="57">I106+1500</f>
        <v>2677.9202211073743</v>
      </c>
      <c r="M98" s="17">
        <f t="shared" si="57"/>
        <v>2208.4263843077597</v>
      </c>
    </row>
    <row r="99" spans="1:13" x14ac:dyDescent="0.3">
      <c r="A99" s="1" t="s">
        <v>11</v>
      </c>
      <c r="B99" s="1">
        <v>6705</v>
      </c>
      <c r="C99" s="1">
        <v>3430</v>
      </c>
      <c r="D99" s="1">
        <v>3275</v>
      </c>
      <c r="E99" s="1">
        <v>3940</v>
      </c>
      <c r="F99" s="1">
        <v>2625</v>
      </c>
      <c r="G99" s="1">
        <v>1315</v>
      </c>
      <c r="H99" s="16">
        <f t="shared" si="56"/>
        <v>58.762117822520509</v>
      </c>
      <c r="I99" s="16">
        <f t="shared" si="56"/>
        <v>76.530612244897952</v>
      </c>
      <c r="J99" s="16">
        <f t="shared" si="56"/>
        <v>40.152671755725187</v>
      </c>
      <c r="K99" s="18"/>
      <c r="L99" s="18"/>
      <c r="M99" s="18"/>
    </row>
    <row r="100" spans="1:13" x14ac:dyDescent="0.3">
      <c r="A100" s="1" t="s">
        <v>12</v>
      </c>
      <c r="B100" s="1">
        <v>6403</v>
      </c>
      <c r="C100" s="1">
        <v>3075</v>
      </c>
      <c r="D100" s="1">
        <v>3328</v>
      </c>
      <c r="E100" s="1">
        <v>1501</v>
      </c>
      <c r="F100" s="1">
        <v>1136</v>
      </c>
      <c r="G100" s="1">
        <v>365</v>
      </c>
      <c r="H100" s="16">
        <f t="shared" si="56"/>
        <v>23.442136498516319</v>
      </c>
      <c r="I100" s="16">
        <f t="shared" si="56"/>
        <v>36.943089430894311</v>
      </c>
      <c r="J100" s="16">
        <f t="shared" si="56"/>
        <v>10.967548076923077</v>
      </c>
      <c r="K100" s="17">
        <f>(H104+H105)/2</f>
        <v>1.2802645039032039</v>
      </c>
      <c r="L100" s="17">
        <f t="shared" ref="L100:M100" si="58">(I104+I105)/2</f>
        <v>2.0301363773249395</v>
      </c>
      <c r="M100" s="17">
        <f t="shared" si="58"/>
        <v>0.40149142431021623</v>
      </c>
    </row>
    <row r="101" spans="1:13" x14ac:dyDescent="0.3">
      <c r="A101" s="1" t="s">
        <v>13</v>
      </c>
      <c r="B101" s="1">
        <v>5017</v>
      </c>
      <c r="C101" s="1">
        <v>2447</v>
      </c>
      <c r="D101" s="1">
        <v>2570</v>
      </c>
      <c r="E101" s="1">
        <v>443</v>
      </c>
      <c r="F101" s="1">
        <v>353</v>
      </c>
      <c r="G101" s="1">
        <v>90</v>
      </c>
      <c r="H101" s="16">
        <f t="shared" si="56"/>
        <v>8.8299780745465419</v>
      </c>
      <c r="I101" s="16">
        <f t="shared" si="56"/>
        <v>14.425827543931344</v>
      </c>
      <c r="J101" s="16">
        <f t="shared" si="56"/>
        <v>3.5019455252918288</v>
      </c>
      <c r="K101" s="17"/>
      <c r="L101" s="17"/>
      <c r="M101" s="17"/>
    </row>
    <row r="102" spans="1:13" x14ac:dyDescent="0.3">
      <c r="A102" s="1" t="s">
        <v>14</v>
      </c>
      <c r="B102" s="1">
        <v>5292</v>
      </c>
      <c r="C102" s="1">
        <v>2605</v>
      </c>
      <c r="D102" s="1">
        <v>2687</v>
      </c>
      <c r="E102" s="1">
        <v>191</v>
      </c>
      <c r="F102" s="1">
        <v>150</v>
      </c>
      <c r="G102" s="1">
        <v>41</v>
      </c>
      <c r="H102" s="16">
        <f t="shared" si="56"/>
        <v>3.6092214663643234</v>
      </c>
      <c r="I102" s="16">
        <f t="shared" si="56"/>
        <v>5.7581573896353166</v>
      </c>
      <c r="J102" s="16">
        <f t="shared" si="56"/>
        <v>1.5258652772608858</v>
      </c>
      <c r="K102" s="17">
        <f>K100*50</f>
        <v>64.013225195160189</v>
      </c>
      <c r="L102" s="17">
        <f t="shared" ref="L102:M102" si="59">L100*50</f>
        <v>101.50681886624697</v>
      </c>
      <c r="M102" s="17">
        <f t="shared" si="59"/>
        <v>20.074571215510812</v>
      </c>
    </row>
    <row r="103" spans="1:13" x14ac:dyDescent="0.3">
      <c r="A103" s="1" t="s">
        <v>15</v>
      </c>
      <c r="B103" s="1">
        <v>3775</v>
      </c>
      <c r="C103" s="1">
        <v>1883</v>
      </c>
      <c r="D103" s="1">
        <v>1892</v>
      </c>
      <c r="E103" s="1">
        <v>67</v>
      </c>
      <c r="F103" s="1">
        <v>55</v>
      </c>
      <c r="G103" s="1">
        <v>12</v>
      </c>
      <c r="H103" s="16">
        <f t="shared" si="56"/>
        <v>1.7748344370860929</v>
      </c>
      <c r="I103" s="16">
        <f t="shared" si="56"/>
        <v>2.9208709506107278</v>
      </c>
      <c r="J103" s="16">
        <f t="shared" si="56"/>
        <v>0.63424947145877375</v>
      </c>
      <c r="K103" s="17"/>
      <c r="L103" s="17"/>
      <c r="M103" s="17"/>
    </row>
    <row r="104" spans="1:13" x14ac:dyDescent="0.3">
      <c r="A104" s="1" t="s">
        <v>16</v>
      </c>
      <c r="B104" s="1">
        <v>3824</v>
      </c>
      <c r="C104" s="1">
        <v>2036</v>
      </c>
      <c r="D104" s="1">
        <v>1788</v>
      </c>
      <c r="E104" s="1">
        <v>55</v>
      </c>
      <c r="F104" s="1">
        <v>47</v>
      </c>
      <c r="G104" s="1">
        <v>8</v>
      </c>
      <c r="H104" s="16">
        <f t="shared" si="56"/>
        <v>1.4382845188284519</v>
      </c>
      <c r="I104" s="16">
        <f t="shared" si="56"/>
        <v>2.3084479371316307</v>
      </c>
      <c r="J104" s="16">
        <f t="shared" si="56"/>
        <v>0.44742729306487694</v>
      </c>
      <c r="K104" s="17">
        <f>K98-K102</f>
        <v>2379.5928350778127</v>
      </c>
      <c r="L104" s="17">
        <f t="shared" ref="L104:M104" si="60">L98-L102</f>
        <v>2576.4134022411272</v>
      </c>
      <c r="M104" s="17">
        <f t="shared" si="60"/>
        <v>2188.3518130922489</v>
      </c>
    </row>
    <row r="105" spans="1:13" x14ac:dyDescent="0.3">
      <c r="A105" s="1" t="s">
        <v>17</v>
      </c>
      <c r="B105" s="1">
        <v>2495</v>
      </c>
      <c r="C105" s="1">
        <v>1370</v>
      </c>
      <c r="D105" s="1">
        <v>1125</v>
      </c>
      <c r="E105" s="1">
        <v>28</v>
      </c>
      <c r="F105" s="1">
        <v>24</v>
      </c>
      <c r="G105" s="1">
        <v>4</v>
      </c>
      <c r="H105" s="16">
        <f t="shared" si="56"/>
        <v>1.1222444889779559</v>
      </c>
      <c r="I105" s="16">
        <f t="shared" si="56"/>
        <v>1.7518248175182483</v>
      </c>
      <c r="J105" s="16">
        <f t="shared" si="56"/>
        <v>0.35555555555555557</v>
      </c>
      <c r="K105" s="17">
        <f>100-K100</f>
        <v>98.719735496096803</v>
      </c>
      <c r="L105" s="17">
        <f t="shared" ref="L105:M105" si="61">100-L100</f>
        <v>97.969863622675064</v>
      </c>
      <c r="M105" s="17">
        <f t="shared" si="61"/>
        <v>99.598508575689777</v>
      </c>
    </row>
    <row r="106" spans="1:13" x14ac:dyDescent="0.3">
      <c r="H106" s="16">
        <f>SUM(H98:H104)*5</f>
        <v>943.60606027297263</v>
      </c>
      <c r="I106" s="16">
        <f>SUM(I98:I104)*5</f>
        <v>1177.9202211073741</v>
      </c>
      <c r="J106" s="16">
        <f>SUM(J98:J104)*5</f>
        <v>708.42638430775969</v>
      </c>
      <c r="K106" s="19">
        <f>K104/K105</f>
        <v>24.104530093396548</v>
      </c>
      <c r="L106" s="19">
        <f t="shared" ref="L106:M106" si="62">L104/L105</f>
        <v>26.298019686584702</v>
      </c>
      <c r="M106" s="19">
        <f t="shared" si="62"/>
        <v>21.971732753700959</v>
      </c>
    </row>
    <row r="107" spans="1:13" x14ac:dyDescent="0.3">
      <c r="A107" s="9" t="s">
        <v>46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</sheetData>
  <mergeCells count="6">
    <mergeCell ref="B2:D2"/>
    <mergeCell ref="E2:G2"/>
    <mergeCell ref="K2:M2"/>
    <mergeCell ref="B72:D72"/>
    <mergeCell ref="E72:G72"/>
    <mergeCell ref="K72:M72"/>
  </mergeCells>
  <pageMargins left="0.7" right="0.7" top="0.75" bottom="0.75" header="0.3" footer="0.3"/>
  <pageSetup orientation="portrait" r:id="rId1"/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080F3-6D4A-448C-9863-942C1E980E96}">
  <dimension ref="A1:I96"/>
  <sheetViews>
    <sheetView view="pageBreakPreview" topLeftCell="A49" zoomScale="150" zoomScaleNormal="100" zoomScaleSheetLayoutView="150" workbookViewId="0">
      <selection activeCell="A63" sqref="A63:XFD64"/>
    </sheetView>
  </sheetViews>
  <sheetFormatPr defaultColWidth="8.86328125" defaultRowHeight="9.4" x14ac:dyDescent="0.3"/>
  <cols>
    <col min="1" max="16384" width="8.86328125" style="1"/>
  </cols>
  <sheetData>
    <row r="1" spans="1:9" s="2" customFormat="1" ht="10.15" x14ac:dyDescent="0.3">
      <c r="A1" s="2" t="s">
        <v>44</v>
      </c>
    </row>
    <row r="2" spans="1:9" s="2" customFormat="1" ht="10.15" x14ac:dyDescent="0.3">
      <c r="A2" s="3"/>
      <c r="B2" s="4" t="s">
        <v>25</v>
      </c>
      <c r="C2" s="4" t="s">
        <v>36</v>
      </c>
      <c r="D2" s="4" t="s">
        <v>37</v>
      </c>
      <c r="E2" s="4" t="s">
        <v>38</v>
      </c>
      <c r="F2" s="4" t="s">
        <v>40</v>
      </c>
      <c r="G2" s="4" t="s">
        <v>41</v>
      </c>
      <c r="H2" s="4" t="s">
        <v>42</v>
      </c>
      <c r="I2" s="5" t="s">
        <v>43</v>
      </c>
    </row>
    <row r="3" spans="1:9" ht="10.15" x14ac:dyDescent="0.3">
      <c r="A3" s="1" t="s">
        <v>0</v>
      </c>
      <c r="B3" s="1">
        <v>159045</v>
      </c>
      <c r="C3" s="1">
        <v>299108</v>
      </c>
      <c r="D3" s="1">
        <v>291759</v>
      </c>
      <c r="E3" s="1">
        <v>17261</v>
      </c>
      <c r="F3" s="6">
        <f>C3/B3</f>
        <v>1.8806501304662202</v>
      </c>
      <c r="G3" s="6">
        <f>D3/B3</f>
        <v>1.8344430821465623</v>
      </c>
      <c r="H3" s="7">
        <f>D3*100/C3</f>
        <v>97.54302793639755</v>
      </c>
      <c r="I3" s="2">
        <f>E3*1000/B3</f>
        <v>108.52903266371153</v>
      </c>
    </row>
    <row r="4" spans="1:9" ht="10.15" x14ac:dyDescent="0.3">
      <c r="A4" s="1" t="s">
        <v>10</v>
      </c>
      <c r="B4" s="1">
        <v>31874</v>
      </c>
      <c r="C4" s="1">
        <v>5927</v>
      </c>
      <c r="D4" s="1">
        <v>5793</v>
      </c>
      <c r="E4" s="1">
        <v>1934</v>
      </c>
      <c r="F4" s="6">
        <f t="shared" ref="F4:F10" si="0">C4/B4</f>
        <v>0.18595093179393862</v>
      </c>
      <c r="G4" s="6">
        <f t="shared" ref="G4:G10" si="1">D4/B4</f>
        <v>0.18174687833343792</v>
      </c>
      <c r="H4" s="7">
        <f t="shared" ref="H4:H10" si="2">D4*100/C4</f>
        <v>97.739159777290368</v>
      </c>
      <c r="I4" s="2">
        <f t="shared" ref="I4:I10" si="3">E4*1000/B4</f>
        <v>60.676413377674592</v>
      </c>
    </row>
    <row r="5" spans="1:9" ht="10.15" x14ac:dyDescent="0.3">
      <c r="A5" s="1" t="s">
        <v>11</v>
      </c>
      <c r="B5" s="1">
        <v>25695</v>
      </c>
      <c r="C5" s="1">
        <v>23451</v>
      </c>
      <c r="D5" s="1">
        <v>22764</v>
      </c>
      <c r="E5" s="1">
        <v>4772</v>
      </c>
      <c r="F5" s="6">
        <f t="shared" si="0"/>
        <v>0.91266783420899011</v>
      </c>
      <c r="G5" s="6">
        <f t="shared" si="1"/>
        <v>0.88593111500291888</v>
      </c>
      <c r="H5" s="7">
        <f t="shared" si="2"/>
        <v>97.070487399258027</v>
      </c>
      <c r="I5" s="2">
        <f t="shared" si="3"/>
        <v>185.71706557696049</v>
      </c>
    </row>
    <row r="6" spans="1:9" ht="10.15" x14ac:dyDescent="0.3">
      <c r="A6" s="1" t="s">
        <v>12</v>
      </c>
      <c r="B6" s="1">
        <v>28279</v>
      </c>
      <c r="C6" s="1">
        <v>50170</v>
      </c>
      <c r="D6" s="1">
        <v>48935</v>
      </c>
      <c r="E6" s="1">
        <v>4967</v>
      </c>
      <c r="F6" s="6">
        <f t="shared" si="0"/>
        <v>1.7741079953322254</v>
      </c>
      <c r="G6" s="6">
        <f t="shared" si="1"/>
        <v>1.7304360125888469</v>
      </c>
      <c r="H6" s="7">
        <f t="shared" si="2"/>
        <v>97.538369543551923</v>
      </c>
      <c r="I6" s="2">
        <f t="shared" si="3"/>
        <v>175.64270306587926</v>
      </c>
    </row>
    <row r="7" spans="1:9" ht="10.15" x14ac:dyDescent="0.3">
      <c r="A7" s="1" t="s">
        <v>13</v>
      </c>
      <c r="B7" s="1">
        <v>21587</v>
      </c>
      <c r="C7" s="1">
        <v>53739</v>
      </c>
      <c r="D7" s="1">
        <v>52499</v>
      </c>
      <c r="E7" s="1">
        <v>3089</v>
      </c>
      <c r="F7" s="6">
        <f t="shared" si="0"/>
        <v>2.4894149256496965</v>
      </c>
      <c r="G7" s="6">
        <f t="shared" si="1"/>
        <v>2.4319729466808728</v>
      </c>
      <c r="H7" s="7">
        <f t="shared" si="2"/>
        <v>97.692551033699914</v>
      </c>
      <c r="I7" s="2">
        <f t="shared" si="3"/>
        <v>143.09538147959421</v>
      </c>
    </row>
    <row r="8" spans="1:9" ht="10.15" x14ac:dyDescent="0.3">
      <c r="A8" s="1" t="s">
        <v>14</v>
      </c>
      <c r="B8" s="1">
        <v>22222</v>
      </c>
      <c r="C8" s="1">
        <v>67112</v>
      </c>
      <c r="D8" s="1">
        <v>65661</v>
      </c>
      <c r="E8" s="1">
        <v>1840</v>
      </c>
      <c r="F8" s="6">
        <f t="shared" si="0"/>
        <v>3.020070200702007</v>
      </c>
      <c r="G8" s="6">
        <f t="shared" si="1"/>
        <v>2.9547745477454774</v>
      </c>
      <c r="H8" s="7">
        <f t="shared" si="2"/>
        <v>97.837942543807372</v>
      </c>
      <c r="I8" s="2">
        <f t="shared" si="3"/>
        <v>82.800828008280078</v>
      </c>
    </row>
    <row r="9" spans="1:9" ht="10.15" x14ac:dyDescent="0.3">
      <c r="A9" s="1" t="s">
        <v>15</v>
      </c>
      <c r="B9" s="1">
        <v>15277</v>
      </c>
      <c r="C9" s="1">
        <v>50297</v>
      </c>
      <c r="D9" s="1">
        <v>49005</v>
      </c>
      <c r="E9" s="1">
        <v>376</v>
      </c>
      <c r="F9" s="6">
        <f t="shared" si="0"/>
        <v>3.2923348825031091</v>
      </c>
      <c r="G9" s="6">
        <f t="shared" si="1"/>
        <v>3.2077633043136742</v>
      </c>
      <c r="H9" s="7">
        <f t="shared" si="2"/>
        <v>97.431258325546253</v>
      </c>
      <c r="I9" s="2">
        <f t="shared" si="3"/>
        <v>24.612162073705569</v>
      </c>
    </row>
    <row r="10" spans="1:9" ht="10.15" x14ac:dyDescent="0.3">
      <c r="A10" s="1" t="s">
        <v>16</v>
      </c>
      <c r="B10" s="1">
        <v>14111</v>
      </c>
      <c r="C10" s="1">
        <v>48412</v>
      </c>
      <c r="D10" s="1">
        <v>47102</v>
      </c>
      <c r="E10" s="1">
        <v>283</v>
      </c>
      <c r="F10" s="6">
        <f t="shared" si="0"/>
        <v>3.4307986677060449</v>
      </c>
      <c r="G10" s="6">
        <f t="shared" si="1"/>
        <v>3.3379632910495358</v>
      </c>
      <c r="H10" s="7">
        <f t="shared" si="2"/>
        <v>97.294059324134508</v>
      </c>
      <c r="I10" s="2">
        <f t="shared" si="3"/>
        <v>20.055276025795479</v>
      </c>
    </row>
    <row r="11" spans="1:9" ht="10.15" x14ac:dyDescent="0.3">
      <c r="A11" s="1" t="s">
        <v>28</v>
      </c>
      <c r="F11" s="2"/>
      <c r="G11" s="2"/>
      <c r="H11" s="8" t="s">
        <v>45</v>
      </c>
      <c r="I11" s="2">
        <f>SUM(I4:I10)*5</f>
        <v>3462.9991480394483</v>
      </c>
    </row>
    <row r="12" spans="1:9" x14ac:dyDescent="0.3">
      <c r="A12" s="1" t="s">
        <v>39</v>
      </c>
    </row>
    <row r="13" spans="1:9" ht="10.15" x14ac:dyDescent="0.3">
      <c r="A13" s="1" t="s">
        <v>0</v>
      </c>
      <c r="B13" s="1">
        <v>12900</v>
      </c>
      <c r="C13" s="1">
        <v>22540</v>
      </c>
      <c r="D13" s="1">
        <v>22152</v>
      </c>
      <c r="E13" s="1">
        <v>1380</v>
      </c>
      <c r="F13" s="6">
        <f>C13/B13</f>
        <v>1.7472868217054263</v>
      </c>
      <c r="G13" s="6">
        <f>D13/B13</f>
        <v>1.7172093023255814</v>
      </c>
      <c r="H13" s="7">
        <f>D13*100/C13</f>
        <v>98.278615794143747</v>
      </c>
      <c r="I13" s="2">
        <f>E13*1000/B13</f>
        <v>106.97674418604652</v>
      </c>
    </row>
    <row r="14" spans="1:9" ht="10.15" x14ac:dyDescent="0.3">
      <c r="A14" s="1" t="s">
        <v>10</v>
      </c>
      <c r="B14" s="1">
        <v>2137</v>
      </c>
      <c r="C14" s="1">
        <v>458</v>
      </c>
      <c r="D14" s="1">
        <v>455</v>
      </c>
      <c r="E14" s="1">
        <v>128</v>
      </c>
      <c r="F14" s="6">
        <f t="shared" ref="F14:F20" si="4">C14/B14</f>
        <v>0.21431913897987834</v>
      </c>
      <c r="G14" s="6">
        <f t="shared" ref="G14:G20" si="5">D14/B14</f>
        <v>0.2129153018249883</v>
      </c>
      <c r="H14" s="7">
        <f t="shared" ref="H14:H20" si="6">D14*100/C14</f>
        <v>99.344978165938869</v>
      </c>
      <c r="I14" s="2">
        <f t="shared" ref="I14:I20" si="7">E14*1000/B14</f>
        <v>59.89705194197473</v>
      </c>
    </row>
    <row r="15" spans="1:9" ht="10.15" x14ac:dyDescent="0.3">
      <c r="A15" s="1" t="s">
        <v>11</v>
      </c>
      <c r="B15" s="1">
        <v>1843</v>
      </c>
      <c r="C15" s="1">
        <v>1788</v>
      </c>
      <c r="D15" s="1">
        <v>1758</v>
      </c>
      <c r="E15" s="1">
        <v>377</v>
      </c>
      <c r="F15" s="6">
        <f t="shared" si="4"/>
        <v>0.97015735214324472</v>
      </c>
      <c r="G15" s="6">
        <f t="shared" si="5"/>
        <v>0.95387954422137822</v>
      </c>
      <c r="H15" s="7">
        <f t="shared" si="6"/>
        <v>98.322147651006716</v>
      </c>
      <c r="I15" s="2">
        <f t="shared" si="7"/>
        <v>204.55778621812263</v>
      </c>
    </row>
    <row r="16" spans="1:9" ht="10.15" x14ac:dyDescent="0.3">
      <c r="A16" s="1" t="s">
        <v>12</v>
      </c>
      <c r="B16" s="1">
        <v>2214</v>
      </c>
      <c r="C16" s="1">
        <v>3599</v>
      </c>
      <c r="D16" s="1">
        <v>3538</v>
      </c>
      <c r="E16" s="1">
        <v>398</v>
      </c>
      <c r="F16" s="6">
        <f t="shared" si="4"/>
        <v>1.6255645889792232</v>
      </c>
      <c r="G16" s="6">
        <f t="shared" si="5"/>
        <v>1.5980126467931346</v>
      </c>
      <c r="H16" s="7">
        <f t="shared" si="6"/>
        <v>98.305084745762713</v>
      </c>
      <c r="I16" s="2">
        <f t="shared" si="7"/>
        <v>179.76513098464318</v>
      </c>
    </row>
    <row r="17" spans="1:9" ht="10.15" x14ac:dyDescent="0.3">
      <c r="A17" s="1" t="s">
        <v>13</v>
      </c>
      <c r="B17" s="1">
        <v>1879</v>
      </c>
      <c r="C17" s="1">
        <v>3983</v>
      </c>
      <c r="D17" s="1">
        <v>3921</v>
      </c>
      <c r="E17" s="1">
        <v>276</v>
      </c>
      <c r="F17" s="6">
        <f t="shared" si="4"/>
        <v>2.1197445449707293</v>
      </c>
      <c r="G17" s="6">
        <f t="shared" si="5"/>
        <v>2.0867482703565727</v>
      </c>
      <c r="H17" s="7">
        <f t="shared" si="6"/>
        <v>98.443384383630431</v>
      </c>
      <c r="I17" s="2">
        <f t="shared" si="7"/>
        <v>146.88664183076105</v>
      </c>
    </row>
    <row r="18" spans="1:9" ht="10.15" x14ac:dyDescent="0.3">
      <c r="A18" s="1" t="s">
        <v>14</v>
      </c>
      <c r="B18" s="1">
        <v>2034</v>
      </c>
      <c r="C18" s="1">
        <v>5117</v>
      </c>
      <c r="D18" s="1">
        <v>5054</v>
      </c>
      <c r="E18" s="1">
        <v>156</v>
      </c>
      <c r="F18" s="6">
        <f t="shared" si="4"/>
        <v>2.5157325467059981</v>
      </c>
      <c r="G18" s="6">
        <f t="shared" si="5"/>
        <v>2.4847590953785645</v>
      </c>
      <c r="H18" s="7">
        <f t="shared" si="6"/>
        <v>98.768809849521205</v>
      </c>
      <c r="I18" s="2">
        <f t="shared" si="7"/>
        <v>76.69616519174042</v>
      </c>
    </row>
    <row r="19" spans="1:9" ht="10.15" x14ac:dyDescent="0.3">
      <c r="A19" s="1" t="s">
        <v>15</v>
      </c>
      <c r="B19" s="1">
        <v>1568</v>
      </c>
      <c r="C19" s="1">
        <v>4143</v>
      </c>
      <c r="D19" s="1">
        <v>4057</v>
      </c>
      <c r="E19" s="1">
        <v>29</v>
      </c>
      <c r="F19" s="6">
        <f t="shared" si="4"/>
        <v>2.6422193877551021</v>
      </c>
      <c r="G19" s="6">
        <f t="shared" si="5"/>
        <v>2.587372448979592</v>
      </c>
      <c r="H19" s="7">
        <f t="shared" si="6"/>
        <v>97.924209510016894</v>
      </c>
      <c r="I19" s="2">
        <f t="shared" si="7"/>
        <v>18.494897959183675</v>
      </c>
    </row>
    <row r="20" spans="1:9" ht="10.15" x14ac:dyDescent="0.3">
      <c r="A20" s="1" t="s">
        <v>16</v>
      </c>
      <c r="B20" s="1">
        <v>1225</v>
      </c>
      <c r="C20" s="1">
        <v>3452</v>
      </c>
      <c r="D20" s="1">
        <v>3369</v>
      </c>
      <c r="E20" s="1">
        <v>16</v>
      </c>
      <c r="F20" s="6">
        <f t="shared" si="4"/>
        <v>2.8179591836734694</v>
      </c>
      <c r="G20" s="6">
        <f t="shared" si="5"/>
        <v>2.7502040816326532</v>
      </c>
      <c r="H20" s="7">
        <f t="shared" si="6"/>
        <v>97.595596755504062</v>
      </c>
      <c r="I20" s="2">
        <f t="shared" si="7"/>
        <v>13.061224489795919</v>
      </c>
    </row>
    <row r="21" spans="1:9" ht="10.15" x14ac:dyDescent="0.3">
      <c r="A21" s="1" t="s">
        <v>29</v>
      </c>
      <c r="F21" s="2"/>
      <c r="G21" s="2"/>
      <c r="H21" s="8" t="s">
        <v>45</v>
      </c>
      <c r="I21" s="2">
        <f>SUM(I14:I20)*5</f>
        <v>3496.7944930811072</v>
      </c>
    </row>
    <row r="22" spans="1:9" x14ac:dyDescent="0.3">
      <c r="A22" s="1" t="s">
        <v>39</v>
      </c>
    </row>
    <row r="23" spans="1:9" ht="10.15" x14ac:dyDescent="0.3">
      <c r="A23" s="1" t="s">
        <v>0</v>
      </c>
      <c r="B23" s="1">
        <v>29788</v>
      </c>
      <c r="C23" s="1">
        <v>50093</v>
      </c>
      <c r="D23" s="1">
        <v>49479</v>
      </c>
      <c r="E23" s="1">
        <v>3203</v>
      </c>
      <c r="F23" s="6">
        <f>C23/B23</f>
        <v>1.6816503289915403</v>
      </c>
      <c r="G23" s="6">
        <f>D23/B23</f>
        <v>1.6610380018799518</v>
      </c>
      <c r="H23" s="7">
        <f>D23*100/C23</f>
        <v>98.774279839498533</v>
      </c>
      <c r="I23" s="2">
        <f>E23*1000/B23</f>
        <v>107.52652074660938</v>
      </c>
    </row>
    <row r="24" spans="1:9" ht="10.15" x14ac:dyDescent="0.3">
      <c r="A24" s="1" t="s">
        <v>10</v>
      </c>
      <c r="B24" s="1">
        <v>6379</v>
      </c>
      <c r="C24" s="1">
        <v>1165</v>
      </c>
      <c r="D24" s="1">
        <v>1148</v>
      </c>
      <c r="E24" s="1">
        <v>353</v>
      </c>
      <c r="F24" s="6">
        <f t="shared" ref="F24:F30" si="8">C24/B24</f>
        <v>0.18263050634895753</v>
      </c>
      <c r="G24" s="6">
        <f t="shared" ref="G24:G30" si="9">D24/B24</f>
        <v>0.17996551183571094</v>
      </c>
      <c r="H24" s="7">
        <f t="shared" ref="H24:H30" si="10">D24*100/C24</f>
        <v>98.540772532188839</v>
      </c>
      <c r="I24" s="2">
        <f t="shared" ref="I24:I30" si="11">E24*1000/B24</f>
        <v>55.337827245649791</v>
      </c>
    </row>
    <row r="25" spans="1:9" ht="10.15" x14ac:dyDescent="0.3">
      <c r="A25" s="1" t="s">
        <v>11</v>
      </c>
      <c r="B25" s="1">
        <v>5257</v>
      </c>
      <c r="C25" s="1">
        <v>4231</v>
      </c>
      <c r="D25" s="1">
        <v>4183</v>
      </c>
      <c r="E25" s="1">
        <v>966</v>
      </c>
      <c r="F25" s="6">
        <f t="shared" si="8"/>
        <v>0.8048316530340498</v>
      </c>
      <c r="G25" s="6">
        <f t="shared" si="9"/>
        <v>0.79570097013505803</v>
      </c>
      <c r="H25" s="7">
        <f t="shared" si="10"/>
        <v>98.865516426376743</v>
      </c>
      <c r="I25" s="2">
        <f t="shared" si="11"/>
        <v>183.75499334221038</v>
      </c>
    </row>
    <row r="26" spans="1:9" ht="10.15" x14ac:dyDescent="0.3">
      <c r="A26" s="1" t="s">
        <v>12</v>
      </c>
      <c r="B26" s="1">
        <v>5176</v>
      </c>
      <c r="C26" s="1">
        <v>8005</v>
      </c>
      <c r="D26" s="1">
        <v>7900</v>
      </c>
      <c r="E26" s="1">
        <v>855</v>
      </c>
      <c r="F26" s="6">
        <f t="shared" si="8"/>
        <v>1.5465610510046368</v>
      </c>
      <c r="G26" s="6">
        <f t="shared" si="9"/>
        <v>1.5262751159196291</v>
      </c>
      <c r="H26" s="7">
        <f t="shared" si="10"/>
        <v>98.688319800124916</v>
      </c>
      <c r="I26" s="2">
        <f t="shared" si="11"/>
        <v>165.1854714064915</v>
      </c>
    </row>
    <row r="27" spans="1:9" ht="10.15" x14ac:dyDescent="0.3">
      <c r="A27" s="1" t="s">
        <v>13</v>
      </c>
      <c r="B27" s="1">
        <v>3954</v>
      </c>
      <c r="C27" s="1">
        <v>9028</v>
      </c>
      <c r="D27" s="1">
        <v>8906</v>
      </c>
      <c r="E27" s="1">
        <v>543</v>
      </c>
      <c r="F27" s="6">
        <f t="shared" si="8"/>
        <v>2.2832574607991907</v>
      </c>
      <c r="G27" s="6">
        <f t="shared" si="9"/>
        <v>2.2524026302478504</v>
      </c>
      <c r="H27" s="7">
        <f t="shared" si="10"/>
        <v>98.648648648648646</v>
      </c>
      <c r="I27" s="2">
        <f t="shared" si="11"/>
        <v>137.32928679817906</v>
      </c>
    </row>
    <row r="28" spans="1:9" ht="10.15" x14ac:dyDescent="0.3">
      <c r="A28" s="1" t="s">
        <v>14</v>
      </c>
      <c r="B28" s="1">
        <v>3963</v>
      </c>
      <c r="C28" s="1">
        <v>11342</v>
      </c>
      <c r="D28" s="1">
        <v>11221</v>
      </c>
      <c r="E28" s="1">
        <v>346</v>
      </c>
      <c r="F28" s="6">
        <f t="shared" si="8"/>
        <v>2.8619732525864245</v>
      </c>
      <c r="G28" s="6">
        <f t="shared" si="9"/>
        <v>2.8314408276558165</v>
      </c>
      <c r="H28" s="7">
        <f t="shared" si="10"/>
        <v>98.93316875330629</v>
      </c>
      <c r="I28" s="2">
        <f t="shared" si="11"/>
        <v>87.3075952561191</v>
      </c>
    </row>
    <row r="29" spans="1:9" ht="10.15" x14ac:dyDescent="0.3">
      <c r="A29" s="1" t="s">
        <v>15</v>
      </c>
      <c r="B29" s="1">
        <v>2774</v>
      </c>
      <c r="C29" s="1">
        <v>8753</v>
      </c>
      <c r="D29" s="1">
        <v>8663</v>
      </c>
      <c r="E29" s="1">
        <v>77</v>
      </c>
      <c r="F29" s="6">
        <f t="shared" si="8"/>
        <v>3.1553713049747656</v>
      </c>
      <c r="G29" s="6">
        <f t="shared" si="9"/>
        <v>3.1229271809661139</v>
      </c>
      <c r="H29" s="7">
        <f t="shared" si="10"/>
        <v>98.971781103621609</v>
      </c>
      <c r="I29" s="2">
        <f t="shared" si="11"/>
        <v>27.757750540735401</v>
      </c>
    </row>
    <row r="30" spans="1:9" ht="10.15" x14ac:dyDescent="0.3">
      <c r="A30" s="1" t="s">
        <v>16</v>
      </c>
      <c r="B30" s="1">
        <v>2285</v>
      </c>
      <c r="C30" s="1">
        <v>7569</v>
      </c>
      <c r="D30" s="1">
        <v>7458</v>
      </c>
      <c r="E30" s="1">
        <v>63</v>
      </c>
      <c r="F30" s="6">
        <f t="shared" si="8"/>
        <v>3.3124726477024069</v>
      </c>
      <c r="G30" s="6">
        <f t="shared" si="9"/>
        <v>3.2638949671772428</v>
      </c>
      <c r="H30" s="7">
        <f t="shared" si="10"/>
        <v>98.533491874752272</v>
      </c>
      <c r="I30" s="2">
        <f t="shared" si="11"/>
        <v>27.571115973741794</v>
      </c>
    </row>
    <row r="31" spans="1:9" ht="10.15" x14ac:dyDescent="0.3">
      <c r="A31" s="1" t="s">
        <v>30</v>
      </c>
      <c r="F31" s="2"/>
      <c r="G31" s="2"/>
      <c r="H31" s="8" t="s">
        <v>45</v>
      </c>
      <c r="I31" s="2">
        <f>SUM(I24:I30)*5</f>
        <v>3421.2202028156348</v>
      </c>
    </row>
    <row r="32" spans="1:9" x14ac:dyDescent="0.3">
      <c r="A32" s="1" t="s">
        <v>39</v>
      </c>
    </row>
    <row r="33" spans="1:9" ht="10.15" x14ac:dyDescent="0.3">
      <c r="A33" s="1" t="s">
        <v>0</v>
      </c>
      <c r="B33" s="1">
        <v>16318</v>
      </c>
      <c r="C33" s="1">
        <v>31729</v>
      </c>
      <c r="D33" s="1">
        <v>31082</v>
      </c>
      <c r="E33" s="1">
        <v>1748</v>
      </c>
      <c r="F33" s="6">
        <f>C33/B33</f>
        <v>1.9444172079911755</v>
      </c>
      <c r="G33" s="6">
        <f>D33/B33</f>
        <v>1.9047677411447481</v>
      </c>
      <c r="H33" s="7">
        <f>D33*100/C33</f>
        <v>97.960855999243591</v>
      </c>
      <c r="I33" s="2">
        <f>E33*1000/B33</f>
        <v>107.12097070719452</v>
      </c>
    </row>
    <row r="34" spans="1:9" ht="10.15" x14ac:dyDescent="0.3">
      <c r="A34" s="1" t="s">
        <v>10</v>
      </c>
      <c r="B34" s="1">
        <v>2925</v>
      </c>
      <c r="C34" s="1">
        <v>469</v>
      </c>
      <c r="D34" s="1">
        <v>465</v>
      </c>
      <c r="E34" s="1">
        <v>196</v>
      </c>
      <c r="F34" s="6">
        <f t="shared" ref="F34:F40" si="12">C34/B34</f>
        <v>0.16034188034188035</v>
      </c>
      <c r="G34" s="6">
        <f t="shared" ref="G34:G40" si="13">D34/B34</f>
        <v>0.15897435897435896</v>
      </c>
      <c r="H34" s="7">
        <f t="shared" ref="H34:H40" si="14">D34*100/C34</f>
        <v>99.147121535181242</v>
      </c>
      <c r="I34" s="2">
        <f t="shared" ref="I34:I40" si="15">E34*1000/B34</f>
        <v>67.008547008547012</v>
      </c>
    </row>
    <row r="35" spans="1:9" ht="10.15" x14ac:dyDescent="0.3">
      <c r="A35" s="1" t="s">
        <v>11</v>
      </c>
      <c r="B35" s="1">
        <v>2365</v>
      </c>
      <c r="C35" s="1">
        <v>2153</v>
      </c>
      <c r="D35" s="1">
        <v>2086</v>
      </c>
      <c r="E35" s="1">
        <v>445</v>
      </c>
      <c r="F35" s="6">
        <f t="shared" si="12"/>
        <v>0.91035940803382664</v>
      </c>
      <c r="G35" s="6">
        <f t="shared" si="13"/>
        <v>0.88202959830866812</v>
      </c>
      <c r="H35" s="7">
        <f t="shared" si="14"/>
        <v>96.88806316767301</v>
      </c>
      <c r="I35" s="2">
        <f t="shared" si="15"/>
        <v>188.16067653276954</v>
      </c>
    </row>
    <row r="36" spans="1:9" ht="10.15" x14ac:dyDescent="0.3">
      <c r="A36" s="1" t="s">
        <v>12</v>
      </c>
      <c r="B36" s="1">
        <v>2977</v>
      </c>
      <c r="C36" s="1">
        <v>5269</v>
      </c>
      <c r="D36" s="1">
        <v>5150</v>
      </c>
      <c r="E36" s="1">
        <v>522</v>
      </c>
      <c r="F36" s="6">
        <f t="shared" si="12"/>
        <v>1.769902586496473</v>
      </c>
      <c r="G36" s="6">
        <f t="shared" si="13"/>
        <v>1.7299294591871011</v>
      </c>
      <c r="H36" s="7">
        <f t="shared" si="14"/>
        <v>97.741506927310681</v>
      </c>
      <c r="I36" s="2">
        <f t="shared" si="15"/>
        <v>175.34430634867317</v>
      </c>
    </row>
    <row r="37" spans="1:9" ht="10.15" x14ac:dyDescent="0.3">
      <c r="A37" s="1" t="s">
        <v>13</v>
      </c>
      <c r="B37" s="1">
        <v>2409</v>
      </c>
      <c r="C37" s="1">
        <v>5942</v>
      </c>
      <c r="D37" s="1">
        <v>5837</v>
      </c>
      <c r="E37" s="1">
        <v>350</v>
      </c>
      <c r="F37" s="6">
        <f t="shared" si="12"/>
        <v>2.4665836446658362</v>
      </c>
      <c r="G37" s="6">
        <f t="shared" si="13"/>
        <v>2.422997094229971</v>
      </c>
      <c r="H37" s="7">
        <f t="shared" si="14"/>
        <v>98.232918209357123</v>
      </c>
      <c r="I37" s="2">
        <f t="shared" si="15"/>
        <v>145.28850145288501</v>
      </c>
    </row>
    <row r="38" spans="1:9" ht="10.15" x14ac:dyDescent="0.3">
      <c r="A38" s="1" t="s">
        <v>14</v>
      </c>
      <c r="B38" s="1">
        <v>2481</v>
      </c>
      <c r="C38" s="1">
        <v>7392</v>
      </c>
      <c r="D38" s="1">
        <v>7247</v>
      </c>
      <c r="E38" s="1">
        <v>176</v>
      </c>
      <c r="F38" s="6">
        <f t="shared" si="12"/>
        <v>2.9794437726723095</v>
      </c>
      <c r="G38" s="6">
        <f t="shared" si="13"/>
        <v>2.9209995969367188</v>
      </c>
      <c r="H38" s="7">
        <f t="shared" si="14"/>
        <v>98.038419913419915</v>
      </c>
      <c r="I38" s="2">
        <f t="shared" si="15"/>
        <v>70.939137444578805</v>
      </c>
    </row>
    <row r="39" spans="1:9" ht="10.15" x14ac:dyDescent="0.3">
      <c r="A39" s="1" t="s">
        <v>15</v>
      </c>
      <c r="B39" s="1">
        <v>1647</v>
      </c>
      <c r="C39" s="1">
        <v>5460</v>
      </c>
      <c r="D39" s="1">
        <v>5354</v>
      </c>
      <c r="E39" s="1">
        <v>41</v>
      </c>
      <c r="F39" s="6">
        <f t="shared" si="12"/>
        <v>3.3151183970856102</v>
      </c>
      <c r="G39" s="6">
        <f t="shared" si="13"/>
        <v>3.2507589556769885</v>
      </c>
      <c r="H39" s="7">
        <f t="shared" si="14"/>
        <v>98.058608058608058</v>
      </c>
      <c r="I39" s="2">
        <f t="shared" si="15"/>
        <v>24.893746205221614</v>
      </c>
    </row>
    <row r="40" spans="1:9" ht="10.15" x14ac:dyDescent="0.3">
      <c r="A40" s="1" t="s">
        <v>16</v>
      </c>
      <c r="B40" s="1">
        <v>1514</v>
      </c>
      <c r="C40" s="1">
        <v>5044</v>
      </c>
      <c r="D40" s="1">
        <v>4943</v>
      </c>
      <c r="E40" s="1">
        <v>18</v>
      </c>
      <c r="F40" s="6">
        <f t="shared" si="12"/>
        <v>3.3315719947159841</v>
      </c>
      <c r="G40" s="6">
        <f t="shared" si="13"/>
        <v>3.2648612945838837</v>
      </c>
      <c r="H40" s="7">
        <f t="shared" si="14"/>
        <v>97.997620935765269</v>
      </c>
      <c r="I40" s="2">
        <f t="shared" si="15"/>
        <v>11.889035667107001</v>
      </c>
    </row>
    <row r="41" spans="1:9" ht="10.15" x14ac:dyDescent="0.3">
      <c r="A41" s="1" t="s">
        <v>31</v>
      </c>
      <c r="F41" s="2"/>
      <c r="G41" s="2"/>
      <c r="H41" s="8" t="s">
        <v>45</v>
      </c>
      <c r="I41" s="2">
        <f>SUM(I34:I40)*5</f>
        <v>3417.6197532989113</v>
      </c>
    </row>
    <row r="42" spans="1:9" x14ac:dyDescent="0.3">
      <c r="A42" s="1" t="s">
        <v>39</v>
      </c>
    </row>
    <row r="43" spans="1:9" ht="10.15" x14ac:dyDescent="0.3">
      <c r="A43" s="1" t="s">
        <v>0</v>
      </c>
      <c r="B43" s="1">
        <v>34687</v>
      </c>
      <c r="C43" s="1">
        <v>67306</v>
      </c>
      <c r="D43" s="1">
        <v>65792</v>
      </c>
      <c r="E43" s="1">
        <v>3617</v>
      </c>
      <c r="F43" s="6">
        <f>C43/B43</f>
        <v>1.9403811226107763</v>
      </c>
      <c r="G43" s="6">
        <f>D43/B43</f>
        <v>1.8967336466111224</v>
      </c>
      <c r="H43" s="7">
        <f>D43*100/C43</f>
        <v>97.750572014382072</v>
      </c>
      <c r="I43" s="2">
        <f>E43*1000/B43</f>
        <v>104.27537694237034</v>
      </c>
    </row>
    <row r="44" spans="1:9" ht="10.15" x14ac:dyDescent="0.3">
      <c r="A44" s="1" t="s">
        <v>10</v>
      </c>
      <c r="B44" s="1">
        <v>7091</v>
      </c>
      <c r="C44" s="1">
        <v>1294</v>
      </c>
      <c r="D44" s="1">
        <v>1265</v>
      </c>
      <c r="E44" s="1">
        <v>403</v>
      </c>
      <c r="F44" s="6">
        <f t="shared" ref="F44:F50" si="16">C44/B44</f>
        <v>0.18248483993794951</v>
      </c>
      <c r="G44" s="6">
        <f t="shared" ref="G44:G50" si="17">D44/B44</f>
        <v>0.17839514878014384</v>
      </c>
      <c r="H44" s="7">
        <f t="shared" ref="H44:H50" si="18">D44*100/C44</f>
        <v>97.758887171561057</v>
      </c>
      <c r="I44" s="2">
        <f t="shared" ref="I44:I50" si="19">E44*1000/B44</f>
        <v>56.832604710196023</v>
      </c>
    </row>
    <row r="45" spans="1:9" ht="10.15" x14ac:dyDescent="0.3">
      <c r="A45" s="1" t="s">
        <v>11</v>
      </c>
      <c r="B45" s="1">
        <v>5537</v>
      </c>
      <c r="C45" s="1">
        <v>5190</v>
      </c>
      <c r="D45" s="1">
        <v>5062</v>
      </c>
      <c r="E45" s="1">
        <v>1000</v>
      </c>
      <c r="F45" s="6">
        <f t="shared" si="16"/>
        <v>0.93733068448618384</v>
      </c>
      <c r="G45" s="6">
        <f t="shared" si="17"/>
        <v>0.91421347299981937</v>
      </c>
      <c r="H45" s="7">
        <f t="shared" si="18"/>
        <v>97.53371868978806</v>
      </c>
      <c r="I45" s="2">
        <f t="shared" si="19"/>
        <v>180.60321473722232</v>
      </c>
    </row>
    <row r="46" spans="1:9" ht="10.15" x14ac:dyDescent="0.3">
      <c r="A46" s="1" t="s">
        <v>12</v>
      </c>
      <c r="B46" s="1">
        <v>6259</v>
      </c>
      <c r="C46" s="1">
        <v>11346</v>
      </c>
      <c r="D46" s="1">
        <v>11110</v>
      </c>
      <c r="E46" s="1">
        <v>1089</v>
      </c>
      <c r="F46" s="6">
        <f t="shared" si="16"/>
        <v>1.8127496405176546</v>
      </c>
      <c r="G46" s="6">
        <f t="shared" si="17"/>
        <v>1.7750439367311073</v>
      </c>
      <c r="H46" s="7">
        <f t="shared" si="18"/>
        <v>97.919971796227742</v>
      </c>
      <c r="I46" s="2">
        <f t="shared" si="19"/>
        <v>173.98945518453428</v>
      </c>
    </row>
    <row r="47" spans="1:9" ht="10.15" x14ac:dyDescent="0.3">
      <c r="A47" s="1" t="s">
        <v>13</v>
      </c>
      <c r="B47" s="1">
        <v>4477</v>
      </c>
      <c r="C47" s="1">
        <v>11274</v>
      </c>
      <c r="D47" s="1">
        <v>11048</v>
      </c>
      <c r="E47" s="1">
        <v>618</v>
      </c>
      <c r="F47" s="6">
        <f t="shared" si="16"/>
        <v>2.5182041545677909</v>
      </c>
      <c r="G47" s="6">
        <f t="shared" si="17"/>
        <v>2.4677239222693768</v>
      </c>
      <c r="H47" s="7">
        <f t="shared" si="18"/>
        <v>97.995387617527058</v>
      </c>
      <c r="I47" s="2">
        <f t="shared" si="19"/>
        <v>138.03886531159259</v>
      </c>
    </row>
    <row r="48" spans="1:9" ht="10.15" x14ac:dyDescent="0.3">
      <c r="A48" s="1" t="s">
        <v>14</v>
      </c>
      <c r="B48" s="1">
        <v>4800</v>
      </c>
      <c r="C48" s="1">
        <v>15066</v>
      </c>
      <c r="D48" s="1">
        <v>14771</v>
      </c>
      <c r="E48" s="1">
        <v>371</v>
      </c>
      <c r="F48" s="6">
        <f t="shared" si="16"/>
        <v>3.1387499999999999</v>
      </c>
      <c r="G48" s="6">
        <f t="shared" si="17"/>
        <v>3.0772916666666665</v>
      </c>
      <c r="H48" s="7">
        <f t="shared" si="18"/>
        <v>98.041948758794632</v>
      </c>
      <c r="I48" s="2">
        <f t="shared" si="19"/>
        <v>77.291666666666671</v>
      </c>
    </row>
    <row r="49" spans="1:9" ht="10.15" x14ac:dyDescent="0.3">
      <c r="A49" s="1" t="s">
        <v>15</v>
      </c>
      <c r="B49" s="1">
        <v>3316</v>
      </c>
      <c r="C49" s="1">
        <v>11427</v>
      </c>
      <c r="D49" s="1">
        <v>11139</v>
      </c>
      <c r="E49" s="1">
        <v>72</v>
      </c>
      <c r="F49" s="6">
        <f t="shared" si="16"/>
        <v>3.4460193003618818</v>
      </c>
      <c r="G49" s="6">
        <f t="shared" si="17"/>
        <v>3.3591676718938479</v>
      </c>
      <c r="H49" s="7">
        <f t="shared" si="18"/>
        <v>97.479653452349694</v>
      </c>
      <c r="I49" s="2">
        <f t="shared" si="19"/>
        <v>21.712907117008445</v>
      </c>
    </row>
    <row r="50" spans="1:9" ht="10.15" x14ac:dyDescent="0.3">
      <c r="A50" s="1" t="s">
        <v>16</v>
      </c>
      <c r="B50" s="1">
        <v>3207</v>
      </c>
      <c r="C50" s="1">
        <v>11709</v>
      </c>
      <c r="D50" s="1">
        <v>11397</v>
      </c>
      <c r="E50" s="1">
        <v>64</v>
      </c>
      <c r="F50" s="6">
        <f t="shared" si="16"/>
        <v>3.6510757717492983</v>
      </c>
      <c r="G50" s="6">
        <f t="shared" si="17"/>
        <v>3.5537885874649207</v>
      </c>
      <c r="H50" s="7">
        <f t="shared" si="18"/>
        <v>97.335383038688192</v>
      </c>
      <c r="I50" s="2">
        <f t="shared" si="19"/>
        <v>19.956345494231368</v>
      </c>
    </row>
    <row r="51" spans="1:9" ht="10.15" x14ac:dyDescent="0.3">
      <c r="A51" s="1" t="s">
        <v>32</v>
      </c>
      <c r="F51" s="2"/>
      <c r="G51" s="2"/>
      <c r="H51" s="8" t="s">
        <v>45</v>
      </c>
      <c r="I51" s="2">
        <f>SUM(I44:I50)*5</f>
        <v>3342.1252961072582</v>
      </c>
    </row>
    <row r="52" spans="1:9" x14ac:dyDescent="0.3">
      <c r="A52" s="1" t="s">
        <v>39</v>
      </c>
    </row>
    <row r="53" spans="1:9" ht="10.15" x14ac:dyDescent="0.3">
      <c r="A53" s="1" t="s">
        <v>0</v>
      </c>
      <c r="B53" s="1">
        <v>16578</v>
      </c>
      <c r="C53" s="1">
        <v>30099</v>
      </c>
      <c r="D53" s="1">
        <v>29263</v>
      </c>
      <c r="E53" s="1">
        <v>1716</v>
      </c>
      <c r="F53" s="6">
        <f>C53/B53</f>
        <v>1.8155989866087585</v>
      </c>
      <c r="G53" s="6">
        <f>D53/B53</f>
        <v>1.7651707081674508</v>
      </c>
      <c r="H53" s="7">
        <f>D53*100/C53</f>
        <v>97.222499086348378</v>
      </c>
      <c r="I53" s="2">
        <f>E53*1000/B53</f>
        <v>103.51067680057908</v>
      </c>
    </row>
    <row r="54" spans="1:9" ht="10.15" x14ac:dyDescent="0.3">
      <c r="A54" s="1" t="s">
        <v>10</v>
      </c>
      <c r="B54" s="1">
        <v>3165</v>
      </c>
      <c r="C54" s="1">
        <v>491</v>
      </c>
      <c r="D54" s="1">
        <v>481</v>
      </c>
      <c r="E54" s="1">
        <v>170</v>
      </c>
      <c r="F54" s="6">
        <f t="shared" ref="F54:F60" si="20">C54/B54</f>
        <v>0.15513428120063191</v>
      </c>
      <c r="G54" s="6">
        <f t="shared" ref="G54:G60" si="21">D54/B54</f>
        <v>0.15197472353870459</v>
      </c>
      <c r="H54" s="7">
        <f t="shared" ref="H54:H60" si="22">D54*100/C54</f>
        <v>97.963340122199597</v>
      </c>
      <c r="I54" s="2">
        <f t="shared" ref="I54:I60" si="23">E54*1000/B54</f>
        <v>53.712480252764614</v>
      </c>
    </row>
    <row r="55" spans="1:9" ht="10.15" x14ac:dyDescent="0.3">
      <c r="A55" s="1" t="s">
        <v>11</v>
      </c>
      <c r="B55" s="1">
        <v>2619</v>
      </c>
      <c r="C55" s="1">
        <v>2327</v>
      </c>
      <c r="D55" s="1">
        <v>2243</v>
      </c>
      <c r="E55" s="1">
        <v>463</v>
      </c>
      <c r="F55" s="6">
        <f t="shared" si="20"/>
        <v>0.88850706376479571</v>
      </c>
      <c r="G55" s="6">
        <f t="shared" si="21"/>
        <v>0.85643375334096983</v>
      </c>
      <c r="H55" s="7">
        <f t="shared" si="22"/>
        <v>96.39020197679416</v>
      </c>
      <c r="I55" s="2">
        <f t="shared" si="23"/>
        <v>176.78503245513554</v>
      </c>
    </row>
    <row r="56" spans="1:9" ht="10.15" x14ac:dyDescent="0.3">
      <c r="A56" s="1" t="s">
        <v>12</v>
      </c>
      <c r="B56" s="1">
        <v>2951</v>
      </c>
      <c r="C56" s="1">
        <v>5083</v>
      </c>
      <c r="D56" s="1">
        <v>4949</v>
      </c>
      <c r="E56" s="1">
        <v>527</v>
      </c>
      <c r="F56" s="6">
        <f t="shared" si="20"/>
        <v>1.722466960352423</v>
      </c>
      <c r="G56" s="6">
        <f t="shared" si="21"/>
        <v>1.6770586241951881</v>
      </c>
      <c r="H56" s="7">
        <f t="shared" si="22"/>
        <v>97.363761558134954</v>
      </c>
      <c r="I56" s="2">
        <f t="shared" si="23"/>
        <v>178.58353100643851</v>
      </c>
    </row>
    <row r="57" spans="1:9" ht="10.15" x14ac:dyDescent="0.3">
      <c r="A57" s="1" t="s">
        <v>13</v>
      </c>
      <c r="B57" s="1">
        <v>2327</v>
      </c>
      <c r="C57" s="1">
        <v>5481</v>
      </c>
      <c r="D57" s="1">
        <v>5339</v>
      </c>
      <c r="E57" s="1">
        <v>308</v>
      </c>
      <c r="F57" s="6">
        <f t="shared" si="20"/>
        <v>2.3553932101418136</v>
      </c>
      <c r="G57" s="6">
        <f t="shared" si="21"/>
        <v>2.2943704340352387</v>
      </c>
      <c r="H57" s="7">
        <f t="shared" si="22"/>
        <v>97.409231891990515</v>
      </c>
      <c r="I57" s="2">
        <f t="shared" si="23"/>
        <v>132.35926085088096</v>
      </c>
    </row>
    <row r="58" spans="1:9" ht="10.15" x14ac:dyDescent="0.3">
      <c r="A58" s="1" t="s">
        <v>14</v>
      </c>
      <c r="B58" s="1">
        <v>2314</v>
      </c>
      <c r="C58" s="1">
        <v>6733</v>
      </c>
      <c r="D58" s="1">
        <v>6582</v>
      </c>
      <c r="E58" s="1">
        <v>190</v>
      </c>
      <c r="F58" s="6">
        <f t="shared" si="20"/>
        <v>2.9096802074330164</v>
      </c>
      <c r="G58" s="6">
        <f t="shared" si="21"/>
        <v>2.8444252376836645</v>
      </c>
      <c r="H58" s="7">
        <f t="shared" si="22"/>
        <v>97.757314718550418</v>
      </c>
      <c r="I58" s="2">
        <f t="shared" si="23"/>
        <v>82.10890233362143</v>
      </c>
    </row>
    <row r="59" spans="1:9" ht="10.15" x14ac:dyDescent="0.3">
      <c r="A59" s="1" t="s">
        <v>15</v>
      </c>
      <c r="B59" s="1">
        <v>1616</v>
      </c>
      <c r="C59" s="1">
        <v>4914</v>
      </c>
      <c r="D59" s="1">
        <v>4761</v>
      </c>
      <c r="E59" s="1">
        <v>32</v>
      </c>
      <c r="F59" s="6">
        <f t="shared" si="20"/>
        <v>3.0408415841584158</v>
      </c>
      <c r="G59" s="6">
        <f t="shared" si="21"/>
        <v>2.9461633663366338</v>
      </c>
      <c r="H59" s="7">
        <f t="shared" si="22"/>
        <v>96.88644688644689</v>
      </c>
      <c r="I59" s="2">
        <f t="shared" si="23"/>
        <v>19.801980198019802</v>
      </c>
    </row>
    <row r="60" spans="1:9" ht="10.15" x14ac:dyDescent="0.3">
      <c r="A60" s="1" t="s">
        <v>16</v>
      </c>
      <c r="B60" s="1">
        <v>1586</v>
      </c>
      <c r="C60" s="1">
        <v>5070</v>
      </c>
      <c r="D60" s="1">
        <v>4908</v>
      </c>
      <c r="E60" s="1">
        <v>26</v>
      </c>
      <c r="F60" s="6">
        <f t="shared" si="20"/>
        <v>3.1967213114754101</v>
      </c>
      <c r="G60" s="6">
        <f t="shared" si="21"/>
        <v>3.0945775535939468</v>
      </c>
      <c r="H60" s="7">
        <f t="shared" si="22"/>
        <v>96.804733727810657</v>
      </c>
      <c r="I60" s="2">
        <f t="shared" si="23"/>
        <v>16.393442622950818</v>
      </c>
    </row>
    <row r="61" spans="1:9" x14ac:dyDescent="0.3">
      <c r="A61" s="9" t="s">
        <v>46</v>
      </c>
      <c r="B61" s="9"/>
      <c r="C61" s="9"/>
      <c r="D61" s="9"/>
      <c r="E61" s="9"/>
      <c r="F61" s="9"/>
      <c r="G61" s="9"/>
      <c r="H61" s="9"/>
      <c r="I61" s="9"/>
    </row>
    <row r="62" spans="1:9" ht="10.15" x14ac:dyDescent="0.3">
      <c r="F62" s="6"/>
      <c r="G62" s="6"/>
      <c r="H62" s="7"/>
      <c r="I62" s="2"/>
    </row>
    <row r="63" spans="1:9" s="2" customFormat="1" ht="10.15" x14ac:dyDescent="0.3">
      <c r="A63" s="2" t="s">
        <v>44</v>
      </c>
    </row>
    <row r="64" spans="1:9" s="2" customFormat="1" ht="10.15" x14ac:dyDescent="0.3">
      <c r="A64" s="3"/>
      <c r="B64" s="4" t="s">
        <v>25</v>
      </c>
      <c r="C64" s="4" t="s">
        <v>36</v>
      </c>
      <c r="D64" s="4" t="s">
        <v>37</v>
      </c>
      <c r="E64" s="4" t="s">
        <v>38</v>
      </c>
      <c r="F64" s="4" t="s">
        <v>40</v>
      </c>
      <c r="G64" s="4" t="s">
        <v>41</v>
      </c>
      <c r="H64" s="4" t="s">
        <v>42</v>
      </c>
      <c r="I64" s="5" t="s">
        <v>43</v>
      </c>
    </row>
    <row r="65" spans="1:9" ht="10.15" x14ac:dyDescent="0.3">
      <c r="A65" s="1" t="s">
        <v>33</v>
      </c>
      <c r="F65" s="2"/>
      <c r="G65" s="2"/>
      <c r="H65" s="8" t="s">
        <v>45</v>
      </c>
      <c r="I65" s="2">
        <f>SUM(I54:I60)*5</f>
        <v>3298.7231485990583</v>
      </c>
    </row>
    <row r="66" spans="1:9" x14ac:dyDescent="0.3">
      <c r="A66" s="1" t="s">
        <v>39</v>
      </c>
    </row>
    <row r="67" spans="1:9" ht="10.15" x14ac:dyDescent="0.3">
      <c r="A67" s="1" t="s">
        <v>0</v>
      </c>
      <c r="B67" s="1">
        <v>9409</v>
      </c>
      <c r="C67" s="1">
        <v>24539</v>
      </c>
      <c r="D67" s="1">
        <v>22716</v>
      </c>
      <c r="E67" s="1">
        <v>1459</v>
      </c>
      <c r="F67" s="6">
        <f>C67/B67</f>
        <v>2.6080348602401955</v>
      </c>
      <c r="G67" s="6">
        <f>D67/B67</f>
        <v>2.41428419598257</v>
      </c>
      <c r="H67" s="7">
        <f>D67*100/C67</f>
        <v>92.571009413586538</v>
      </c>
      <c r="I67" s="2">
        <f>E67*1000/B67</f>
        <v>155.06430013816558</v>
      </c>
    </row>
    <row r="68" spans="1:9" ht="10.15" x14ac:dyDescent="0.3">
      <c r="A68" s="1" t="s">
        <v>10</v>
      </c>
      <c r="B68" s="1">
        <v>1977</v>
      </c>
      <c r="C68" s="1">
        <v>527</v>
      </c>
      <c r="D68" s="1">
        <v>497</v>
      </c>
      <c r="E68" s="1">
        <v>171</v>
      </c>
      <c r="F68" s="6">
        <f t="shared" ref="F68:F74" si="24">C68/B68</f>
        <v>0.26656550328780981</v>
      </c>
      <c r="G68" s="6">
        <f t="shared" ref="G68:G74" si="25">D68/B68</f>
        <v>0.25139099645928176</v>
      </c>
      <c r="H68" s="7">
        <f t="shared" ref="H68:H74" si="26">D68*100/C68</f>
        <v>94.307400379506646</v>
      </c>
      <c r="I68" s="2">
        <f t="shared" ref="I68:I74" si="27">E68*1000/B68</f>
        <v>86.49468892261001</v>
      </c>
    </row>
    <row r="69" spans="1:9" ht="10.15" x14ac:dyDescent="0.3">
      <c r="A69" s="1" t="s">
        <v>11</v>
      </c>
      <c r="B69" s="1">
        <v>1526</v>
      </c>
      <c r="C69" s="1">
        <v>2285</v>
      </c>
      <c r="D69" s="1">
        <v>2073</v>
      </c>
      <c r="E69" s="1">
        <v>350</v>
      </c>
      <c r="F69" s="6">
        <f t="shared" si="24"/>
        <v>1.4973787680209698</v>
      </c>
      <c r="G69" s="6">
        <f t="shared" si="25"/>
        <v>1.3584534731323723</v>
      </c>
      <c r="H69" s="7">
        <f t="shared" si="26"/>
        <v>90.72210065645514</v>
      </c>
      <c r="I69" s="2">
        <f t="shared" si="27"/>
        <v>229.35779816513761</v>
      </c>
    </row>
    <row r="70" spans="1:9" ht="10.15" x14ac:dyDescent="0.3">
      <c r="A70" s="1" t="s">
        <v>12</v>
      </c>
      <c r="B70" s="1">
        <v>1801</v>
      </c>
      <c r="C70" s="1">
        <v>4746</v>
      </c>
      <c r="D70" s="1">
        <v>4399</v>
      </c>
      <c r="E70" s="1">
        <v>420</v>
      </c>
      <c r="F70" s="6">
        <f t="shared" si="24"/>
        <v>2.6352026651860077</v>
      </c>
      <c r="G70" s="6">
        <f t="shared" si="25"/>
        <v>2.4425319267073848</v>
      </c>
      <c r="H70" s="7">
        <f t="shared" si="26"/>
        <v>92.688579856721447</v>
      </c>
      <c r="I70" s="2">
        <f t="shared" si="27"/>
        <v>233.20377568017767</v>
      </c>
    </row>
    <row r="71" spans="1:9" ht="10.15" x14ac:dyDescent="0.3">
      <c r="A71" s="1" t="s">
        <v>13</v>
      </c>
      <c r="B71" s="1">
        <v>1368</v>
      </c>
      <c r="C71" s="1">
        <v>5010</v>
      </c>
      <c r="D71" s="1">
        <v>4666</v>
      </c>
      <c r="E71" s="1">
        <v>257</v>
      </c>
      <c r="F71" s="6">
        <f t="shared" si="24"/>
        <v>3.6622807017543861</v>
      </c>
      <c r="G71" s="6">
        <f t="shared" si="25"/>
        <v>3.4108187134502925</v>
      </c>
      <c r="H71" s="7">
        <f t="shared" si="26"/>
        <v>93.133732534930147</v>
      </c>
      <c r="I71" s="2">
        <f t="shared" si="27"/>
        <v>187.86549707602339</v>
      </c>
    </row>
    <row r="72" spans="1:9" ht="10.15" x14ac:dyDescent="0.3">
      <c r="A72" s="1" t="s">
        <v>14</v>
      </c>
      <c r="B72" s="1">
        <v>1215</v>
      </c>
      <c r="C72" s="1">
        <v>5180</v>
      </c>
      <c r="D72" s="1">
        <v>4812</v>
      </c>
      <c r="E72" s="1">
        <v>176</v>
      </c>
      <c r="F72" s="6">
        <f t="shared" si="24"/>
        <v>4.2633744855967075</v>
      </c>
      <c r="G72" s="6">
        <f t="shared" si="25"/>
        <v>3.9604938271604939</v>
      </c>
      <c r="H72" s="7">
        <f t="shared" si="26"/>
        <v>92.895752895752892</v>
      </c>
      <c r="I72" s="2">
        <f t="shared" si="27"/>
        <v>144.85596707818931</v>
      </c>
    </row>
    <row r="73" spans="1:9" ht="10.15" x14ac:dyDescent="0.3">
      <c r="A73" s="1" t="s">
        <v>15</v>
      </c>
      <c r="B73" s="1">
        <v>754</v>
      </c>
      <c r="C73" s="1">
        <v>3447</v>
      </c>
      <c r="D73" s="1">
        <v>3169</v>
      </c>
      <c r="E73" s="1">
        <v>48</v>
      </c>
      <c r="F73" s="6">
        <f t="shared" si="24"/>
        <v>4.5716180371352788</v>
      </c>
      <c r="G73" s="6">
        <f t="shared" si="25"/>
        <v>4.2029177718832891</v>
      </c>
      <c r="H73" s="7">
        <f t="shared" si="26"/>
        <v>91.93501595590368</v>
      </c>
      <c r="I73" s="2">
        <f t="shared" si="27"/>
        <v>63.660477453580903</v>
      </c>
    </row>
    <row r="74" spans="1:9" ht="10.15" x14ac:dyDescent="0.3">
      <c r="A74" s="1" t="s">
        <v>16</v>
      </c>
      <c r="B74" s="1">
        <v>768</v>
      </c>
      <c r="C74" s="1">
        <v>3344</v>
      </c>
      <c r="D74" s="1">
        <v>3100</v>
      </c>
      <c r="E74" s="1">
        <v>37</v>
      </c>
      <c r="F74" s="6">
        <f t="shared" si="24"/>
        <v>4.354166666666667</v>
      </c>
      <c r="G74" s="6">
        <f t="shared" si="25"/>
        <v>4.036458333333333</v>
      </c>
      <c r="H74" s="7">
        <f t="shared" si="26"/>
        <v>92.703349282296656</v>
      </c>
      <c r="I74" s="2">
        <f t="shared" si="27"/>
        <v>48.177083333333336</v>
      </c>
    </row>
    <row r="75" spans="1:9" ht="10.15" x14ac:dyDescent="0.3">
      <c r="A75" s="1" t="s">
        <v>34</v>
      </c>
      <c r="F75" s="2"/>
      <c r="G75" s="2"/>
      <c r="H75" s="8" t="s">
        <v>45</v>
      </c>
      <c r="I75" s="2">
        <f>SUM(I68:I74)*5</f>
        <v>4968.0764385452621</v>
      </c>
    </row>
    <row r="76" spans="1:9" x14ac:dyDescent="0.3">
      <c r="A76" s="1" t="s">
        <v>39</v>
      </c>
    </row>
    <row r="77" spans="1:9" ht="10.15" x14ac:dyDescent="0.3">
      <c r="A77" s="1" t="s">
        <v>0</v>
      </c>
      <c r="B77" s="1">
        <v>19830</v>
      </c>
      <c r="C77" s="1">
        <v>39156</v>
      </c>
      <c r="D77" s="1">
        <v>38113</v>
      </c>
      <c r="E77" s="1">
        <v>2179</v>
      </c>
      <c r="F77" s="6">
        <f>C77/B77</f>
        <v>1.9745839636913767</v>
      </c>
      <c r="G77" s="6">
        <f>D77/B77</f>
        <v>1.9219868885526978</v>
      </c>
      <c r="H77" s="7">
        <f>D77*100/C77</f>
        <v>97.336295842271937</v>
      </c>
      <c r="I77" s="2">
        <f>E77*1000/B77</f>
        <v>109.88401412002017</v>
      </c>
    </row>
    <row r="78" spans="1:9" ht="10.15" x14ac:dyDescent="0.3">
      <c r="A78" s="1" t="s">
        <v>10</v>
      </c>
      <c r="B78" s="1">
        <v>4205</v>
      </c>
      <c r="C78" s="1">
        <v>846</v>
      </c>
      <c r="D78" s="1">
        <v>818</v>
      </c>
      <c r="E78" s="1">
        <v>264</v>
      </c>
      <c r="F78" s="6">
        <f t="shared" ref="F78:F84" si="28">C78/B78</f>
        <v>0.20118906064209274</v>
      </c>
      <c r="G78" s="6">
        <f t="shared" ref="G78:G84" si="29">D78/B78</f>
        <v>0.19453032104637336</v>
      </c>
      <c r="H78" s="7">
        <f t="shared" ref="H78:H84" si="30">D78*100/C78</f>
        <v>96.690307328605201</v>
      </c>
      <c r="I78" s="2">
        <f t="shared" ref="I78:I84" si="31">E78*1000/B78</f>
        <v>62.782401902497028</v>
      </c>
    </row>
    <row r="79" spans="1:9" ht="10.15" x14ac:dyDescent="0.3">
      <c r="A79" s="1" t="s">
        <v>11</v>
      </c>
      <c r="B79" s="1">
        <v>3273</v>
      </c>
      <c r="C79" s="1">
        <v>2850</v>
      </c>
      <c r="D79" s="1">
        <v>2778</v>
      </c>
      <c r="E79" s="1">
        <v>606</v>
      </c>
      <c r="F79" s="6">
        <f t="shared" si="28"/>
        <v>0.87076076993583873</v>
      </c>
      <c r="G79" s="6">
        <f t="shared" si="29"/>
        <v>0.84876260311640694</v>
      </c>
      <c r="H79" s="7">
        <f t="shared" si="30"/>
        <v>97.473684210526315</v>
      </c>
      <c r="I79" s="2">
        <f t="shared" si="31"/>
        <v>185.1512373968836</v>
      </c>
    </row>
    <row r="80" spans="1:9" ht="10.15" x14ac:dyDescent="0.3">
      <c r="A80" s="1" t="s">
        <v>12</v>
      </c>
      <c r="B80" s="1">
        <v>3573</v>
      </c>
      <c r="C80" s="1">
        <v>6762</v>
      </c>
      <c r="D80" s="1">
        <v>6602</v>
      </c>
      <c r="E80" s="1">
        <v>615</v>
      </c>
      <c r="F80" s="6">
        <f t="shared" si="28"/>
        <v>1.8925272879932828</v>
      </c>
      <c r="G80" s="6">
        <f t="shared" si="29"/>
        <v>1.8477469913238176</v>
      </c>
      <c r="H80" s="7">
        <f t="shared" si="30"/>
        <v>97.633836143152919</v>
      </c>
      <c r="I80" s="2">
        <f t="shared" si="31"/>
        <v>172.12426532325776</v>
      </c>
    </row>
    <row r="81" spans="1:9" ht="10.15" x14ac:dyDescent="0.3">
      <c r="A81" s="1" t="s">
        <v>13</v>
      </c>
      <c r="B81" s="1">
        <v>2603</v>
      </c>
      <c r="C81" s="1">
        <v>6984</v>
      </c>
      <c r="D81" s="1">
        <v>6824</v>
      </c>
      <c r="E81" s="1">
        <v>360</v>
      </c>
      <c r="F81" s="6">
        <f t="shared" si="28"/>
        <v>2.6830580099884749</v>
      </c>
      <c r="G81" s="6">
        <f t="shared" si="29"/>
        <v>2.6215904725316941</v>
      </c>
      <c r="H81" s="7">
        <f t="shared" si="30"/>
        <v>97.709049255441002</v>
      </c>
      <c r="I81" s="2">
        <f t="shared" si="31"/>
        <v>138.30195927775642</v>
      </c>
    </row>
    <row r="82" spans="1:9" ht="10.15" x14ac:dyDescent="0.3">
      <c r="A82" s="1" t="s">
        <v>14</v>
      </c>
      <c r="B82" s="1">
        <v>2728</v>
      </c>
      <c r="C82" s="1">
        <v>8854</v>
      </c>
      <c r="D82" s="1">
        <v>8645</v>
      </c>
      <c r="E82" s="1">
        <v>240</v>
      </c>
      <c r="F82" s="6">
        <f t="shared" si="28"/>
        <v>3.2456011730205279</v>
      </c>
      <c r="G82" s="6">
        <f t="shared" si="29"/>
        <v>3.1689882697947214</v>
      </c>
      <c r="H82" s="7">
        <f t="shared" si="30"/>
        <v>97.639484978540779</v>
      </c>
      <c r="I82" s="2">
        <f t="shared" si="31"/>
        <v>87.976539589442808</v>
      </c>
    </row>
    <row r="83" spans="1:9" ht="10.15" x14ac:dyDescent="0.3">
      <c r="A83" s="1" t="s">
        <v>15</v>
      </c>
      <c r="B83" s="1">
        <v>1710</v>
      </c>
      <c r="C83" s="1">
        <v>6251</v>
      </c>
      <c r="D83" s="1">
        <v>6040</v>
      </c>
      <c r="E83" s="1">
        <v>49</v>
      </c>
      <c r="F83" s="6">
        <f t="shared" si="28"/>
        <v>3.6555555555555554</v>
      </c>
      <c r="G83" s="6">
        <f t="shared" si="29"/>
        <v>3.5321637426900585</v>
      </c>
      <c r="H83" s="7">
        <f t="shared" si="30"/>
        <v>96.624540073588221</v>
      </c>
      <c r="I83" s="2">
        <f t="shared" si="31"/>
        <v>28.654970760233919</v>
      </c>
    </row>
    <row r="84" spans="1:9" ht="10.15" x14ac:dyDescent="0.3">
      <c r="A84" s="1" t="s">
        <v>16</v>
      </c>
      <c r="B84" s="1">
        <v>1738</v>
      </c>
      <c r="C84" s="1">
        <v>6609</v>
      </c>
      <c r="D84" s="1">
        <v>6406</v>
      </c>
      <c r="E84" s="1">
        <v>45</v>
      </c>
      <c r="F84" s="6">
        <f t="shared" si="28"/>
        <v>3.8026467203682395</v>
      </c>
      <c r="G84" s="6">
        <f t="shared" si="29"/>
        <v>3.6858457997698504</v>
      </c>
      <c r="H84" s="7">
        <f t="shared" si="30"/>
        <v>96.928430927523081</v>
      </c>
      <c r="I84" s="2">
        <f t="shared" si="31"/>
        <v>25.891829689298042</v>
      </c>
    </row>
    <row r="85" spans="1:9" ht="10.15" x14ac:dyDescent="0.3">
      <c r="A85" s="1" t="s">
        <v>35</v>
      </c>
      <c r="F85" s="2"/>
      <c r="G85" s="2"/>
      <c r="H85" s="8" t="s">
        <v>45</v>
      </c>
      <c r="I85" s="2">
        <f>SUM(I78:I84)*5</f>
        <v>3504.4160196968478</v>
      </c>
    </row>
    <row r="86" spans="1:9" x14ac:dyDescent="0.3">
      <c r="A86" s="1" t="s">
        <v>39</v>
      </c>
    </row>
    <row r="87" spans="1:9" ht="10.15" x14ac:dyDescent="0.3">
      <c r="A87" s="1" t="s">
        <v>0</v>
      </c>
      <c r="B87" s="1">
        <v>19535</v>
      </c>
      <c r="C87" s="1">
        <v>33646</v>
      </c>
      <c r="D87" s="1">
        <v>33162</v>
      </c>
      <c r="E87" s="1">
        <v>1959</v>
      </c>
      <c r="F87" s="6">
        <f>C87/B87</f>
        <v>1.7223445098541079</v>
      </c>
      <c r="G87" s="6">
        <f>D87/B87</f>
        <v>1.697568466854364</v>
      </c>
      <c r="H87" s="7">
        <f>D87*100/C87</f>
        <v>98.56149319384177</v>
      </c>
      <c r="I87" s="2">
        <f>E87*1000/B87</f>
        <v>100.28154594317891</v>
      </c>
    </row>
    <row r="88" spans="1:9" ht="10.15" x14ac:dyDescent="0.3">
      <c r="A88" s="1" t="s">
        <v>10</v>
      </c>
      <c r="B88" s="1">
        <v>3995</v>
      </c>
      <c r="C88" s="1">
        <v>677</v>
      </c>
      <c r="D88" s="1">
        <v>664</v>
      </c>
      <c r="E88" s="1">
        <v>249</v>
      </c>
      <c r="F88" s="6">
        <f t="shared" ref="F88:F94" si="32">C88/B88</f>
        <v>0.16946182728410514</v>
      </c>
      <c r="G88" s="6">
        <f t="shared" ref="G88:G94" si="33">D88/B88</f>
        <v>0.16620775969962454</v>
      </c>
      <c r="H88" s="7">
        <f t="shared" ref="H88:H94" si="34">D88*100/C88</f>
        <v>98.079763663220092</v>
      </c>
      <c r="I88" s="2">
        <f t="shared" ref="I88:I94" si="35">E88*1000/B88</f>
        <v>62.327909887359198</v>
      </c>
    </row>
    <row r="89" spans="1:9" ht="10.15" x14ac:dyDescent="0.3">
      <c r="A89" s="1" t="s">
        <v>11</v>
      </c>
      <c r="B89" s="1">
        <v>3275</v>
      </c>
      <c r="C89" s="1">
        <v>2627</v>
      </c>
      <c r="D89" s="1">
        <v>2581</v>
      </c>
      <c r="E89" s="1">
        <v>565</v>
      </c>
      <c r="F89" s="6">
        <f t="shared" si="32"/>
        <v>0.8021374045801527</v>
      </c>
      <c r="G89" s="6">
        <f t="shared" si="33"/>
        <v>0.78809160305343506</v>
      </c>
      <c r="H89" s="7">
        <f t="shared" si="34"/>
        <v>98.248953178530641</v>
      </c>
      <c r="I89" s="2">
        <f t="shared" si="35"/>
        <v>172.51908396946564</v>
      </c>
    </row>
    <row r="90" spans="1:9" ht="10.15" x14ac:dyDescent="0.3">
      <c r="A90" s="1" t="s">
        <v>12</v>
      </c>
      <c r="B90" s="1">
        <v>3328</v>
      </c>
      <c r="C90" s="1">
        <v>5360</v>
      </c>
      <c r="D90" s="1">
        <v>5287</v>
      </c>
      <c r="E90" s="1">
        <v>541</v>
      </c>
      <c r="F90" s="6">
        <f t="shared" si="32"/>
        <v>1.6105769230769231</v>
      </c>
      <c r="G90" s="6">
        <f t="shared" si="33"/>
        <v>1.5886418269230769</v>
      </c>
      <c r="H90" s="7">
        <f t="shared" si="34"/>
        <v>98.638059701492537</v>
      </c>
      <c r="I90" s="2">
        <f t="shared" si="35"/>
        <v>162.56009615384616</v>
      </c>
    </row>
    <row r="91" spans="1:9" ht="10.15" x14ac:dyDescent="0.3">
      <c r="A91" s="1" t="s">
        <v>13</v>
      </c>
      <c r="B91" s="1">
        <v>2570</v>
      </c>
      <c r="C91" s="1">
        <v>6037</v>
      </c>
      <c r="D91" s="1">
        <v>5958</v>
      </c>
      <c r="E91" s="1">
        <v>377</v>
      </c>
      <c r="F91" s="6">
        <f t="shared" si="32"/>
        <v>2.3490272373540857</v>
      </c>
      <c r="G91" s="6">
        <f t="shared" si="33"/>
        <v>2.3182879377431909</v>
      </c>
      <c r="H91" s="7">
        <f t="shared" si="34"/>
        <v>98.69140301474242</v>
      </c>
      <c r="I91" s="2">
        <f t="shared" si="35"/>
        <v>146.69260700389106</v>
      </c>
    </row>
    <row r="92" spans="1:9" ht="10.15" x14ac:dyDescent="0.3">
      <c r="A92" s="1" t="s">
        <v>14</v>
      </c>
      <c r="B92" s="1">
        <v>2687</v>
      </c>
      <c r="C92" s="1">
        <v>7428</v>
      </c>
      <c r="D92" s="1">
        <v>7329</v>
      </c>
      <c r="E92" s="1">
        <v>185</v>
      </c>
      <c r="F92" s="6">
        <f t="shared" si="32"/>
        <v>2.7644212876814289</v>
      </c>
      <c r="G92" s="6">
        <f t="shared" si="33"/>
        <v>2.7275772236695199</v>
      </c>
      <c r="H92" s="7">
        <f t="shared" si="34"/>
        <v>98.667205169628431</v>
      </c>
      <c r="I92" s="2">
        <f t="shared" si="35"/>
        <v>68.850018608113132</v>
      </c>
    </row>
    <row r="93" spans="1:9" ht="10.15" x14ac:dyDescent="0.3">
      <c r="A93" s="1" t="s">
        <v>15</v>
      </c>
      <c r="B93" s="1">
        <v>1892</v>
      </c>
      <c r="C93" s="1">
        <v>5902</v>
      </c>
      <c r="D93" s="1">
        <v>5822</v>
      </c>
      <c r="E93" s="1">
        <v>28</v>
      </c>
      <c r="F93" s="6">
        <f t="shared" si="32"/>
        <v>3.1194503171247359</v>
      </c>
      <c r="G93" s="6">
        <f t="shared" si="33"/>
        <v>3.0771670190274842</v>
      </c>
      <c r="H93" s="7">
        <f t="shared" si="34"/>
        <v>98.644527278888518</v>
      </c>
      <c r="I93" s="2">
        <f t="shared" si="35"/>
        <v>14.799154334038056</v>
      </c>
    </row>
    <row r="94" spans="1:9" ht="10.15" x14ac:dyDescent="0.3">
      <c r="A94" s="1" t="s">
        <v>16</v>
      </c>
      <c r="B94" s="1">
        <v>1788</v>
      </c>
      <c r="C94" s="1">
        <v>5615</v>
      </c>
      <c r="D94" s="1">
        <v>5521</v>
      </c>
      <c r="E94" s="1">
        <v>14</v>
      </c>
      <c r="F94" s="6">
        <f t="shared" si="32"/>
        <v>3.1403803131991053</v>
      </c>
      <c r="G94" s="6">
        <f t="shared" si="33"/>
        <v>3.0878076062639823</v>
      </c>
      <c r="H94" s="7">
        <f t="shared" si="34"/>
        <v>98.325912733748893</v>
      </c>
      <c r="I94" s="2">
        <f t="shared" si="35"/>
        <v>7.8299776286353469</v>
      </c>
    </row>
    <row r="95" spans="1:9" ht="10.15" x14ac:dyDescent="0.3">
      <c r="F95" s="2"/>
      <c r="G95" s="2"/>
      <c r="H95" s="8" t="s">
        <v>45</v>
      </c>
      <c r="I95" s="2">
        <f>SUM(I88:I94)*5</f>
        <v>3177.8942379267428</v>
      </c>
    </row>
    <row r="96" spans="1:9" x14ac:dyDescent="0.3">
      <c r="A96" s="9" t="s">
        <v>46</v>
      </c>
      <c r="B96" s="9"/>
      <c r="C96" s="9"/>
      <c r="D96" s="9"/>
      <c r="E96" s="9"/>
      <c r="F96" s="9"/>
      <c r="G96" s="9"/>
      <c r="H96" s="9"/>
      <c r="I96" s="9"/>
    </row>
  </sheetData>
  <pageMargins left="0.7" right="0.7" top="0.75" bottom="0.75" header="0.3" footer="0.3"/>
  <pageSetup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Tables</vt:lpstr>
      <vt:lpstr>Eastern Highlands 2011</vt:lpstr>
      <vt:lpstr>Age and Sex</vt:lpstr>
      <vt:lpstr>Single Year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Eastern Highlands</dc:title>
  <dc:subject>2011 PNG Eastern Highlands</dc:subject>
  <dc:creator>Michael Levin</dc:creator>
  <cp:keywords>2011 PNG;2011 PNG Eastern Highlands;Papua New Guinea Statistics</cp:keywords>
  <cp:lastModifiedBy>Brad</cp:lastModifiedBy>
  <dcterms:created xsi:type="dcterms:W3CDTF">2020-08-07T19:15:42Z</dcterms:created>
  <dcterms:modified xsi:type="dcterms:W3CDTF">2020-08-12T01:39:06Z</dcterms:modified>
</cp:coreProperties>
</file>