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4C366D2E-054C-42F4-82D8-CDBCFD1B9B15}" xr6:coauthVersionLast="45" xr6:coauthVersionMax="45" xr10:uidLastSave="{00000000-0000-0000-0000-000000000000}"/>
  <bookViews>
    <workbookView xWindow="-108" yWindow="-108" windowWidth="24792" windowHeight="13440" xr2:uid="{DB64FDB4-3C3B-4A39-8334-66D5EE7CD8B5}"/>
  </bookViews>
  <sheets>
    <sheet name="Table of Contents" sheetId="17" r:id="rId1"/>
    <sheet name="TTPI 1970 Age" sheetId="1" r:id="rId2"/>
    <sheet name="Relationship" sheetId="2" r:id="rId3"/>
    <sheet name="Marital Status" sheetId="3" r:id="rId4"/>
    <sheet name="Families" sheetId="4" r:id="rId5"/>
    <sheet name="Res in 1965" sheetId="5" r:id="rId6"/>
    <sheet name="School attendance" sheetId="6" r:id="rId7"/>
    <sheet name="Educational Attainment" sheetId="7" r:id="rId8"/>
    <sheet name="Work last week" sheetId="8" r:id="rId9"/>
    <sheet name="Female LFP" sheetId="9" r:id="rId10"/>
    <sheet name="Class of Worker" sheetId="10" r:id="rId11"/>
    <sheet name="Occupation" sheetId="11" r:id="rId12"/>
    <sheet name="Industry" sheetId="12" r:id="rId13"/>
    <sheet name="Work in 1969" sheetId="13" r:id="rId14"/>
    <sheet name="Family income" sheetId="14" r:id="rId15"/>
    <sheet name="Type of income" sheetId="15" r:id="rId16"/>
    <sheet name="Fertility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7" l="1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F13" i="16" l="1"/>
  <c r="F23" i="16"/>
  <c r="F33" i="16"/>
  <c r="F30" i="16"/>
  <c r="F20" i="16"/>
  <c r="F10" i="16"/>
  <c r="F7" i="16"/>
  <c r="F27" i="16"/>
  <c r="F17" i="16"/>
  <c r="F12" i="16"/>
  <c r="F22" i="16"/>
  <c r="F9" i="16"/>
  <c r="F19" i="16"/>
  <c r="F29" i="16"/>
  <c r="F32" i="16"/>
  <c r="C7" i="5"/>
  <c r="D7" i="5"/>
  <c r="E7" i="5"/>
  <c r="F7" i="5"/>
  <c r="G7" i="5"/>
  <c r="H7" i="5"/>
  <c r="I7" i="5"/>
  <c r="B7" i="5"/>
  <c r="C8" i="2"/>
  <c r="D8" i="2"/>
  <c r="E8" i="2"/>
  <c r="F8" i="2"/>
  <c r="G8" i="2"/>
  <c r="H8" i="2"/>
  <c r="I8" i="2"/>
  <c r="B8" i="2"/>
  <c r="F31" i="16" l="1"/>
  <c r="B31" i="16" s="1"/>
  <c r="F28" i="16"/>
  <c r="B28" i="16" s="1"/>
  <c r="I27" i="16"/>
  <c r="H27" i="16"/>
  <c r="G27" i="16"/>
  <c r="E27" i="16"/>
  <c r="D27" i="16"/>
  <c r="C27" i="16"/>
  <c r="F26" i="16"/>
  <c r="B26" i="16" s="1"/>
  <c r="F25" i="16"/>
  <c r="B25" i="16"/>
  <c r="F21" i="16"/>
  <c r="B21" i="16" s="1"/>
  <c r="F18" i="16"/>
  <c r="B18" i="16"/>
  <c r="I17" i="16"/>
  <c r="H17" i="16"/>
  <c r="G17" i="16"/>
  <c r="E17" i="16"/>
  <c r="D17" i="16"/>
  <c r="C17" i="16"/>
  <c r="F16" i="16"/>
  <c r="B16" i="16" s="1"/>
  <c r="F15" i="16"/>
  <c r="B15" i="16" s="1"/>
  <c r="F11" i="16"/>
  <c r="B11" i="16" s="1"/>
  <c r="F8" i="16"/>
  <c r="B8" i="16" s="1"/>
  <c r="I7" i="16"/>
  <c r="H7" i="16"/>
  <c r="G7" i="16"/>
  <c r="E7" i="16"/>
  <c r="D7" i="16"/>
  <c r="C7" i="16"/>
  <c r="F6" i="16"/>
  <c r="B6" i="16" s="1"/>
  <c r="F5" i="16"/>
  <c r="B5" i="16" s="1"/>
  <c r="F17" i="15"/>
  <c r="F16" i="15"/>
  <c r="B16" i="15" s="1"/>
  <c r="F15" i="15"/>
  <c r="F14" i="15"/>
  <c r="B14" i="15" s="1"/>
  <c r="F13" i="15"/>
  <c r="F12" i="15"/>
  <c r="B12" i="15" s="1"/>
  <c r="F11" i="15"/>
  <c r="F10" i="15"/>
  <c r="B10" i="15" s="1"/>
  <c r="F9" i="15"/>
  <c r="F8" i="15"/>
  <c r="B8" i="15" s="1"/>
  <c r="F7" i="15"/>
  <c r="F6" i="15"/>
  <c r="B6" i="15" s="1"/>
  <c r="F5" i="15"/>
  <c r="B5" i="15" s="1"/>
  <c r="F4" i="15"/>
  <c r="F3" i="15"/>
  <c r="F25" i="14"/>
  <c r="F24" i="14"/>
  <c r="F23" i="14"/>
  <c r="F20" i="14"/>
  <c r="B20" i="14" s="1"/>
  <c r="F19" i="14"/>
  <c r="B19" i="14" s="1"/>
  <c r="F18" i="14"/>
  <c r="B18" i="14" s="1"/>
  <c r="F17" i="14"/>
  <c r="B17" i="14" s="1"/>
  <c r="F16" i="14"/>
  <c r="B16" i="14" s="1"/>
  <c r="F15" i="14"/>
  <c r="B15" i="14" s="1"/>
  <c r="F14" i="14"/>
  <c r="B14" i="14" s="1"/>
  <c r="F13" i="14"/>
  <c r="B13" i="14" s="1"/>
  <c r="F12" i="14"/>
  <c r="B12" i="14" s="1"/>
  <c r="F11" i="14"/>
  <c r="B11" i="14" s="1"/>
  <c r="F10" i="14"/>
  <c r="B10" i="14" s="1"/>
  <c r="F9" i="14"/>
  <c r="B9" i="14" s="1"/>
  <c r="F8" i="14"/>
  <c r="B8" i="14" s="1"/>
  <c r="F7" i="14"/>
  <c r="B7" i="14" s="1"/>
  <c r="F6" i="14"/>
  <c r="B6" i="14" s="1"/>
  <c r="I5" i="14"/>
  <c r="H5" i="14"/>
  <c r="G5" i="14"/>
  <c r="E5" i="14"/>
  <c r="D5" i="14"/>
  <c r="C5" i="14"/>
  <c r="F35" i="13"/>
  <c r="B35" i="13" s="1"/>
  <c r="F34" i="13"/>
  <c r="B34" i="13" s="1"/>
  <c r="F33" i="13"/>
  <c r="B33" i="13"/>
  <c r="F32" i="13"/>
  <c r="B32" i="13" s="1"/>
  <c r="F31" i="13"/>
  <c r="B31" i="13" s="1"/>
  <c r="F30" i="13"/>
  <c r="B30" i="13" s="1"/>
  <c r="F29" i="13"/>
  <c r="B29" i="13" s="1"/>
  <c r="F28" i="13"/>
  <c r="B28" i="13" s="1"/>
  <c r="F27" i="13"/>
  <c r="B27" i="13"/>
  <c r="F26" i="13"/>
  <c r="B26" i="13" s="1"/>
  <c r="F25" i="13"/>
  <c r="B25" i="13"/>
  <c r="F24" i="13"/>
  <c r="B24" i="13"/>
  <c r="F23" i="13"/>
  <c r="B23" i="13" s="1"/>
  <c r="F22" i="13"/>
  <c r="B22" i="13" s="1"/>
  <c r="F21" i="13"/>
  <c r="B21" i="13" s="1"/>
  <c r="F20" i="13"/>
  <c r="B20" i="13" s="1"/>
  <c r="F19" i="13"/>
  <c r="B19" i="13" s="1"/>
  <c r="F18" i="13"/>
  <c r="F16" i="13"/>
  <c r="B16" i="13" s="1"/>
  <c r="F15" i="13"/>
  <c r="B15" i="13" s="1"/>
  <c r="F14" i="13"/>
  <c r="B14" i="13" s="1"/>
  <c r="F13" i="13"/>
  <c r="B13" i="13" s="1"/>
  <c r="F12" i="13"/>
  <c r="B12" i="13" s="1"/>
  <c r="F11" i="13"/>
  <c r="B11" i="13" s="1"/>
  <c r="F10" i="13"/>
  <c r="B10" i="13" s="1"/>
  <c r="F9" i="13"/>
  <c r="B9" i="13" s="1"/>
  <c r="F8" i="13"/>
  <c r="B8" i="13"/>
  <c r="F7" i="13"/>
  <c r="B7" i="13" s="1"/>
  <c r="F6" i="13"/>
  <c r="B6" i="13" s="1"/>
  <c r="F5" i="13"/>
  <c r="B5" i="13"/>
  <c r="I102" i="12"/>
  <c r="H102" i="12"/>
  <c r="G102" i="12"/>
  <c r="F102" i="12" s="1"/>
  <c r="E102" i="12"/>
  <c r="D102" i="12"/>
  <c r="C102" i="12"/>
  <c r="I101" i="12"/>
  <c r="H101" i="12"/>
  <c r="G101" i="12"/>
  <c r="F101" i="12"/>
  <c r="E101" i="12"/>
  <c r="D101" i="12"/>
  <c r="C101" i="12"/>
  <c r="I100" i="12"/>
  <c r="H100" i="12"/>
  <c r="G100" i="12"/>
  <c r="E100" i="12"/>
  <c r="D100" i="12"/>
  <c r="C100" i="12"/>
  <c r="I99" i="12"/>
  <c r="H99" i="12"/>
  <c r="G99" i="12"/>
  <c r="E99" i="12"/>
  <c r="D99" i="12"/>
  <c r="C99" i="12"/>
  <c r="I98" i="12"/>
  <c r="H98" i="12"/>
  <c r="G98" i="12"/>
  <c r="E98" i="12"/>
  <c r="D98" i="12"/>
  <c r="C98" i="12"/>
  <c r="I97" i="12"/>
  <c r="H97" i="12"/>
  <c r="G97" i="12"/>
  <c r="F97" i="12" s="1"/>
  <c r="E97" i="12"/>
  <c r="D97" i="12"/>
  <c r="C97" i="12"/>
  <c r="I96" i="12"/>
  <c r="H96" i="12"/>
  <c r="G96" i="12"/>
  <c r="F96" i="12" s="1"/>
  <c r="E96" i="12"/>
  <c r="D96" i="12"/>
  <c r="C96" i="12"/>
  <c r="I95" i="12"/>
  <c r="H95" i="12"/>
  <c r="G95" i="12"/>
  <c r="F95" i="12" s="1"/>
  <c r="E95" i="12"/>
  <c r="D95" i="12"/>
  <c r="C95" i="12"/>
  <c r="I94" i="12"/>
  <c r="H94" i="12"/>
  <c r="G94" i="12"/>
  <c r="F94" i="12" s="1"/>
  <c r="E94" i="12"/>
  <c r="D94" i="12"/>
  <c r="C94" i="12"/>
  <c r="I93" i="12"/>
  <c r="H93" i="12"/>
  <c r="F93" i="12" s="1"/>
  <c r="G93" i="12"/>
  <c r="E93" i="12"/>
  <c r="D93" i="12"/>
  <c r="C93" i="12"/>
  <c r="I92" i="12"/>
  <c r="H92" i="12"/>
  <c r="G92" i="12"/>
  <c r="F92" i="12" s="1"/>
  <c r="E92" i="12"/>
  <c r="D92" i="12"/>
  <c r="C92" i="12"/>
  <c r="I91" i="12"/>
  <c r="H91" i="12"/>
  <c r="G91" i="12"/>
  <c r="E91" i="12"/>
  <c r="D91" i="12"/>
  <c r="C91" i="12"/>
  <c r="I90" i="12"/>
  <c r="H90" i="12"/>
  <c r="G90" i="12"/>
  <c r="F90" i="12" s="1"/>
  <c r="E90" i="12"/>
  <c r="D90" i="12"/>
  <c r="C90" i="12"/>
  <c r="I89" i="12"/>
  <c r="H89" i="12"/>
  <c r="G89" i="12"/>
  <c r="E89" i="12"/>
  <c r="D89" i="12"/>
  <c r="C89" i="12"/>
  <c r="I88" i="12"/>
  <c r="H88" i="12"/>
  <c r="G88" i="12"/>
  <c r="F88" i="12" s="1"/>
  <c r="E88" i="12"/>
  <c r="D88" i="12"/>
  <c r="C88" i="12"/>
  <c r="I87" i="12"/>
  <c r="H87" i="12"/>
  <c r="F87" i="12" s="1"/>
  <c r="G87" i="12"/>
  <c r="E87" i="12"/>
  <c r="D87" i="12"/>
  <c r="C87" i="12"/>
  <c r="I86" i="12"/>
  <c r="F86" i="12" s="1"/>
  <c r="H86" i="12"/>
  <c r="G86" i="12"/>
  <c r="E86" i="12"/>
  <c r="D86" i="12"/>
  <c r="C86" i="12"/>
  <c r="I85" i="12"/>
  <c r="H85" i="12"/>
  <c r="G85" i="12"/>
  <c r="F85" i="12" s="1"/>
  <c r="E85" i="12"/>
  <c r="D85" i="12"/>
  <c r="C85" i="12"/>
  <c r="I84" i="12"/>
  <c r="H84" i="12"/>
  <c r="G84" i="12"/>
  <c r="E84" i="12"/>
  <c r="D84" i="12"/>
  <c r="C84" i="12"/>
  <c r="I83" i="12"/>
  <c r="H83" i="12"/>
  <c r="G83" i="12"/>
  <c r="E83" i="12"/>
  <c r="D83" i="12"/>
  <c r="C83" i="12"/>
  <c r="I82" i="12"/>
  <c r="H82" i="12"/>
  <c r="G82" i="12"/>
  <c r="E82" i="12"/>
  <c r="D82" i="12"/>
  <c r="C82" i="12"/>
  <c r="I81" i="12"/>
  <c r="H81" i="12"/>
  <c r="G81" i="12"/>
  <c r="F81" i="12" s="1"/>
  <c r="E81" i="12"/>
  <c r="D81" i="12"/>
  <c r="C81" i="12"/>
  <c r="I80" i="12"/>
  <c r="H80" i="12"/>
  <c r="G80" i="12"/>
  <c r="F80" i="12" s="1"/>
  <c r="E80" i="12"/>
  <c r="D80" i="12"/>
  <c r="C80" i="12"/>
  <c r="I79" i="12"/>
  <c r="H79" i="12"/>
  <c r="G79" i="12"/>
  <c r="F79" i="12" s="1"/>
  <c r="E79" i="12"/>
  <c r="D79" i="12"/>
  <c r="C79" i="12"/>
  <c r="I78" i="12"/>
  <c r="H78" i="12"/>
  <c r="G78" i="12"/>
  <c r="E78" i="12"/>
  <c r="D78" i="12"/>
  <c r="C78" i="12"/>
  <c r="I77" i="12"/>
  <c r="H77" i="12"/>
  <c r="G77" i="12"/>
  <c r="E77" i="12"/>
  <c r="D77" i="12"/>
  <c r="C77" i="12"/>
  <c r="I76" i="12"/>
  <c r="H76" i="12"/>
  <c r="G76" i="12"/>
  <c r="F76" i="12" s="1"/>
  <c r="E76" i="12"/>
  <c r="D76" i="12"/>
  <c r="C76" i="12"/>
  <c r="I75" i="12"/>
  <c r="F75" i="12" s="1"/>
  <c r="H75" i="12"/>
  <c r="G75" i="12"/>
  <c r="E75" i="12"/>
  <c r="D75" i="12"/>
  <c r="C75" i="12"/>
  <c r="I74" i="12"/>
  <c r="H74" i="12"/>
  <c r="G74" i="12"/>
  <c r="F74" i="12" s="1"/>
  <c r="E74" i="12"/>
  <c r="D74" i="12"/>
  <c r="C74" i="12"/>
  <c r="I73" i="12"/>
  <c r="H73" i="12"/>
  <c r="G73" i="12"/>
  <c r="E73" i="12"/>
  <c r="D73" i="12"/>
  <c r="C73" i="12"/>
  <c r="I72" i="12"/>
  <c r="H72" i="12"/>
  <c r="G72" i="12"/>
  <c r="F72" i="12"/>
  <c r="E72" i="12"/>
  <c r="D72" i="12"/>
  <c r="C72" i="12"/>
  <c r="F70" i="12"/>
  <c r="F69" i="12"/>
  <c r="B69" i="12" s="1"/>
  <c r="F68" i="12"/>
  <c r="B68" i="12"/>
  <c r="F67" i="12"/>
  <c r="B67" i="12" s="1"/>
  <c r="F66" i="12"/>
  <c r="B66" i="12" s="1"/>
  <c r="F65" i="12"/>
  <c r="B65" i="12"/>
  <c r="F64" i="12"/>
  <c r="B64" i="12" s="1"/>
  <c r="F63" i="12"/>
  <c r="B63" i="12" s="1"/>
  <c r="F62" i="12"/>
  <c r="B62" i="12" s="1"/>
  <c r="F61" i="12"/>
  <c r="B61" i="12" s="1"/>
  <c r="F60" i="12"/>
  <c r="B60" i="12" s="1"/>
  <c r="F59" i="12"/>
  <c r="B59" i="12" s="1"/>
  <c r="F58" i="12"/>
  <c r="B58" i="12" s="1"/>
  <c r="F57" i="12"/>
  <c r="B57" i="12" s="1"/>
  <c r="F56" i="12"/>
  <c r="B56" i="12" s="1"/>
  <c r="F55" i="12"/>
  <c r="B55" i="12" s="1"/>
  <c r="F54" i="12"/>
  <c r="B54" i="12" s="1"/>
  <c r="F53" i="12"/>
  <c r="B53" i="12" s="1"/>
  <c r="F52" i="12"/>
  <c r="B52" i="12"/>
  <c r="F51" i="12"/>
  <c r="B51" i="12" s="1"/>
  <c r="F50" i="12"/>
  <c r="B50" i="12" s="1"/>
  <c r="F49" i="12"/>
  <c r="B49" i="12" s="1"/>
  <c r="F48" i="12"/>
  <c r="B48" i="12" s="1"/>
  <c r="F47" i="12"/>
  <c r="B47" i="12" s="1"/>
  <c r="F46" i="12"/>
  <c r="B46" i="12" s="1"/>
  <c r="F45" i="12"/>
  <c r="B45" i="12" s="1"/>
  <c r="F44" i="12"/>
  <c r="B44" i="12"/>
  <c r="F43" i="12"/>
  <c r="B43" i="12" s="1"/>
  <c r="F42" i="12"/>
  <c r="B42" i="12" s="1"/>
  <c r="F41" i="12"/>
  <c r="B41" i="12"/>
  <c r="F40" i="12"/>
  <c r="B40" i="12" s="1"/>
  <c r="F39" i="12"/>
  <c r="B39" i="12" s="1"/>
  <c r="I38" i="12"/>
  <c r="H38" i="12"/>
  <c r="G38" i="12"/>
  <c r="E38" i="12"/>
  <c r="D38" i="12"/>
  <c r="C38" i="12"/>
  <c r="F37" i="12"/>
  <c r="F36" i="12"/>
  <c r="B36" i="12" s="1"/>
  <c r="F35" i="12"/>
  <c r="B35" i="12" s="1"/>
  <c r="F34" i="12"/>
  <c r="B34" i="12" s="1"/>
  <c r="F33" i="12"/>
  <c r="B33" i="12"/>
  <c r="F32" i="12"/>
  <c r="B32" i="12" s="1"/>
  <c r="F31" i="12"/>
  <c r="B31" i="12" s="1"/>
  <c r="F30" i="12"/>
  <c r="B30" i="12" s="1"/>
  <c r="F29" i="12"/>
  <c r="B29" i="12" s="1"/>
  <c r="F28" i="12"/>
  <c r="B28" i="12" s="1"/>
  <c r="F27" i="12"/>
  <c r="B27" i="12"/>
  <c r="F26" i="12"/>
  <c r="B26" i="12" s="1"/>
  <c r="F25" i="12"/>
  <c r="B25" i="12" s="1"/>
  <c r="F24" i="12"/>
  <c r="B24" i="12" s="1"/>
  <c r="F23" i="12"/>
  <c r="B23" i="12" s="1"/>
  <c r="F22" i="12"/>
  <c r="B22" i="12" s="1"/>
  <c r="F21" i="12"/>
  <c r="B21" i="12" s="1"/>
  <c r="F20" i="12"/>
  <c r="B20" i="12" s="1"/>
  <c r="F19" i="12"/>
  <c r="B19" i="12"/>
  <c r="F18" i="12"/>
  <c r="B18" i="12" s="1"/>
  <c r="F17" i="12"/>
  <c r="B17" i="12" s="1"/>
  <c r="F16" i="12"/>
  <c r="B16" i="12" s="1"/>
  <c r="F15" i="12"/>
  <c r="B15" i="12" s="1"/>
  <c r="F14" i="12"/>
  <c r="B14" i="12" s="1"/>
  <c r="F13" i="12"/>
  <c r="B13" i="12"/>
  <c r="F12" i="12"/>
  <c r="B12" i="12" s="1"/>
  <c r="F11" i="12"/>
  <c r="B11" i="12"/>
  <c r="F10" i="12"/>
  <c r="B10" i="12" s="1"/>
  <c r="F9" i="12"/>
  <c r="B9" i="12"/>
  <c r="F8" i="12"/>
  <c r="B8" i="12" s="1"/>
  <c r="F7" i="12"/>
  <c r="B7" i="12" s="1"/>
  <c r="F6" i="12"/>
  <c r="B6" i="12" s="1"/>
  <c r="I5" i="12"/>
  <c r="H5" i="12"/>
  <c r="G5" i="12"/>
  <c r="E5" i="12"/>
  <c r="E71" i="12" s="1"/>
  <c r="D5" i="12"/>
  <c r="D71" i="12" s="1"/>
  <c r="C5" i="12"/>
  <c r="C71" i="12" s="1"/>
  <c r="F46" i="11"/>
  <c r="B46" i="11" s="1"/>
  <c r="F45" i="11"/>
  <c r="B45" i="11" s="1"/>
  <c r="F44" i="11"/>
  <c r="B44" i="11" s="1"/>
  <c r="F43" i="11"/>
  <c r="B43" i="11" s="1"/>
  <c r="F42" i="11"/>
  <c r="B42" i="11" s="1"/>
  <c r="F41" i="11"/>
  <c r="B41" i="11" s="1"/>
  <c r="F40" i="11"/>
  <c r="B40" i="11" s="1"/>
  <c r="F39" i="11"/>
  <c r="B39" i="11" s="1"/>
  <c r="F38" i="11"/>
  <c r="B38" i="11" s="1"/>
  <c r="F37" i="11"/>
  <c r="B37" i="11" s="1"/>
  <c r="F36" i="11"/>
  <c r="B36" i="11" s="1"/>
  <c r="F35" i="11"/>
  <c r="B35" i="11"/>
  <c r="I34" i="11"/>
  <c r="H34" i="11"/>
  <c r="G34" i="11"/>
  <c r="F34" i="11" s="1"/>
  <c r="E34" i="11"/>
  <c r="D34" i="11"/>
  <c r="C34" i="11"/>
  <c r="F33" i="11"/>
  <c r="I32" i="11"/>
  <c r="H32" i="11"/>
  <c r="G32" i="11"/>
  <c r="E32" i="11"/>
  <c r="D32" i="11"/>
  <c r="C32" i="11"/>
  <c r="I31" i="11"/>
  <c r="H31" i="11"/>
  <c r="F31" i="11" s="1"/>
  <c r="G31" i="11"/>
  <c r="E31" i="11"/>
  <c r="D31" i="11"/>
  <c r="C31" i="11"/>
  <c r="I30" i="11"/>
  <c r="H30" i="11"/>
  <c r="G30" i="11"/>
  <c r="E30" i="11"/>
  <c r="D30" i="11"/>
  <c r="C30" i="11"/>
  <c r="I29" i="11"/>
  <c r="H29" i="11"/>
  <c r="G29" i="11"/>
  <c r="F29" i="11" s="1"/>
  <c r="E29" i="11"/>
  <c r="D29" i="11"/>
  <c r="C29" i="11"/>
  <c r="I28" i="11"/>
  <c r="H28" i="11"/>
  <c r="G28" i="11"/>
  <c r="F28" i="11"/>
  <c r="E28" i="11"/>
  <c r="D28" i="11"/>
  <c r="C28" i="11"/>
  <c r="I27" i="11"/>
  <c r="H27" i="11"/>
  <c r="G27" i="11"/>
  <c r="F27" i="11"/>
  <c r="E27" i="11"/>
  <c r="D27" i="11"/>
  <c r="C27" i="11"/>
  <c r="I26" i="11"/>
  <c r="H26" i="11"/>
  <c r="G26" i="11"/>
  <c r="F26" i="11" s="1"/>
  <c r="E26" i="11"/>
  <c r="D26" i="11"/>
  <c r="C26" i="11"/>
  <c r="I25" i="11"/>
  <c r="H25" i="11"/>
  <c r="G25" i="11"/>
  <c r="F25" i="11" s="1"/>
  <c r="E25" i="11"/>
  <c r="D25" i="11"/>
  <c r="C25" i="11"/>
  <c r="I24" i="11"/>
  <c r="H24" i="11"/>
  <c r="G24" i="11"/>
  <c r="E24" i="11"/>
  <c r="D24" i="11"/>
  <c r="C24" i="11"/>
  <c r="I23" i="11"/>
  <c r="H23" i="11"/>
  <c r="G23" i="11"/>
  <c r="E23" i="11"/>
  <c r="D23" i="11"/>
  <c r="C23" i="11"/>
  <c r="I22" i="11"/>
  <c r="H22" i="11"/>
  <c r="G22" i="11"/>
  <c r="F22" i="11" s="1"/>
  <c r="E22" i="11"/>
  <c r="D22" i="11"/>
  <c r="C22" i="11"/>
  <c r="I21" i="11"/>
  <c r="H21" i="11"/>
  <c r="G21" i="11"/>
  <c r="F21" i="11" s="1"/>
  <c r="E21" i="11"/>
  <c r="D21" i="11"/>
  <c r="C21" i="11"/>
  <c r="F19" i="11"/>
  <c r="F18" i="11"/>
  <c r="B18" i="11" s="1"/>
  <c r="F17" i="11"/>
  <c r="B17" i="11"/>
  <c r="F16" i="11"/>
  <c r="B16" i="11"/>
  <c r="F15" i="11"/>
  <c r="B15" i="11" s="1"/>
  <c r="F14" i="11"/>
  <c r="B14" i="11" s="1"/>
  <c r="F13" i="11"/>
  <c r="B13" i="11"/>
  <c r="F12" i="11"/>
  <c r="B12" i="11"/>
  <c r="F11" i="11"/>
  <c r="B11" i="11" s="1"/>
  <c r="F10" i="11"/>
  <c r="B10" i="11" s="1"/>
  <c r="F9" i="11"/>
  <c r="B9" i="11"/>
  <c r="F8" i="11"/>
  <c r="B8" i="11" s="1"/>
  <c r="F7" i="11"/>
  <c r="B7" i="11" s="1"/>
  <c r="I6" i="11"/>
  <c r="H6" i="11"/>
  <c r="H20" i="11" s="1"/>
  <c r="G6" i="11"/>
  <c r="G20" i="11" s="1"/>
  <c r="E6" i="11"/>
  <c r="E20" i="11" s="1"/>
  <c r="D6" i="11"/>
  <c r="D20" i="11" s="1"/>
  <c r="C6" i="11"/>
  <c r="F5" i="11"/>
  <c r="F4" i="11"/>
  <c r="F3" i="11"/>
  <c r="F27" i="10"/>
  <c r="B27" i="10" s="1"/>
  <c r="F26" i="10"/>
  <c r="B26" i="10" s="1"/>
  <c r="F25" i="10"/>
  <c r="B25" i="10" s="1"/>
  <c r="I24" i="10"/>
  <c r="H24" i="10"/>
  <c r="G24" i="10"/>
  <c r="F24" i="10" s="1"/>
  <c r="E24" i="10"/>
  <c r="D24" i="10"/>
  <c r="C24" i="10"/>
  <c r="F23" i="10"/>
  <c r="F22" i="10"/>
  <c r="B22" i="10" s="1"/>
  <c r="F21" i="10"/>
  <c r="B21" i="10"/>
  <c r="F20" i="10"/>
  <c r="B20" i="10" s="1"/>
  <c r="I19" i="10"/>
  <c r="H19" i="10"/>
  <c r="G19" i="10"/>
  <c r="E19" i="10"/>
  <c r="D19" i="10"/>
  <c r="C19" i="10"/>
  <c r="F18" i="10"/>
  <c r="F17" i="10"/>
  <c r="B17" i="10"/>
  <c r="F16" i="10"/>
  <c r="B16" i="10" s="1"/>
  <c r="F15" i="10"/>
  <c r="B15" i="10" s="1"/>
  <c r="F14" i="10"/>
  <c r="B14" i="10"/>
  <c r="F13" i="10"/>
  <c r="B13" i="10" s="1"/>
  <c r="I12" i="10"/>
  <c r="H12" i="10"/>
  <c r="G12" i="10"/>
  <c r="E12" i="10"/>
  <c r="D12" i="10"/>
  <c r="C12" i="10"/>
  <c r="F11" i="10"/>
  <c r="F10" i="10"/>
  <c r="B10" i="10"/>
  <c r="F9" i="10"/>
  <c r="B9" i="10" s="1"/>
  <c r="F8" i="10"/>
  <c r="B8" i="10" s="1"/>
  <c r="F7" i="10"/>
  <c r="B7" i="10"/>
  <c r="F6" i="10"/>
  <c r="B6" i="10" s="1"/>
  <c r="I5" i="10"/>
  <c r="H5" i="10"/>
  <c r="G5" i="10"/>
  <c r="E5" i="10"/>
  <c r="D5" i="10"/>
  <c r="C5" i="10"/>
  <c r="F4" i="10"/>
  <c r="F3" i="10"/>
  <c r="I35" i="9"/>
  <c r="H35" i="9"/>
  <c r="G35" i="9"/>
  <c r="G36" i="9" s="1"/>
  <c r="F35" i="9"/>
  <c r="B35" i="9" s="1"/>
  <c r="E35" i="9"/>
  <c r="D35" i="9"/>
  <c r="C35" i="9"/>
  <c r="I34" i="9"/>
  <c r="H34" i="9"/>
  <c r="F34" i="9" s="1"/>
  <c r="G34" i="9"/>
  <c r="E34" i="9"/>
  <c r="D34" i="9"/>
  <c r="C34" i="9"/>
  <c r="I32" i="9"/>
  <c r="I33" i="9" s="1"/>
  <c r="H32" i="9"/>
  <c r="F32" i="9" s="1"/>
  <c r="G32" i="9"/>
  <c r="E32" i="9"/>
  <c r="D32" i="9"/>
  <c r="D33" i="9" s="1"/>
  <c r="C32" i="9"/>
  <c r="I31" i="9"/>
  <c r="H31" i="9"/>
  <c r="F31" i="9" s="1"/>
  <c r="G31" i="9"/>
  <c r="E31" i="9"/>
  <c r="D31" i="9"/>
  <c r="C31" i="9"/>
  <c r="I29" i="9"/>
  <c r="H29" i="9"/>
  <c r="G29" i="9"/>
  <c r="G30" i="9" s="1"/>
  <c r="E29" i="9"/>
  <c r="D29" i="9"/>
  <c r="D30" i="9" s="1"/>
  <c r="C29" i="9"/>
  <c r="C30" i="9" s="1"/>
  <c r="I28" i="9"/>
  <c r="H28" i="9"/>
  <c r="G28" i="9"/>
  <c r="E28" i="9"/>
  <c r="D28" i="9"/>
  <c r="C28" i="9"/>
  <c r="I27" i="9"/>
  <c r="H27" i="9"/>
  <c r="G27" i="9"/>
  <c r="E27" i="9"/>
  <c r="D27" i="9"/>
  <c r="C27" i="9"/>
  <c r="I25" i="9"/>
  <c r="H25" i="9"/>
  <c r="G25" i="9"/>
  <c r="E25" i="9"/>
  <c r="D25" i="9"/>
  <c r="C25" i="9"/>
  <c r="F24" i="9"/>
  <c r="B24" i="9" s="1"/>
  <c r="F23" i="9"/>
  <c r="B23" i="9" s="1"/>
  <c r="I22" i="9"/>
  <c r="H22" i="9"/>
  <c r="G22" i="9"/>
  <c r="E22" i="9"/>
  <c r="D22" i="9"/>
  <c r="C22" i="9"/>
  <c r="F21" i="9"/>
  <c r="B21" i="9" s="1"/>
  <c r="B22" i="9" s="1"/>
  <c r="F20" i="9"/>
  <c r="B20" i="9"/>
  <c r="I19" i="9"/>
  <c r="H19" i="9"/>
  <c r="G19" i="9"/>
  <c r="E19" i="9"/>
  <c r="D19" i="9"/>
  <c r="C19" i="9"/>
  <c r="F18" i="9"/>
  <c r="B18" i="9" s="1"/>
  <c r="F17" i="9"/>
  <c r="B17" i="9"/>
  <c r="F16" i="9"/>
  <c r="B16" i="9"/>
  <c r="B27" i="9" s="1"/>
  <c r="I14" i="9"/>
  <c r="H14" i="9"/>
  <c r="G14" i="9"/>
  <c r="E14" i="9"/>
  <c r="D14" i="9"/>
  <c r="C14" i="9"/>
  <c r="F13" i="9"/>
  <c r="B13" i="9"/>
  <c r="F12" i="9"/>
  <c r="B12" i="9" s="1"/>
  <c r="I11" i="9"/>
  <c r="H11" i="9"/>
  <c r="G11" i="9"/>
  <c r="E11" i="9"/>
  <c r="D11" i="9"/>
  <c r="C11" i="9"/>
  <c r="F10" i="9"/>
  <c r="B10" i="9" s="1"/>
  <c r="F9" i="9"/>
  <c r="B9" i="9"/>
  <c r="I8" i="9"/>
  <c r="H8" i="9"/>
  <c r="G8" i="9"/>
  <c r="E8" i="9"/>
  <c r="D8" i="9"/>
  <c r="C8" i="9"/>
  <c r="F7" i="9"/>
  <c r="F8" i="9" s="1"/>
  <c r="F6" i="9"/>
  <c r="B6" i="9"/>
  <c r="F5" i="9"/>
  <c r="I53" i="8"/>
  <c r="H53" i="8"/>
  <c r="G53" i="8"/>
  <c r="E53" i="8"/>
  <c r="D53" i="8"/>
  <c r="C53" i="8"/>
  <c r="B53" i="8"/>
  <c r="I52" i="8"/>
  <c r="H52" i="8"/>
  <c r="G52" i="8"/>
  <c r="E52" i="8"/>
  <c r="D52" i="8"/>
  <c r="C52" i="8"/>
  <c r="B52" i="8"/>
  <c r="I51" i="8"/>
  <c r="H51" i="8"/>
  <c r="G51" i="8"/>
  <c r="E51" i="8"/>
  <c r="D51" i="8"/>
  <c r="C51" i="8"/>
  <c r="B51" i="8"/>
  <c r="I50" i="8"/>
  <c r="H50" i="8"/>
  <c r="G50" i="8"/>
  <c r="E50" i="8"/>
  <c r="D50" i="8"/>
  <c r="C50" i="8"/>
  <c r="B50" i="8"/>
  <c r="I49" i="8"/>
  <c r="H49" i="8"/>
  <c r="G49" i="8"/>
  <c r="E49" i="8"/>
  <c r="D49" i="8"/>
  <c r="C49" i="8"/>
  <c r="B49" i="8"/>
  <c r="I48" i="8"/>
  <c r="H48" i="8"/>
  <c r="G48" i="8"/>
  <c r="E48" i="8"/>
  <c r="D48" i="8"/>
  <c r="C48" i="8"/>
  <c r="B48" i="8"/>
  <c r="I47" i="8"/>
  <c r="H47" i="8"/>
  <c r="G47" i="8"/>
  <c r="E47" i="8"/>
  <c r="D47" i="8"/>
  <c r="C47" i="8"/>
  <c r="B47" i="8"/>
  <c r="I46" i="8"/>
  <c r="H46" i="8"/>
  <c r="G46" i="8"/>
  <c r="E46" i="8"/>
  <c r="D46" i="8"/>
  <c r="C46" i="8"/>
  <c r="B46" i="8"/>
  <c r="I43" i="8"/>
  <c r="H43" i="8"/>
  <c r="G43" i="8"/>
  <c r="E43" i="8"/>
  <c r="D43" i="8"/>
  <c r="C43" i="8"/>
  <c r="B43" i="8"/>
  <c r="I42" i="8"/>
  <c r="H42" i="8"/>
  <c r="G42" i="8"/>
  <c r="E42" i="8"/>
  <c r="D42" i="8"/>
  <c r="C42" i="8"/>
  <c r="B42" i="8"/>
  <c r="I41" i="8"/>
  <c r="H41" i="8"/>
  <c r="G41" i="8"/>
  <c r="E41" i="8"/>
  <c r="D41" i="8"/>
  <c r="C41" i="8"/>
  <c r="B41" i="8"/>
  <c r="I40" i="8"/>
  <c r="H40" i="8"/>
  <c r="G40" i="8"/>
  <c r="E40" i="8"/>
  <c r="D40" i="8"/>
  <c r="C40" i="8"/>
  <c r="B40" i="8"/>
  <c r="I39" i="8"/>
  <c r="H39" i="8"/>
  <c r="G39" i="8"/>
  <c r="E39" i="8"/>
  <c r="D39" i="8"/>
  <c r="C39" i="8"/>
  <c r="B39" i="8"/>
  <c r="I38" i="8"/>
  <c r="H38" i="8"/>
  <c r="G38" i="8"/>
  <c r="E38" i="8"/>
  <c r="D38" i="8"/>
  <c r="C38" i="8"/>
  <c r="B38" i="8"/>
  <c r="I37" i="8"/>
  <c r="H37" i="8"/>
  <c r="G37" i="8"/>
  <c r="E37" i="8"/>
  <c r="D37" i="8"/>
  <c r="C37" i="8"/>
  <c r="B37" i="8"/>
  <c r="I36" i="8"/>
  <c r="H36" i="8"/>
  <c r="G36" i="8"/>
  <c r="E36" i="8"/>
  <c r="D36" i="8"/>
  <c r="C36" i="8"/>
  <c r="B36" i="8"/>
  <c r="F31" i="8"/>
  <c r="B31" i="8" s="1"/>
  <c r="F30" i="8"/>
  <c r="B30" i="8" s="1"/>
  <c r="F29" i="8"/>
  <c r="B29" i="8" s="1"/>
  <c r="F28" i="8"/>
  <c r="B28" i="8" s="1"/>
  <c r="I27" i="8"/>
  <c r="H27" i="8"/>
  <c r="G27" i="8"/>
  <c r="F27" i="8" s="1"/>
  <c r="E27" i="8"/>
  <c r="E19" i="8" s="1"/>
  <c r="D27" i="8"/>
  <c r="C27" i="8"/>
  <c r="I26" i="8"/>
  <c r="H26" i="8"/>
  <c r="G26" i="8"/>
  <c r="E26" i="8"/>
  <c r="D26" i="8"/>
  <c r="C26" i="8"/>
  <c r="F25" i="8"/>
  <c r="B25" i="8" s="1"/>
  <c r="F24" i="8"/>
  <c r="B24" i="8" s="1"/>
  <c r="F23" i="8"/>
  <c r="B23" i="8" s="1"/>
  <c r="F22" i="8"/>
  <c r="B22" i="8" s="1"/>
  <c r="I20" i="8"/>
  <c r="I19" i="8" s="1"/>
  <c r="H20" i="8"/>
  <c r="H19" i="8" s="1"/>
  <c r="G20" i="8"/>
  <c r="G19" i="8" s="1"/>
  <c r="E20" i="8"/>
  <c r="D20" i="8"/>
  <c r="C20" i="8"/>
  <c r="C19" i="8" s="1"/>
  <c r="F18" i="8"/>
  <c r="F17" i="8"/>
  <c r="B17" i="8" s="1"/>
  <c r="F16" i="8"/>
  <c r="B16" i="8" s="1"/>
  <c r="F15" i="8"/>
  <c r="B15" i="8" s="1"/>
  <c r="F14" i="8"/>
  <c r="B14" i="8" s="1"/>
  <c r="I13" i="8"/>
  <c r="H13" i="8"/>
  <c r="G13" i="8"/>
  <c r="E13" i="8"/>
  <c r="D13" i="8"/>
  <c r="C13" i="8"/>
  <c r="I12" i="8"/>
  <c r="H12" i="8"/>
  <c r="G12" i="8"/>
  <c r="E12" i="8"/>
  <c r="D12" i="8"/>
  <c r="C12" i="8"/>
  <c r="F11" i="8"/>
  <c r="B11" i="8" s="1"/>
  <c r="F10" i="8"/>
  <c r="B10" i="8" s="1"/>
  <c r="F9" i="8"/>
  <c r="F8" i="8"/>
  <c r="B8" i="8" s="1"/>
  <c r="I6" i="8"/>
  <c r="H6" i="8"/>
  <c r="G6" i="8"/>
  <c r="G5" i="8" s="1"/>
  <c r="E6" i="8"/>
  <c r="E5" i="8" s="1"/>
  <c r="D6" i="8"/>
  <c r="D5" i="8" s="1"/>
  <c r="C6" i="8"/>
  <c r="I5" i="8"/>
  <c r="F54" i="7"/>
  <c r="F53" i="7"/>
  <c r="F52" i="7"/>
  <c r="B52" i="7" s="1"/>
  <c r="F50" i="7"/>
  <c r="B50" i="7" s="1"/>
  <c r="F49" i="7"/>
  <c r="B49" i="7" s="1"/>
  <c r="F48" i="7"/>
  <c r="B48" i="7" s="1"/>
  <c r="F47" i="7"/>
  <c r="B47" i="7" s="1"/>
  <c r="I46" i="7"/>
  <c r="H46" i="7"/>
  <c r="G46" i="7"/>
  <c r="E46" i="7"/>
  <c r="D46" i="7"/>
  <c r="C46" i="7"/>
  <c r="F44" i="7"/>
  <c r="B44" i="7" s="1"/>
  <c r="F43" i="7"/>
  <c r="B43" i="7" s="1"/>
  <c r="F42" i="7"/>
  <c r="B42" i="7" s="1"/>
  <c r="F41" i="7"/>
  <c r="B41" i="7" s="1"/>
  <c r="I40" i="7"/>
  <c r="H40" i="7"/>
  <c r="G40" i="7"/>
  <c r="E40" i="7"/>
  <c r="D40" i="7"/>
  <c r="C40" i="7"/>
  <c r="F32" i="7"/>
  <c r="B32" i="7" s="1"/>
  <c r="F31" i="7"/>
  <c r="F30" i="7"/>
  <c r="B30" i="7" s="1"/>
  <c r="F29" i="7"/>
  <c r="F28" i="7"/>
  <c r="B28" i="7"/>
  <c r="F27" i="7"/>
  <c r="B27" i="7" s="1"/>
  <c r="F26" i="7"/>
  <c r="B26" i="7"/>
  <c r="F25" i="7"/>
  <c r="B25" i="7" s="1"/>
  <c r="F24" i="7"/>
  <c r="B24" i="7"/>
  <c r="F23" i="7"/>
  <c r="B23" i="7" s="1"/>
  <c r="I22" i="7"/>
  <c r="H22" i="7"/>
  <c r="G22" i="7"/>
  <c r="E22" i="7"/>
  <c r="D22" i="7"/>
  <c r="C22" i="7"/>
  <c r="F15" i="7"/>
  <c r="B15" i="7" s="1"/>
  <c r="F14" i="7"/>
  <c r="F13" i="7"/>
  <c r="B13" i="7" s="1"/>
  <c r="F12" i="7"/>
  <c r="F11" i="7"/>
  <c r="B11" i="7" s="1"/>
  <c r="F10" i="7"/>
  <c r="B10" i="7" s="1"/>
  <c r="F9" i="7"/>
  <c r="B9" i="7" s="1"/>
  <c r="F8" i="7"/>
  <c r="B8" i="7" s="1"/>
  <c r="F7" i="7"/>
  <c r="B7" i="7" s="1"/>
  <c r="F6" i="7"/>
  <c r="B6" i="7" s="1"/>
  <c r="I5" i="7"/>
  <c r="H5" i="7"/>
  <c r="G5" i="7"/>
  <c r="E5" i="7"/>
  <c r="D5" i="7"/>
  <c r="C5" i="7"/>
  <c r="I32" i="6"/>
  <c r="H32" i="6"/>
  <c r="G32" i="6"/>
  <c r="E32" i="6"/>
  <c r="D32" i="6"/>
  <c r="C32" i="6"/>
  <c r="I31" i="6"/>
  <c r="H31" i="6"/>
  <c r="G31" i="6"/>
  <c r="E31" i="6"/>
  <c r="D31" i="6"/>
  <c r="C31" i="6"/>
  <c r="I30" i="6"/>
  <c r="H30" i="6"/>
  <c r="G30" i="6"/>
  <c r="F30" i="6" s="1"/>
  <c r="F41" i="6" s="1"/>
  <c r="E30" i="6"/>
  <c r="D30" i="6"/>
  <c r="C30" i="6"/>
  <c r="I29" i="6"/>
  <c r="H29" i="6"/>
  <c r="G29" i="6"/>
  <c r="E29" i="6"/>
  <c r="D29" i="6"/>
  <c r="C29" i="6"/>
  <c r="I28" i="6"/>
  <c r="H28" i="6"/>
  <c r="G28" i="6"/>
  <c r="F28" i="6" s="1"/>
  <c r="E28" i="6"/>
  <c r="D28" i="6"/>
  <c r="C28" i="6"/>
  <c r="I27" i="6"/>
  <c r="H27" i="6"/>
  <c r="G27" i="6"/>
  <c r="E27" i="6"/>
  <c r="D27" i="6"/>
  <c r="C27" i="6"/>
  <c r="I26" i="6"/>
  <c r="H26" i="6"/>
  <c r="G26" i="6"/>
  <c r="E26" i="6"/>
  <c r="D26" i="6"/>
  <c r="C26" i="6"/>
  <c r="I25" i="6"/>
  <c r="H25" i="6"/>
  <c r="G25" i="6"/>
  <c r="F25" i="6" s="1"/>
  <c r="E25" i="6"/>
  <c r="D25" i="6"/>
  <c r="C25" i="6"/>
  <c r="I24" i="6"/>
  <c r="H24" i="6"/>
  <c r="G24" i="6"/>
  <c r="E24" i="6"/>
  <c r="D24" i="6"/>
  <c r="C24" i="6"/>
  <c r="F21" i="6"/>
  <c r="B21" i="6" s="1"/>
  <c r="B32" i="6" s="1"/>
  <c r="F20" i="6"/>
  <c r="B20" i="6" s="1"/>
  <c r="B31" i="6" s="1"/>
  <c r="F19" i="6"/>
  <c r="B19" i="6" s="1"/>
  <c r="B30" i="6" s="1"/>
  <c r="F18" i="6"/>
  <c r="F17" i="6"/>
  <c r="B17" i="6"/>
  <c r="B28" i="6" s="1"/>
  <c r="F16" i="6"/>
  <c r="B16" i="6" s="1"/>
  <c r="B27" i="6" s="1"/>
  <c r="F15" i="6"/>
  <c r="F14" i="6"/>
  <c r="B14" i="6" s="1"/>
  <c r="B25" i="6" s="1"/>
  <c r="F13" i="6"/>
  <c r="B13" i="6" s="1"/>
  <c r="B24" i="6" s="1"/>
  <c r="I12" i="6"/>
  <c r="I23" i="6" s="1"/>
  <c r="H12" i="6"/>
  <c r="H23" i="6" s="1"/>
  <c r="G12" i="6"/>
  <c r="G23" i="6" s="1"/>
  <c r="E12" i="6"/>
  <c r="D12" i="6"/>
  <c r="D23" i="6" s="1"/>
  <c r="C12" i="6"/>
  <c r="C23" i="6" s="1"/>
  <c r="F10" i="6"/>
  <c r="B10" i="6" s="1"/>
  <c r="F9" i="6"/>
  <c r="B9" i="6" s="1"/>
  <c r="F8" i="6"/>
  <c r="B8" i="6" s="1"/>
  <c r="F7" i="6"/>
  <c r="B7" i="6" s="1"/>
  <c r="F6" i="6"/>
  <c r="B6" i="6" s="1"/>
  <c r="I5" i="6"/>
  <c r="H5" i="6"/>
  <c r="G5" i="6"/>
  <c r="E5" i="6"/>
  <c r="D5" i="6"/>
  <c r="C5" i="6"/>
  <c r="F15" i="4"/>
  <c r="B15" i="4" s="1"/>
  <c r="F14" i="4"/>
  <c r="B14" i="4"/>
  <c r="F13" i="4"/>
  <c r="B13" i="4" s="1"/>
  <c r="F11" i="4"/>
  <c r="B11" i="4" s="1"/>
  <c r="F10" i="4"/>
  <c r="B10" i="4" s="1"/>
  <c r="F9" i="4"/>
  <c r="B9" i="4" s="1"/>
  <c r="F7" i="4"/>
  <c r="B7" i="4" s="1"/>
  <c r="F6" i="4"/>
  <c r="B6" i="4" s="1"/>
  <c r="F5" i="4"/>
  <c r="B5" i="4"/>
  <c r="I30" i="3"/>
  <c r="H30" i="3"/>
  <c r="G30" i="3"/>
  <c r="E30" i="3"/>
  <c r="D30" i="3"/>
  <c r="C30" i="3"/>
  <c r="I29" i="3"/>
  <c r="H29" i="3"/>
  <c r="G29" i="3"/>
  <c r="F29" i="3" s="1"/>
  <c r="E29" i="3"/>
  <c r="D29" i="3"/>
  <c r="C29" i="3"/>
  <c r="I28" i="3"/>
  <c r="H28" i="3"/>
  <c r="G28" i="3"/>
  <c r="E28" i="3"/>
  <c r="D28" i="3"/>
  <c r="C28" i="3"/>
  <c r="I27" i="3"/>
  <c r="H27" i="3"/>
  <c r="G27" i="3"/>
  <c r="F27" i="3" s="1"/>
  <c r="E27" i="3"/>
  <c r="D27" i="3"/>
  <c r="C27" i="3"/>
  <c r="I26" i="3"/>
  <c r="H26" i="3"/>
  <c r="G26" i="3"/>
  <c r="E26" i="3"/>
  <c r="D26" i="3"/>
  <c r="C26" i="3"/>
  <c r="I25" i="3"/>
  <c r="H25" i="3"/>
  <c r="G25" i="3"/>
  <c r="F25" i="3" s="1"/>
  <c r="E25" i="3"/>
  <c r="D25" i="3"/>
  <c r="C25" i="3"/>
  <c r="I24" i="3"/>
  <c r="H24" i="3"/>
  <c r="G24" i="3"/>
  <c r="E24" i="3"/>
  <c r="D24" i="3"/>
  <c r="C24" i="3"/>
  <c r="F21" i="3"/>
  <c r="B21" i="3" s="1"/>
  <c r="F20" i="3"/>
  <c r="B20" i="3" s="1"/>
  <c r="F19" i="3"/>
  <c r="B19" i="3" s="1"/>
  <c r="F18" i="3"/>
  <c r="B18" i="3" s="1"/>
  <c r="F17" i="3"/>
  <c r="B17" i="3" s="1"/>
  <c r="F16" i="3"/>
  <c r="B16" i="3" s="1"/>
  <c r="B25" i="3" s="1"/>
  <c r="F15" i="3"/>
  <c r="B15" i="3" s="1"/>
  <c r="I14" i="3"/>
  <c r="H14" i="3"/>
  <c r="G14" i="3"/>
  <c r="E14" i="3"/>
  <c r="D14" i="3"/>
  <c r="C14" i="3"/>
  <c r="F12" i="3"/>
  <c r="B12" i="3" s="1"/>
  <c r="B30" i="3" s="1"/>
  <c r="F11" i="3"/>
  <c r="B11" i="3" s="1"/>
  <c r="F10" i="3"/>
  <c r="B10" i="3" s="1"/>
  <c r="F9" i="3"/>
  <c r="B9" i="3" s="1"/>
  <c r="F8" i="3"/>
  <c r="B8" i="3" s="1"/>
  <c r="B26" i="3" s="1"/>
  <c r="F7" i="3"/>
  <c r="B7" i="3" s="1"/>
  <c r="F6" i="3"/>
  <c r="B6" i="3" s="1"/>
  <c r="B24" i="3" s="1"/>
  <c r="I5" i="3"/>
  <c r="I23" i="3" s="1"/>
  <c r="H5" i="3"/>
  <c r="G5" i="3"/>
  <c r="F5" i="3" s="1"/>
  <c r="E5" i="3"/>
  <c r="E23" i="3" s="1"/>
  <c r="D5" i="3"/>
  <c r="D23" i="3" s="1"/>
  <c r="C5" i="3"/>
  <c r="C23" i="3" s="1"/>
  <c r="F19" i="2"/>
  <c r="B19" i="2" s="1"/>
  <c r="F18" i="2"/>
  <c r="B18" i="2" s="1"/>
  <c r="F17" i="2"/>
  <c r="B17" i="2" s="1"/>
  <c r="F16" i="2"/>
  <c r="B16" i="2" s="1"/>
  <c r="F15" i="2"/>
  <c r="B15" i="2" s="1"/>
  <c r="F14" i="2"/>
  <c r="B14" i="2" s="1"/>
  <c r="F13" i="2"/>
  <c r="B13" i="2" s="1"/>
  <c r="I12" i="2"/>
  <c r="H12" i="2"/>
  <c r="G12" i="2"/>
  <c r="E12" i="2"/>
  <c r="D12" i="2"/>
  <c r="C12" i="2"/>
  <c r="F11" i="2"/>
  <c r="B11" i="2" s="1"/>
  <c r="F10" i="2"/>
  <c r="B10" i="2" s="1"/>
  <c r="I9" i="2"/>
  <c r="H9" i="2"/>
  <c r="H7" i="2" s="1"/>
  <c r="H6" i="2" s="1"/>
  <c r="G9" i="2"/>
  <c r="E9" i="2"/>
  <c r="D9" i="2"/>
  <c r="C9" i="2"/>
  <c r="C7" i="2" s="1"/>
  <c r="E7" i="2"/>
  <c r="E6" i="2"/>
  <c r="F4" i="1"/>
  <c r="B4" i="1" s="1"/>
  <c r="F5" i="1"/>
  <c r="B5" i="1" s="1"/>
  <c r="F6" i="1"/>
  <c r="B6" i="1" s="1"/>
  <c r="F7" i="1"/>
  <c r="B7" i="1" s="1"/>
  <c r="F8" i="1"/>
  <c r="B8" i="1" s="1"/>
  <c r="F9" i="1"/>
  <c r="B9" i="1" s="1"/>
  <c r="F10" i="1"/>
  <c r="B10" i="1" s="1"/>
  <c r="F11" i="1"/>
  <c r="B11" i="1" s="1"/>
  <c r="F12" i="1"/>
  <c r="B12" i="1" s="1"/>
  <c r="F13" i="1"/>
  <c r="B13" i="1" s="1"/>
  <c r="F14" i="1"/>
  <c r="B14" i="1" s="1"/>
  <c r="F15" i="1"/>
  <c r="B15" i="1" s="1"/>
  <c r="F16" i="1"/>
  <c r="B16" i="1" s="1"/>
  <c r="F17" i="1"/>
  <c r="B17" i="1" s="1"/>
  <c r="F18" i="1"/>
  <c r="B18" i="1" s="1"/>
  <c r="F19" i="1"/>
  <c r="B19" i="1" s="1"/>
  <c r="F20" i="1"/>
  <c r="B20" i="1" s="1"/>
  <c r="F21" i="1"/>
  <c r="B21" i="1" s="1"/>
  <c r="F25" i="1"/>
  <c r="B25" i="1" s="1"/>
  <c r="F26" i="1"/>
  <c r="B26" i="1" s="1"/>
  <c r="F27" i="1"/>
  <c r="B27" i="1" s="1"/>
  <c r="F28" i="1"/>
  <c r="B28" i="1" s="1"/>
  <c r="F29" i="1"/>
  <c r="B29" i="1" s="1"/>
  <c r="F30" i="1"/>
  <c r="B30" i="1" s="1"/>
  <c r="F31" i="1"/>
  <c r="B31" i="1" s="1"/>
  <c r="F32" i="1"/>
  <c r="B32" i="1" s="1"/>
  <c r="F33" i="1"/>
  <c r="B33" i="1" s="1"/>
  <c r="F34" i="1"/>
  <c r="B34" i="1" s="1"/>
  <c r="F35" i="1"/>
  <c r="B35" i="1" s="1"/>
  <c r="F36" i="1"/>
  <c r="B36" i="1" s="1"/>
  <c r="F37" i="1"/>
  <c r="B37" i="1" s="1"/>
  <c r="F38" i="1"/>
  <c r="B38" i="1" s="1"/>
  <c r="F39" i="1"/>
  <c r="B39" i="1" s="1"/>
  <c r="F40" i="1"/>
  <c r="B40" i="1" s="1"/>
  <c r="F41" i="1"/>
  <c r="B41" i="1" s="1"/>
  <c r="F42" i="1"/>
  <c r="B42" i="1" s="1"/>
  <c r="B14" i="7" l="1"/>
  <c r="F19" i="7"/>
  <c r="H18" i="7"/>
  <c r="H19" i="7"/>
  <c r="I19" i="7"/>
  <c r="I18" i="7"/>
  <c r="G36" i="7"/>
  <c r="G35" i="7"/>
  <c r="B29" i="7"/>
  <c r="H36" i="7"/>
  <c r="H35" i="7"/>
  <c r="I36" i="7"/>
  <c r="I35" i="7"/>
  <c r="B31" i="7"/>
  <c r="C35" i="7"/>
  <c r="C36" i="7"/>
  <c r="C19" i="7"/>
  <c r="C18" i="7"/>
  <c r="D19" i="7"/>
  <c r="D18" i="7"/>
  <c r="B12" i="7"/>
  <c r="F18" i="7"/>
  <c r="E19" i="7"/>
  <c r="E18" i="7"/>
  <c r="F46" i="7"/>
  <c r="B46" i="7" s="1"/>
  <c r="G19" i="7"/>
  <c r="G18" i="7"/>
  <c r="D35" i="7"/>
  <c r="D36" i="7"/>
  <c r="E35" i="7"/>
  <c r="E36" i="7"/>
  <c r="F28" i="9"/>
  <c r="B28" i="9" s="1"/>
  <c r="B30" i="9" s="1"/>
  <c r="F38" i="12"/>
  <c r="F83" i="12"/>
  <c r="F89" i="12"/>
  <c r="B11" i="9"/>
  <c r="F19" i="9"/>
  <c r="E30" i="9"/>
  <c r="E33" i="9"/>
  <c r="C36" i="9"/>
  <c r="F5" i="10"/>
  <c r="F23" i="11"/>
  <c r="D36" i="9"/>
  <c r="B26" i="11"/>
  <c r="F78" i="12"/>
  <c r="F82" i="12"/>
  <c r="F84" i="12"/>
  <c r="F99" i="12"/>
  <c r="B7" i="9"/>
  <c r="B8" i="9" s="1"/>
  <c r="F27" i="9"/>
  <c r="H30" i="9"/>
  <c r="G33" i="9"/>
  <c r="F91" i="12"/>
  <c r="F12" i="8"/>
  <c r="F12" i="10"/>
  <c r="B12" i="10" s="1"/>
  <c r="F19" i="10"/>
  <c r="B19" i="10" s="1"/>
  <c r="F24" i="11"/>
  <c r="I7" i="2"/>
  <c r="I6" i="2" s="1"/>
  <c r="H36" i="9"/>
  <c r="F5" i="12"/>
  <c r="F73" i="12"/>
  <c r="F77" i="12"/>
  <c r="B77" i="12" s="1"/>
  <c r="F98" i="12"/>
  <c r="F100" i="12"/>
  <c r="B27" i="16"/>
  <c r="I36" i="9"/>
  <c r="F6" i="11"/>
  <c r="F13" i="8"/>
  <c r="B13" i="8" s="1"/>
  <c r="I71" i="12"/>
  <c r="F19" i="8"/>
  <c r="B19" i="9"/>
  <c r="B31" i="9"/>
  <c r="F30" i="11"/>
  <c r="F32" i="11"/>
  <c r="B32" i="11" s="1"/>
  <c r="B7" i="16"/>
  <c r="B17" i="16"/>
  <c r="F5" i="14"/>
  <c r="B5" i="14" s="1"/>
  <c r="B102" i="12"/>
  <c r="B5" i="12"/>
  <c r="B85" i="12"/>
  <c r="B93" i="12"/>
  <c r="B101" i="12"/>
  <c r="B94" i="12"/>
  <c r="H71" i="12"/>
  <c r="B76" i="12"/>
  <c r="B84" i="12"/>
  <c r="B92" i="12"/>
  <c r="B100" i="12"/>
  <c r="B38" i="12"/>
  <c r="B75" i="12"/>
  <c r="B83" i="12"/>
  <c r="B91" i="12"/>
  <c r="B99" i="12"/>
  <c r="B86" i="12"/>
  <c r="G71" i="12"/>
  <c r="B74" i="12"/>
  <c r="B82" i="12"/>
  <c r="B90" i="12"/>
  <c r="B98" i="12"/>
  <c r="B73" i="12"/>
  <c r="B81" i="12"/>
  <c r="B89" i="12"/>
  <c r="B97" i="12"/>
  <c r="B72" i="12"/>
  <c r="B80" i="12"/>
  <c r="B88" i="12"/>
  <c r="B96" i="12"/>
  <c r="B78" i="12"/>
  <c r="B79" i="12"/>
  <c r="B87" i="12"/>
  <c r="B95" i="12"/>
  <c r="B6" i="11"/>
  <c r="C20" i="11"/>
  <c r="B20" i="11" s="1"/>
  <c r="B23" i="11"/>
  <c r="B34" i="11"/>
  <c r="I20" i="11"/>
  <c r="B22" i="11"/>
  <c r="B30" i="11"/>
  <c r="B21" i="11"/>
  <c r="B29" i="11"/>
  <c r="B25" i="11"/>
  <c r="F20" i="11"/>
  <c r="B28" i="11"/>
  <c r="B24" i="11"/>
  <c r="B31" i="11"/>
  <c r="B27" i="11"/>
  <c r="B5" i="10"/>
  <c r="B24" i="10"/>
  <c r="B32" i="9"/>
  <c r="B33" i="9" s="1"/>
  <c r="B25" i="9"/>
  <c r="F14" i="9"/>
  <c r="F11" i="9"/>
  <c r="F29" i="9"/>
  <c r="B29" i="9" s="1"/>
  <c r="H33" i="9"/>
  <c r="F22" i="9"/>
  <c r="B34" i="9"/>
  <c r="B36" i="9" s="1"/>
  <c r="F25" i="9"/>
  <c r="I30" i="9"/>
  <c r="C33" i="9"/>
  <c r="E36" i="9"/>
  <c r="B14" i="9"/>
  <c r="F33" i="9"/>
  <c r="I7" i="8"/>
  <c r="H5" i="8"/>
  <c r="F5" i="8" s="1"/>
  <c r="C21" i="8"/>
  <c r="F36" i="9"/>
  <c r="E21" i="8"/>
  <c r="D7" i="8"/>
  <c r="G21" i="8"/>
  <c r="B26" i="8"/>
  <c r="B27" i="8"/>
  <c r="G7" i="8"/>
  <c r="C5" i="8"/>
  <c r="C7" i="8" s="1"/>
  <c r="E7" i="8"/>
  <c r="D19" i="8"/>
  <c r="B19" i="8" s="1"/>
  <c r="H21" i="8"/>
  <c r="I21" i="8"/>
  <c r="F22" i="7"/>
  <c r="F36" i="7" s="1"/>
  <c r="B9" i="8"/>
  <c r="B12" i="8" s="1"/>
  <c r="F6" i="8"/>
  <c r="F5" i="7"/>
  <c r="B5" i="7" s="1"/>
  <c r="F20" i="8"/>
  <c r="F21" i="8" s="1"/>
  <c r="F26" i="8"/>
  <c r="F40" i="7"/>
  <c r="B40" i="7"/>
  <c r="F12" i="6"/>
  <c r="F26" i="6"/>
  <c r="F37" i="6" s="1"/>
  <c r="F31" i="6"/>
  <c r="F42" i="6" s="1"/>
  <c r="F5" i="6"/>
  <c r="F39" i="6"/>
  <c r="F24" i="6"/>
  <c r="F29" i="6"/>
  <c r="F40" i="6" s="1"/>
  <c r="F27" i="6"/>
  <c r="F38" i="6" s="1"/>
  <c r="B12" i="6"/>
  <c r="B23" i="6" s="1"/>
  <c r="B15" i="6"/>
  <c r="B26" i="6" s="1"/>
  <c r="F32" i="6"/>
  <c r="F43" i="6" s="1"/>
  <c r="F35" i="6"/>
  <c r="F23" i="6"/>
  <c r="B5" i="6"/>
  <c r="E23" i="6"/>
  <c r="F36" i="6"/>
  <c r="B18" i="6"/>
  <c r="B29" i="6" s="1"/>
  <c r="F26" i="3"/>
  <c r="F30" i="3"/>
  <c r="F24" i="3"/>
  <c r="F28" i="3"/>
  <c r="B27" i="3"/>
  <c r="F14" i="3"/>
  <c r="B14" i="3" s="1"/>
  <c r="H23" i="3"/>
  <c r="B29" i="3"/>
  <c r="E20" i="2"/>
  <c r="E5" i="2"/>
  <c r="B28" i="3"/>
  <c r="B5" i="3"/>
  <c r="G23" i="3"/>
  <c r="F12" i="2"/>
  <c r="B12" i="2" s="1"/>
  <c r="H20" i="2"/>
  <c r="H5" i="2"/>
  <c r="I5" i="2"/>
  <c r="I20" i="2"/>
  <c r="C6" i="2"/>
  <c r="D7" i="2"/>
  <c r="D6" i="2" s="1"/>
  <c r="F9" i="2"/>
  <c r="B9" i="2" s="1"/>
  <c r="G7" i="2"/>
  <c r="C46" i="1"/>
  <c r="D46" i="1"/>
  <c r="E46" i="1"/>
  <c r="G46" i="1"/>
  <c r="H46" i="1"/>
  <c r="I46" i="1"/>
  <c r="C47" i="1"/>
  <c r="D47" i="1"/>
  <c r="E47" i="1"/>
  <c r="G47" i="1"/>
  <c r="H47" i="1"/>
  <c r="I47" i="1"/>
  <c r="C48" i="1"/>
  <c r="D48" i="1"/>
  <c r="E48" i="1"/>
  <c r="G48" i="1"/>
  <c r="H48" i="1"/>
  <c r="I48" i="1"/>
  <c r="C49" i="1"/>
  <c r="D49" i="1"/>
  <c r="E49" i="1"/>
  <c r="G49" i="1"/>
  <c r="H49" i="1"/>
  <c r="I49" i="1"/>
  <c r="C50" i="1"/>
  <c r="D50" i="1"/>
  <c r="E50" i="1"/>
  <c r="G50" i="1"/>
  <c r="H50" i="1"/>
  <c r="I50" i="1"/>
  <c r="C51" i="1"/>
  <c r="D51" i="1"/>
  <c r="E51" i="1"/>
  <c r="G51" i="1"/>
  <c r="H51" i="1"/>
  <c r="I51" i="1"/>
  <c r="C52" i="1"/>
  <c r="D52" i="1"/>
  <c r="E52" i="1"/>
  <c r="G52" i="1"/>
  <c r="H52" i="1"/>
  <c r="I52" i="1"/>
  <c r="C53" i="1"/>
  <c r="D53" i="1"/>
  <c r="E53" i="1"/>
  <c r="G53" i="1"/>
  <c r="H53" i="1"/>
  <c r="I53" i="1"/>
  <c r="C54" i="1"/>
  <c r="D54" i="1"/>
  <c r="E54" i="1"/>
  <c r="G54" i="1"/>
  <c r="H54" i="1"/>
  <c r="I54" i="1"/>
  <c r="C55" i="1"/>
  <c r="D55" i="1"/>
  <c r="E55" i="1"/>
  <c r="G55" i="1"/>
  <c r="H55" i="1"/>
  <c r="I55" i="1"/>
  <c r="C56" i="1"/>
  <c r="D56" i="1"/>
  <c r="E56" i="1"/>
  <c r="G56" i="1"/>
  <c r="H56" i="1"/>
  <c r="I56" i="1"/>
  <c r="C57" i="1"/>
  <c r="D57" i="1"/>
  <c r="E57" i="1"/>
  <c r="G57" i="1"/>
  <c r="H57" i="1"/>
  <c r="I57" i="1"/>
  <c r="C58" i="1"/>
  <c r="D58" i="1"/>
  <c r="E58" i="1"/>
  <c r="G58" i="1"/>
  <c r="H58" i="1"/>
  <c r="I58" i="1"/>
  <c r="C59" i="1"/>
  <c r="D59" i="1"/>
  <c r="E59" i="1"/>
  <c r="G59" i="1"/>
  <c r="H59" i="1"/>
  <c r="I59" i="1"/>
  <c r="C60" i="1"/>
  <c r="D60" i="1"/>
  <c r="E60" i="1"/>
  <c r="G60" i="1"/>
  <c r="H60" i="1"/>
  <c r="I60" i="1"/>
  <c r="C61" i="1"/>
  <c r="D61" i="1"/>
  <c r="E61" i="1"/>
  <c r="G61" i="1"/>
  <c r="H61" i="1"/>
  <c r="I61" i="1"/>
  <c r="C62" i="1"/>
  <c r="D62" i="1"/>
  <c r="E62" i="1"/>
  <c r="G62" i="1"/>
  <c r="H62" i="1"/>
  <c r="I62" i="1"/>
  <c r="C63" i="1"/>
  <c r="D63" i="1"/>
  <c r="E63" i="1"/>
  <c r="G63" i="1"/>
  <c r="H63" i="1"/>
  <c r="I63" i="1"/>
  <c r="I24" i="1"/>
  <c r="H24" i="1"/>
  <c r="G24" i="1"/>
  <c r="E24" i="1"/>
  <c r="D24" i="1"/>
  <c r="C24" i="1"/>
  <c r="D3" i="1"/>
  <c r="E3" i="1"/>
  <c r="G3" i="1"/>
  <c r="H3" i="1"/>
  <c r="I3" i="1"/>
  <c r="C3" i="1"/>
  <c r="B18" i="7" l="1"/>
  <c r="F35" i="7"/>
  <c r="B22" i="7"/>
  <c r="B35" i="7" s="1"/>
  <c r="B36" i="7"/>
  <c r="B19" i="7"/>
  <c r="F30" i="9"/>
  <c r="F71" i="12"/>
  <c r="B71" i="12" s="1"/>
  <c r="F34" i="6"/>
  <c r="B5" i="8"/>
  <c r="D21" i="8"/>
  <c r="H7" i="8"/>
  <c r="B20" i="8"/>
  <c r="B21" i="8" s="1"/>
  <c r="B6" i="8"/>
  <c r="F7" i="8"/>
  <c r="F23" i="3"/>
  <c r="B23" i="3" s="1"/>
  <c r="C5" i="2"/>
  <c r="C20" i="2"/>
  <c r="D20" i="2"/>
  <c r="D5" i="2"/>
  <c r="G6" i="2"/>
  <c r="F7" i="2"/>
  <c r="B7" i="2" s="1"/>
  <c r="F62" i="1"/>
  <c r="B62" i="1" s="1"/>
  <c r="F58" i="1"/>
  <c r="B58" i="1" s="1"/>
  <c r="F54" i="1"/>
  <c r="B54" i="1" s="1"/>
  <c r="F50" i="1"/>
  <c r="B50" i="1" s="1"/>
  <c r="F46" i="1"/>
  <c r="B46" i="1" s="1"/>
  <c r="F59" i="1"/>
  <c r="B59" i="1" s="1"/>
  <c r="F55" i="1"/>
  <c r="B55" i="1" s="1"/>
  <c r="F51" i="1"/>
  <c r="B51" i="1" s="1"/>
  <c r="F47" i="1"/>
  <c r="B47" i="1" s="1"/>
  <c r="F60" i="1"/>
  <c r="B60" i="1" s="1"/>
  <c r="F56" i="1"/>
  <c r="B56" i="1" s="1"/>
  <c r="F52" i="1"/>
  <c r="B52" i="1" s="1"/>
  <c r="F48" i="1"/>
  <c r="B48" i="1" s="1"/>
  <c r="F24" i="1"/>
  <c r="B24" i="1" s="1"/>
  <c r="F61" i="1"/>
  <c r="B61" i="1" s="1"/>
  <c r="F57" i="1"/>
  <c r="B57" i="1" s="1"/>
  <c r="F53" i="1"/>
  <c r="B53" i="1" s="1"/>
  <c r="F49" i="1"/>
  <c r="B49" i="1" s="1"/>
  <c r="F63" i="1"/>
  <c r="B63" i="1" s="1"/>
  <c r="F3" i="1"/>
  <c r="B3" i="1" s="1"/>
  <c r="E45" i="1"/>
  <c r="G45" i="1"/>
  <c r="D45" i="1"/>
  <c r="H45" i="1"/>
  <c r="I45" i="1"/>
  <c r="C45" i="1"/>
  <c r="B7" i="8" l="1"/>
  <c r="G20" i="2"/>
  <c r="F20" i="2" s="1"/>
  <c r="B20" i="2" s="1"/>
  <c r="G5" i="2"/>
  <c r="F5" i="2" s="1"/>
  <c r="B5" i="2" s="1"/>
  <c r="F6" i="2"/>
  <c r="B6" i="2" s="1"/>
  <c r="F45" i="1"/>
  <c r="B45" i="1" s="1"/>
</calcChain>
</file>

<file path=xl/sharedStrings.xml><?xml version="1.0" encoding="utf-8"?>
<sst xmlns="http://schemas.openxmlformats.org/spreadsheetml/2006/main" count="725" uniqueCount="289">
  <si>
    <t>Less than 5 years</t>
  </si>
  <si>
    <t xml:space="preserve">     Total</t>
  </si>
  <si>
    <t xml:space="preserve">5 to 9 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</si>
  <si>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</si>
  <si>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</si>
  <si>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</si>
  <si>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</si>
  <si>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</si>
  <si>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</si>
  <si>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</si>
  <si>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</si>
  <si>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</si>
  <si>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</si>
  <si>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</si>
  <si>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</si>
  <si>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</si>
  <si>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</si>
  <si>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</si>
  <si>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</si>
  <si>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Median</t>
  </si>
  <si>
    <t>Total</t>
  </si>
  <si>
    <t>Marianas</t>
  </si>
  <si>
    <t>Marshalls</t>
  </si>
  <si>
    <t>Palau</t>
  </si>
  <si>
    <t>Ponape</t>
  </si>
  <si>
    <t>Yap</t>
  </si>
  <si>
    <t>Truk</t>
  </si>
  <si>
    <t>RELATIONSHIP TO HEAD OF HOUSEHOLD</t>
  </si>
  <si>
    <t xml:space="preserve">     Total population</t>
  </si>
  <si>
    <t>In households</t>
  </si>
  <si>
    <t xml:space="preserve">    Head of household</t>
  </si>
  <si>
    <t xml:space="preserve">        Family head</t>
  </si>
  <si>
    <t xml:space="preserve">            Male</t>
  </si>
  <si>
    <t xml:space="preserve">            Female</t>
  </si>
  <si>
    <t xml:space="preserve">        Primary individual</t>
  </si>
  <si>
    <t xml:space="preserve">    Wife of head</t>
  </si>
  <si>
    <t xml:space="preserve">    Child of head</t>
  </si>
  <si>
    <t xml:space="preserve">    Other relative of head</t>
  </si>
  <si>
    <t>In Group Quarters</t>
  </si>
  <si>
    <t xml:space="preserve">    Not related to head</t>
  </si>
  <si>
    <t>Persons per household</t>
  </si>
  <si>
    <t>MARITAL STATUS</t>
  </si>
  <si>
    <t xml:space="preserve">     Total, 14 years and over</t>
  </si>
  <si>
    <t>Single</t>
  </si>
  <si>
    <t>Married</t>
  </si>
  <si>
    <t xml:space="preserve">    Legally married</t>
  </si>
  <si>
    <t xml:space="preserve">    Consensually married</t>
  </si>
  <si>
    <t xml:space="preserve">    Separated</t>
  </si>
  <si>
    <t>Widowed</t>
  </si>
  <si>
    <t>Divorced</t>
  </si>
  <si>
    <t xml:space="preserve">     Males, 14 years and over</t>
  </si>
  <si>
    <t xml:space="preserve">      Females, 14 years and over</t>
  </si>
  <si>
    <t>RESIDENCE IN 1965</t>
  </si>
  <si>
    <t xml:space="preserve">      Total 5 years and over</t>
  </si>
  <si>
    <t>Same house</t>
  </si>
  <si>
    <t>Different house</t>
  </si>
  <si>
    <t xml:space="preserve">    In United States</t>
  </si>
  <si>
    <t xml:space="preserve">    In U.S. territory</t>
  </si>
  <si>
    <t xml:space="preserve">    In foreign country</t>
  </si>
  <si>
    <t>Moved, residence not reported</t>
  </si>
  <si>
    <t xml:space="preserve">     Total, 3 to 34 years</t>
  </si>
  <si>
    <t xml:space="preserve">Nursery </t>
  </si>
  <si>
    <t>Kindergarten</t>
  </si>
  <si>
    <t>Elementary (1 to 8 yrs)</t>
  </si>
  <si>
    <t>High school (1 to 4 yr)</t>
  </si>
  <si>
    <t>College</t>
  </si>
  <si>
    <t>SCHOOL ENROLLMENT</t>
  </si>
  <si>
    <t xml:space="preserve">     Total enrolled, 3 to 34 years</t>
  </si>
  <si>
    <t>3 and 4 years</t>
  </si>
  <si>
    <t>5 and 6 years</t>
  </si>
  <si>
    <t>7 to 13 years</t>
  </si>
  <si>
    <t>14 and 15 years</t>
  </si>
  <si>
    <t>16 and 17 years</t>
  </si>
  <si>
    <t>18 and 19 years</t>
  </si>
  <si>
    <t>20 and 21 years</t>
  </si>
  <si>
    <t>22 to 24 years</t>
  </si>
  <si>
    <t>25 to 34 years</t>
  </si>
  <si>
    <t>YEARS OF SCHOOL COMPLETED</t>
  </si>
  <si>
    <t xml:space="preserve">     Males, 25 years and over</t>
  </si>
  <si>
    <t>No school completed</t>
  </si>
  <si>
    <t>Elementary: 1 to 4 years</t>
  </si>
  <si>
    <t xml:space="preserve">    5 and 6 years</t>
  </si>
  <si>
    <t xml:space="preserve">    7 years</t>
  </si>
  <si>
    <t xml:space="preserve">    8 years</t>
  </si>
  <si>
    <t>High school: 1 to 3 years</t>
  </si>
  <si>
    <t xml:space="preserve">    4 years</t>
  </si>
  <si>
    <t xml:space="preserve">    5 years or more</t>
  </si>
  <si>
    <t xml:space="preserve">     Females, 25 years and over</t>
  </si>
  <si>
    <t>College: 1 to 3 years</t>
  </si>
  <si>
    <t>EMPLOYMENT STATUS</t>
  </si>
  <si>
    <t xml:space="preserve">    Males, 16 years and over</t>
  </si>
  <si>
    <t>Labor force</t>
  </si>
  <si>
    <t xml:space="preserve">    Armed forces</t>
  </si>
  <si>
    <t xml:space="preserve">    Civilian labor force</t>
  </si>
  <si>
    <t xml:space="preserve">        Employed</t>
  </si>
  <si>
    <t xml:space="preserve">        Unemployed</t>
  </si>
  <si>
    <t xml:space="preserve">            Percent</t>
  </si>
  <si>
    <t xml:space="preserve">             Percent of total</t>
  </si>
  <si>
    <t>Not in the labor force</t>
  </si>
  <si>
    <t xml:space="preserve">    Inmate of institution</t>
  </si>
  <si>
    <t xml:space="preserve">    Enrolled in school</t>
  </si>
  <si>
    <t xml:space="preserve">    Other: Under 65 years</t>
  </si>
  <si>
    <t xml:space="preserve">                 65+ years</t>
  </si>
  <si>
    <t xml:space="preserve">    Females, 16 years and over</t>
  </si>
  <si>
    <t>PERCENT IN LABOR FORCE BY AGE</t>
  </si>
  <si>
    <t>Males</t>
  </si>
  <si>
    <t>35 to 44 years</t>
  </si>
  <si>
    <t>45 to 64 years</t>
  </si>
  <si>
    <t>65 years and over</t>
  </si>
  <si>
    <t>Females</t>
  </si>
  <si>
    <t>FEMALE LABOR FORCE AND OWN CHILDREN</t>
  </si>
  <si>
    <t xml:space="preserve">     Total females 16 years and over</t>
  </si>
  <si>
    <t>With own children under 6 years</t>
  </si>
  <si>
    <t xml:space="preserve">     In the labor force</t>
  </si>
  <si>
    <t xml:space="preserve">         Percent</t>
  </si>
  <si>
    <t>With own children under 6 to 17 only</t>
  </si>
  <si>
    <t>With own children under 18 years</t>
  </si>
  <si>
    <t xml:space="preserve">     Married 16+ yrs, husband present</t>
  </si>
  <si>
    <t xml:space="preserve">     Other females, 16 years and over</t>
  </si>
  <si>
    <t>CLASS OF WORKER</t>
  </si>
  <si>
    <t xml:space="preserve">     Employed males, 16 years and over</t>
  </si>
  <si>
    <t>Private wage and salary workers</t>
  </si>
  <si>
    <t>Federal government</t>
  </si>
  <si>
    <t>Local government</t>
  </si>
  <si>
    <t>Self employed workers</t>
  </si>
  <si>
    <t>Unpaid family workers</t>
  </si>
  <si>
    <t xml:space="preserve">     Employed females, 16 years and over</t>
  </si>
  <si>
    <t>Wage and salary workers</t>
  </si>
  <si>
    <t xml:space="preserve">     Females employed in agriculture</t>
  </si>
  <si>
    <t xml:space="preserve">     Males employed in agriculture</t>
  </si>
  <si>
    <t>OCCUPATION</t>
  </si>
  <si>
    <t>[Employed persons 16 years and over]</t>
  </si>
  <si>
    <t>Professional, technical</t>
  </si>
  <si>
    <t>Managers and administrators</t>
  </si>
  <si>
    <t>Sales</t>
  </si>
  <si>
    <t>Clerical</t>
  </si>
  <si>
    <t>Craftsmen, foremen</t>
  </si>
  <si>
    <t>Operators, except transet</t>
  </si>
  <si>
    <t>Transport Equip. opers.</t>
  </si>
  <si>
    <t>Laborers, except farm</t>
  </si>
  <si>
    <t>Farmers and farm managers</t>
  </si>
  <si>
    <t>Farm laborers</t>
  </si>
  <si>
    <t>Service workers</t>
  </si>
  <si>
    <t>Private household</t>
  </si>
  <si>
    <t xml:space="preserve">      Employed females, 16+ years</t>
  </si>
  <si>
    <t xml:space="preserve">     Employed males, 16+ years</t>
  </si>
  <si>
    <t>INDUSTRY</t>
  </si>
  <si>
    <t>Agriculture, forestry, and fisheries</t>
  </si>
  <si>
    <t>Mining</t>
  </si>
  <si>
    <t>Manufacturing</t>
  </si>
  <si>
    <t>Railroads</t>
  </si>
  <si>
    <t>Trucking</t>
  </si>
  <si>
    <t>Other transport</t>
  </si>
  <si>
    <t>Communications</t>
  </si>
  <si>
    <t>Utilities</t>
  </si>
  <si>
    <t>Wholesale trade</t>
  </si>
  <si>
    <t>Food, bakery, dairy</t>
  </si>
  <si>
    <t>Eating and drinking places</t>
  </si>
  <si>
    <t>Retail</t>
  </si>
  <si>
    <t>Motor vehicle and service station</t>
  </si>
  <si>
    <t>Other retail</t>
  </si>
  <si>
    <t>Banking</t>
  </si>
  <si>
    <t>Insurance, real estate</t>
  </si>
  <si>
    <t>Business services</t>
  </si>
  <si>
    <t>Private households</t>
  </si>
  <si>
    <t>Other personal</t>
  </si>
  <si>
    <t>Entertainment and recreation</t>
  </si>
  <si>
    <t>Hospitals</t>
  </si>
  <si>
    <t>Health services</t>
  </si>
  <si>
    <t>Schools and colleges</t>
  </si>
  <si>
    <t xml:space="preserve">    Government</t>
  </si>
  <si>
    <t>Other education</t>
  </si>
  <si>
    <t>Welfare, religion</t>
  </si>
  <si>
    <t>Legal, engineering</t>
  </si>
  <si>
    <t xml:space="preserve">     Females</t>
  </si>
  <si>
    <t xml:space="preserve">     Males</t>
  </si>
  <si>
    <t>Public administration</t>
  </si>
  <si>
    <t>INCOME OF FAMILIES IN 1969</t>
  </si>
  <si>
    <t>Less than $250</t>
  </si>
  <si>
    <t>$250 to $499</t>
  </si>
  <si>
    <t>$500 to $699</t>
  </si>
  <si>
    <t>$700 to $999</t>
  </si>
  <si>
    <t>$1000 to $1499</t>
  </si>
  <si>
    <t>$1500 to $1,999</t>
  </si>
  <si>
    <t>$2,000 to $2,999</t>
  </si>
  <si>
    <t>$3,000 to $3,999</t>
  </si>
  <si>
    <t>$4,000 to $4,999</t>
  </si>
  <si>
    <t>$5,000 to $5,999</t>
  </si>
  <si>
    <t>$6,000 to $7,999</t>
  </si>
  <si>
    <t>$8,000 to $9,999</t>
  </si>
  <si>
    <t>$10,000 to $14,999</t>
  </si>
  <si>
    <t>$15,000 to $24,999</t>
  </si>
  <si>
    <t>$25,000 or more</t>
  </si>
  <si>
    <t>Median income</t>
  </si>
  <si>
    <t>Mean income</t>
  </si>
  <si>
    <t>Families headed by female</t>
  </si>
  <si>
    <t xml:space="preserve">    Mean income</t>
  </si>
  <si>
    <t>TYPE OF INCOME</t>
  </si>
  <si>
    <t xml:space="preserve">    All families</t>
  </si>
  <si>
    <t>With wage and salary income</t>
  </si>
  <si>
    <t xml:space="preserve">      Mean income</t>
  </si>
  <si>
    <t>With nonfarm self-employment income</t>
  </si>
  <si>
    <t>With farm self-employment income</t>
  </si>
  <si>
    <t>With Social Security Income</t>
  </si>
  <si>
    <t>With public assistance and public welfare</t>
  </si>
  <si>
    <t>With other income</t>
  </si>
  <si>
    <t>FERTILITY</t>
  </si>
  <si>
    <t xml:space="preserve">     Females 15 to 24 years</t>
  </si>
  <si>
    <t>Ever married</t>
  </si>
  <si>
    <t xml:space="preserve">     Percent ever married</t>
  </si>
  <si>
    <t>Own children under 5 years</t>
  </si>
  <si>
    <t xml:space="preserve">    Per 1,000 females</t>
  </si>
  <si>
    <t xml:space="preserve">    Per 1,000 females ever married</t>
  </si>
  <si>
    <t>Children ever born</t>
  </si>
  <si>
    <t xml:space="preserve">     Females 25 to 34 years</t>
  </si>
  <si>
    <t xml:space="preserve">     Females 35 to 44 years</t>
  </si>
  <si>
    <t>YEARS OF SCHOOL FOR SELECTED AGE GROUPS</t>
  </si>
  <si>
    <t xml:space="preserve">     Males 20 to 49 years</t>
  </si>
  <si>
    <t>No high school</t>
  </si>
  <si>
    <t>High school 1 to 3 years</t>
  </si>
  <si>
    <t>High school 4 years</t>
  </si>
  <si>
    <t>College, 1 year or more</t>
  </si>
  <si>
    <t xml:space="preserve">     Females 15 to 44 years</t>
  </si>
  <si>
    <t>FAMILIES BY PRESENCE OF OWN CHILDREN</t>
  </si>
  <si>
    <t xml:space="preserve">    Total families</t>
  </si>
  <si>
    <t xml:space="preserve">     Husband/wife families</t>
  </si>
  <si>
    <t xml:space="preserve">     Families with female head</t>
  </si>
  <si>
    <t xml:space="preserve">     Total persons 18 to 24 years</t>
  </si>
  <si>
    <t>4 years of high school or more</t>
  </si>
  <si>
    <t>4 years of college or more</t>
  </si>
  <si>
    <t>WORKERS IN 1969 BY WEEKS WORKED</t>
  </si>
  <si>
    <t>Male, 16 years old and over</t>
  </si>
  <si>
    <t xml:space="preserve">    50 to 52 weeks</t>
  </si>
  <si>
    <t xml:space="preserve">    27 to 49 weeks</t>
  </si>
  <si>
    <t xml:space="preserve">    26 weeks or less</t>
  </si>
  <si>
    <t xml:space="preserve">    Median weeks worked</t>
  </si>
  <si>
    <t>Male, 16 to 24 years</t>
  </si>
  <si>
    <t>Male, 25 to 64 years</t>
  </si>
  <si>
    <t>Male, 65 years and over</t>
  </si>
  <si>
    <t>Female, 16 years old and over</t>
  </si>
  <si>
    <t>Female, 16 to 24 years</t>
  </si>
  <si>
    <t>Female, 25 to 39 years</t>
  </si>
  <si>
    <t>Female, 40 to 59 years</t>
  </si>
  <si>
    <t>Female, 60 years and over</t>
  </si>
  <si>
    <t>Construction</t>
  </si>
  <si>
    <t>Repair services</t>
  </si>
  <si>
    <t xml:space="preserve">    Private</t>
  </si>
  <si>
    <t xml:space="preserve">     Percent enrolled, 3 to 34 years</t>
  </si>
  <si>
    <t xml:space="preserve">     Population, 3 to 34 years</t>
  </si>
  <si>
    <t>FSM Total</t>
  </si>
  <si>
    <t>NA</t>
  </si>
  <si>
    <t>Source: 1970 US Census of the Trust Territory of the Pacific Islands</t>
  </si>
  <si>
    <t xml:space="preserve">      Males</t>
  </si>
  <si>
    <t xml:space="preserve">Relationship  </t>
  </si>
  <si>
    <t>Marital Status</t>
  </si>
  <si>
    <t xml:space="preserve">Families  </t>
  </si>
  <si>
    <t>Residence in 1965</t>
  </si>
  <si>
    <t>School Attendance</t>
  </si>
  <si>
    <t>Educational Attainment</t>
  </si>
  <si>
    <t>Employment Status</t>
  </si>
  <si>
    <t>Class of Worker</t>
  </si>
  <si>
    <t>Occupation</t>
  </si>
  <si>
    <t>Industry</t>
  </si>
  <si>
    <t>Work in 1969</t>
  </si>
  <si>
    <t>Family Income</t>
  </si>
  <si>
    <t>Type of Income</t>
  </si>
  <si>
    <t>Fertility</t>
  </si>
  <si>
    <t>Age Group</t>
  </si>
  <si>
    <t>Table 3. Marital Status by District, TTPI: 1970</t>
  </si>
  <si>
    <t>Table 2 Relationship by District, TTPI: 1970</t>
  </si>
  <si>
    <t>Table 4. Families by District, TTPI: 1970</t>
  </si>
  <si>
    <t>Table 5. Resience in 1965 by District, TTPI: 1970</t>
  </si>
  <si>
    <t>Table 6. School Attendance by District, TTPI: 1970</t>
  </si>
  <si>
    <t>Table 7 Educational Attainment by District, TTPI: 1970</t>
  </si>
  <si>
    <t>Table 8. Employment Status by District, TTPI: 1970</t>
  </si>
  <si>
    <t>Table 9. Female Labor Force Participation by District, TTPI: 1970</t>
  </si>
  <si>
    <t>Table 10. Class of Worker by District, TTPI: 1970</t>
  </si>
  <si>
    <t>Table 11. Occupation by District, TTPI: 1970</t>
  </si>
  <si>
    <t>Table 12. Industry by District, TTPI: 1970</t>
  </si>
  <si>
    <t>Table 13. Work in 1969 by District, TTPI: 1970</t>
  </si>
  <si>
    <t>Table 14. Family Income by District, TTPI: 1970</t>
  </si>
  <si>
    <t>Table 15. Type of Income by District, TTPI: 1970</t>
  </si>
  <si>
    <t>Table 16. Fertility by District, TTPI: 1970</t>
  </si>
  <si>
    <t xml:space="preserve">            Persons per household</t>
  </si>
  <si>
    <t>Percent High School Graduates</t>
  </si>
  <si>
    <t>Percent College Graduates</t>
  </si>
  <si>
    <t>1970 Yap</t>
  </si>
  <si>
    <t>Table of Contents</t>
  </si>
  <si>
    <t>Table 1   . Age by District, TTPI: 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</si>
</sst>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>
      <alignment horizontal="left"/>
    </xf>
    <xf numFmtId="3" fontId="4" fillId="0" borderId="0" xfId="1" quotePrefix="1" applyNumberFormat="1" applyAlignment="1">
      <alignment horizontal="left"/>
    </xf>
    <xf numFmtId="3" fontId="4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0044-AA99-4268-9E78-F223B62BB696}">
  <dimension ref="A1:H31"/>
  <sheetViews>
    <sheetView tabSelected="1" workbookViewId="0">
      <selection activeCell="A7" sqref="A7:H7"/>
    </sheetView>
  </sheetViews>
  <sheetFormatPr defaultRowHeight="14.4" x14ac:dyDescent="0.3"/>
  <sheetData>
    <row r="1" spans="1:8" x14ac:dyDescent="0.3">
      <c r="A1" s="14" t="s">
        <v>286</v>
      </c>
      <c r="B1" s="14"/>
      <c r="C1" s="14"/>
      <c r="D1" s="14"/>
      <c r="E1" s="14"/>
      <c r="F1" s="14"/>
      <c r="G1" s="14"/>
      <c r="H1" s="14"/>
    </row>
    <row r="2" spans="1:8" x14ac:dyDescent="0.3">
      <c r="A2" s="14"/>
      <c r="B2" s="14"/>
      <c r="C2" s="14"/>
      <c r="D2" s="14"/>
      <c r="E2" s="14"/>
      <c r="F2" s="14"/>
      <c r="G2" s="14"/>
      <c r="H2" s="14"/>
    </row>
    <row r="3" spans="1:8" x14ac:dyDescent="0.3">
      <c r="A3" s="14"/>
      <c r="B3" s="14"/>
      <c r="C3" s="14"/>
      <c r="D3" s="14"/>
      <c r="E3" s="14"/>
      <c r="F3" s="14"/>
      <c r="G3" s="14"/>
      <c r="H3" s="14"/>
    </row>
    <row r="4" spans="1:8" x14ac:dyDescent="0.3">
      <c r="A4" s="14" t="s">
        <v>287</v>
      </c>
      <c r="B4" s="14"/>
      <c r="C4" s="14"/>
      <c r="D4" s="14"/>
      <c r="E4" s="14"/>
      <c r="F4" s="14"/>
      <c r="G4" s="14"/>
      <c r="H4" s="14"/>
    </row>
    <row r="5" spans="1:8" x14ac:dyDescent="0.3">
      <c r="A5" s="14"/>
      <c r="B5" s="14"/>
      <c r="C5" s="14"/>
      <c r="D5" s="14"/>
      <c r="E5" s="14"/>
      <c r="F5" s="14"/>
      <c r="G5" s="14"/>
      <c r="H5" s="14"/>
    </row>
    <row r="6" spans="1:8" x14ac:dyDescent="0.3">
      <c r="A6" s="14"/>
      <c r="B6" s="14"/>
      <c r="C6" s="14"/>
      <c r="D6" s="14"/>
      <c r="E6" s="14"/>
      <c r="F6" s="14"/>
      <c r="G6" s="14"/>
      <c r="H6" s="14"/>
    </row>
    <row r="7" spans="1:8" x14ac:dyDescent="0.3">
      <c r="A7" s="17" t="str">
        <f>'TTPI 1970 Age'!A1</f>
        <v>Table 1   . Age by District, TTPI: 1970</v>
      </c>
      <c r="B7" s="16"/>
      <c r="C7" s="16"/>
      <c r="D7" s="16"/>
      <c r="E7" s="16"/>
      <c r="F7" s="16"/>
      <c r="G7" s="16"/>
      <c r="H7" s="16"/>
    </row>
    <row r="8" spans="1:8" x14ac:dyDescent="0.3">
      <c r="A8" s="18" t="str">
        <f>Relationship!A1</f>
        <v>Table 2 Relationship by District, TTPI: 1970</v>
      </c>
      <c r="B8" s="16"/>
      <c r="C8" s="16"/>
      <c r="D8" s="16"/>
      <c r="E8" s="16"/>
      <c r="F8" s="16"/>
      <c r="G8" s="16"/>
      <c r="H8" s="16"/>
    </row>
    <row r="9" spans="1:8" x14ac:dyDescent="0.3">
      <c r="A9" s="17" t="str">
        <f>'Marital Status'!A1</f>
        <v>Table 3. Marital Status by District, TTPI: 1970</v>
      </c>
      <c r="B9" s="16"/>
      <c r="C9" s="16"/>
      <c r="D9" s="16"/>
      <c r="E9" s="16"/>
      <c r="F9" s="16"/>
      <c r="G9" s="16"/>
      <c r="H9" s="16"/>
    </row>
    <row r="10" spans="1:8" x14ac:dyDescent="0.3">
      <c r="A10" s="18" t="str">
        <f>Families!A1</f>
        <v>Table 4. Families by District, TTPI: 1970</v>
      </c>
      <c r="B10" s="16"/>
      <c r="C10" s="16"/>
      <c r="D10" s="16"/>
      <c r="E10" s="16"/>
      <c r="F10" s="16"/>
      <c r="G10" s="16"/>
      <c r="H10" s="16"/>
    </row>
    <row r="11" spans="1:8" x14ac:dyDescent="0.3">
      <c r="A11" s="17" t="str">
        <f>'Res in 1965'!A1</f>
        <v>Table 5. Resience in 1965 by District, TTPI: 1970</v>
      </c>
      <c r="B11" s="16"/>
      <c r="C11" s="16"/>
      <c r="D11" s="16"/>
      <c r="E11" s="16"/>
      <c r="F11" s="16"/>
      <c r="G11" s="16"/>
      <c r="H11" s="16"/>
    </row>
    <row r="12" spans="1:8" x14ac:dyDescent="0.3">
      <c r="A12" s="17" t="str">
        <f>'School attendance'!A1</f>
        <v>Table 6. School Attendance by District, TTPI: 1970</v>
      </c>
      <c r="B12" s="16"/>
      <c r="C12" s="16"/>
      <c r="D12" s="16"/>
      <c r="E12" s="16"/>
      <c r="F12" s="16"/>
      <c r="G12" s="16"/>
      <c r="H12" s="16"/>
    </row>
    <row r="13" spans="1:8" x14ac:dyDescent="0.3">
      <c r="A13" s="17" t="str">
        <f>'Educational Attainment'!A1</f>
        <v>Table 7 Educational Attainment by District, TTPI: 1970</v>
      </c>
      <c r="B13" s="16"/>
      <c r="C13" s="16"/>
      <c r="D13" s="16"/>
      <c r="E13" s="16"/>
      <c r="F13" s="16"/>
      <c r="G13" s="16"/>
      <c r="H13" s="16"/>
    </row>
    <row r="14" spans="1:8" x14ac:dyDescent="0.3">
      <c r="A14" s="17" t="str">
        <f>'Work last week'!A1</f>
        <v>Table 8. Employment Status by District, TTPI: 1970</v>
      </c>
      <c r="B14" s="16"/>
      <c r="C14" s="16"/>
      <c r="D14" s="16"/>
      <c r="E14" s="16"/>
      <c r="F14" s="16"/>
      <c r="G14" s="16"/>
      <c r="H14" s="16"/>
    </row>
    <row r="15" spans="1:8" x14ac:dyDescent="0.3">
      <c r="A15" s="17" t="str">
        <f>'Female LFP'!A1</f>
        <v>Table 9. Female Labor Force Participation by District, TTPI: 1970</v>
      </c>
      <c r="B15" s="16"/>
      <c r="C15" s="16"/>
      <c r="D15" s="16"/>
      <c r="E15" s="16"/>
      <c r="F15" s="16"/>
      <c r="G15" s="16"/>
      <c r="H15" s="16"/>
    </row>
    <row r="16" spans="1:8" x14ac:dyDescent="0.3">
      <c r="A16" s="17" t="str">
        <f>'Class of Worker'!A1</f>
        <v>Table 10. Class of Worker by District, TTPI: 1970</v>
      </c>
      <c r="B16" s="16"/>
      <c r="C16" s="16"/>
      <c r="D16" s="16"/>
      <c r="E16" s="16"/>
      <c r="F16" s="16"/>
      <c r="G16" s="16"/>
      <c r="H16" s="16"/>
    </row>
    <row r="17" spans="1:8" x14ac:dyDescent="0.3">
      <c r="A17" s="18" t="str">
        <f>Occupation!A1</f>
        <v>Table 11. Occupation by District, TTPI: 1970</v>
      </c>
      <c r="B17" s="16"/>
      <c r="C17" s="16"/>
      <c r="D17" s="16"/>
      <c r="E17" s="16"/>
      <c r="F17" s="16"/>
      <c r="G17" s="16"/>
      <c r="H17" s="16"/>
    </row>
    <row r="18" spans="1:8" x14ac:dyDescent="0.3">
      <c r="A18" s="18" t="str">
        <f>Industry!A1</f>
        <v>Table 12. Industry by District, TTPI: 1970</v>
      </c>
      <c r="B18" s="16"/>
      <c r="C18" s="16"/>
      <c r="D18" s="16"/>
      <c r="E18" s="16"/>
      <c r="F18" s="16"/>
      <c r="G18" s="16"/>
      <c r="H18" s="16"/>
    </row>
    <row r="19" spans="1:8" x14ac:dyDescent="0.3">
      <c r="A19" s="17" t="str">
        <f>'Work in 1969'!A1</f>
        <v>Table 13. Work in 1969 by District, TTPI: 1970</v>
      </c>
      <c r="B19" s="16"/>
      <c r="C19" s="16"/>
      <c r="D19" s="16"/>
      <c r="E19" s="16"/>
      <c r="F19" s="16"/>
      <c r="G19" s="16"/>
      <c r="H19" s="16"/>
    </row>
    <row r="20" spans="1:8" x14ac:dyDescent="0.3">
      <c r="A20" s="17" t="str">
        <f>'Family income'!A1</f>
        <v>Table 14. Family Income by District, TTPI: 1970</v>
      </c>
      <c r="B20" s="16"/>
      <c r="C20" s="16"/>
      <c r="D20" s="16"/>
      <c r="E20" s="16"/>
      <c r="F20" s="16"/>
      <c r="G20" s="16"/>
      <c r="H20" s="16"/>
    </row>
    <row r="21" spans="1:8" x14ac:dyDescent="0.3">
      <c r="A21" s="17" t="str">
        <f>'Type of income'!A1</f>
        <v>Table 15. Type of Income by District, TTPI: 1970</v>
      </c>
      <c r="B21" s="16"/>
      <c r="C21" s="16"/>
      <c r="D21" s="16"/>
      <c r="E21" s="16"/>
      <c r="F21" s="16"/>
      <c r="G21" s="16"/>
      <c r="H21" s="16"/>
    </row>
    <row r="22" spans="1:8" x14ac:dyDescent="0.3">
      <c r="A22" s="18" t="str">
        <f>Fertility!A1</f>
        <v>Table 16. Fertility by District, TTPI: 1970</v>
      </c>
      <c r="B22" s="16"/>
      <c r="C22" s="16"/>
      <c r="D22" s="16"/>
      <c r="E22" s="16"/>
      <c r="F22" s="16"/>
      <c r="G22" s="16"/>
      <c r="H22" s="16"/>
    </row>
    <row r="23" spans="1:8" x14ac:dyDescent="0.3">
      <c r="A23" s="15"/>
      <c r="B23" s="15"/>
      <c r="C23" s="15"/>
      <c r="D23" s="15"/>
      <c r="E23" s="15"/>
      <c r="F23" s="15"/>
      <c r="G23" s="15"/>
      <c r="H23" s="15"/>
    </row>
    <row r="24" spans="1:8" x14ac:dyDescent="0.3">
      <c r="A24" s="15"/>
      <c r="B24" s="15"/>
      <c r="C24" s="15"/>
      <c r="D24" s="15"/>
      <c r="E24" s="15"/>
      <c r="F24" s="15"/>
      <c r="G24" s="15"/>
      <c r="H24" s="15"/>
    </row>
    <row r="25" spans="1:8" x14ac:dyDescent="0.3">
      <c r="A25" s="15"/>
      <c r="B25" s="15"/>
      <c r="C25" s="15"/>
      <c r="D25" s="15"/>
      <c r="E25" s="15"/>
      <c r="F25" s="15"/>
      <c r="G25" s="15"/>
      <c r="H25" s="15"/>
    </row>
    <row r="26" spans="1:8" x14ac:dyDescent="0.3">
      <c r="A26" s="15"/>
      <c r="B26" s="15"/>
      <c r="C26" s="15"/>
      <c r="D26" s="15"/>
      <c r="E26" s="15"/>
      <c r="F26" s="15"/>
      <c r="G26" s="15"/>
      <c r="H26" s="15"/>
    </row>
    <row r="27" spans="1:8" x14ac:dyDescent="0.3">
      <c r="A27" s="15"/>
      <c r="B27" s="15"/>
      <c r="C27" s="15"/>
      <c r="D27" s="15"/>
      <c r="E27" s="15"/>
      <c r="F27" s="15"/>
      <c r="G27" s="15"/>
      <c r="H27" s="15"/>
    </row>
    <row r="28" spans="1:8" x14ac:dyDescent="0.3">
      <c r="A28" s="15"/>
      <c r="B28" s="15"/>
      <c r="C28" s="15"/>
      <c r="D28" s="15"/>
      <c r="E28" s="15"/>
      <c r="F28" s="15"/>
      <c r="G28" s="15"/>
      <c r="H28" s="15"/>
    </row>
    <row r="29" spans="1:8" x14ac:dyDescent="0.3">
      <c r="A29" s="15"/>
      <c r="B29" s="15"/>
      <c r="C29" s="15"/>
      <c r="D29" s="15"/>
      <c r="E29" s="15"/>
      <c r="F29" s="15"/>
      <c r="G29" s="15"/>
      <c r="H29" s="15"/>
    </row>
    <row r="30" spans="1:8" x14ac:dyDescent="0.3">
      <c r="A30" s="15"/>
      <c r="B30" s="15"/>
      <c r="C30" s="15"/>
      <c r="D30" s="15"/>
      <c r="E30" s="15"/>
      <c r="F30" s="15"/>
      <c r="G30" s="15"/>
      <c r="H30" s="15"/>
    </row>
    <row r="31" spans="1:8" x14ac:dyDescent="0.3">
      <c r="A31" s="15"/>
      <c r="B31" s="15"/>
      <c r="C31" s="15"/>
      <c r="D31" s="15"/>
      <c r="E31" s="15"/>
      <c r="F31" s="15"/>
      <c r="G31" s="15"/>
      <c r="H31" s="15"/>
    </row>
  </sheetData>
  <mergeCells count="27">
    <mergeCell ref="A29:H29"/>
    <mergeCell ref="A30:H30"/>
    <mergeCell ref="A31:H31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TTPI 1970 Age'!A1" display="'TTPI 1970 Age'!A1" xr:uid="{693BA102-07DF-40B5-ACCE-212A97DBF0C4}"/>
    <hyperlink ref="A8:H8" location="Relationship!A1" display="Relationship!A1" xr:uid="{1731E126-9334-4728-A051-826E43E22E56}"/>
    <hyperlink ref="A9:H9" location="'Marital Status'!A1" display="'Marital Status'!A1" xr:uid="{C657A1F1-C25C-4116-BBB0-1B72FAEB38F2}"/>
    <hyperlink ref="A10:H10" location="Families!A1" display="Families!A1" xr:uid="{C4FD576B-899F-4EA7-86F9-CEED729EBC6C}"/>
    <hyperlink ref="A11:H11" location="'Res in 1965'!A1" display="'Res in 1965'!A1" xr:uid="{AD04DC47-D77B-498C-B932-BA16AEB80CD4}"/>
    <hyperlink ref="A12:H12" location="'School attendance'!A1" display="'School attendance'!A1" xr:uid="{F089A534-F1F9-4123-98AF-99DFCB8A8B7D}"/>
    <hyperlink ref="A13:H13" location="'Educational Attainment'!A1" display="'Educational Attainment'!A1" xr:uid="{BC339208-2DE5-4DD0-A39B-A6C53726BCB9}"/>
    <hyperlink ref="A14:H14" location="'Work last week'!A1" display="'Work last week'!A1" xr:uid="{9B3CC3A9-D2BE-40F0-A008-171B7657ACFA}"/>
    <hyperlink ref="A15:H15" location="'Female LFP'!A1" display="'Female LFP'!A1" xr:uid="{43781DB6-A1EE-4BCD-9FD9-4D699DDBE163}"/>
    <hyperlink ref="A16:H16" location="'Class of Worker'!A1" display="'Class of Worker'!A1" xr:uid="{EFAAFABE-6F52-483D-826E-B28E9EE2FB80}"/>
    <hyperlink ref="A17:H17" location="Occupation!A1" display="Occupation!A1" xr:uid="{EEE01E61-BA91-4ADA-AFB9-C2EA5B57D97E}"/>
    <hyperlink ref="A18:H18" location="Industry!A1" display="Industry!A1" xr:uid="{2C9E49B7-6E3A-43CD-9F3D-3A483D99E8F2}"/>
    <hyperlink ref="A19:H19" location="'Work in 1969'!A1" display="'Work in 1969'!A1" xr:uid="{8266F1C9-E2AC-4476-A2D9-FDF3CFA22BEE}"/>
    <hyperlink ref="A20:H20" location="'Family income'!A1" display="'Family income'!A1" xr:uid="{9D4ECBCE-B559-41A9-88E3-E611B1E02388}"/>
    <hyperlink ref="A21:H21" location="'Type of income'!A1" display="'Type of income'!A1" xr:uid="{209E62DD-B8FD-48F0-BAEA-935671B2B239}"/>
    <hyperlink ref="A22:H22" location="Fertility!A1" display="Fertility!A1" xr:uid="{03052C57-B242-4054-BDD9-CAF7C03B0CD6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4254-9547-48DD-8BCA-A24AA8DB9FDA}">
  <dimension ref="A1:I3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275</v>
      </c>
    </row>
    <row r="2" spans="1:9" s="1" customFormat="1" ht="10.199999999999999" x14ac:dyDescent="0.2">
      <c r="A2" s="2"/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110</v>
      </c>
    </row>
    <row r="4" spans="1:9" s="1" customFormat="1" ht="10.199999999999999" x14ac:dyDescent="0.2"/>
    <row r="5" spans="1:9" s="1" customFormat="1" ht="10.199999999999999" x14ac:dyDescent="0.2">
      <c r="A5" s="1" t="s">
        <v>111</v>
      </c>
      <c r="B5" s="1">
        <v>22663</v>
      </c>
      <c r="C5" s="1">
        <v>2231</v>
      </c>
      <c r="D5" s="1">
        <v>5425</v>
      </c>
      <c r="E5" s="1">
        <v>2826</v>
      </c>
      <c r="F5" s="1">
        <f>G5+H5+I5</f>
        <v>12181</v>
      </c>
      <c r="G5" s="1">
        <v>4499</v>
      </c>
      <c r="H5" s="1">
        <v>5642</v>
      </c>
      <c r="I5" s="1">
        <v>2040</v>
      </c>
    </row>
    <row r="6" spans="1:9" s="1" customFormat="1" ht="10.199999999999999" x14ac:dyDescent="0.2">
      <c r="A6" s="1" t="s">
        <v>112</v>
      </c>
      <c r="B6" s="1">
        <f>SUM(C6:F6)</f>
        <v>7290</v>
      </c>
      <c r="C6" s="1">
        <v>753</v>
      </c>
      <c r="D6" s="1">
        <v>1709</v>
      </c>
      <c r="E6" s="1">
        <v>912</v>
      </c>
      <c r="F6" s="1">
        <f>G6+H6+I6</f>
        <v>3916</v>
      </c>
      <c r="G6" s="1">
        <v>1665</v>
      </c>
      <c r="H6" s="1">
        <v>1660</v>
      </c>
      <c r="I6" s="1">
        <v>591</v>
      </c>
    </row>
    <row r="7" spans="1:9" s="1" customFormat="1" ht="10.199999999999999" x14ac:dyDescent="0.2">
      <c r="A7" s="1" t="s">
        <v>113</v>
      </c>
      <c r="B7" s="1">
        <f>SUM(C7:F7)</f>
        <v>1005</v>
      </c>
      <c r="C7" s="1">
        <v>191</v>
      </c>
      <c r="D7" s="1">
        <v>228</v>
      </c>
      <c r="E7" s="1">
        <v>207</v>
      </c>
      <c r="F7" s="1">
        <f>G7+H7+I7</f>
        <v>379</v>
      </c>
      <c r="G7" s="1">
        <v>99</v>
      </c>
      <c r="H7" s="1">
        <v>208</v>
      </c>
      <c r="I7" s="1">
        <v>72</v>
      </c>
    </row>
    <row r="8" spans="1:9" s="1" customFormat="1" ht="10.199999999999999" x14ac:dyDescent="0.2">
      <c r="A8" s="1" t="s">
        <v>114</v>
      </c>
      <c r="B8" s="5">
        <f t="shared" ref="B8:I8" si="0">B7*100/B6</f>
        <v>13.786008230452675</v>
      </c>
      <c r="C8" s="5">
        <f t="shared" si="0"/>
        <v>25.365205843293491</v>
      </c>
      <c r="D8" s="5">
        <f t="shared" si="0"/>
        <v>13.34113516676419</v>
      </c>
      <c r="E8" s="5">
        <f t="shared" si="0"/>
        <v>22.69736842105263</v>
      </c>
      <c r="F8" s="5">
        <f t="shared" si="0"/>
        <v>9.6782431052093969</v>
      </c>
      <c r="G8" s="5">
        <f t="shared" si="0"/>
        <v>5.9459459459459456</v>
      </c>
      <c r="H8" s="5">
        <f t="shared" si="0"/>
        <v>12.53012048192771</v>
      </c>
      <c r="I8" s="5">
        <f t="shared" si="0"/>
        <v>12.182741116751268</v>
      </c>
    </row>
    <row r="9" spans="1:9" s="1" customFormat="1" ht="10.199999999999999" x14ac:dyDescent="0.2">
      <c r="A9" s="1" t="s">
        <v>115</v>
      </c>
      <c r="B9" s="1">
        <f>SUM(C9:F9)</f>
        <v>3280</v>
      </c>
      <c r="C9" s="1">
        <v>374</v>
      </c>
      <c r="D9" s="1">
        <v>760</v>
      </c>
      <c r="E9" s="1">
        <v>468</v>
      </c>
      <c r="F9" s="1">
        <f>G9+H9+I9</f>
        <v>1678</v>
      </c>
      <c r="G9" s="1">
        <v>616</v>
      </c>
      <c r="H9" s="1">
        <v>764</v>
      </c>
      <c r="I9" s="1">
        <v>298</v>
      </c>
    </row>
    <row r="10" spans="1:9" s="1" customFormat="1" ht="10.199999999999999" x14ac:dyDescent="0.2">
      <c r="A10" s="1" t="s">
        <v>113</v>
      </c>
      <c r="B10" s="1">
        <f>SUM(C10:F10)</f>
        <v>490</v>
      </c>
      <c r="C10" s="1">
        <v>69</v>
      </c>
      <c r="D10" s="1">
        <v>210</v>
      </c>
      <c r="E10" s="1">
        <v>75</v>
      </c>
      <c r="F10" s="1">
        <f>G10+H10+I10</f>
        <v>136</v>
      </c>
      <c r="G10" s="1">
        <v>23</v>
      </c>
      <c r="H10" s="1">
        <v>90</v>
      </c>
      <c r="I10" s="1">
        <v>23</v>
      </c>
    </row>
    <row r="11" spans="1:9" s="1" customFormat="1" ht="10.199999999999999" x14ac:dyDescent="0.2">
      <c r="A11" s="1" t="s">
        <v>114</v>
      </c>
      <c r="B11" s="5">
        <f t="shared" ref="B11:I11" si="1">B10*100/B9</f>
        <v>14.939024390243903</v>
      </c>
      <c r="C11" s="5">
        <f t="shared" si="1"/>
        <v>18.449197860962567</v>
      </c>
      <c r="D11" s="5">
        <f t="shared" si="1"/>
        <v>27.631578947368421</v>
      </c>
      <c r="E11" s="5">
        <f t="shared" si="1"/>
        <v>16.025641025641026</v>
      </c>
      <c r="F11" s="5">
        <f t="shared" si="1"/>
        <v>8.104886769964244</v>
      </c>
      <c r="G11" s="5">
        <f t="shared" si="1"/>
        <v>3.7337662337662336</v>
      </c>
      <c r="H11" s="5">
        <f t="shared" si="1"/>
        <v>11.780104712041885</v>
      </c>
      <c r="I11" s="5">
        <f t="shared" si="1"/>
        <v>7.7181208053691277</v>
      </c>
    </row>
    <row r="12" spans="1:9" s="1" customFormat="1" ht="10.199999999999999" x14ac:dyDescent="0.2">
      <c r="A12" s="1" t="s">
        <v>116</v>
      </c>
      <c r="B12" s="1">
        <f>SUM(C12:F12)</f>
        <v>12093</v>
      </c>
      <c r="C12" s="1">
        <v>1104</v>
      </c>
      <c r="D12" s="1">
        <v>2956</v>
      </c>
      <c r="E12" s="1">
        <v>1446</v>
      </c>
      <c r="F12" s="1">
        <f>G12+H12+I12</f>
        <v>6587</v>
      </c>
      <c r="G12" s="1">
        <v>2218</v>
      </c>
      <c r="H12" s="1">
        <v>3218</v>
      </c>
      <c r="I12" s="1">
        <v>1151</v>
      </c>
    </row>
    <row r="13" spans="1:9" s="1" customFormat="1" ht="10.199999999999999" x14ac:dyDescent="0.2">
      <c r="A13" s="1" t="s">
        <v>113</v>
      </c>
      <c r="B13" s="1">
        <f>SUM(C13:F13)</f>
        <v>1823</v>
      </c>
      <c r="C13" s="1">
        <v>341</v>
      </c>
      <c r="D13" s="1">
        <v>445</v>
      </c>
      <c r="E13" s="1">
        <v>306</v>
      </c>
      <c r="F13" s="1">
        <f>G13+H13+I13</f>
        <v>731</v>
      </c>
      <c r="G13" s="1">
        <v>184</v>
      </c>
      <c r="H13" s="1">
        <v>425</v>
      </c>
      <c r="I13" s="1">
        <v>122</v>
      </c>
    </row>
    <row r="14" spans="1:9" s="1" customFormat="1" ht="10.199999999999999" x14ac:dyDescent="0.2">
      <c r="A14" s="1" t="s">
        <v>114</v>
      </c>
      <c r="B14" s="5">
        <f t="shared" ref="B14:I14" si="2">B13*100/B12</f>
        <v>15.074836682378235</v>
      </c>
      <c r="C14" s="5">
        <f t="shared" si="2"/>
        <v>30.887681159420289</v>
      </c>
      <c r="D14" s="5">
        <f t="shared" si="2"/>
        <v>15.054127198917456</v>
      </c>
      <c r="E14" s="5">
        <f t="shared" si="2"/>
        <v>21.161825726141078</v>
      </c>
      <c r="F14" s="5">
        <f t="shared" si="2"/>
        <v>11.097616517382724</v>
      </c>
      <c r="G14" s="5">
        <f t="shared" si="2"/>
        <v>8.2957619477006315</v>
      </c>
      <c r="H14" s="5">
        <f t="shared" si="2"/>
        <v>13.206960845245494</v>
      </c>
      <c r="I14" s="5">
        <f t="shared" si="2"/>
        <v>10.599478714161599</v>
      </c>
    </row>
    <row r="15" spans="1:9" s="1" customFormat="1" ht="10.199999999999999" x14ac:dyDescent="0.2"/>
    <row r="16" spans="1:9" s="1" customFormat="1" ht="10.199999999999999" x14ac:dyDescent="0.2">
      <c r="A16" s="1" t="s">
        <v>117</v>
      </c>
      <c r="B16" s="1">
        <f>SUM(C16:I16)</f>
        <v>17959</v>
      </c>
      <c r="C16" s="1">
        <v>1255</v>
      </c>
      <c r="D16" s="1">
        <v>2757</v>
      </c>
      <c r="E16" s="1">
        <v>1319</v>
      </c>
      <c r="F16" s="1">
        <f>G16+H16+I16</f>
        <v>6314</v>
      </c>
      <c r="G16" s="1">
        <v>2502</v>
      </c>
      <c r="H16" s="1">
        <v>2877</v>
      </c>
      <c r="I16" s="1">
        <v>935</v>
      </c>
    </row>
    <row r="17" spans="1:9" s="1" customFormat="1" ht="10.199999999999999" x14ac:dyDescent="0.2">
      <c r="A17" s="1" t="s">
        <v>112</v>
      </c>
      <c r="B17" s="1">
        <f>SUM(C17:F17)</f>
        <v>6334</v>
      </c>
      <c r="C17" s="1">
        <v>670</v>
      </c>
      <c r="D17" s="1">
        <v>1509</v>
      </c>
      <c r="E17" s="1">
        <v>766</v>
      </c>
      <c r="F17" s="1">
        <f>SUM(G17:J17)</f>
        <v>3389</v>
      </c>
      <c r="G17" s="1">
        <v>1427</v>
      </c>
      <c r="H17" s="1">
        <v>1467</v>
      </c>
      <c r="I17" s="1">
        <v>495</v>
      </c>
    </row>
    <row r="18" spans="1:9" s="1" customFormat="1" ht="10.199999999999999" x14ac:dyDescent="0.2">
      <c r="A18" s="1" t="s">
        <v>113</v>
      </c>
      <c r="B18" s="1">
        <f>SUM(C18:F18)</f>
        <v>825</v>
      </c>
      <c r="C18" s="1">
        <v>159</v>
      </c>
      <c r="D18" s="1">
        <v>201</v>
      </c>
      <c r="E18" s="1">
        <v>162</v>
      </c>
      <c r="F18" s="1">
        <f>SUM(G18:J18)</f>
        <v>303</v>
      </c>
      <c r="G18" s="1">
        <v>65</v>
      </c>
      <c r="H18" s="1">
        <v>178</v>
      </c>
      <c r="I18" s="1">
        <v>60</v>
      </c>
    </row>
    <row r="19" spans="1:9" s="1" customFormat="1" ht="10.199999999999999" x14ac:dyDescent="0.2">
      <c r="A19" s="1" t="s">
        <v>114</v>
      </c>
      <c r="B19" s="5">
        <f t="shared" ref="B19:I19" si="3">B18*100/B17</f>
        <v>13.024944742658667</v>
      </c>
      <c r="C19" s="5">
        <f t="shared" si="3"/>
        <v>23.731343283582088</v>
      </c>
      <c r="D19" s="5">
        <f t="shared" si="3"/>
        <v>13.320079522862823</v>
      </c>
      <c r="E19" s="5">
        <f t="shared" si="3"/>
        <v>21.148825065274153</v>
      </c>
      <c r="F19" s="5">
        <f t="shared" si="3"/>
        <v>8.9406904691649451</v>
      </c>
      <c r="G19" s="5">
        <f t="shared" si="3"/>
        <v>4.5550105115627186</v>
      </c>
      <c r="H19" s="5">
        <f t="shared" si="3"/>
        <v>12.133605998636673</v>
      </c>
      <c r="I19" s="5">
        <f t="shared" si="3"/>
        <v>12.121212121212121</v>
      </c>
    </row>
    <row r="20" spans="1:9" s="1" customFormat="1" ht="10.199999999999999" x14ac:dyDescent="0.2">
      <c r="A20" s="1" t="s">
        <v>115</v>
      </c>
      <c r="B20" s="1">
        <f>SUM(C20:F20)</f>
        <v>2755</v>
      </c>
      <c r="C20" s="1">
        <v>332</v>
      </c>
      <c r="D20" s="1">
        <v>672</v>
      </c>
      <c r="E20" s="1">
        <v>370</v>
      </c>
      <c r="F20" s="1">
        <f>SUM(G20:J20)</f>
        <v>1381</v>
      </c>
      <c r="G20" s="1">
        <v>508</v>
      </c>
      <c r="H20" s="1">
        <v>638</v>
      </c>
      <c r="I20" s="1">
        <v>235</v>
      </c>
    </row>
    <row r="21" spans="1:9" s="1" customFormat="1" ht="10.199999999999999" x14ac:dyDescent="0.2">
      <c r="A21" s="1" t="s">
        <v>113</v>
      </c>
      <c r="B21" s="1">
        <f>SUM(C21:F21)</f>
        <v>434</v>
      </c>
      <c r="C21" s="1">
        <v>59</v>
      </c>
      <c r="D21" s="1">
        <v>187</v>
      </c>
      <c r="E21" s="1">
        <v>80</v>
      </c>
      <c r="F21" s="1">
        <f>SUM(G21:J21)</f>
        <v>108</v>
      </c>
      <c r="G21" s="1">
        <v>16</v>
      </c>
      <c r="H21" s="1">
        <v>74</v>
      </c>
      <c r="I21" s="1">
        <v>18</v>
      </c>
    </row>
    <row r="22" spans="1:9" s="1" customFormat="1" ht="10.199999999999999" x14ac:dyDescent="0.2">
      <c r="A22" s="1" t="s">
        <v>114</v>
      </c>
      <c r="B22" s="5">
        <f t="shared" ref="B22:I22" si="4">B21*100/B20</f>
        <v>15.753176043557168</v>
      </c>
      <c r="C22" s="5">
        <f t="shared" si="4"/>
        <v>17.771084337349397</v>
      </c>
      <c r="D22" s="5">
        <f t="shared" si="4"/>
        <v>27.827380952380953</v>
      </c>
      <c r="E22" s="5">
        <f t="shared" si="4"/>
        <v>21.621621621621621</v>
      </c>
      <c r="F22" s="5">
        <f t="shared" si="4"/>
        <v>7.8204199855177405</v>
      </c>
      <c r="G22" s="5">
        <f t="shared" si="4"/>
        <v>3.1496062992125986</v>
      </c>
      <c r="H22" s="5">
        <f t="shared" si="4"/>
        <v>11.598746081504702</v>
      </c>
      <c r="I22" s="5">
        <f t="shared" si="4"/>
        <v>7.6595744680851068</v>
      </c>
    </row>
    <row r="23" spans="1:9" s="1" customFormat="1" ht="10.199999999999999" x14ac:dyDescent="0.2">
      <c r="A23" s="1" t="s">
        <v>116</v>
      </c>
      <c r="B23" s="1">
        <f>SUM(C23:F23)</f>
        <v>2556</v>
      </c>
      <c r="C23" s="1">
        <v>253</v>
      </c>
      <c r="D23" s="1">
        <v>576</v>
      </c>
      <c r="E23" s="1">
        <v>183</v>
      </c>
      <c r="F23" s="1">
        <f>SUM(G23:J23)</f>
        <v>1544</v>
      </c>
      <c r="G23" s="1">
        <v>567</v>
      </c>
      <c r="H23" s="1">
        <v>772</v>
      </c>
      <c r="I23" s="1">
        <v>205</v>
      </c>
    </row>
    <row r="24" spans="1:9" s="1" customFormat="1" ht="10.199999999999999" x14ac:dyDescent="0.2">
      <c r="A24" s="1" t="s">
        <v>113</v>
      </c>
      <c r="B24" s="1">
        <f>SUM(C24:F24)</f>
        <v>371</v>
      </c>
      <c r="C24" s="1">
        <v>45</v>
      </c>
      <c r="D24" s="1">
        <v>143</v>
      </c>
      <c r="E24" s="1">
        <v>29</v>
      </c>
      <c r="F24" s="1">
        <f>SUM(G24:J24)</f>
        <v>154</v>
      </c>
      <c r="G24" s="1">
        <v>22</v>
      </c>
      <c r="H24" s="1">
        <v>100</v>
      </c>
      <c r="I24" s="1">
        <v>32</v>
      </c>
    </row>
    <row r="25" spans="1:9" s="1" customFormat="1" ht="10.199999999999999" x14ac:dyDescent="0.2">
      <c r="A25" s="1" t="s">
        <v>114</v>
      </c>
      <c r="B25" s="5">
        <f t="shared" ref="B25:I25" si="5">B24*100/B23</f>
        <v>14.514866979655713</v>
      </c>
      <c r="C25" s="5">
        <f t="shared" si="5"/>
        <v>17.786561264822133</v>
      </c>
      <c r="D25" s="5">
        <f t="shared" si="5"/>
        <v>24.826388888888889</v>
      </c>
      <c r="E25" s="5">
        <f t="shared" si="5"/>
        <v>15.846994535519126</v>
      </c>
      <c r="F25" s="5">
        <f t="shared" si="5"/>
        <v>9.9740932642487046</v>
      </c>
      <c r="G25" s="5">
        <f t="shared" si="5"/>
        <v>3.8800705467372132</v>
      </c>
      <c r="H25" s="5">
        <f t="shared" si="5"/>
        <v>12.953367875647668</v>
      </c>
      <c r="I25" s="5">
        <f t="shared" si="5"/>
        <v>15.609756097560975</v>
      </c>
    </row>
    <row r="26" spans="1:9" s="1" customFormat="1" ht="10.199999999999999" x14ac:dyDescent="0.2"/>
    <row r="27" spans="1:9" s="1" customFormat="1" ht="10.199999999999999" x14ac:dyDescent="0.2">
      <c r="A27" s="1" t="s">
        <v>118</v>
      </c>
      <c r="B27" s="1">
        <f>B5-B16</f>
        <v>4704</v>
      </c>
      <c r="C27" s="1">
        <f>C5-C16</f>
        <v>976</v>
      </c>
      <c r="D27" s="1">
        <f>D5-D16</f>
        <v>2668</v>
      </c>
      <c r="E27" s="1">
        <f>E5-E16</f>
        <v>1507</v>
      </c>
      <c r="F27" s="1">
        <f>G27+H27+I27</f>
        <v>5867</v>
      </c>
      <c r="G27" s="1">
        <f t="shared" ref="G27:I29" si="6">G5-G16</f>
        <v>1997</v>
      </c>
      <c r="H27" s="1">
        <f t="shared" si="6"/>
        <v>2765</v>
      </c>
      <c r="I27" s="1">
        <f t="shared" si="6"/>
        <v>1105</v>
      </c>
    </row>
    <row r="28" spans="1:9" s="1" customFormat="1" ht="10.199999999999999" x14ac:dyDescent="0.2">
      <c r="A28" s="1" t="s">
        <v>112</v>
      </c>
      <c r="B28" s="1">
        <f>SUM(C28:F28)</f>
        <v>956</v>
      </c>
      <c r="C28" s="1">
        <f t="shared" ref="C28:E29" si="7">C6-C17</f>
        <v>83</v>
      </c>
      <c r="D28" s="1">
        <f t="shared" si="7"/>
        <v>200</v>
      </c>
      <c r="E28" s="1">
        <f t="shared" si="7"/>
        <v>146</v>
      </c>
      <c r="F28" s="1">
        <f>SUM(G28:J28)</f>
        <v>527</v>
      </c>
      <c r="G28" s="1">
        <f t="shared" si="6"/>
        <v>238</v>
      </c>
      <c r="H28" s="1">
        <f t="shared" si="6"/>
        <v>193</v>
      </c>
      <c r="I28" s="1">
        <f t="shared" si="6"/>
        <v>96</v>
      </c>
    </row>
    <row r="29" spans="1:9" s="1" customFormat="1" ht="10.199999999999999" x14ac:dyDescent="0.2">
      <c r="A29" s="1" t="s">
        <v>113</v>
      </c>
      <c r="B29" s="1">
        <f>SUM(C29:F29)</f>
        <v>180</v>
      </c>
      <c r="C29" s="1">
        <f t="shared" si="7"/>
        <v>32</v>
      </c>
      <c r="D29" s="1">
        <f t="shared" si="7"/>
        <v>27</v>
      </c>
      <c r="E29" s="1">
        <f t="shared" si="7"/>
        <v>45</v>
      </c>
      <c r="F29" s="1">
        <f>SUM(G29:J29)</f>
        <v>76</v>
      </c>
      <c r="G29" s="1">
        <f t="shared" si="6"/>
        <v>34</v>
      </c>
      <c r="H29" s="1">
        <f t="shared" si="6"/>
        <v>30</v>
      </c>
      <c r="I29" s="1">
        <f t="shared" si="6"/>
        <v>12</v>
      </c>
    </row>
    <row r="30" spans="1:9" s="1" customFormat="1" ht="10.199999999999999" x14ac:dyDescent="0.2">
      <c r="A30" s="1" t="s">
        <v>114</v>
      </c>
      <c r="B30" s="5">
        <f t="shared" ref="B30:I30" si="8">B29*100/B28</f>
        <v>18.828451882845187</v>
      </c>
      <c r="C30" s="5">
        <f t="shared" si="8"/>
        <v>38.554216867469883</v>
      </c>
      <c r="D30" s="5">
        <f t="shared" si="8"/>
        <v>13.5</v>
      </c>
      <c r="E30" s="5">
        <f t="shared" si="8"/>
        <v>30.82191780821918</v>
      </c>
      <c r="F30" s="5">
        <f t="shared" si="8"/>
        <v>14.421252371916509</v>
      </c>
      <c r="G30" s="5">
        <f t="shared" si="8"/>
        <v>14.285714285714286</v>
      </c>
      <c r="H30" s="5">
        <f t="shared" si="8"/>
        <v>15.544041450777202</v>
      </c>
      <c r="I30" s="5">
        <f t="shared" si="8"/>
        <v>12.5</v>
      </c>
    </row>
    <row r="31" spans="1:9" s="1" customFormat="1" ht="10.199999999999999" x14ac:dyDescent="0.2">
      <c r="A31" s="1" t="s">
        <v>115</v>
      </c>
      <c r="B31" s="1">
        <f>SUM(C31:F31)</f>
        <v>525</v>
      </c>
      <c r="C31" s="1">
        <f t="shared" ref="C31:E32" si="9">C9-C20</f>
        <v>42</v>
      </c>
      <c r="D31" s="1">
        <f t="shared" si="9"/>
        <v>88</v>
      </c>
      <c r="E31" s="1">
        <f t="shared" si="9"/>
        <v>98</v>
      </c>
      <c r="F31" s="1">
        <f>SUM(G31:J31)</f>
        <v>297</v>
      </c>
      <c r="G31" s="1">
        <f t="shared" ref="G31:I32" si="10">G9-G20</f>
        <v>108</v>
      </c>
      <c r="H31" s="1">
        <f t="shared" si="10"/>
        <v>126</v>
      </c>
      <c r="I31" s="1">
        <f t="shared" si="10"/>
        <v>63</v>
      </c>
    </row>
    <row r="32" spans="1:9" s="1" customFormat="1" ht="10.199999999999999" x14ac:dyDescent="0.2">
      <c r="A32" s="1" t="s">
        <v>113</v>
      </c>
      <c r="B32" s="1">
        <f>SUM(C32:F32)</f>
        <v>56</v>
      </c>
      <c r="C32" s="1">
        <f t="shared" si="9"/>
        <v>10</v>
      </c>
      <c r="D32" s="1">
        <f t="shared" si="9"/>
        <v>23</v>
      </c>
      <c r="E32" s="1">
        <f t="shared" si="9"/>
        <v>-5</v>
      </c>
      <c r="F32" s="1">
        <f>SUM(G32:J32)</f>
        <v>28</v>
      </c>
      <c r="G32" s="1">
        <f t="shared" si="10"/>
        <v>7</v>
      </c>
      <c r="H32" s="1">
        <f t="shared" si="10"/>
        <v>16</v>
      </c>
      <c r="I32" s="1">
        <f t="shared" si="10"/>
        <v>5</v>
      </c>
    </row>
    <row r="33" spans="1:9" s="1" customFormat="1" ht="10.199999999999999" x14ac:dyDescent="0.2">
      <c r="A33" s="1" t="s">
        <v>114</v>
      </c>
      <c r="B33" s="5">
        <f t="shared" ref="B33:I33" si="11">B32*100/B31</f>
        <v>10.666666666666666</v>
      </c>
      <c r="C33" s="5">
        <f t="shared" si="11"/>
        <v>23.80952380952381</v>
      </c>
      <c r="D33" s="5">
        <f t="shared" si="11"/>
        <v>26.136363636363637</v>
      </c>
      <c r="E33" s="5">
        <f t="shared" si="11"/>
        <v>-5.1020408163265305</v>
      </c>
      <c r="F33" s="5">
        <f t="shared" si="11"/>
        <v>9.4276094276094273</v>
      </c>
      <c r="G33" s="5">
        <f t="shared" si="11"/>
        <v>6.4814814814814818</v>
      </c>
      <c r="H33" s="5">
        <f t="shared" si="11"/>
        <v>12.698412698412698</v>
      </c>
      <c r="I33" s="5">
        <f t="shared" si="11"/>
        <v>7.9365079365079367</v>
      </c>
    </row>
    <row r="34" spans="1:9" s="1" customFormat="1" ht="10.199999999999999" x14ac:dyDescent="0.2">
      <c r="A34" s="1" t="s">
        <v>116</v>
      </c>
      <c r="B34" s="1">
        <f>SUM(C34:F34)</f>
        <v>9537</v>
      </c>
      <c r="C34" s="1">
        <f t="shared" ref="C34:E35" si="12">C12-C23</f>
        <v>851</v>
      </c>
      <c r="D34" s="1">
        <f t="shared" si="12"/>
        <v>2380</v>
      </c>
      <c r="E34" s="1">
        <f t="shared" si="12"/>
        <v>1263</v>
      </c>
      <c r="F34" s="1">
        <f>SUM(G34:J34)</f>
        <v>5043</v>
      </c>
      <c r="G34" s="1">
        <f t="shared" ref="G34:I35" si="13">G12-G23</f>
        <v>1651</v>
      </c>
      <c r="H34" s="1">
        <f t="shared" si="13"/>
        <v>2446</v>
      </c>
      <c r="I34" s="1">
        <f t="shared" si="13"/>
        <v>946</v>
      </c>
    </row>
    <row r="35" spans="1:9" s="1" customFormat="1" ht="10.199999999999999" x14ac:dyDescent="0.2">
      <c r="A35" s="1" t="s">
        <v>113</v>
      </c>
      <c r="B35" s="1">
        <f>SUM(C35:F35)</f>
        <v>1452</v>
      </c>
      <c r="C35" s="1">
        <f t="shared" si="12"/>
        <v>296</v>
      </c>
      <c r="D35" s="1">
        <f t="shared" si="12"/>
        <v>302</v>
      </c>
      <c r="E35" s="1">
        <f t="shared" si="12"/>
        <v>277</v>
      </c>
      <c r="F35" s="1">
        <f>SUM(G35:J35)</f>
        <v>577</v>
      </c>
      <c r="G35" s="1">
        <f t="shared" si="13"/>
        <v>162</v>
      </c>
      <c r="H35" s="1">
        <f t="shared" si="13"/>
        <v>325</v>
      </c>
      <c r="I35" s="1">
        <f t="shared" si="13"/>
        <v>90</v>
      </c>
    </row>
    <row r="36" spans="1:9" s="1" customFormat="1" ht="10.199999999999999" x14ac:dyDescent="0.2">
      <c r="A36" s="1" t="s">
        <v>114</v>
      </c>
      <c r="B36" s="5">
        <f t="shared" ref="B36:I36" si="14">B35*100/B34</f>
        <v>15.224913494809689</v>
      </c>
      <c r="C36" s="5">
        <f t="shared" si="14"/>
        <v>34.782608695652172</v>
      </c>
      <c r="D36" s="5">
        <f t="shared" si="14"/>
        <v>12.6890756302521</v>
      </c>
      <c r="E36" s="5">
        <f t="shared" si="14"/>
        <v>21.931908155186065</v>
      </c>
      <c r="F36" s="5">
        <f t="shared" si="14"/>
        <v>11.441602220900258</v>
      </c>
      <c r="G36" s="5">
        <f t="shared" si="14"/>
        <v>9.812235009085402</v>
      </c>
      <c r="H36" s="5">
        <f t="shared" si="14"/>
        <v>13.286999182338512</v>
      </c>
      <c r="I36" s="5">
        <f t="shared" si="14"/>
        <v>9.513742071881607</v>
      </c>
    </row>
    <row r="37" spans="1:9" s="1" customFormat="1" ht="10.199999999999999" x14ac:dyDescent="0.2">
      <c r="A37" s="13" t="s">
        <v>251</v>
      </c>
      <c r="B37" s="13"/>
      <c r="C37" s="13"/>
      <c r="D37" s="13"/>
      <c r="E37" s="13"/>
      <c r="F37" s="13"/>
      <c r="G37" s="13"/>
      <c r="H37" s="13"/>
      <c r="I37" s="13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F9A6-8161-402E-B4FC-94D5CD9B54FE}">
  <dimension ref="A1:I29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276</v>
      </c>
    </row>
    <row r="2" spans="1:9" s="1" customFormat="1" ht="10.199999999999999" x14ac:dyDescent="0.2">
      <c r="A2" s="2" t="s">
        <v>260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119</v>
      </c>
      <c r="F3" s="1">
        <f t="shared" ref="F3:F2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120</v>
      </c>
      <c r="B5" s="1">
        <f t="shared" ref="B5:B10" si="1">SUM(C5:F5)</f>
        <v>10335</v>
      </c>
      <c r="C5" s="1">
        <f>SUM(C6:C10)</f>
        <v>1579</v>
      </c>
      <c r="D5" s="1">
        <f>SUM(D6:D10)</f>
        <v>3995</v>
      </c>
      <c r="E5" s="1">
        <f>SUM(E6:E10)</f>
        <v>1324</v>
      </c>
      <c r="F5" s="1">
        <f t="shared" si="0"/>
        <v>3437</v>
      </c>
      <c r="G5" s="1">
        <f>SUM(G6:G10)</f>
        <v>1153</v>
      </c>
      <c r="H5" s="1">
        <f>SUM(H6:H10)</f>
        <v>1584</v>
      </c>
      <c r="I5" s="1">
        <f>SUM(I6:I10)</f>
        <v>700</v>
      </c>
    </row>
    <row r="6" spans="1:9" s="1" customFormat="1" ht="10.199999999999999" x14ac:dyDescent="0.2">
      <c r="A6" s="1" t="s">
        <v>121</v>
      </c>
      <c r="B6" s="1">
        <f t="shared" si="1"/>
        <v>4607</v>
      </c>
      <c r="C6" s="1">
        <v>473</v>
      </c>
      <c r="D6" s="1">
        <v>2511</v>
      </c>
      <c r="E6" s="1">
        <v>569</v>
      </c>
      <c r="F6" s="1">
        <f t="shared" si="0"/>
        <v>1054</v>
      </c>
      <c r="G6" s="1">
        <v>272</v>
      </c>
      <c r="H6" s="1">
        <v>611</v>
      </c>
      <c r="I6" s="1">
        <v>171</v>
      </c>
    </row>
    <row r="7" spans="1:9" s="1" customFormat="1" ht="10.199999999999999" x14ac:dyDescent="0.2">
      <c r="A7" s="1" t="s">
        <v>122</v>
      </c>
      <c r="B7" s="1">
        <f t="shared" si="1"/>
        <v>882</v>
      </c>
      <c r="C7" s="1">
        <v>89</v>
      </c>
      <c r="D7" s="1">
        <v>289</v>
      </c>
      <c r="E7" s="1">
        <v>104</v>
      </c>
      <c r="F7" s="1">
        <f t="shared" si="0"/>
        <v>400</v>
      </c>
      <c r="G7" s="1">
        <v>92</v>
      </c>
      <c r="H7" s="1">
        <v>221</v>
      </c>
      <c r="I7" s="1">
        <v>87</v>
      </c>
    </row>
    <row r="8" spans="1:9" s="1" customFormat="1" ht="10.199999999999999" x14ac:dyDescent="0.2">
      <c r="A8" s="1" t="s">
        <v>123</v>
      </c>
      <c r="B8" s="1">
        <f t="shared" si="1"/>
        <v>4043</v>
      </c>
      <c r="C8" s="1">
        <v>973</v>
      </c>
      <c r="D8" s="1">
        <v>810</v>
      </c>
      <c r="E8" s="1">
        <v>538</v>
      </c>
      <c r="F8" s="1">
        <f t="shared" si="0"/>
        <v>1722</v>
      </c>
      <c r="G8" s="1">
        <v>774</v>
      </c>
      <c r="H8" s="1">
        <v>557</v>
      </c>
      <c r="I8" s="1">
        <v>391</v>
      </c>
    </row>
    <row r="9" spans="1:9" s="1" customFormat="1" ht="10.199999999999999" x14ac:dyDescent="0.2">
      <c r="A9" s="1" t="s">
        <v>124</v>
      </c>
      <c r="B9" s="1">
        <f t="shared" si="1"/>
        <v>634</v>
      </c>
      <c r="C9" s="1">
        <v>43</v>
      </c>
      <c r="D9" s="1">
        <v>304</v>
      </c>
      <c r="E9" s="1">
        <v>107</v>
      </c>
      <c r="F9" s="1">
        <f t="shared" si="0"/>
        <v>180</v>
      </c>
      <c r="G9" s="1">
        <v>3</v>
      </c>
      <c r="H9" s="1">
        <v>141</v>
      </c>
      <c r="I9" s="1">
        <v>36</v>
      </c>
    </row>
    <row r="10" spans="1:9" s="1" customFormat="1" ht="10.199999999999999" x14ac:dyDescent="0.2">
      <c r="A10" s="1" t="s">
        <v>125</v>
      </c>
      <c r="B10" s="1">
        <f t="shared" si="1"/>
        <v>169</v>
      </c>
      <c r="C10" s="1">
        <v>1</v>
      </c>
      <c r="D10" s="1">
        <v>81</v>
      </c>
      <c r="E10" s="1">
        <v>6</v>
      </c>
      <c r="F10" s="1">
        <f t="shared" si="0"/>
        <v>81</v>
      </c>
      <c r="G10" s="1">
        <v>12</v>
      </c>
      <c r="H10" s="1">
        <v>54</v>
      </c>
      <c r="I10" s="1">
        <v>15</v>
      </c>
    </row>
    <row r="11" spans="1:9" s="1" customFormat="1" ht="10.199999999999999" x14ac:dyDescent="0.2">
      <c r="F11" s="1">
        <f t="shared" si="0"/>
        <v>0</v>
      </c>
    </row>
    <row r="12" spans="1:9" s="1" customFormat="1" ht="10.199999999999999" x14ac:dyDescent="0.2">
      <c r="A12" s="1" t="s">
        <v>126</v>
      </c>
      <c r="B12" s="1">
        <f t="shared" ref="B12:B17" si="2">SUM(C12:F12)</f>
        <v>3042</v>
      </c>
      <c r="C12" s="1">
        <f>SUM(C13:C17)</f>
        <v>570</v>
      </c>
      <c r="D12" s="1">
        <f>SUM(D13:D17)</f>
        <v>826</v>
      </c>
      <c r="E12" s="1">
        <f>SUM(E13:E17)</f>
        <v>518</v>
      </c>
      <c r="F12" s="1">
        <f t="shared" si="0"/>
        <v>1128</v>
      </c>
      <c r="G12" s="1">
        <f>SUM(G13:G17)</f>
        <v>278</v>
      </c>
      <c r="H12" s="1">
        <f>SUM(H13:H17)</f>
        <v>647</v>
      </c>
      <c r="I12" s="1">
        <f>SUM(I13:I17)</f>
        <v>203</v>
      </c>
    </row>
    <row r="13" spans="1:9" s="1" customFormat="1" ht="10.199999999999999" x14ac:dyDescent="0.2">
      <c r="A13" s="1" t="s">
        <v>121</v>
      </c>
      <c r="B13" s="1">
        <f t="shared" si="2"/>
        <v>1448</v>
      </c>
      <c r="C13" s="1">
        <v>200</v>
      </c>
      <c r="D13" s="1">
        <v>553</v>
      </c>
      <c r="E13" s="1">
        <v>187</v>
      </c>
      <c r="F13" s="1">
        <f t="shared" si="0"/>
        <v>508</v>
      </c>
      <c r="G13" s="1">
        <v>100</v>
      </c>
      <c r="H13" s="1">
        <v>336</v>
      </c>
      <c r="I13" s="1">
        <v>72</v>
      </c>
    </row>
    <row r="14" spans="1:9" s="1" customFormat="1" ht="10.199999999999999" x14ac:dyDescent="0.2">
      <c r="A14" s="1" t="s">
        <v>122</v>
      </c>
      <c r="B14" s="1">
        <f t="shared" si="2"/>
        <v>350</v>
      </c>
      <c r="C14" s="1">
        <v>44</v>
      </c>
      <c r="D14" s="1">
        <v>54</v>
      </c>
      <c r="E14" s="1">
        <v>35</v>
      </c>
      <c r="F14" s="1">
        <f t="shared" si="0"/>
        <v>217</v>
      </c>
      <c r="G14" s="1">
        <v>43</v>
      </c>
      <c r="H14" s="1">
        <v>162</v>
      </c>
      <c r="I14" s="1">
        <v>12</v>
      </c>
    </row>
    <row r="15" spans="1:9" s="1" customFormat="1" ht="10.199999999999999" x14ac:dyDescent="0.2">
      <c r="A15" s="1" t="s">
        <v>123</v>
      </c>
      <c r="B15" s="1">
        <f t="shared" si="2"/>
        <v>1004</v>
      </c>
      <c r="C15" s="1">
        <v>305</v>
      </c>
      <c r="D15" s="1">
        <v>164</v>
      </c>
      <c r="E15" s="1">
        <v>245</v>
      </c>
      <c r="F15" s="1">
        <f t="shared" si="0"/>
        <v>290</v>
      </c>
      <c r="G15" s="1">
        <v>130</v>
      </c>
      <c r="H15" s="1">
        <v>103</v>
      </c>
      <c r="I15" s="1">
        <v>57</v>
      </c>
    </row>
    <row r="16" spans="1:9" s="1" customFormat="1" ht="10.199999999999999" x14ac:dyDescent="0.2">
      <c r="A16" s="1" t="s">
        <v>124</v>
      </c>
      <c r="B16" s="1">
        <f t="shared" si="2"/>
        <v>132</v>
      </c>
      <c r="C16" s="1">
        <v>20</v>
      </c>
      <c r="D16" s="1">
        <v>36</v>
      </c>
      <c r="E16" s="1">
        <v>25</v>
      </c>
      <c r="F16" s="1">
        <f t="shared" si="0"/>
        <v>51</v>
      </c>
      <c r="G16" s="1">
        <v>3</v>
      </c>
      <c r="H16" s="1">
        <v>11</v>
      </c>
      <c r="I16" s="1">
        <v>37</v>
      </c>
    </row>
    <row r="17" spans="1:9" s="1" customFormat="1" ht="10.199999999999999" x14ac:dyDescent="0.2">
      <c r="A17" s="1" t="s">
        <v>125</v>
      </c>
      <c r="B17" s="1">
        <f t="shared" si="2"/>
        <v>108</v>
      </c>
      <c r="C17" s="1">
        <v>1</v>
      </c>
      <c r="D17" s="1">
        <v>19</v>
      </c>
      <c r="E17" s="1">
        <v>26</v>
      </c>
      <c r="F17" s="1">
        <f t="shared" si="0"/>
        <v>62</v>
      </c>
      <c r="G17" s="1">
        <v>2</v>
      </c>
      <c r="H17" s="1">
        <v>35</v>
      </c>
      <c r="I17" s="1">
        <v>25</v>
      </c>
    </row>
    <row r="18" spans="1:9" s="1" customFormat="1" ht="10.199999999999999" x14ac:dyDescent="0.2">
      <c r="F18" s="1">
        <f t="shared" si="0"/>
        <v>0</v>
      </c>
    </row>
    <row r="19" spans="1:9" s="1" customFormat="1" ht="10.199999999999999" x14ac:dyDescent="0.2">
      <c r="A19" s="1" t="s">
        <v>129</v>
      </c>
      <c r="B19" s="1">
        <f>SUM(C19:F19)</f>
        <v>638</v>
      </c>
      <c r="C19" s="1">
        <f>SUM(C20:C22)</f>
        <v>112</v>
      </c>
      <c r="D19" s="1">
        <f>SUM(D20:D22)</f>
        <v>181</v>
      </c>
      <c r="E19" s="1">
        <f>SUM(E20:E22)</f>
        <v>53</v>
      </c>
      <c r="F19" s="1">
        <f t="shared" si="0"/>
        <v>292</v>
      </c>
      <c r="G19" s="1">
        <f>SUM(G20:G22)</f>
        <v>54</v>
      </c>
      <c r="H19" s="1">
        <f>SUM(H20:H22)</f>
        <v>202</v>
      </c>
      <c r="I19" s="1">
        <f>SUM(I20:I22)</f>
        <v>36</v>
      </c>
    </row>
    <row r="20" spans="1:9" s="1" customFormat="1" ht="10.199999999999999" x14ac:dyDescent="0.2">
      <c r="A20" s="1" t="s">
        <v>127</v>
      </c>
      <c r="B20" s="1">
        <f>SUM(C20:F20)</f>
        <v>376</v>
      </c>
      <c r="C20" s="1">
        <v>82</v>
      </c>
      <c r="D20" s="1">
        <v>69</v>
      </c>
      <c r="E20" s="1">
        <v>42</v>
      </c>
      <c r="F20" s="1">
        <f t="shared" si="0"/>
        <v>183</v>
      </c>
      <c r="G20" s="1">
        <v>53</v>
      </c>
      <c r="H20" s="1">
        <v>116</v>
      </c>
      <c r="I20" s="1">
        <v>14</v>
      </c>
    </row>
    <row r="21" spans="1:9" s="1" customFormat="1" ht="10.199999999999999" x14ac:dyDescent="0.2">
      <c r="A21" s="1" t="s">
        <v>124</v>
      </c>
      <c r="B21" s="1">
        <f>SUM(C21:F21)</f>
        <v>232</v>
      </c>
      <c r="C21" s="1">
        <v>30</v>
      </c>
      <c r="D21" s="1">
        <v>99</v>
      </c>
      <c r="E21" s="1">
        <v>9</v>
      </c>
      <c r="F21" s="1">
        <f t="shared" si="0"/>
        <v>94</v>
      </c>
      <c r="G21" s="1">
        <v>0</v>
      </c>
      <c r="H21" s="1">
        <v>76</v>
      </c>
      <c r="I21" s="1">
        <v>18</v>
      </c>
    </row>
    <row r="22" spans="1:9" s="1" customFormat="1" ht="10.199999999999999" x14ac:dyDescent="0.2">
      <c r="A22" s="1" t="s">
        <v>125</v>
      </c>
      <c r="B22" s="1">
        <f>SUM(C22:F22)</f>
        <v>30</v>
      </c>
      <c r="C22" s="1">
        <v>0</v>
      </c>
      <c r="D22" s="1">
        <v>13</v>
      </c>
      <c r="E22" s="1">
        <v>2</v>
      </c>
      <c r="F22" s="1">
        <f t="shared" si="0"/>
        <v>15</v>
      </c>
      <c r="G22" s="1">
        <v>1</v>
      </c>
      <c r="H22" s="1">
        <v>10</v>
      </c>
      <c r="I22" s="1">
        <v>4</v>
      </c>
    </row>
    <row r="23" spans="1:9" s="1" customFormat="1" ht="10.199999999999999" x14ac:dyDescent="0.2">
      <c r="F23" s="1">
        <f t="shared" si="0"/>
        <v>0</v>
      </c>
    </row>
    <row r="24" spans="1:9" s="1" customFormat="1" ht="10.199999999999999" x14ac:dyDescent="0.2">
      <c r="A24" s="1" t="s">
        <v>128</v>
      </c>
      <c r="B24" s="1">
        <f>SUM(C24:F24)</f>
        <v>125</v>
      </c>
      <c r="C24" s="1">
        <f>SUM(C25:C27)</f>
        <v>25</v>
      </c>
      <c r="D24" s="1">
        <f>SUM(D25:D27)</f>
        <v>25</v>
      </c>
      <c r="E24" s="1">
        <f>SUM(E25:E27)</f>
        <v>31</v>
      </c>
      <c r="F24" s="1">
        <f t="shared" si="0"/>
        <v>44</v>
      </c>
      <c r="G24" s="1">
        <f>SUM(G25:G27)</f>
        <v>1</v>
      </c>
      <c r="H24" s="1">
        <f>SUM(H25:H27)</f>
        <v>14</v>
      </c>
      <c r="I24" s="1">
        <f>SUM(I25:I27)</f>
        <v>29</v>
      </c>
    </row>
    <row r="25" spans="1:9" s="1" customFormat="1" ht="10.199999999999999" x14ac:dyDescent="0.2">
      <c r="A25" s="1" t="s">
        <v>127</v>
      </c>
      <c r="B25" s="1">
        <f>SUM(C25:F25)</f>
        <v>36</v>
      </c>
      <c r="C25" s="1">
        <v>13</v>
      </c>
      <c r="D25" s="1">
        <v>3</v>
      </c>
      <c r="E25" s="1">
        <v>14</v>
      </c>
      <c r="F25" s="1">
        <f t="shared" si="0"/>
        <v>6</v>
      </c>
      <c r="G25" s="1">
        <v>1</v>
      </c>
      <c r="H25" s="1">
        <v>4</v>
      </c>
      <c r="I25" s="1">
        <v>1</v>
      </c>
    </row>
    <row r="26" spans="1:9" s="1" customFormat="1" ht="10.199999999999999" x14ac:dyDescent="0.2">
      <c r="A26" s="1" t="s">
        <v>124</v>
      </c>
      <c r="B26" s="1">
        <f>SUM(C26:F26)</f>
        <v>65</v>
      </c>
      <c r="C26" s="1">
        <v>12</v>
      </c>
      <c r="D26" s="1">
        <v>12</v>
      </c>
      <c r="E26" s="1">
        <v>6</v>
      </c>
      <c r="F26" s="1">
        <f t="shared" si="0"/>
        <v>35</v>
      </c>
      <c r="G26" s="1">
        <v>0</v>
      </c>
      <c r="H26" s="1">
        <v>8</v>
      </c>
      <c r="I26" s="1">
        <v>27</v>
      </c>
    </row>
    <row r="27" spans="1:9" s="1" customFormat="1" ht="10.199999999999999" x14ac:dyDescent="0.2">
      <c r="A27" s="1" t="s">
        <v>125</v>
      </c>
      <c r="B27" s="1">
        <f>SUM(C27:F27)</f>
        <v>24</v>
      </c>
      <c r="C27" s="1">
        <v>0</v>
      </c>
      <c r="D27" s="1">
        <v>10</v>
      </c>
      <c r="E27" s="1">
        <v>11</v>
      </c>
      <c r="F27" s="1">
        <f t="shared" si="0"/>
        <v>3</v>
      </c>
      <c r="G27" s="1">
        <v>0</v>
      </c>
      <c r="H27" s="1">
        <v>2</v>
      </c>
      <c r="I27" s="1">
        <v>1</v>
      </c>
    </row>
    <row r="28" spans="1:9" s="1" customFormat="1" ht="10.199999999999999" x14ac:dyDescent="0.2">
      <c r="A28" s="13" t="s">
        <v>251</v>
      </c>
      <c r="B28" s="13"/>
      <c r="C28" s="13"/>
      <c r="D28" s="13"/>
      <c r="E28" s="13"/>
      <c r="F28" s="13"/>
      <c r="G28" s="13"/>
      <c r="H28" s="13"/>
      <c r="I28" s="13"/>
    </row>
    <row r="29" spans="1:9" s="1" customFormat="1" ht="10.199999999999999" x14ac:dyDescent="0.2"/>
  </sheetData>
  <mergeCells count="1">
    <mergeCell ref="A28:I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6979-EFF2-4DC3-9517-6242DBB8E0C3}">
  <dimension ref="A1:I48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277</v>
      </c>
    </row>
    <row r="2" spans="1:9" s="1" customFormat="1" ht="10.199999999999999" x14ac:dyDescent="0.2">
      <c r="A2" s="2" t="s">
        <v>261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130</v>
      </c>
      <c r="F3" s="1">
        <f t="shared" ref="F3:F46" si="0">G3+H3+I3</f>
        <v>0</v>
      </c>
    </row>
    <row r="4" spans="1:9" s="1" customFormat="1" ht="10.199999999999999" x14ac:dyDescent="0.2">
      <c r="A4" s="1" t="s">
        <v>131</v>
      </c>
      <c r="F4" s="1">
        <f t="shared" si="0"/>
        <v>0</v>
      </c>
    </row>
    <row r="5" spans="1:9" s="1" customFormat="1" ht="10.199999999999999" x14ac:dyDescent="0.2">
      <c r="F5" s="1">
        <f t="shared" si="0"/>
        <v>0</v>
      </c>
    </row>
    <row r="6" spans="1:9" s="1" customFormat="1" ht="10.199999999999999" x14ac:dyDescent="0.2">
      <c r="A6" s="1" t="s">
        <v>1</v>
      </c>
      <c r="B6" s="1">
        <f t="shared" ref="B6:B18" si="1">SUM(C6:F6)</f>
        <v>13377</v>
      </c>
      <c r="C6" s="1">
        <f>SUM(C7:C18)</f>
        <v>2149</v>
      </c>
      <c r="D6" s="1">
        <f>SUM(D7:D18)</f>
        <v>4821</v>
      </c>
      <c r="E6" s="1">
        <f>SUM(E7:E18)</f>
        <v>1842</v>
      </c>
      <c r="F6" s="1">
        <f t="shared" si="0"/>
        <v>4565</v>
      </c>
      <c r="G6" s="1">
        <f>SUM(G7:G18)</f>
        <v>1431</v>
      </c>
      <c r="H6" s="1">
        <f>SUM(H7:H18)</f>
        <v>2231</v>
      </c>
      <c r="I6" s="1">
        <f>SUM(I7:I18)</f>
        <v>903</v>
      </c>
    </row>
    <row r="7" spans="1:9" s="1" customFormat="1" ht="10.199999999999999" x14ac:dyDescent="0.2">
      <c r="A7" s="1" t="s">
        <v>132</v>
      </c>
      <c r="B7" s="1">
        <f t="shared" si="1"/>
        <v>3022</v>
      </c>
      <c r="C7" s="1">
        <v>394</v>
      </c>
      <c r="D7" s="1">
        <v>1190</v>
      </c>
      <c r="E7" s="1">
        <v>332</v>
      </c>
      <c r="F7" s="1">
        <f t="shared" si="0"/>
        <v>1106</v>
      </c>
      <c r="G7" s="1">
        <v>415</v>
      </c>
      <c r="H7" s="1">
        <v>484</v>
      </c>
      <c r="I7" s="1">
        <v>207</v>
      </c>
    </row>
    <row r="8" spans="1:9" s="1" customFormat="1" ht="10.199999999999999" x14ac:dyDescent="0.2">
      <c r="A8" s="1" t="s">
        <v>133</v>
      </c>
      <c r="B8" s="1">
        <f t="shared" si="1"/>
        <v>1207</v>
      </c>
      <c r="C8" s="1">
        <v>231</v>
      </c>
      <c r="D8" s="1">
        <v>496</v>
      </c>
      <c r="E8" s="1">
        <v>147</v>
      </c>
      <c r="F8" s="1">
        <f t="shared" si="0"/>
        <v>333</v>
      </c>
      <c r="G8" s="1">
        <v>107</v>
      </c>
      <c r="H8" s="1">
        <v>153</v>
      </c>
      <c r="I8" s="1">
        <v>73</v>
      </c>
    </row>
    <row r="9" spans="1:9" s="1" customFormat="1" ht="10.199999999999999" x14ac:dyDescent="0.2">
      <c r="A9" s="1" t="s">
        <v>134</v>
      </c>
      <c r="B9" s="1">
        <f t="shared" si="1"/>
        <v>342</v>
      </c>
      <c r="C9" s="1">
        <v>29</v>
      </c>
      <c r="D9" s="1">
        <v>78</v>
      </c>
      <c r="E9" s="1">
        <v>84</v>
      </c>
      <c r="F9" s="1">
        <f t="shared" si="0"/>
        <v>151</v>
      </c>
      <c r="G9" s="1">
        <v>48</v>
      </c>
      <c r="H9" s="1">
        <v>74</v>
      </c>
      <c r="I9" s="1">
        <v>29</v>
      </c>
    </row>
    <row r="10" spans="1:9" s="1" customFormat="1" ht="10.199999999999999" x14ac:dyDescent="0.2">
      <c r="A10" s="1" t="s">
        <v>135</v>
      </c>
      <c r="B10" s="1">
        <f t="shared" si="1"/>
        <v>1619</v>
      </c>
      <c r="C10" s="1">
        <v>406</v>
      </c>
      <c r="D10" s="1">
        <v>501</v>
      </c>
      <c r="E10" s="1">
        <v>190</v>
      </c>
      <c r="F10" s="1">
        <f t="shared" si="0"/>
        <v>522</v>
      </c>
      <c r="G10" s="1">
        <v>166</v>
      </c>
      <c r="H10" s="1">
        <v>242</v>
      </c>
      <c r="I10" s="1">
        <v>114</v>
      </c>
    </row>
    <row r="11" spans="1:9" s="1" customFormat="1" ht="10.199999999999999" x14ac:dyDescent="0.2">
      <c r="A11" s="1" t="s">
        <v>136</v>
      </c>
      <c r="B11" s="1">
        <f t="shared" si="1"/>
        <v>2086</v>
      </c>
      <c r="C11" s="1">
        <v>424</v>
      </c>
      <c r="D11" s="1">
        <v>727</v>
      </c>
      <c r="E11" s="1">
        <v>304</v>
      </c>
      <c r="F11" s="1">
        <f t="shared" si="0"/>
        <v>631</v>
      </c>
      <c r="G11" s="1">
        <v>213</v>
      </c>
      <c r="H11" s="1">
        <v>285</v>
      </c>
      <c r="I11" s="1">
        <v>133</v>
      </c>
    </row>
    <row r="12" spans="1:9" s="1" customFormat="1" ht="10.199999999999999" x14ac:dyDescent="0.2">
      <c r="A12" s="1" t="s">
        <v>137</v>
      </c>
      <c r="B12" s="1">
        <f t="shared" si="1"/>
        <v>864</v>
      </c>
      <c r="C12" s="1">
        <v>83</v>
      </c>
      <c r="D12" s="1">
        <v>438</v>
      </c>
      <c r="E12" s="1">
        <v>91</v>
      </c>
      <c r="F12" s="1">
        <f t="shared" si="0"/>
        <v>252</v>
      </c>
      <c r="G12" s="1">
        <v>53</v>
      </c>
      <c r="H12" s="1">
        <v>108</v>
      </c>
      <c r="I12" s="1">
        <v>91</v>
      </c>
    </row>
    <row r="13" spans="1:9" s="1" customFormat="1" ht="10.199999999999999" x14ac:dyDescent="0.2">
      <c r="A13" s="1" t="s">
        <v>138</v>
      </c>
      <c r="B13" s="1">
        <f t="shared" si="1"/>
        <v>411</v>
      </c>
      <c r="C13" s="1">
        <v>42</v>
      </c>
      <c r="D13" s="1">
        <v>151</v>
      </c>
      <c r="E13" s="1">
        <v>94</v>
      </c>
      <c r="F13" s="1">
        <f t="shared" si="0"/>
        <v>124</v>
      </c>
      <c r="G13" s="1">
        <v>45</v>
      </c>
      <c r="H13" s="1">
        <v>49</v>
      </c>
      <c r="I13" s="1">
        <v>30</v>
      </c>
    </row>
    <row r="14" spans="1:9" s="1" customFormat="1" ht="10.199999999999999" x14ac:dyDescent="0.2">
      <c r="A14" s="1" t="s">
        <v>139</v>
      </c>
      <c r="B14" s="1">
        <f t="shared" si="1"/>
        <v>1174</v>
      </c>
      <c r="C14" s="1">
        <v>113</v>
      </c>
      <c r="D14" s="1">
        <v>353</v>
      </c>
      <c r="E14" s="1">
        <v>326</v>
      </c>
      <c r="F14" s="1">
        <f t="shared" si="0"/>
        <v>382</v>
      </c>
      <c r="G14" s="1">
        <v>110</v>
      </c>
      <c r="H14" s="1">
        <v>211</v>
      </c>
      <c r="I14" s="1">
        <v>61</v>
      </c>
    </row>
    <row r="15" spans="1:9" s="1" customFormat="1" ht="10.199999999999999" x14ac:dyDescent="0.2">
      <c r="A15" s="1" t="s">
        <v>140</v>
      </c>
      <c r="B15" s="1">
        <f t="shared" si="1"/>
        <v>278</v>
      </c>
      <c r="C15" s="1">
        <v>46</v>
      </c>
      <c r="D15" s="1">
        <v>116</v>
      </c>
      <c r="E15" s="1">
        <v>14</v>
      </c>
      <c r="F15" s="1">
        <f t="shared" si="0"/>
        <v>102</v>
      </c>
      <c r="G15" s="1">
        <v>4</v>
      </c>
      <c r="H15" s="1">
        <v>53</v>
      </c>
      <c r="I15" s="1">
        <v>45</v>
      </c>
    </row>
    <row r="16" spans="1:9" s="1" customFormat="1" ht="10.199999999999999" x14ac:dyDescent="0.2">
      <c r="A16" s="1" t="s">
        <v>141</v>
      </c>
      <c r="B16" s="1">
        <f t="shared" si="1"/>
        <v>265</v>
      </c>
      <c r="C16" s="1">
        <v>74</v>
      </c>
      <c r="D16" s="1">
        <v>47</v>
      </c>
      <c r="E16" s="1">
        <v>36</v>
      </c>
      <c r="F16" s="1">
        <f t="shared" si="0"/>
        <v>108</v>
      </c>
      <c r="G16" s="1">
        <v>45</v>
      </c>
      <c r="H16" s="1">
        <v>51</v>
      </c>
      <c r="I16" s="1">
        <v>12</v>
      </c>
    </row>
    <row r="17" spans="1:9" s="1" customFormat="1" ht="10.199999999999999" x14ac:dyDescent="0.2">
      <c r="A17" s="1" t="s">
        <v>142</v>
      </c>
      <c r="B17" s="1">
        <f t="shared" si="1"/>
        <v>1872</v>
      </c>
      <c r="C17" s="1">
        <v>247</v>
      </c>
      <c r="D17" s="1">
        <v>619</v>
      </c>
      <c r="E17" s="1">
        <v>209</v>
      </c>
      <c r="F17" s="1">
        <f t="shared" si="0"/>
        <v>797</v>
      </c>
      <c r="G17" s="1">
        <v>208</v>
      </c>
      <c r="H17" s="1">
        <v>486</v>
      </c>
      <c r="I17" s="1">
        <v>103</v>
      </c>
    </row>
    <row r="18" spans="1:9" s="1" customFormat="1" ht="10.199999999999999" x14ac:dyDescent="0.2">
      <c r="A18" s="1" t="s">
        <v>143</v>
      </c>
      <c r="B18" s="1">
        <f t="shared" si="1"/>
        <v>237</v>
      </c>
      <c r="C18" s="1">
        <v>60</v>
      </c>
      <c r="D18" s="1">
        <v>105</v>
      </c>
      <c r="E18" s="1">
        <v>15</v>
      </c>
      <c r="F18" s="1">
        <f t="shared" si="0"/>
        <v>57</v>
      </c>
      <c r="G18" s="1">
        <v>17</v>
      </c>
      <c r="H18" s="1">
        <v>35</v>
      </c>
      <c r="I18" s="1">
        <v>5</v>
      </c>
    </row>
    <row r="19" spans="1:9" s="1" customFormat="1" ht="10.199999999999999" x14ac:dyDescent="0.2">
      <c r="F19" s="1">
        <f t="shared" si="0"/>
        <v>0</v>
      </c>
    </row>
    <row r="20" spans="1:9" s="1" customFormat="1" ht="10.199999999999999" x14ac:dyDescent="0.2">
      <c r="A20" s="1" t="s">
        <v>145</v>
      </c>
      <c r="B20" s="1">
        <f t="shared" ref="B20:B32" si="2">SUM(C20:F20)</f>
        <v>10335</v>
      </c>
      <c r="C20" s="1">
        <f t="shared" ref="C20:E32" si="3">C6-C34</f>
        <v>1579</v>
      </c>
      <c r="D20" s="1">
        <f t="shared" si="3"/>
        <v>3995</v>
      </c>
      <c r="E20" s="1">
        <f t="shared" si="3"/>
        <v>1324</v>
      </c>
      <c r="F20" s="1">
        <f t="shared" si="0"/>
        <v>3437</v>
      </c>
      <c r="G20" s="1">
        <f t="shared" ref="G20:I32" si="4">G6-G34</f>
        <v>1153</v>
      </c>
      <c r="H20" s="1">
        <f t="shared" si="4"/>
        <v>1584</v>
      </c>
      <c r="I20" s="1">
        <f t="shared" si="4"/>
        <v>700</v>
      </c>
    </row>
    <row r="21" spans="1:9" s="1" customFormat="1" ht="10.199999999999999" x14ac:dyDescent="0.2">
      <c r="A21" s="1" t="s">
        <v>132</v>
      </c>
      <c r="B21" s="1">
        <f t="shared" si="2"/>
        <v>2357</v>
      </c>
      <c r="C21" s="1">
        <f t="shared" si="3"/>
        <v>281</v>
      </c>
      <c r="D21" s="1">
        <f t="shared" si="3"/>
        <v>987</v>
      </c>
      <c r="E21" s="1">
        <f t="shared" si="3"/>
        <v>202</v>
      </c>
      <c r="F21" s="1">
        <f t="shared" si="0"/>
        <v>887</v>
      </c>
      <c r="G21" s="1">
        <f t="shared" si="4"/>
        <v>332</v>
      </c>
      <c r="H21" s="1">
        <f t="shared" si="4"/>
        <v>381</v>
      </c>
      <c r="I21" s="1">
        <f t="shared" si="4"/>
        <v>174</v>
      </c>
    </row>
    <row r="22" spans="1:9" s="1" customFormat="1" ht="10.199999999999999" x14ac:dyDescent="0.2">
      <c r="A22" s="1" t="s">
        <v>133</v>
      </c>
      <c r="B22" s="1">
        <f t="shared" si="2"/>
        <v>1048</v>
      </c>
      <c r="C22" s="1">
        <f t="shared" si="3"/>
        <v>202</v>
      </c>
      <c r="D22" s="1">
        <f t="shared" si="3"/>
        <v>436</v>
      </c>
      <c r="E22" s="1">
        <f t="shared" si="3"/>
        <v>105</v>
      </c>
      <c r="F22" s="1">
        <f t="shared" si="0"/>
        <v>305</v>
      </c>
      <c r="G22" s="1">
        <f t="shared" si="4"/>
        <v>92</v>
      </c>
      <c r="H22" s="1">
        <f t="shared" si="4"/>
        <v>148</v>
      </c>
      <c r="I22" s="1">
        <f t="shared" si="4"/>
        <v>65</v>
      </c>
    </row>
    <row r="23" spans="1:9" s="1" customFormat="1" ht="10.199999999999999" x14ac:dyDescent="0.2">
      <c r="A23" s="1" t="s">
        <v>134</v>
      </c>
      <c r="B23" s="1">
        <f t="shared" si="2"/>
        <v>129</v>
      </c>
      <c r="C23" s="1">
        <f t="shared" si="3"/>
        <v>14</v>
      </c>
      <c r="D23" s="1">
        <f t="shared" si="3"/>
        <v>22</v>
      </c>
      <c r="E23" s="1">
        <f t="shared" si="3"/>
        <v>30</v>
      </c>
      <c r="F23" s="1">
        <f t="shared" si="0"/>
        <v>63</v>
      </c>
      <c r="G23" s="1">
        <f t="shared" si="4"/>
        <v>33</v>
      </c>
      <c r="H23" s="1">
        <f t="shared" si="4"/>
        <v>15</v>
      </c>
      <c r="I23" s="1">
        <f t="shared" si="4"/>
        <v>15</v>
      </c>
    </row>
    <row r="24" spans="1:9" s="1" customFormat="1" ht="10.199999999999999" x14ac:dyDescent="0.2">
      <c r="A24" s="1" t="s">
        <v>135</v>
      </c>
      <c r="B24" s="1">
        <f t="shared" si="2"/>
        <v>831</v>
      </c>
      <c r="C24" s="1">
        <f t="shared" si="3"/>
        <v>176</v>
      </c>
      <c r="D24" s="1">
        <f t="shared" si="3"/>
        <v>301</v>
      </c>
      <c r="E24" s="1">
        <f t="shared" si="3"/>
        <v>75</v>
      </c>
      <c r="F24" s="1">
        <f t="shared" si="0"/>
        <v>279</v>
      </c>
      <c r="G24" s="1">
        <f t="shared" si="4"/>
        <v>126</v>
      </c>
      <c r="H24" s="1">
        <f t="shared" si="4"/>
        <v>77</v>
      </c>
      <c r="I24" s="1">
        <f t="shared" si="4"/>
        <v>76</v>
      </c>
    </row>
    <row r="25" spans="1:9" s="1" customFormat="1" ht="10.199999999999999" x14ac:dyDescent="0.2">
      <c r="A25" s="1" t="s">
        <v>136</v>
      </c>
      <c r="B25" s="1">
        <f t="shared" si="2"/>
        <v>2049</v>
      </c>
      <c r="C25" s="1">
        <f t="shared" si="3"/>
        <v>419</v>
      </c>
      <c r="D25" s="1">
        <f t="shared" si="3"/>
        <v>721</v>
      </c>
      <c r="E25" s="1">
        <f t="shared" si="3"/>
        <v>293</v>
      </c>
      <c r="F25" s="1">
        <f t="shared" si="0"/>
        <v>616</v>
      </c>
      <c r="G25" s="1">
        <f t="shared" si="4"/>
        <v>206</v>
      </c>
      <c r="H25" s="1">
        <f t="shared" si="4"/>
        <v>280</v>
      </c>
      <c r="I25" s="1">
        <f t="shared" si="4"/>
        <v>130</v>
      </c>
    </row>
    <row r="26" spans="1:9" s="1" customFormat="1" ht="10.199999999999999" x14ac:dyDescent="0.2">
      <c r="A26" s="1" t="s">
        <v>137</v>
      </c>
      <c r="B26" s="1">
        <f t="shared" si="2"/>
        <v>693</v>
      </c>
      <c r="C26" s="1">
        <f t="shared" si="3"/>
        <v>71</v>
      </c>
      <c r="D26" s="1">
        <f t="shared" si="3"/>
        <v>396</v>
      </c>
      <c r="E26" s="1">
        <f t="shared" si="3"/>
        <v>63</v>
      </c>
      <c r="F26" s="1">
        <f t="shared" si="0"/>
        <v>163</v>
      </c>
      <c r="G26" s="1">
        <f t="shared" si="4"/>
        <v>39</v>
      </c>
      <c r="H26" s="1">
        <f t="shared" si="4"/>
        <v>73</v>
      </c>
      <c r="I26" s="1">
        <f t="shared" si="4"/>
        <v>51</v>
      </c>
    </row>
    <row r="27" spans="1:9" s="1" customFormat="1" ht="10.199999999999999" x14ac:dyDescent="0.2">
      <c r="A27" s="1" t="s">
        <v>138</v>
      </c>
      <c r="B27" s="1">
        <f t="shared" si="2"/>
        <v>401</v>
      </c>
      <c r="C27" s="1">
        <f t="shared" si="3"/>
        <v>39</v>
      </c>
      <c r="D27" s="1">
        <f t="shared" si="3"/>
        <v>148</v>
      </c>
      <c r="E27" s="1">
        <f t="shared" si="3"/>
        <v>92</v>
      </c>
      <c r="F27" s="1">
        <f t="shared" si="0"/>
        <v>122</v>
      </c>
      <c r="G27" s="1">
        <f t="shared" si="4"/>
        <v>45</v>
      </c>
      <c r="H27" s="1">
        <f t="shared" si="4"/>
        <v>47</v>
      </c>
      <c r="I27" s="1">
        <f t="shared" si="4"/>
        <v>30</v>
      </c>
    </row>
    <row r="28" spans="1:9" s="1" customFormat="1" ht="10.199999999999999" x14ac:dyDescent="0.2">
      <c r="A28" s="1" t="s">
        <v>139</v>
      </c>
      <c r="B28" s="1">
        <f t="shared" si="2"/>
        <v>1129</v>
      </c>
      <c r="C28" s="1">
        <f t="shared" si="3"/>
        <v>111</v>
      </c>
      <c r="D28" s="1">
        <f t="shared" si="3"/>
        <v>331</v>
      </c>
      <c r="E28" s="1">
        <f t="shared" si="3"/>
        <v>316</v>
      </c>
      <c r="F28" s="1">
        <f t="shared" si="0"/>
        <v>371</v>
      </c>
      <c r="G28" s="1">
        <f t="shared" si="4"/>
        <v>104</v>
      </c>
      <c r="H28" s="1">
        <f t="shared" si="4"/>
        <v>207</v>
      </c>
      <c r="I28" s="1">
        <f t="shared" si="4"/>
        <v>60</v>
      </c>
    </row>
    <row r="29" spans="1:9" s="1" customFormat="1" ht="10.199999999999999" x14ac:dyDescent="0.2">
      <c r="A29" s="1" t="s">
        <v>140</v>
      </c>
      <c r="B29" s="1">
        <f t="shared" si="2"/>
        <v>219</v>
      </c>
      <c r="C29" s="1">
        <f t="shared" si="3"/>
        <v>35</v>
      </c>
      <c r="D29" s="1">
        <f t="shared" si="3"/>
        <v>110</v>
      </c>
      <c r="E29" s="1">
        <f t="shared" si="3"/>
        <v>8</v>
      </c>
      <c r="F29" s="1">
        <f t="shared" si="0"/>
        <v>66</v>
      </c>
      <c r="G29" s="1">
        <f t="shared" si="4"/>
        <v>4</v>
      </c>
      <c r="H29" s="1">
        <f t="shared" si="4"/>
        <v>44</v>
      </c>
      <c r="I29" s="1">
        <f t="shared" si="4"/>
        <v>18</v>
      </c>
    </row>
    <row r="30" spans="1:9" s="1" customFormat="1" ht="10.199999999999999" x14ac:dyDescent="0.2">
      <c r="A30" s="1" t="s">
        <v>141</v>
      </c>
      <c r="B30" s="1">
        <f t="shared" si="2"/>
        <v>214</v>
      </c>
      <c r="C30" s="1">
        <f t="shared" si="3"/>
        <v>64</v>
      </c>
      <c r="D30" s="1">
        <f t="shared" si="3"/>
        <v>36</v>
      </c>
      <c r="E30" s="1">
        <f t="shared" si="3"/>
        <v>13</v>
      </c>
      <c r="F30" s="1">
        <f t="shared" si="0"/>
        <v>101</v>
      </c>
      <c r="G30" s="1">
        <f t="shared" si="4"/>
        <v>44</v>
      </c>
      <c r="H30" s="1">
        <f t="shared" si="4"/>
        <v>46</v>
      </c>
      <c r="I30" s="1">
        <f t="shared" si="4"/>
        <v>11</v>
      </c>
    </row>
    <row r="31" spans="1:9" s="1" customFormat="1" ht="10.199999999999999" x14ac:dyDescent="0.2">
      <c r="A31" s="1" t="s">
        <v>142</v>
      </c>
      <c r="B31" s="1">
        <f t="shared" si="2"/>
        <v>1252</v>
      </c>
      <c r="C31" s="1">
        <f t="shared" si="3"/>
        <v>163</v>
      </c>
      <c r="D31" s="1">
        <f t="shared" si="3"/>
        <v>506</v>
      </c>
      <c r="E31" s="1">
        <f t="shared" si="3"/>
        <v>127</v>
      </c>
      <c r="F31" s="1">
        <f t="shared" si="0"/>
        <v>456</v>
      </c>
      <c r="G31" s="1">
        <f t="shared" si="4"/>
        <v>124</v>
      </c>
      <c r="H31" s="1">
        <f t="shared" si="4"/>
        <v>262</v>
      </c>
      <c r="I31" s="1">
        <f t="shared" si="4"/>
        <v>70</v>
      </c>
    </row>
    <row r="32" spans="1:9" s="1" customFormat="1" ht="10.199999999999999" x14ac:dyDescent="0.2">
      <c r="A32" s="1" t="s">
        <v>143</v>
      </c>
      <c r="B32" s="1">
        <f t="shared" si="2"/>
        <v>13</v>
      </c>
      <c r="C32" s="1">
        <f t="shared" si="3"/>
        <v>4</v>
      </c>
      <c r="D32" s="1">
        <f t="shared" si="3"/>
        <v>1</v>
      </c>
      <c r="E32" s="1">
        <f t="shared" si="3"/>
        <v>0</v>
      </c>
      <c r="F32" s="1">
        <f t="shared" si="0"/>
        <v>8</v>
      </c>
      <c r="G32" s="1">
        <f t="shared" si="4"/>
        <v>4</v>
      </c>
      <c r="H32" s="1">
        <f t="shared" si="4"/>
        <v>4</v>
      </c>
      <c r="I32" s="1">
        <f t="shared" si="4"/>
        <v>0</v>
      </c>
    </row>
    <row r="33" spans="1:9" s="1" customFormat="1" ht="10.199999999999999" x14ac:dyDescent="0.2">
      <c r="F33" s="1">
        <f t="shared" si="0"/>
        <v>0</v>
      </c>
    </row>
    <row r="34" spans="1:9" s="1" customFormat="1" ht="10.199999999999999" x14ac:dyDescent="0.2">
      <c r="A34" s="1" t="s">
        <v>144</v>
      </c>
      <c r="B34" s="1">
        <f t="shared" ref="B34:B46" si="5">SUM(C34:F34)</f>
        <v>3042</v>
      </c>
      <c r="C34" s="1">
        <f>SUM(C35:C46)</f>
        <v>570</v>
      </c>
      <c r="D34" s="1">
        <f>SUM(D35:D46)</f>
        <v>826</v>
      </c>
      <c r="E34" s="1">
        <f>SUM(E35:E46)</f>
        <v>518</v>
      </c>
      <c r="F34" s="1">
        <f t="shared" si="0"/>
        <v>1128</v>
      </c>
      <c r="G34" s="1">
        <f>SUM(G35:G46)</f>
        <v>278</v>
      </c>
      <c r="H34" s="1">
        <f>SUM(H35:H46)</f>
        <v>647</v>
      </c>
      <c r="I34" s="1">
        <f>SUM(I35:I46)</f>
        <v>203</v>
      </c>
    </row>
    <row r="35" spans="1:9" s="1" customFormat="1" ht="10.199999999999999" x14ac:dyDescent="0.2">
      <c r="A35" s="1" t="s">
        <v>132</v>
      </c>
      <c r="B35" s="1">
        <f t="shared" si="5"/>
        <v>665</v>
      </c>
      <c r="C35" s="1">
        <v>113</v>
      </c>
      <c r="D35" s="1">
        <v>203</v>
      </c>
      <c r="E35" s="1">
        <v>130</v>
      </c>
      <c r="F35" s="1">
        <f t="shared" si="0"/>
        <v>219</v>
      </c>
      <c r="G35" s="1">
        <v>83</v>
      </c>
      <c r="H35" s="1">
        <v>103</v>
      </c>
      <c r="I35" s="1">
        <v>33</v>
      </c>
    </row>
    <row r="36" spans="1:9" s="1" customFormat="1" ht="10.199999999999999" x14ac:dyDescent="0.2">
      <c r="A36" s="1" t="s">
        <v>133</v>
      </c>
      <c r="B36" s="1">
        <f t="shared" si="5"/>
        <v>159</v>
      </c>
      <c r="C36" s="1">
        <v>29</v>
      </c>
      <c r="D36" s="1">
        <v>60</v>
      </c>
      <c r="E36" s="1">
        <v>42</v>
      </c>
      <c r="F36" s="1">
        <f t="shared" si="0"/>
        <v>28</v>
      </c>
      <c r="G36" s="1">
        <v>15</v>
      </c>
      <c r="H36" s="1">
        <v>5</v>
      </c>
      <c r="I36" s="1">
        <v>8</v>
      </c>
    </row>
    <row r="37" spans="1:9" s="1" customFormat="1" ht="10.199999999999999" x14ac:dyDescent="0.2">
      <c r="A37" s="1" t="s">
        <v>134</v>
      </c>
      <c r="B37" s="1">
        <f t="shared" si="5"/>
        <v>213</v>
      </c>
      <c r="C37" s="1">
        <v>15</v>
      </c>
      <c r="D37" s="1">
        <v>56</v>
      </c>
      <c r="E37" s="1">
        <v>54</v>
      </c>
      <c r="F37" s="1">
        <f t="shared" si="0"/>
        <v>88</v>
      </c>
      <c r="G37" s="1">
        <v>15</v>
      </c>
      <c r="H37" s="1">
        <v>59</v>
      </c>
      <c r="I37" s="1">
        <v>14</v>
      </c>
    </row>
    <row r="38" spans="1:9" s="1" customFormat="1" ht="10.199999999999999" x14ac:dyDescent="0.2">
      <c r="A38" s="1" t="s">
        <v>135</v>
      </c>
      <c r="B38" s="1">
        <f t="shared" si="5"/>
        <v>788</v>
      </c>
      <c r="C38" s="1">
        <v>230</v>
      </c>
      <c r="D38" s="1">
        <v>200</v>
      </c>
      <c r="E38" s="1">
        <v>115</v>
      </c>
      <c r="F38" s="1">
        <f t="shared" si="0"/>
        <v>243</v>
      </c>
      <c r="G38" s="1">
        <v>40</v>
      </c>
      <c r="H38" s="1">
        <v>165</v>
      </c>
      <c r="I38" s="1">
        <v>38</v>
      </c>
    </row>
    <row r="39" spans="1:9" s="1" customFormat="1" ht="10.199999999999999" x14ac:dyDescent="0.2">
      <c r="A39" s="1" t="s">
        <v>136</v>
      </c>
      <c r="B39" s="1">
        <f t="shared" si="5"/>
        <v>37</v>
      </c>
      <c r="C39" s="1">
        <v>5</v>
      </c>
      <c r="D39" s="1">
        <v>6</v>
      </c>
      <c r="E39" s="1">
        <v>11</v>
      </c>
      <c r="F39" s="1">
        <f t="shared" si="0"/>
        <v>15</v>
      </c>
      <c r="G39" s="1">
        <v>7</v>
      </c>
      <c r="H39" s="1">
        <v>5</v>
      </c>
      <c r="I39" s="1">
        <v>3</v>
      </c>
    </row>
    <row r="40" spans="1:9" s="1" customFormat="1" ht="10.199999999999999" x14ac:dyDescent="0.2">
      <c r="A40" s="1" t="s">
        <v>137</v>
      </c>
      <c r="B40" s="1">
        <f t="shared" si="5"/>
        <v>171</v>
      </c>
      <c r="C40" s="1">
        <v>12</v>
      </c>
      <c r="D40" s="1">
        <v>42</v>
      </c>
      <c r="E40" s="1">
        <v>28</v>
      </c>
      <c r="F40" s="1">
        <f t="shared" si="0"/>
        <v>89</v>
      </c>
      <c r="G40" s="1">
        <v>14</v>
      </c>
      <c r="H40" s="1">
        <v>35</v>
      </c>
      <c r="I40" s="1">
        <v>40</v>
      </c>
    </row>
    <row r="41" spans="1:9" s="1" customFormat="1" ht="10.199999999999999" x14ac:dyDescent="0.2">
      <c r="A41" s="1" t="s">
        <v>138</v>
      </c>
      <c r="B41" s="1">
        <f t="shared" si="5"/>
        <v>10</v>
      </c>
      <c r="C41" s="1">
        <v>3</v>
      </c>
      <c r="D41" s="1">
        <v>3</v>
      </c>
      <c r="E41" s="1">
        <v>2</v>
      </c>
      <c r="F41" s="1">
        <f t="shared" si="0"/>
        <v>2</v>
      </c>
      <c r="G41" s="1">
        <v>0</v>
      </c>
      <c r="H41" s="1">
        <v>2</v>
      </c>
      <c r="I41" s="1">
        <v>0</v>
      </c>
    </row>
    <row r="42" spans="1:9" s="1" customFormat="1" ht="10.199999999999999" x14ac:dyDescent="0.2">
      <c r="A42" s="1" t="s">
        <v>139</v>
      </c>
      <c r="B42" s="1">
        <f t="shared" si="5"/>
        <v>45</v>
      </c>
      <c r="C42" s="1">
        <v>2</v>
      </c>
      <c r="D42" s="1">
        <v>22</v>
      </c>
      <c r="E42" s="1">
        <v>10</v>
      </c>
      <c r="F42" s="1">
        <f t="shared" si="0"/>
        <v>11</v>
      </c>
      <c r="G42" s="1">
        <v>6</v>
      </c>
      <c r="H42" s="1">
        <v>4</v>
      </c>
      <c r="I42" s="1">
        <v>1</v>
      </c>
    </row>
    <row r="43" spans="1:9" s="1" customFormat="1" ht="10.199999999999999" x14ac:dyDescent="0.2">
      <c r="A43" s="1" t="s">
        <v>140</v>
      </c>
      <c r="B43" s="1">
        <f t="shared" si="5"/>
        <v>59</v>
      </c>
      <c r="C43" s="1">
        <v>11</v>
      </c>
      <c r="D43" s="1">
        <v>6</v>
      </c>
      <c r="E43" s="1">
        <v>6</v>
      </c>
      <c r="F43" s="1">
        <f t="shared" si="0"/>
        <v>36</v>
      </c>
      <c r="G43" s="1">
        <v>0</v>
      </c>
      <c r="H43" s="1">
        <v>9</v>
      </c>
      <c r="I43" s="1">
        <v>27</v>
      </c>
    </row>
    <row r="44" spans="1:9" s="1" customFormat="1" ht="10.199999999999999" x14ac:dyDescent="0.2">
      <c r="A44" s="1" t="s">
        <v>141</v>
      </c>
      <c r="B44" s="1">
        <f t="shared" si="5"/>
        <v>51</v>
      </c>
      <c r="C44" s="1">
        <v>10</v>
      </c>
      <c r="D44" s="1">
        <v>11</v>
      </c>
      <c r="E44" s="1">
        <v>23</v>
      </c>
      <c r="F44" s="1">
        <f t="shared" si="0"/>
        <v>7</v>
      </c>
      <c r="G44" s="1">
        <v>1</v>
      </c>
      <c r="H44" s="1">
        <v>5</v>
      </c>
      <c r="I44" s="1">
        <v>1</v>
      </c>
    </row>
    <row r="45" spans="1:9" s="1" customFormat="1" ht="10.199999999999999" x14ac:dyDescent="0.2">
      <c r="A45" s="1" t="s">
        <v>142</v>
      </c>
      <c r="B45" s="1">
        <f t="shared" si="5"/>
        <v>620</v>
      </c>
      <c r="C45" s="1">
        <v>84</v>
      </c>
      <c r="D45" s="1">
        <v>113</v>
      </c>
      <c r="E45" s="1">
        <v>82</v>
      </c>
      <c r="F45" s="1">
        <f t="shared" si="0"/>
        <v>341</v>
      </c>
      <c r="G45" s="1">
        <v>84</v>
      </c>
      <c r="H45" s="1">
        <v>224</v>
      </c>
      <c r="I45" s="1">
        <v>33</v>
      </c>
    </row>
    <row r="46" spans="1:9" s="1" customFormat="1" ht="10.199999999999999" x14ac:dyDescent="0.2">
      <c r="A46" s="1" t="s">
        <v>143</v>
      </c>
      <c r="B46" s="1">
        <f t="shared" si="5"/>
        <v>224</v>
      </c>
      <c r="C46" s="1">
        <v>56</v>
      </c>
      <c r="D46" s="1">
        <v>104</v>
      </c>
      <c r="E46" s="1">
        <v>15</v>
      </c>
      <c r="F46" s="1">
        <f t="shared" si="0"/>
        <v>49</v>
      </c>
      <c r="G46" s="1">
        <v>13</v>
      </c>
      <c r="H46" s="1">
        <v>31</v>
      </c>
      <c r="I46" s="1">
        <v>5</v>
      </c>
    </row>
    <row r="47" spans="1:9" s="1" customFormat="1" ht="10.199999999999999" x14ac:dyDescent="0.2">
      <c r="A47" s="13" t="s">
        <v>251</v>
      </c>
      <c r="B47" s="13"/>
      <c r="C47" s="13"/>
      <c r="D47" s="13"/>
      <c r="E47" s="13"/>
      <c r="F47" s="13"/>
      <c r="G47" s="13"/>
      <c r="H47" s="13"/>
      <c r="I47" s="13"/>
    </row>
    <row r="48" spans="1:9" s="1" customFormat="1" ht="10.199999999999999" x14ac:dyDescent="0.2"/>
  </sheetData>
  <mergeCells count="1">
    <mergeCell ref="A47:I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9682-7377-495F-AB4B-042A6F6AA40D}">
  <dimension ref="A1:I104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278</v>
      </c>
    </row>
    <row r="2" spans="1:9" s="1" customFormat="1" ht="10.199999999999999" x14ac:dyDescent="0.2">
      <c r="A2" s="2" t="s">
        <v>262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146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36" si="0">SUM(C5:F5)</f>
        <v>13377</v>
      </c>
      <c r="C5" s="1">
        <f>SUM(C6:C36)-C30</f>
        <v>2149</v>
      </c>
      <c r="D5" s="1">
        <f>SUM(D6:D36)-D30</f>
        <v>4821</v>
      </c>
      <c r="E5" s="1">
        <f>SUM(E6:E36)-E30</f>
        <v>1842</v>
      </c>
      <c r="F5" s="1">
        <f t="shared" ref="F5:F34" si="1">G5+H5+I5</f>
        <v>4565</v>
      </c>
      <c r="G5" s="1">
        <f>SUM(G6:G36)-G30</f>
        <v>1431</v>
      </c>
      <c r="H5" s="1">
        <f>SUM(H6:H36)-H30</f>
        <v>2231</v>
      </c>
      <c r="I5" s="1">
        <f>SUM(I6:I36)-I30</f>
        <v>903</v>
      </c>
    </row>
    <row r="6" spans="1:9" s="1" customFormat="1" ht="10.199999999999999" x14ac:dyDescent="0.2">
      <c r="A6" s="1" t="s">
        <v>147</v>
      </c>
      <c r="B6" s="1">
        <f t="shared" si="0"/>
        <v>1225</v>
      </c>
      <c r="C6" s="1">
        <v>141</v>
      </c>
      <c r="D6" s="1">
        <v>382</v>
      </c>
      <c r="E6" s="1">
        <v>308</v>
      </c>
      <c r="F6" s="1">
        <f t="shared" si="1"/>
        <v>394</v>
      </c>
      <c r="G6" s="1">
        <v>75</v>
      </c>
      <c r="H6" s="1">
        <v>246</v>
      </c>
      <c r="I6" s="1">
        <v>73</v>
      </c>
    </row>
    <row r="7" spans="1:9" s="1" customFormat="1" ht="10.199999999999999" x14ac:dyDescent="0.2">
      <c r="A7" s="1" t="s">
        <v>148</v>
      </c>
      <c r="B7" s="1">
        <f t="shared" si="0"/>
        <v>4</v>
      </c>
      <c r="C7" s="1">
        <v>1</v>
      </c>
      <c r="E7" s="1">
        <v>1</v>
      </c>
      <c r="F7" s="1">
        <f t="shared" si="1"/>
        <v>2</v>
      </c>
      <c r="I7" s="1">
        <v>2</v>
      </c>
    </row>
    <row r="8" spans="1:9" s="1" customFormat="1" ht="10.199999999999999" x14ac:dyDescent="0.2">
      <c r="A8" s="1" t="s">
        <v>244</v>
      </c>
      <c r="B8" s="1">
        <f t="shared" si="0"/>
        <v>1488</v>
      </c>
      <c r="C8" s="1">
        <v>275</v>
      </c>
      <c r="D8" s="1">
        <v>387</v>
      </c>
      <c r="E8" s="1">
        <v>270</v>
      </c>
      <c r="F8" s="1">
        <f t="shared" si="1"/>
        <v>556</v>
      </c>
      <c r="G8" s="1">
        <v>184</v>
      </c>
      <c r="H8" s="1">
        <v>227</v>
      </c>
      <c r="I8" s="1">
        <v>145</v>
      </c>
    </row>
    <row r="9" spans="1:9" s="1" customFormat="1" ht="10.199999999999999" x14ac:dyDescent="0.2">
      <c r="A9" s="1" t="s">
        <v>149</v>
      </c>
      <c r="B9" s="1">
        <f t="shared" si="0"/>
        <v>619</v>
      </c>
      <c r="C9" s="1">
        <v>34</v>
      </c>
      <c r="D9" s="1">
        <v>300</v>
      </c>
      <c r="E9" s="1">
        <v>92</v>
      </c>
      <c r="F9" s="1">
        <f t="shared" si="1"/>
        <v>193</v>
      </c>
      <c r="G9" s="1">
        <v>35</v>
      </c>
      <c r="H9" s="1">
        <v>95</v>
      </c>
      <c r="I9" s="1">
        <v>63</v>
      </c>
    </row>
    <row r="10" spans="1:9" s="1" customFormat="1" ht="10.199999999999999" x14ac:dyDescent="0.2">
      <c r="A10" s="1" t="s">
        <v>150</v>
      </c>
      <c r="B10" s="1">
        <f t="shared" si="0"/>
        <v>3</v>
      </c>
      <c r="C10" s="1">
        <v>0</v>
      </c>
      <c r="D10" s="1">
        <v>3</v>
      </c>
      <c r="E10" s="1">
        <v>0</v>
      </c>
      <c r="F10" s="1">
        <f t="shared" si="1"/>
        <v>0</v>
      </c>
      <c r="G10" s="1">
        <v>0</v>
      </c>
      <c r="H10" s="1">
        <v>0</v>
      </c>
      <c r="I10" s="1">
        <v>0</v>
      </c>
    </row>
    <row r="11" spans="1:9" s="1" customFormat="1" ht="10.199999999999999" x14ac:dyDescent="0.2">
      <c r="A11" s="1" t="s">
        <v>151</v>
      </c>
      <c r="B11" s="1">
        <f t="shared" si="0"/>
        <v>29</v>
      </c>
      <c r="C11" s="1">
        <v>9</v>
      </c>
      <c r="D11" s="1">
        <v>16</v>
      </c>
      <c r="E11" s="1">
        <v>1</v>
      </c>
      <c r="F11" s="1">
        <f t="shared" si="1"/>
        <v>3</v>
      </c>
      <c r="G11" s="1">
        <v>1</v>
      </c>
      <c r="H11" s="1">
        <v>1</v>
      </c>
      <c r="I11" s="1">
        <v>1</v>
      </c>
    </row>
    <row r="12" spans="1:9" s="1" customFormat="1" ht="10.199999999999999" x14ac:dyDescent="0.2">
      <c r="A12" s="1" t="s">
        <v>152</v>
      </c>
      <c r="B12" s="1">
        <f t="shared" si="0"/>
        <v>634</v>
      </c>
      <c r="C12" s="1">
        <v>141</v>
      </c>
      <c r="D12" s="1">
        <v>305</v>
      </c>
      <c r="E12" s="1">
        <v>71</v>
      </c>
      <c r="F12" s="1">
        <f t="shared" si="1"/>
        <v>117</v>
      </c>
      <c r="G12" s="1">
        <v>46</v>
      </c>
      <c r="H12" s="1">
        <v>42</v>
      </c>
      <c r="I12" s="1">
        <v>29</v>
      </c>
    </row>
    <row r="13" spans="1:9" s="1" customFormat="1" ht="10.199999999999999" x14ac:dyDescent="0.2">
      <c r="A13" s="1" t="s">
        <v>153</v>
      </c>
      <c r="B13" s="1">
        <f t="shared" si="0"/>
        <v>173</v>
      </c>
      <c r="C13" s="1">
        <v>26</v>
      </c>
      <c r="D13" s="1">
        <v>101</v>
      </c>
      <c r="E13" s="1">
        <v>9</v>
      </c>
      <c r="F13" s="1">
        <f t="shared" si="1"/>
        <v>37</v>
      </c>
      <c r="G13" s="1">
        <v>18</v>
      </c>
      <c r="H13" s="1">
        <v>7</v>
      </c>
      <c r="I13" s="1">
        <v>12</v>
      </c>
    </row>
    <row r="14" spans="1:9" s="1" customFormat="1" ht="10.199999999999999" x14ac:dyDescent="0.2">
      <c r="A14" s="1" t="s">
        <v>154</v>
      </c>
      <c r="B14" s="1">
        <f t="shared" si="0"/>
        <v>331</v>
      </c>
      <c r="C14" s="1">
        <v>54</v>
      </c>
      <c r="D14" s="1">
        <v>108</v>
      </c>
      <c r="E14" s="1">
        <v>51</v>
      </c>
      <c r="F14" s="1">
        <f t="shared" si="1"/>
        <v>118</v>
      </c>
      <c r="G14" s="1">
        <v>27</v>
      </c>
      <c r="H14" s="1">
        <v>67</v>
      </c>
      <c r="I14" s="1">
        <v>24</v>
      </c>
    </row>
    <row r="15" spans="1:9" s="1" customFormat="1" ht="10.199999999999999" x14ac:dyDescent="0.2">
      <c r="A15" s="1" t="s">
        <v>155</v>
      </c>
      <c r="B15" s="1">
        <f t="shared" si="0"/>
        <v>407</v>
      </c>
      <c r="C15" s="1">
        <v>14</v>
      </c>
      <c r="D15" s="1">
        <v>116</v>
      </c>
      <c r="E15" s="1">
        <v>64</v>
      </c>
      <c r="F15" s="1">
        <f t="shared" si="1"/>
        <v>213</v>
      </c>
      <c r="G15" s="1">
        <v>85</v>
      </c>
      <c r="H15" s="1">
        <v>103</v>
      </c>
      <c r="I15" s="1">
        <v>25</v>
      </c>
    </row>
    <row r="16" spans="1:9" s="1" customFormat="1" ht="10.199999999999999" x14ac:dyDescent="0.2">
      <c r="A16" s="1" t="s">
        <v>156</v>
      </c>
      <c r="B16" s="1">
        <f t="shared" si="0"/>
        <v>109</v>
      </c>
      <c r="C16" s="1">
        <v>32</v>
      </c>
      <c r="D16" s="1">
        <v>29</v>
      </c>
      <c r="E16" s="1">
        <v>15</v>
      </c>
      <c r="F16" s="1">
        <f t="shared" si="1"/>
        <v>33</v>
      </c>
      <c r="G16" s="1">
        <v>6</v>
      </c>
      <c r="H16" s="1">
        <v>12</v>
      </c>
      <c r="I16" s="1">
        <v>15</v>
      </c>
    </row>
    <row r="17" spans="1:9" s="1" customFormat="1" ht="10.199999999999999" x14ac:dyDescent="0.2">
      <c r="A17" s="1" t="s">
        <v>157</v>
      </c>
      <c r="B17" s="1">
        <f t="shared" si="0"/>
        <v>248</v>
      </c>
      <c r="C17" s="1">
        <v>16</v>
      </c>
      <c r="D17" s="1">
        <v>150</v>
      </c>
      <c r="E17" s="1">
        <v>28</v>
      </c>
      <c r="F17" s="1">
        <f t="shared" si="1"/>
        <v>54</v>
      </c>
      <c r="G17" s="1">
        <v>30</v>
      </c>
      <c r="H17" s="1">
        <v>9</v>
      </c>
      <c r="I17" s="1">
        <v>15</v>
      </c>
    </row>
    <row r="18" spans="1:9" s="1" customFormat="1" ht="10.199999999999999" x14ac:dyDescent="0.2">
      <c r="A18" s="1" t="s">
        <v>158</v>
      </c>
      <c r="B18" s="1">
        <f t="shared" si="0"/>
        <v>197</v>
      </c>
      <c r="C18" s="1">
        <v>16</v>
      </c>
      <c r="D18" s="1">
        <v>109</v>
      </c>
      <c r="E18" s="1">
        <v>17</v>
      </c>
      <c r="F18" s="1">
        <f t="shared" si="1"/>
        <v>55</v>
      </c>
      <c r="G18" s="1">
        <v>1</v>
      </c>
      <c r="H18" s="1">
        <v>40</v>
      </c>
      <c r="I18" s="1">
        <v>14</v>
      </c>
    </row>
    <row r="19" spans="1:9" s="1" customFormat="1" ht="10.199999999999999" x14ac:dyDescent="0.2">
      <c r="A19" s="1" t="s">
        <v>159</v>
      </c>
      <c r="B19" s="1">
        <f t="shared" si="0"/>
        <v>47</v>
      </c>
      <c r="C19" s="1">
        <v>27</v>
      </c>
      <c r="D19" s="1">
        <v>4</v>
      </c>
      <c r="E19" s="1">
        <v>5</v>
      </c>
      <c r="F19" s="1">
        <f t="shared" si="1"/>
        <v>11</v>
      </c>
      <c r="G19" s="1">
        <v>2</v>
      </c>
      <c r="H19" s="1">
        <v>3</v>
      </c>
      <c r="I19" s="1">
        <v>6</v>
      </c>
    </row>
    <row r="20" spans="1:9" s="1" customFormat="1" ht="10.199999999999999" x14ac:dyDescent="0.2">
      <c r="A20" s="1" t="s">
        <v>160</v>
      </c>
      <c r="B20" s="1">
        <f t="shared" si="0"/>
        <v>669</v>
      </c>
      <c r="C20" s="1">
        <v>57</v>
      </c>
      <c r="D20" s="1">
        <v>161</v>
      </c>
      <c r="E20" s="1">
        <v>99</v>
      </c>
      <c r="F20" s="1">
        <f t="shared" si="1"/>
        <v>352</v>
      </c>
      <c r="G20" s="1">
        <v>69</v>
      </c>
      <c r="H20" s="1">
        <v>243</v>
      </c>
      <c r="I20" s="1">
        <v>40</v>
      </c>
    </row>
    <row r="21" spans="1:9" s="1" customFormat="1" ht="10.199999999999999" x14ac:dyDescent="0.2">
      <c r="A21" s="1" t="s">
        <v>161</v>
      </c>
      <c r="B21" s="1">
        <f t="shared" si="0"/>
        <v>48</v>
      </c>
      <c r="C21" s="1">
        <v>19</v>
      </c>
      <c r="D21" s="1">
        <v>16</v>
      </c>
      <c r="E21" s="1">
        <v>5</v>
      </c>
      <c r="F21" s="1">
        <f t="shared" si="1"/>
        <v>8</v>
      </c>
      <c r="G21" s="1">
        <v>3</v>
      </c>
      <c r="H21" s="1">
        <v>3</v>
      </c>
      <c r="I21" s="1">
        <v>2</v>
      </c>
    </row>
    <row r="22" spans="1:9" s="1" customFormat="1" ht="10.199999999999999" x14ac:dyDescent="0.2">
      <c r="A22" s="1" t="s">
        <v>162</v>
      </c>
      <c r="B22" s="1">
        <f t="shared" si="0"/>
        <v>158</v>
      </c>
      <c r="C22" s="1">
        <v>25</v>
      </c>
      <c r="D22" s="1">
        <v>75</v>
      </c>
      <c r="E22" s="1">
        <v>11</v>
      </c>
      <c r="F22" s="1">
        <f t="shared" si="1"/>
        <v>47</v>
      </c>
      <c r="G22" s="1">
        <v>11</v>
      </c>
      <c r="H22" s="1">
        <v>34</v>
      </c>
      <c r="I22" s="1">
        <v>2</v>
      </c>
    </row>
    <row r="23" spans="1:9" s="1" customFormat="1" ht="10.199999999999999" x14ac:dyDescent="0.2">
      <c r="A23" s="1" t="s">
        <v>163</v>
      </c>
      <c r="B23" s="1">
        <f t="shared" si="0"/>
        <v>1112</v>
      </c>
      <c r="C23" s="1">
        <v>14</v>
      </c>
      <c r="D23" s="1">
        <v>1088</v>
      </c>
      <c r="E23" s="1">
        <v>1</v>
      </c>
      <c r="F23" s="1">
        <f t="shared" si="1"/>
        <v>9</v>
      </c>
      <c r="G23" s="1">
        <v>4</v>
      </c>
      <c r="H23" s="1">
        <v>5</v>
      </c>
      <c r="I23" s="1">
        <v>0</v>
      </c>
    </row>
    <row r="24" spans="1:9" s="1" customFormat="1" ht="10.199999999999999" x14ac:dyDescent="0.2">
      <c r="A24" s="1" t="s">
        <v>245</v>
      </c>
      <c r="B24" s="1">
        <f t="shared" si="0"/>
        <v>133</v>
      </c>
      <c r="C24" s="1">
        <v>29</v>
      </c>
      <c r="D24" s="1">
        <v>81</v>
      </c>
      <c r="E24" s="1">
        <v>8</v>
      </c>
      <c r="F24" s="1">
        <f t="shared" si="1"/>
        <v>15</v>
      </c>
      <c r="G24" s="1">
        <v>4</v>
      </c>
      <c r="H24" s="1">
        <v>5</v>
      </c>
      <c r="I24" s="1">
        <v>6</v>
      </c>
    </row>
    <row r="25" spans="1:9" s="1" customFormat="1" ht="10.199999999999999" x14ac:dyDescent="0.2">
      <c r="A25" s="1" t="s">
        <v>164</v>
      </c>
      <c r="B25" s="1">
        <f t="shared" si="0"/>
        <v>199</v>
      </c>
      <c r="C25" s="1">
        <v>65</v>
      </c>
      <c r="D25" s="1">
        <v>80</v>
      </c>
      <c r="E25" s="1">
        <v>14</v>
      </c>
      <c r="F25" s="1">
        <f t="shared" si="1"/>
        <v>40</v>
      </c>
      <c r="G25" s="1">
        <v>18</v>
      </c>
      <c r="H25" s="1">
        <v>18</v>
      </c>
      <c r="I25" s="1">
        <v>4</v>
      </c>
    </row>
    <row r="26" spans="1:9" s="1" customFormat="1" ht="10.199999999999999" x14ac:dyDescent="0.2">
      <c r="A26" s="1" t="s">
        <v>165</v>
      </c>
      <c r="B26" s="1">
        <f t="shared" si="0"/>
        <v>335</v>
      </c>
      <c r="C26" s="1">
        <v>73</v>
      </c>
      <c r="D26" s="1">
        <v>161</v>
      </c>
      <c r="E26" s="1">
        <v>54</v>
      </c>
      <c r="F26" s="1">
        <f t="shared" si="1"/>
        <v>47</v>
      </c>
      <c r="G26" s="1">
        <v>3</v>
      </c>
      <c r="H26" s="1">
        <v>32</v>
      </c>
      <c r="I26" s="1">
        <v>12</v>
      </c>
    </row>
    <row r="27" spans="1:9" s="1" customFormat="1" ht="10.199999999999999" x14ac:dyDescent="0.2">
      <c r="A27" s="1" t="s">
        <v>166</v>
      </c>
      <c r="B27" s="1">
        <f t="shared" si="0"/>
        <v>39</v>
      </c>
      <c r="C27" s="1">
        <v>4</v>
      </c>
      <c r="D27" s="1">
        <v>15</v>
      </c>
      <c r="E27" s="1">
        <v>1</v>
      </c>
      <c r="F27" s="1">
        <f t="shared" si="1"/>
        <v>19</v>
      </c>
      <c r="G27" s="1">
        <v>2</v>
      </c>
      <c r="H27" s="1">
        <v>14</v>
      </c>
      <c r="I27" s="1">
        <v>3</v>
      </c>
    </row>
    <row r="28" spans="1:9" s="1" customFormat="1" ht="10.199999999999999" x14ac:dyDescent="0.2">
      <c r="A28" s="1" t="s">
        <v>167</v>
      </c>
      <c r="B28" s="1">
        <f t="shared" si="0"/>
        <v>365</v>
      </c>
      <c r="C28" s="1">
        <v>72</v>
      </c>
      <c r="D28" s="1">
        <v>98</v>
      </c>
      <c r="E28" s="1">
        <v>44</v>
      </c>
      <c r="F28" s="1">
        <f t="shared" si="1"/>
        <v>151</v>
      </c>
      <c r="G28" s="1">
        <v>58</v>
      </c>
      <c r="H28" s="1">
        <v>62</v>
      </c>
      <c r="I28" s="1">
        <v>31</v>
      </c>
    </row>
    <row r="29" spans="1:9" s="1" customFormat="1" ht="10.199999999999999" x14ac:dyDescent="0.2">
      <c r="A29" s="1" t="s">
        <v>168</v>
      </c>
      <c r="B29" s="1">
        <f t="shared" si="0"/>
        <v>254</v>
      </c>
      <c r="C29" s="1">
        <v>48</v>
      </c>
      <c r="D29" s="1">
        <v>59</v>
      </c>
      <c r="E29" s="1">
        <v>39</v>
      </c>
      <c r="F29" s="1">
        <f t="shared" si="1"/>
        <v>108</v>
      </c>
      <c r="G29" s="1">
        <v>45</v>
      </c>
      <c r="H29" s="1">
        <v>36</v>
      </c>
      <c r="I29" s="1">
        <v>27</v>
      </c>
    </row>
    <row r="30" spans="1:9" s="1" customFormat="1" ht="10.199999999999999" x14ac:dyDescent="0.2">
      <c r="A30" s="1" t="s">
        <v>169</v>
      </c>
      <c r="B30" s="1">
        <f t="shared" si="0"/>
        <v>1399</v>
      </c>
      <c r="C30" s="1">
        <v>206</v>
      </c>
      <c r="D30" s="1">
        <v>356</v>
      </c>
      <c r="E30" s="1">
        <v>160</v>
      </c>
      <c r="F30" s="1">
        <f t="shared" si="1"/>
        <v>677</v>
      </c>
      <c r="G30" s="1">
        <v>315</v>
      </c>
      <c r="H30" s="1">
        <v>268</v>
      </c>
      <c r="I30" s="1">
        <v>94</v>
      </c>
    </row>
    <row r="31" spans="1:9" s="1" customFormat="1" ht="10.199999999999999" x14ac:dyDescent="0.2">
      <c r="A31" s="1" t="s">
        <v>170</v>
      </c>
      <c r="B31" s="1">
        <f t="shared" si="0"/>
        <v>1262</v>
      </c>
      <c r="C31" s="1">
        <v>195</v>
      </c>
      <c r="D31" s="1">
        <v>290</v>
      </c>
      <c r="E31" s="1">
        <v>151</v>
      </c>
      <c r="F31" s="1">
        <f t="shared" si="1"/>
        <v>626</v>
      </c>
      <c r="G31" s="1">
        <v>308</v>
      </c>
      <c r="H31" s="1">
        <v>227</v>
      </c>
      <c r="I31" s="1">
        <v>91</v>
      </c>
    </row>
    <row r="32" spans="1:9" s="1" customFormat="1" ht="10.199999999999999" x14ac:dyDescent="0.2">
      <c r="A32" s="1" t="s">
        <v>246</v>
      </c>
      <c r="B32" s="1">
        <f t="shared" si="0"/>
        <v>137</v>
      </c>
      <c r="C32" s="1">
        <v>11</v>
      </c>
      <c r="D32" s="1">
        <v>66</v>
      </c>
      <c r="E32" s="1">
        <v>9</v>
      </c>
      <c r="F32" s="1">
        <f t="shared" si="1"/>
        <v>51</v>
      </c>
      <c r="G32" s="1">
        <v>7</v>
      </c>
      <c r="H32" s="1">
        <v>41</v>
      </c>
      <c r="I32" s="1">
        <v>3</v>
      </c>
    </row>
    <row r="33" spans="1:9" s="1" customFormat="1" ht="10.199999999999999" x14ac:dyDescent="0.2">
      <c r="A33" s="1" t="s">
        <v>171</v>
      </c>
      <c r="B33" s="1">
        <f t="shared" si="0"/>
        <v>83</v>
      </c>
      <c r="C33" s="1">
        <v>18</v>
      </c>
      <c r="D33" s="1">
        <v>16</v>
      </c>
      <c r="E33" s="1">
        <v>15</v>
      </c>
      <c r="F33" s="1">
        <f t="shared" si="1"/>
        <v>34</v>
      </c>
      <c r="G33" s="1">
        <v>22</v>
      </c>
      <c r="H33" s="1">
        <v>9</v>
      </c>
      <c r="I33" s="1">
        <v>3</v>
      </c>
    </row>
    <row r="34" spans="1:9" s="1" customFormat="1" ht="10.199999999999999" x14ac:dyDescent="0.2">
      <c r="A34" s="1" t="s">
        <v>172</v>
      </c>
      <c r="B34" s="1">
        <f t="shared" si="0"/>
        <v>259</v>
      </c>
      <c r="C34" s="1">
        <v>34</v>
      </c>
      <c r="D34" s="1">
        <v>88</v>
      </c>
      <c r="E34" s="1">
        <v>26</v>
      </c>
      <c r="F34" s="1">
        <f t="shared" si="1"/>
        <v>111</v>
      </c>
      <c r="G34" s="1">
        <v>29</v>
      </c>
      <c r="H34" s="1">
        <v>35</v>
      </c>
      <c r="I34" s="1">
        <v>47</v>
      </c>
    </row>
    <row r="35" spans="1:9" s="1" customFormat="1" ht="10.199999999999999" x14ac:dyDescent="0.2">
      <c r="A35" s="1" t="s">
        <v>173</v>
      </c>
      <c r="B35" s="1">
        <f t="shared" si="0"/>
        <v>617</v>
      </c>
      <c r="C35" s="1">
        <v>45</v>
      </c>
      <c r="D35" s="1">
        <v>125</v>
      </c>
      <c r="E35" s="1">
        <v>100</v>
      </c>
      <c r="F35" s="1">
        <f t="shared" ref="F35:F66" si="2">G35+H35+I35</f>
        <v>347</v>
      </c>
      <c r="G35" s="1">
        <v>44</v>
      </c>
      <c r="H35" s="1">
        <v>256</v>
      </c>
      <c r="I35" s="1">
        <v>47</v>
      </c>
    </row>
    <row r="36" spans="1:9" s="1" customFormat="1" ht="10.199999999999999" x14ac:dyDescent="0.2">
      <c r="A36" s="1" t="s">
        <v>176</v>
      </c>
      <c r="B36" s="1">
        <f t="shared" si="0"/>
        <v>2193</v>
      </c>
      <c r="C36" s="1">
        <v>654</v>
      </c>
      <c r="D36" s="1">
        <v>392</v>
      </c>
      <c r="E36" s="1">
        <v>333</v>
      </c>
      <c r="F36" s="1">
        <f t="shared" si="2"/>
        <v>814</v>
      </c>
      <c r="G36" s="1">
        <v>294</v>
      </c>
      <c r="H36" s="1">
        <v>359</v>
      </c>
      <c r="I36" s="1">
        <v>161</v>
      </c>
    </row>
    <row r="37" spans="1:9" s="1" customFormat="1" ht="10.199999999999999" x14ac:dyDescent="0.2">
      <c r="F37" s="1">
        <f t="shared" si="2"/>
        <v>0</v>
      </c>
    </row>
    <row r="38" spans="1:9" s="1" customFormat="1" ht="10.199999999999999" x14ac:dyDescent="0.2">
      <c r="A38" s="1" t="s">
        <v>175</v>
      </c>
      <c r="B38" s="1">
        <f t="shared" ref="B38:B69" si="3">SUM(C38:F38)</f>
        <v>10335</v>
      </c>
      <c r="C38" s="1">
        <f>SUM(C39:C69)-C63</f>
        <v>1579</v>
      </c>
      <c r="D38" s="1">
        <f>SUM(D39:D69)-D63</f>
        <v>3995</v>
      </c>
      <c r="E38" s="1">
        <f>SUM(E39:E69)-E63</f>
        <v>1324</v>
      </c>
      <c r="F38" s="1">
        <f t="shared" si="2"/>
        <v>3437</v>
      </c>
      <c r="G38" s="1">
        <f>SUM(G39:G69)-G63</f>
        <v>1153</v>
      </c>
      <c r="H38" s="1">
        <f>SUM(H39:H69)-H63</f>
        <v>1584</v>
      </c>
      <c r="I38" s="1">
        <f>SUM(I39:I69)-I63</f>
        <v>700</v>
      </c>
    </row>
    <row r="39" spans="1:9" s="1" customFormat="1" ht="10.199999999999999" x14ac:dyDescent="0.2">
      <c r="A39" s="1" t="s">
        <v>147</v>
      </c>
      <c r="B39" s="1">
        <f t="shared" si="3"/>
        <v>1079</v>
      </c>
      <c r="C39" s="1">
        <v>116</v>
      </c>
      <c r="D39" s="1">
        <v>348</v>
      </c>
      <c r="E39" s="1">
        <v>272</v>
      </c>
      <c r="F39" s="1">
        <f t="shared" si="2"/>
        <v>343</v>
      </c>
      <c r="G39" s="1">
        <v>70</v>
      </c>
      <c r="H39" s="1">
        <v>230</v>
      </c>
      <c r="I39" s="1">
        <v>43</v>
      </c>
    </row>
    <row r="40" spans="1:9" s="1" customFormat="1" ht="10.199999999999999" x14ac:dyDescent="0.2">
      <c r="A40" s="1" t="s">
        <v>148</v>
      </c>
      <c r="B40" s="1">
        <f t="shared" si="3"/>
        <v>4</v>
      </c>
      <c r="C40" s="1">
        <v>1</v>
      </c>
      <c r="E40" s="1">
        <v>1</v>
      </c>
      <c r="F40" s="1">
        <f t="shared" si="2"/>
        <v>2</v>
      </c>
      <c r="I40" s="1">
        <v>2</v>
      </c>
    </row>
    <row r="41" spans="1:9" s="1" customFormat="1" ht="10.199999999999999" x14ac:dyDescent="0.2">
      <c r="A41" s="1" t="s">
        <v>244</v>
      </c>
      <c r="B41" s="1">
        <f t="shared" si="3"/>
        <v>1451</v>
      </c>
      <c r="C41" s="1">
        <v>265</v>
      </c>
      <c r="D41" s="1">
        <v>379</v>
      </c>
      <c r="E41" s="1">
        <v>265</v>
      </c>
      <c r="F41" s="1">
        <f t="shared" si="2"/>
        <v>542</v>
      </c>
      <c r="G41" s="1">
        <v>177</v>
      </c>
      <c r="H41" s="1">
        <v>223</v>
      </c>
      <c r="I41" s="1">
        <v>142</v>
      </c>
    </row>
    <row r="42" spans="1:9" s="1" customFormat="1" ht="10.199999999999999" x14ac:dyDescent="0.2">
      <c r="A42" s="1" t="s">
        <v>149</v>
      </c>
      <c r="B42" s="1">
        <f t="shared" si="3"/>
        <v>503</v>
      </c>
      <c r="C42" s="1">
        <v>26</v>
      </c>
      <c r="D42" s="1">
        <v>283</v>
      </c>
      <c r="E42" s="1">
        <v>79</v>
      </c>
      <c r="F42" s="1">
        <f t="shared" si="2"/>
        <v>115</v>
      </c>
      <c r="G42" s="1">
        <v>24</v>
      </c>
      <c r="H42" s="1">
        <v>61</v>
      </c>
      <c r="I42" s="1">
        <v>30</v>
      </c>
    </row>
    <row r="43" spans="1:9" s="1" customFormat="1" ht="10.199999999999999" x14ac:dyDescent="0.2">
      <c r="A43" s="1" t="s">
        <v>150</v>
      </c>
      <c r="B43" s="1">
        <f t="shared" si="3"/>
        <v>2</v>
      </c>
      <c r="C43" s="1">
        <v>0</v>
      </c>
      <c r="D43" s="1">
        <v>2</v>
      </c>
      <c r="E43" s="1">
        <v>0</v>
      </c>
      <c r="F43" s="1">
        <f t="shared" si="2"/>
        <v>0</v>
      </c>
      <c r="G43" s="1">
        <v>0</v>
      </c>
      <c r="H43" s="1">
        <v>0</v>
      </c>
      <c r="I43" s="1">
        <v>0</v>
      </c>
    </row>
    <row r="44" spans="1:9" s="1" customFormat="1" ht="10.199999999999999" x14ac:dyDescent="0.2">
      <c r="A44" s="1" t="s">
        <v>151</v>
      </c>
      <c r="B44" s="1">
        <f t="shared" si="3"/>
        <v>26</v>
      </c>
      <c r="C44" s="1">
        <v>8</v>
      </c>
      <c r="D44" s="1">
        <v>15</v>
      </c>
      <c r="E44" s="1">
        <v>0</v>
      </c>
      <c r="F44" s="1">
        <f t="shared" si="2"/>
        <v>3</v>
      </c>
      <c r="G44" s="1">
        <v>1</v>
      </c>
      <c r="H44" s="1">
        <v>1</v>
      </c>
      <c r="I44" s="1">
        <v>1</v>
      </c>
    </row>
    <row r="45" spans="1:9" s="1" customFormat="1" ht="10.199999999999999" x14ac:dyDescent="0.2">
      <c r="A45" s="1" t="s">
        <v>152</v>
      </c>
      <c r="B45" s="1">
        <f t="shared" si="3"/>
        <v>601</v>
      </c>
      <c r="C45" s="1">
        <v>124</v>
      </c>
      <c r="D45" s="1">
        <v>300</v>
      </c>
      <c r="E45" s="1">
        <v>65</v>
      </c>
      <c r="F45" s="1">
        <f t="shared" si="2"/>
        <v>112</v>
      </c>
      <c r="G45" s="1">
        <v>45</v>
      </c>
      <c r="H45" s="1">
        <v>42</v>
      </c>
      <c r="I45" s="1">
        <v>25</v>
      </c>
    </row>
    <row r="46" spans="1:9" s="1" customFormat="1" ht="10.199999999999999" x14ac:dyDescent="0.2">
      <c r="A46" s="1" t="s">
        <v>153</v>
      </c>
      <c r="B46" s="1">
        <f t="shared" si="3"/>
        <v>152</v>
      </c>
      <c r="C46" s="1">
        <v>21</v>
      </c>
      <c r="D46" s="1">
        <v>90</v>
      </c>
      <c r="E46" s="1">
        <v>8</v>
      </c>
      <c r="F46" s="1">
        <f t="shared" si="2"/>
        <v>33</v>
      </c>
      <c r="G46" s="1">
        <v>18</v>
      </c>
      <c r="H46" s="1">
        <v>6</v>
      </c>
      <c r="I46" s="1">
        <v>9</v>
      </c>
    </row>
    <row r="47" spans="1:9" s="1" customFormat="1" ht="10.199999999999999" x14ac:dyDescent="0.2">
      <c r="A47" s="1" t="s">
        <v>154</v>
      </c>
      <c r="B47" s="1">
        <f t="shared" si="3"/>
        <v>319</v>
      </c>
      <c r="C47" s="1">
        <v>52</v>
      </c>
      <c r="D47" s="1">
        <v>105</v>
      </c>
      <c r="E47" s="1">
        <v>51</v>
      </c>
      <c r="F47" s="1">
        <f t="shared" si="2"/>
        <v>111</v>
      </c>
      <c r="G47" s="1">
        <v>27</v>
      </c>
      <c r="H47" s="1">
        <v>67</v>
      </c>
      <c r="I47" s="1">
        <v>17</v>
      </c>
    </row>
    <row r="48" spans="1:9" s="1" customFormat="1" ht="10.199999999999999" x14ac:dyDescent="0.2">
      <c r="A48" s="1" t="s">
        <v>155</v>
      </c>
      <c r="B48" s="1">
        <f t="shared" si="3"/>
        <v>338</v>
      </c>
      <c r="C48" s="1">
        <v>11</v>
      </c>
      <c r="D48" s="1">
        <v>95</v>
      </c>
      <c r="E48" s="1">
        <v>41</v>
      </c>
      <c r="F48" s="1">
        <f t="shared" si="2"/>
        <v>191</v>
      </c>
      <c r="G48" s="1">
        <v>78</v>
      </c>
      <c r="H48" s="1">
        <v>95</v>
      </c>
      <c r="I48" s="1">
        <v>18</v>
      </c>
    </row>
    <row r="49" spans="1:9" s="1" customFormat="1" ht="10.199999999999999" x14ac:dyDescent="0.2">
      <c r="A49" s="1" t="s">
        <v>156</v>
      </c>
      <c r="B49" s="1">
        <f t="shared" si="3"/>
        <v>67</v>
      </c>
      <c r="C49" s="1">
        <v>21</v>
      </c>
      <c r="D49" s="1">
        <v>19</v>
      </c>
      <c r="E49" s="1">
        <v>6</v>
      </c>
      <c r="F49" s="1">
        <f t="shared" si="2"/>
        <v>21</v>
      </c>
      <c r="G49" s="1">
        <v>3</v>
      </c>
      <c r="H49" s="1">
        <v>7</v>
      </c>
      <c r="I49" s="1">
        <v>11</v>
      </c>
    </row>
    <row r="50" spans="1:9" s="1" customFormat="1" ht="10.199999999999999" x14ac:dyDescent="0.2">
      <c r="A50" s="1" t="s">
        <v>157</v>
      </c>
      <c r="B50" s="1">
        <f t="shared" si="3"/>
        <v>134</v>
      </c>
      <c r="C50" s="1">
        <v>3</v>
      </c>
      <c r="D50" s="1">
        <v>108</v>
      </c>
      <c r="E50" s="1">
        <v>8</v>
      </c>
      <c r="F50" s="1">
        <f t="shared" si="2"/>
        <v>15</v>
      </c>
      <c r="G50" s="1">
        <v>7</v>
      </c>
      <c r="H50" s="1">
        <v>5</v>
      </c>
      <c r="I50" s="1">
        <v>3</v>
      </c>
    </row>
    <row r="51" spans="1:9" s="1" customFormat="1" ht="10.199999999999999" x14ac:dyDescent="0.2">
      <c r="A51" s="1" t="s">
        <v>158</v>
      </c>
      <c r="B51" s="1">
        <f t="shared" si="3"/>
        <v>130</v>
      </c>
      <c r="C51" s="1">
        <v>4</v>
      </c>
      <c r="D51" s="1">
        <v>78</v>
      </c>
      <c r="E51" s="1">
        <v>11</v>
      </c>
      <c r="F51" s="1">
        <f t="shared" si="2"/>
        <v>37</v>
      </c>
      <c r="G51" s="1">
        <v>1</v>
      </c>
      <c r="H51" s="1">
        <v>28</v>
      </c>
      <c r="I51" s="1">
        <v>8</v>
      </c>
    </row>
    <row r="52" spans="1:9" s="1" customFormat="1" ht="10.199999999999999" x14ac:dyDescent="0.2">
      <c r="A52" s="1" t="s">
        <v>159</v>
      </c>
      <c r="B52" s="1">
        <f t="shared" si="3"/>
        <v>46</v>
      </c>
      <c r="C52" s="1">
        <v>27</v>
      </c>
      <c r="D52" s="1">
        <v>4</v>
      </c>
      <c r="E52" s="1">
        <v>4</v>
      </c>
      <c r="F52" s="1">
        <f t="shared" si="2"/>
        <v>11</v>
      </c>
      <c r="G52" s="1">
        <v>2</v>
      </c>
      <c r="H52" s="1">
        <v>3</v>
      </c>
      <c r="I52" s="1">
        <v>6</v>
      </c>
    </row>
    <row r="53" spans="1:9" s="1" customFormat="1" ht="10.199999999999999" x14ac:dyDescent="0.2">
      <c r="A53" s="1" t="s">
        <v>160</v>
      </c>
      <c r="B53" s="1">
        <f t="shared" si="3"/>
        <v>222</v>
      </c>
      <c r="C53" s="1">
        <v>29</v>
      </c>
      <c r="D53" s="1">
        <v>74</v>
      </c>
      <c r="E53" s="1">
        <v>23</v>
      </c>
      <c r="F53" s="1">
        <f t="shared" si="2"/>
        <v>96</v>
      </c>
      <c r="G53" s="1">
        <v>41</v>
      </c>
      <c r="H53" s="1">
        <v>33</v>
      </c>
      <c r="I53" s="1">
        <v>22</v>
      </c>
    </row>
    <row r="54" spans="1:9" s="1" customFormat="1" ht="10.199999999999999" x14ac:dyDescent="0.2">
      <c r="A54" s="1" t="s">
        <v>161</v>
      </c>
      <c r="B54" s="1">
        <f t="shared" si="3"/>
        <v>27</v>
      </c>
      <c r="C54" s="1">
        <v>9</v>
      </c>
      <c r="D54" s="1">
        <v>9</v>
      </c>
      <c r="E54" s="1">
        <v>3</v>
      </c>
      <c r="F54" s="1">
        <f t="shared" si="2"/>
        <v>6</v>
      </c>
      <c r="G54" s="1">
        <v>1</v>
      </c>
      <c r="H54" s="1">
        <v>3</v>
      </c>
      <c r="I54" s="1">
        <v>2</v>
      </c>
    </row>
    <row r="55" spans="1:9" s="1" customFormat="1" ht="10.199999999999999" x14ac:dyDescent="0.2">
      <c r="A55" s="1" t="s">
        <v>162</v>
      </c>
      <c r="B55" s="1">
        <f t="shared" si="3"/>
        <v>106</v>
      </c>
      <c r="C55" s="1">
        <v>10</v>
      </c>
      <c r="D55" s="1">
        <v>72</v>
      </c>
      <c r="E55" s="1">
        <v>7</v>
      </c>
      <c r="F55" s="1">
        <f t="shared" si="2"/>
        <v>17</v>
      </c>
      <c r="G55" s="1">
        <v>9</v>
      </c>
      <c r="H55" s="1">
        <v>6</v>
      </c>
      <c r="I55" s="1">
        <v>2</v>
      </c>
    </row>
    <row r="56" spans="1:9" s="1" customFormat="1" ht="10.199999999999999" x14ac:dyDescent="0.2">
      <c r="A56" s="1" t="s">
        <v>163</v>
      </c>
      <c r="B56" s="1">
        <f t="shared" si="3"/>
        <v>1009</v>
      </c>
      <c r="C56" s="1">
        <v>11</v>
      </c>
      <c r="D56" s="1">
        <v>989</v>
      </c>
      <c r="E56" s="1">
        <v>1</v>
      </c>
      <c r="F56" s="1">
        <f t="shared" si="2"/>
        <v>8</v>
      </c>
      <c r="G56" s="1">
        <v>4</v>
      </c>
      <c r="H56" s="1">
        <v>4</v>
      </c>
      <c r="I56" s="1">
        <v>0</v>
      </c>
    </row>
    <row r="57" spans="1:9" s="1" customFormat="1" ht="10.199999999999999" x14ac:dyDescent="0.2">
      <c r="A57" s="1" t="s">
        <v>245</v>
      </c>
      <c r="B57" s="1">
        <f t="shared" si="3"/>
        <v>129</v>
      </c>
      <c r="C57" s="1">
        <v>28</v>
      </c>
      <c r="D57" s="1">
        <v>78</v>
      </c>
      <c r="E57" s="1">
        <v>8</v>
      </c>
      <c r="F57" s="1">
        <f t="shared" si="2"/>
        <v>15</v>
      </c>
      <c r="G57" s="1">
        <v>4</v>
      </c>
      <c r="H57" s="1">
        <v>5</v>
      </c>
      <c r="I57" s="1">
        <v>6</v>
      </c>
    </row>
    <row r="58" spans="1:9" s="1" customFormat="1" ht="10.199999999999999" x14ac:dyDescent="0.2">
      <c r="A58" s="1" t="s">
        <v>164</v>
      </c>
      <c r="B58" s="1">
        <f t="shared" si="3"/>
        <v>27</v>
      </c>
      <c r="C58" s="1">
        <v>14</v>
      </c>
      <c r="D58" s="1">
        <v>4</v>
      </c>
      <c r="E58" s="1">
        <v>1</v>
      </c>
      <c r="F58" s="1">
        <f t="shared" si="2"/>
        <v>8</v>
      </c>
      <c r="G58" s="1">
        <v>5</v>
      </c>
      <c r="H58" s="1">
        <v>3</v>
      </c>
      <c r="I58" s="1">
        <v>0</v>
      </c>
    </row>
    <row r="59" spans="1:9" s="1" customFormat="1" ht="10.199999999999999" x14ac:dyDescent="0.2">
      <c r="A59" s="1" t="s">
        <v>165</v>
      </c>
      <c r="B59" s="1">
        <f t="shared" si="3"/>
        <v>144</v>
      </c>
      <c r="C59" s="1">
        <v>36</v>
      </c>
      <c r="D59" s="1">
        <v>78</v>
      </c>
      <c r="E59" s="1">
        <v>13</v>
      </c>
      <c r="F59" s="1">
        <f t="shared" si="2"/>
        <v>17</v>
      </c>
      <c r="G59" s="1">
        <v>2</v>
      </c>
      <c r="H59" s="1">
        <v>10</v>
      </c>
      <c r="I59" s="1">
        <v>5</v>
      </c>
    </row>
    <row r="60" spans="1:9" s="1" customFormat="1" ht="10.199999999999999" x14ac:dyDescent="0.2">
      <c r="A60" s="1" t="s">
        <v>166</v>
      </c>
      <c r="B60" s="1">
        <f t="shared" si="3"/>
        <v>38</v>
      </c>
      <c r="C60" s="1">
        <v>8</v>
      </c>
      <c r="D60" s="1">
        <v>10</v>
      </c>
      <c r="E60" s="1">
        <v>1</v>
      </c>
      <c r="F60" s="1">
        <f t="shared" si="2"/>
        <v>19</v>
      </c>
      <c r="G60" s="1">
        <v>2</v>
      </c>
      <c r="H60" s="1">
        <v>14</v>
      </c>
      <c r="I60" s="1">
        <v>3</v>
      </c>
    </row>
    <row r="61" spans="1:9" s="1" customFormat="1" ht="10.199999999999999" x14ac:dyDescent="0.2">
      <c r="A61" s="1" t="s">
        <v>167</v>
      </c>
      <c r="B61" s="1">
        <f t="shared" si="3"/>
        <v>236</v>
      </c>
      <c r="C61" s="1">
        <v>36</v>
      </c>
      <c r="D61" s="1">
        <v>73</v>
      </c>
      <c r="E61" s="1">
        <v>20</v>
      </c>
      <c r="F61" s="1">
        <f t="shared" si="2"/>
        <v>107</v>
      </c>
      <c r="G61" s="1">
        <v>42</v>
      </c>
      <c r="H61" s="1">
        <v>42</v>
      </c>
      <c r="I61" s="1">
        <v>23</v>
      </c>
    </row>
    <row r="62" spans="1:9" s="1" customFormat="1" ht="10.199999999999999" x14ac:dyDescent="0.2">
      <c r="A62" s="1" t="s">
        <v>168</v>
      </c>
      <c r="B62" s="1">
        <f t="shared" si="3"/>
        <v>156</v>
      </c>
      <c r="C62" s="1">
        <v>27</v>
      </c>
      <c r="D62" s="1">
        <v>43</v>
      </c>
      <c r="E62" s="1">
        <v>14</v>
      </c>
      <c r="F62" s="1">
        <f t="shared" si="2"/>
        <v>72</v>
      </c>
      <c r="G62" s="1">
        <v>25</v>
      </c>
      <c r="H62" s="1">
        <v>26</v>
      </c>
      <c r="I62" s="1">
        <v>21</v>
      </c>
    </row>
    <row r="63" spans="1:9" s="1" customFormat="1" ht="10.199999999999999" x14ac:dyDescent="0.2">
      <c r="A63" s="1" t="s">
        <v>169</v>
      </c>
      <c r="B63" s="1">
        <f t="shared" si="3"/>
        <v>974</v>
      </c>
      <c r="C63" s="1">
        <v>110</v>
      </c>
      <c r="D63" s="1">
        <v>227</v>
      </c>
      <c r="E63" s="1">
        <v>87</v>
      </c>
      <c r="F63" s="1">
        <f t="shared" si="2"/>
        <v>550</v>
      </c>
      <c r="G63" s="1">
        <v>246</v>
      </c>
      <c r="H63" s="1">
        <v>228</v>
      </c>
      <c r="I63" s="1">
        <v>76</v>
      </c>
    </row>
    <row r="64" spans="1:9" s="1" customFormat="1" ht="10.199999999999999" x14ac:dyDescent="0.2">
      <c r="A64" s="1" t="s">
        <v>170</v>
      </c>
      <c r="B64" s="1">
        <f t="shared" si="3"/>
        <v>894</v>
      </c>
      <c r="C64" s="1">
        <v>106</v>
      </c>
      <c r="D64" s="1">
        <v>199</v>
      </c>
      <c r="E64" s="1">
        <v>82</v>
      </c>
      <c r="F64" s="1">
        <f t="shared" si="2"/>
        <v>507</v>
      </c>
      <c r="G64" s="1">
        <v>241</v>
      </c>
      <c r="H64" s="1">
        <v>192</v>
      </c>
      <c r="I64" s="1">
        <v>74</v>
      </c>
    </row>
    <row r="65" spans="1:9" s="1" customFormat="1" ht="10.199999999999999" x14ac:dyDescent="0.2">
      <c r="A65" s="1" t="s">
        <v>246</v>
      </c>
      <c r="B65" s="1">
        <f t="shared" si="3"/>
        <v>80</v>
      </c>
      <c r="C65" s="1">
        <v>4</v>
      </c>
      <c r="D65" s="1">
        <v>28</v>
      </c>
      <c r="E65" s="1">
        <v>5</v>
      </c>
      <c r="F65" s="1">
        <f t="shared" si="2"/>
        <v>43</v>
      </c>
      <c r="G65" s="1">
        <v>5</v>
      </c>
      <c r="H65" s="1">
        <v>36</v>
      </c>
      <c r="I65" s="1">
        <v>2</v>
      </c>
    </row>
    <row r="66" spans="1:9" s="1" customFormat="1" ht="10.199999999999999" x14ac:dyDescent="0.2">
      <c r="A66" s="1" t="s">
        <v>171</v>
      </c>
      <c r="B66" s="1">
        <f t="shared" si="3"/>
        <v>48</v>
      </c>
      <c r="C66" s="1">
        <v>6</v>
      </c>
      <c r="D66" s="1">
        <v>7</v>
      </c>
      <c r="E66" s="1">
        <v>13</v>
      </c>
      <c r="F66" s="1">
        <f t="shared" si="2"/>
        <v>22</v>
      </c>
      <c r="G66" s="1">
        <v>15</v>
      </c>
      <c r="H66" s="1">
        <v>6</v>
      </c>
      <c r="I66" s="1">
        <v>1</v>
      </c>
    </row>
    <row r="67" spans="1:9" s="1" customFormat="1" ht="10.199999999999999" x14ac:dyDescent="0.2">
      <c r="A67" s="1" t="s">
        <v>172</v>
      </c>
      <c r="B67" s="1">
        <f t="shared" si="3"/>
        <v>216</v>
      </c>
      <c r="C67" s="1">
        <v>27</v>
      </c>
      <c r="D67" s="1">
        <v>77</v>
      </c>
      <c r="E67" s="1">
        <v>23</v>
      </c>
      <c r="F67" s="1">
        <f t="shared" ref="F67:F98" si="4">G67+H67+I67</f>
        <v>89</v>
      </c>
      <c r="G67" s="1">
        <v>23</v>
      </c>
      <c r="H67" s="1">
        <v>30</v>
      </c>
      <c r="I67" s="1">
        <v>36</v>
      </c>
    </row>
    <row r="68" spans="1:9" s="1" customFormat="1" ht="10.199999999999999" x14ac:dyDescent="0.2">
      <c r="A68" s="1" t="s">
        <v>173</v>
      </c>
      <c r="B68" s="1">
        <f t="shared" si="3"/>
        <v>389</v>
      </c>
      <c r="C68" s="1">
        <v>31</v>
      </c>
      <c r="D68" s="1">
        <v>85</v>
      </c>
      <c r="E68" s="1">
        <v>31</v>
      </c>
      <c r="F68" s="1">
        <f t="shared" si="4"/>
        <v>242</v>
      </c>
      <c r="G68" s="1">
        <v>26</v>
      </c>
      <c r="H68" s="1">
        <v>176</v>
      </c>
      <c r="I68" s="1">
        <v>40</v>
      </c>
    </row>
    <row r="69" spans="1:9" s="1" customFormat="1" ht="10.199999999999999" x14ac:dyDescent="0.2">
      <c r="A69" s="1" t="s">
        <v>176</v>
      </c>
      <c r="B69" s="1">
        <f t="shared" si="3"/>
        <v>1762</v>
      </c>
      <c r="C69" s="1">
        <v>518</v>
      </c>
      <c r="D69" s="1">
        <v>343</v>
      </c>
      <c r="E69" s="1">
        <v>268</v>
      </c>
      <c r="F69" s="1">
        <f t="shared" si="4"/>
        <v>633</v>
      </c>
      <c r="G69" s="1">
        <v>255</v>
      </c>
      <c r="H69" s="1">
        <v>230</v>
      </c>
      <c r="I69" s="1">
        <v>148</v>
      </c>
    </row>
    <row r="70" spans="1:9" s="1" customFormat="1" ht="10.199999999999999" x14ac:dyDescent="0.2">
      <c r="F70" s="1">
        <f t="shared" si="4"/>
        <v>0</v>
      </c>
    </row>
    <row r="71" spans="1:9" s="1" customFormat="1" ht="10.199999999999999" x14ac:dyDescent="0.2">
      <c r="A71" s="1" t="s">
        <v>174</v>
      </c>
      <c r="B71" s="1">
        <f t="shared" ref="B71:B102" si="5">SUM(C71:F71)</f>
        <v>3042</v>
      </c>
      <c r="C71" s="1">
        <f t="shared" ref="C71:E102" si="6">C5-C38</f>
        <v>570</v>
      </c>
      <c r="D71" s="1">
        <f t="shared" si="6"/>
        <v>826</v>
      </c>
      <c r="E71" s="1">
        <f t="shared" si="6"/>
        <v>518</v>
      </c>
      <c r="F71" s="1">
        <f t="shared" si="4"/>
        <v>1128</v>
      </c>
      <c r="G71" s="1">
        <f t="shared" ref="G71:I102" si="7">G5-G38</f>
        <v>278</v>
      </c>
      <c r="H71" s="1">
        <f t="shared" si="7"/>
        <v>647</v>
      </c>
      <c r="I71" s="1">
        <f t="shared" si="7"/>
        <v>203</v>
      </c>
    </row>
    <row r="72" spans="1:9" s="1" customFormat="1" ht="10.199999999999999" x14ac:dyDescent="0.2">
      <c r="A72" s="1" t="s">
        <v>147</v>
      </c>
      <c r="B72" s="1">
        <f t="shared" si="5"/>
        <v>146</v>
      </c>
      <c r="C72" s="1">
        <f t="shared" si="6"/>
        <v>25</v>
      </c>
      <c r="D72" s="1">
        <f t="shared" si="6"/>
        <v>34</v>
      </c>
      <c r="E72" s="1">
        <f t="shared" si="6"/>
        <v>36</v>
      </c>
      <c r="F72" s="1">
        <f t="shared" si="4"/>
        <v>51</v>
      </c>
      <c r="G72" s="1">
        <f t="shared" si="7"/>
        <v>5</v>
      </c>
      <c r="H72" s="1">
        <f t="shared" si="7"/>
        <v>16</v>
      </c>
      <c r="I72" s="1">
        <f t="shared" si="7"/>
        <v>30</v>
      </c>
    </row>
    <row r="73" spans="1:9" s="1" customFormat="1" ht="10.199999999999999" x14ac:dyDescent="0.2">
      <c r="A73" s="1" t="s">
        <v>148</v>
      </c>
      <c r="B73" s="1">
        <f t="shared" si="5"/>
        <v>0</v>
      </c>
      <c r="C73" s="1">
        <f t="shared" si="6"/>
        <v>0</v>
      </c>
      <c r="D73" s="1">
        <f t="shared" si="6"/>
        <v>0</v>
      </c>
      <c r="E73" s="1">
        <f t="shared" si="6"/>
        <v>0</v>
      </c>
      <c r="F73" s="1">
        <f t="shared" si="4"/>
        <v>0</v>
      </c>
      <c r="G73" s="1">
        <f t="shared" si="7"/>
        <v>0</v>
      </c>
      <c r="H73" s="1">
        <f t="shared" si="7"/>
        <v>0</v>
      </c>
      <c r="I73" s="1">
        <f t="shared" si="7"/>
        <v>0</v>
      </c>
    </row>
    <row r="74" spans="1:9" s="1" customFormat="1" ht="10.199999999999999" x14ac:dyDescent="0.2">
      <c r="A74" s="1" t="s">
        <v>244</v>
      </c>
      <c r="B74" s="1">
        <f t="shared" si="5"/>
        <v>37</v>
      </c>
      <c r="C74" s="1">
        <f t="shared" si="6"/>
        <v>10</v>
      </c>
      <c r="D74" s="1">
        <f t="shared" si="6"/>
        <v>8</v>
      </c>
      <c r="E74" s="1">
        <f t="shared" si="6"/>
        <v>5</v>
      </c>
      <c r="F74" s="1">
        <f t="shared" si="4"/>
        <v>14</v>
      </c>
      <c r="G74" s="1">
        <f t="shared" si="7"/>
        <v>7</v>
      </c>
      <c r="H74" s="1">
        <f t="shared" si="7"/>
        <v>4</v>
      </c>
      <c r="I74" s="1">
        <f t="shared" si="7"/>
        <v>3</v>
      </c>
    </row>
    <row r="75" spans="1:9" s="1" customFormat="1" ht="10.199999999999999" x14ac:dyDescent="0.2">
      <c r="A75" s="1" t="s">
        <v>149</v>
      </c>
      <c r="B75" s="1">
        <f t="shared" si="5"/>
        <v>116</v>
      </c>
      <c r="C75" s="1">
        <f t="shared" si="6"/>
        <v>8</v>
      </c>
      <c r="D75" s="1">
        <f t="shared" si="6"/>
        <v>17</v>
      </c>
      <c r="E75" s="1">
        <f t="shared" si="6"/>
        <v>13</v>
      </c>
      <c r="F75" s="1">
        <f t="shared" si="4"/>
        <v>78</v>
      </c>
      <c r="G75" s="1">
        <f t="shared" si="7"/>
        <v>11</v>
      </c>
      <c r="H75" s="1">
        <f t="shared" si="7"/>
        <v>34</v>
      </c>
      <c r="I75" s="1">
        <f t="shared" si="7"/>
        <v>33</v>
      </c>
    </row>
    <row r="76" spans="1:9" s="1" customFormat="1" ht="10.199999999999999" x14ac:dyDescent="0.2">
      <c r="A76" s="1" t="s">
        <v>150</v>
      </c>
      <c r="B76" s="1">
        <f t="shared" si="5"/>
        <v>1</v>
      </c>
      <c r="C76" s="1">
        <f t="shared" si="6"/>
        <v>0</v>
      </c>
      <c r="D76" s="1">
        <f t="shared" si="6"/>
        <v>1</v>
      </c>
      <c r="E76" s="1">
        <f t="shared" si="6"/>
        <v>0</v>
      </c>
      <c r="F76" s="1">
        <f t="shared" si="4"/>
        <v>0</v>
      </c>
      <c r="G76" s="1">
        <f t="shared" si="7"/>
        <v>0</v>
      </c>
      <c r="H76" s="1">
        <f t="shared" si="7"/>
        <v>0</v>
      </c>
      <c r="I76" s="1">
        <f t="shared" si="7"/>
        <v>0</v>
      </c>
    </row>
    <row r="77" spans="1:9" s="1" customFormat="1" ht="10.199999999999999" x14ac:dyDescent="0.2">
      <c r="A77" s="1" t="s">
        <v>151</v>
      </c>
      <c r="B77" s="1">
        <f t="shared" si="5"/>
        <v>3</v>
      </c>
      <c r="C77" s="1">
        <f t="shared" si="6"/>
        <v>1</v>
      </c>
      <c r="D77" s="1">
        <f t="shared" si="6"/>
        <v>1</v>
      </c>
      <c r="E77" s="1">
        <f t="shared" si="6"/>
        <v>1</v>
      </c>
      <c r="F77" s="1">
        <f t="shared" si="4"/>
        <v>0</v>
      </c>
      <c r="G77" s="1">
        <f t="shared" si="7"/>
        <v>0</v>
      </c>
      <c r="H77" s="1">
        <f t="shared" si="7"/>
        <v>0</v>
      </c>
      <c r="I77" s="1">
        <f t="shared" si="7"/>
        <v>0</v>
      </c>
    </row>
    <row r="78" spans="1:9" s="1" customFormat="1" ht="10.199999999999999" x14ac:dyDescent="0.2">
      <c r="A78" s="1" t="s">
        <v>152</v>
      </c>
      <c r="B78" s="1">
        <f t="shared" si="5"/>
        <v>33</v>
      </c>
      <c r="C78" s="1">
        <f t="shared" si="6"/>
        <v>17</v>
      </c>
      <c r="D78" s="1">
        <f t="shared" si="6"/>
        <v>5</v>
      </c>
      <c r="E78" s="1">
        <f t="shared" si="6"/>
        <v>6</v>
      </c>
      <c r="F78" s="1">
        <f t="shared" si="4"/>
        <v>5</v>
      </c>
      <c r="G78" s="1">
        <f t="shared" si="7"/>
        <v>1</v>
      </c>
      <c r="H78" s="1">
        <f t="shared" si="7"/>
        <v>0</v>
      </c>
      <c r="I78" s="1">
        <f t="shared" si="7"/>
        <v>4</v>
      </c>
    </row>
    <row r="79" spans="1:9" s="1" customFormat="1" ht="10.199999999999999" x14ac:dyDescent="0.2">
      <c r="A79" s="1" t="s">
        <v>153</v>
      </c>
      <c r="B79" s="1">
        <f t="shared" si="5"/>
        <v>21</v>
      </c>
      <c r="C79" s="1">
        <f t="shared" si="6"/>
        <v>5</v>
      </c>
      <c r="D79" s="1">
        <f t="shared" si="6"/>
        <v>11</v>
      </c>
      <c r="E79" s="1">
        <f t="shared" si="6"/>
        <v>1</v>
      </c>
      <c r="F79" s="1">
        <f t="shared" si="4"/>
        <v>4</v>
      </c>
      <c r="G79" s="1">
        <f t="shared" si="7"/>
        <v>0</v>
      </c>
      <c r="H79" s="1">
        <f t="shared" si="7"/>
        <v>1</v>
      </c>
      <c r="I79" s="1">
        <f t="shared" si="7"/>
        <v>3</v>
      </c>
    </row>
    <row r="80" spans="1:9" s="1" customFormat="1" ht="10.199999999999999" x14ac:dyDescent="0.2">
      <c r="A80" s="1" t="s">
        <v>154</v>
      </c>
      <c r="B80" s="1">
        <f t="shared" si="5"/>
        <v>12</v>
      </c>
      <c r="C80" s="1">
        <f t="shared" si="6"/>
        <v>2</v>
      </c>
      <c r="D80" s="1">
        <f t="shared" si="6"/>
        <v>3</v>
      </c>
      <c r="E80" s="1">
        <f t="shared" si="6"/>
        <v>0</v>
      </c>
      <c r="F80" s="1">
        <f t="shared" si="4"/>
        <v>7</v>
      </c>
      <c r="G80" s="1">
        <f t="shared" si="7"/>
        <v>0</v>
      </c>
      <c r="H80" s="1">
        <f t="shared" si="7"/>
        <v>0</v>
      </c>
      <c r="I80" s="1">
        <f t="shared" si="7"/>
        <v>7</v>
      </c>
    </row>
    <row r="81" spans="1:9" s="1" customFormat="1" ht="10.199999999999999" x14ac:dyDescent="0.2">
      <c r="A81" s="1" t="s">
        <v>155</v>
      </c>
      <c r="B81" s="1">
        <f t="shared" si="5"/>
        <v>69</v>
      </c>
      <c r="C81" s="1">
        <f t="shared" si="6"/>
        <v>3</v>
      </c>
      <c r="D81" s="1">
        <f t="shared" si="6"/>
        <v>21</v>
      </c>
      <c r="E81" s="1">
        <f t="shared" si="6"/>
        <v>23</v>
      </c>
      <c r="F81" s="1">
        <f t="shared" si="4"/>
        <v>22</v>
      </c>
      <c r="G81" s="1">
        <f t="shared" si="7"/>
        <v>7</v>
      </c>
      <c r="H81" s="1">
        <f t="shared" si="7"/>
        <v>8</v>
      </c>
      <c r="I81" s="1">
        <f t="shared" si="7"/>
        <v>7</v>
      </c>
    </row>
    <row r="82" spans="1:9" s="1" customFormat="1" ht="10.199999999999999" x14ac:dyDescent="0.2">
      <c r="A82" s="1" t="s">
        <v>156</v>
      </c>
      <c r="B82" s="1">
        <f t="shared" si="5"/>
        <v>42</v>
      </c>
      <c r="C82" s="1">
        <f t="shared" si="6"/>
        <v>11</v>
      </c>
      <c r="D82" s="1">
        <f t="shared" si="6"/>
        <v>10</v>
      </c>
      <c r="E82" s="1">
        <f t="shared" si="6"/>
        <v>9</v>
      </c>
      <c r="F82" s="1">
        <f t="shared" si="4"/>
        <v>12</v>
      </c>
      <c r="G82" s="1">
        <f t="shared" si="7"/>
        <v>3</v>
      </c>
      <c r="H82" s="1">
        <f t="shared" si="7"/>
        <v>5</v>
      </c>
      <c r="I82" s="1">
        <f t="shared" si="7"/>
        <v>4</v>
      </c>
    </row>
    <row r="83" spans="1:9" s="1" customFormat="1" ht="10.199999999999999" x14ac:dyDescent="0.2">
      <c r="A83" s="1" t="s">
        <v>157</v>
      </c>
      <c r="B83" s="1">
        <f t="shared" si="5"/>
        <v>114</v>
      </c>
      <c r="C83" s="1">
        <f t="shared" si="6"/>
        <v>13</v>
      </c>
      <c r="D83" s="1">
        <f t="shared" si="6"/>
        <v>42</v>
      </c>
      <c r="E83" s="1">
        <f t="shared" si="6"/>
        <v>20</v>
      </c>
      <c r="F83" s="1">
        <f t="shared" si="4"/>
        <v>39</v>
      </c>
      <c r="G83" s="1">
        <f t="shared" si="7"/>
        <v>23</v>
      </c>
      <c r="H83" s="1">
        <f t="shared" si="7"/>
        <v>4</v>
      </c>
      <c r="I83" s="1">
        <f t="shared" si="7"/>
        <v>12</v>
      </c>
    </row>
    <row r="84" spans="1:9" s="1" customFormat="1" ht="10.199999999999999" x14ac:dyDescent="0.2">
      <c r="A84" s="1" t="s">
        <v>158</v>
      </c>
      <c r="B84" s="1">
        <f t="shared" si="5"/>
        <v>67</v>
      </c>
      <c r="C84" s="1">
        <f t="shared" si="6"/>
        <v>12</v>
      </c>
      <c r="D84" s="1">
        <f t="shared" si="6"/>
        <v>31</v>
      </c>
      <c r="E84" s="1">
        <f t="shared" si="6"/>
        <v>6</v>
      </c>
      <c r="F84" s="1">
        <f t="shared" si="4"/>
        <v>18</v>
      </c>
      <c r="G84" s="1">
        <f t="shared" si="7"/>
        <v>0</v>
      </c>
      <c r="H84" s="1">
        <f t="shared" si="7"/>
        <v>12</v>
      </c>
      <c r="I84" s="1">
        <f t="shared" si="7"/>
        <v>6</v>
      </c>
    </row>
    <row r="85" spans="1:9" s="1" customFormat="1" ht="10.199999999999999" x14ac:dyDescent="0.2">
      <c r="A85" s="1" t="s">
        <v>159</v>
      </c>
      <c r="B85" s="1">
        <f t="shared" si="5"/>
        <v>1</v>
      </c>
      <c r="C85" s="1">
        <f t="shared" si="6"/>
        <v>0</v>
      </c>
      <c r="D85" s="1">
        <f t="shared" si="6"/>
        <v>0</v>
      </c>
      <c r="E85" s="1">
        <f t="shared" si="6"/>
        <v>1</v>
      </c>
      <c r="F85" s="1">
        <f t="shared" si="4"/>
        <v>0</v>
      </c>
      <c r="G85" s="1">
        <f t="shared" si="7"/>
        <v>0</v>
      </c>
      <c r="H85" s="1">
        <f t="shared" si="7"/>
        <v>0</v>
      </c>
      <c r="I85" s="1">
        <f t="shared" si="7"/>
        <v>0</v>
      </c>
    </row>
    <row r="86" spans="1:9" s="1" customFormat="1" ht="10.199999999999999" x14ac:dyDescent="0.2">
      <c r="A86" s="1" t="s">
        <v>160</v>
      </c>
      <c r="B86" s="1">
        <f t="shared" si="5"/>
        <v>447</v>
      </c>
      <c r="C86" s="1">
        <f t="shared" si="6"/>
        <v>28</v>
      </c>
      <c r="D86" s="1">
        <f t="shared" si="6"/>
        <v>87</v>
      </c>
      <c r="E86" s="1">
        <f t="shared" si="6"/>
        <v>76</v>
      </c>
      <c r="F86" s="1">
        <f t="shared" si="4"/>
        <v>256</v>
      </c>
      <c r="G86" s="1">
        <f t="shared" si="7"/>
        <v>28</v>
      </c>
      <c r="H86" s="1">
        <f t="shared" si="7"/>
        <v>210</v>
      </c>
      <c r="I86" s="1">
        <f t="shared" si="7"/>
        <v>18</v>
      </c>
    </row>
    <row r="87" spans="1:9" s="1" customFormat="1" ht="10.199999999999999" x14ac:dyDescent="0.2">
      <c r="A87" s="1" t="s">
        <v>161</v>
      </c>
      <c r="B87" s="1">
        <f t="shared" si="5"/>
        <v>21</v>
      </c>
      <c r="C87" s="1">
        <f t="shared" si="6"/>
        <v>10</v>
      </c>
      <c r="D87" s="1">
        <f t="shared" si="6"/>
        <v>7</v>
      </c>
      <c r="E87" s="1">
        <f t="shared" si="6"/>
        <v>2</v>
      </c>
      <c r="F87" s="1">
        <f t="shared" si="4"/>
        <v>2</v>
      </c>
      <c r="G87" s="1">
        <f t="shared" si="7"/>
        <v>2</v>
      </c>
      <c r="H87" s="1">
        <f t="shared" si="7"/>
        <v>0</v>
      </c>
      <c r="I87" s="1">
        <f t="shared" si="7"/>
        <v>0</v>
      </c>
    </row>
    <row r="88" spans="1:9" s="1" customFormat="1" ht="10.199999999999999" x14ac:dyDescent="0.2">
      <c r="A88" s="1" t="s">
        <v>162</v>
      </c>
      <c r="B88" s="1">
        <f t="shared" si="5"/>
        <v>52</v>
      </c>
      <c r="C88" s="1">
        <f t="shared" si="6"/>
        <v>15</v>
      </c>
      <c r="D88" s="1">
        <f t="shared" si="6"/>
        <v>3</v>
      </c>
      <c r="E88" s="1">
        <f t="shared" si="6"/>
        <v>4</v>
      </c>
      <c r="F88" s="1">
        <f t="shared" si="4"/>
        <v>30</v>
      </c>
      <c r="G88" s="1">
        <f t="shared" si="7"/>
        <v>2</v>
      </c>
      <c r="H88" s="1">
        <f t="shared" si="7"/>
        <v>28</v>
      </c>
      <c r="I88" s="1">
        <f t="shared" si="7"/>
        <v>0</v>
      </c>
    </row>
    <row r="89" spans="1:9" s="1" customFormat="1" ht="10.199999999999999" x14ac:dyDescent="0.2">
      <c r="A89" s="1" t="s">
        <v>163</v>
      </c>
      <c r="B89" s="1">
        <f t="shared" si="5"/>
        <v>103</v>
      </c>
      <c r="C89" s="1">
        <f t="shared" si="6"/>
        <v>3</v>
      </c>
      <c r="D89" s="1">
        <f t="shared" si="6"/>
        <v>99</v>
      </c>
      <c r="E89" s="1">
        <f t="shared" si="6"/>
        <v>0</v>
      </c>
      <c r="F89" s="1">
        <f t="shared" si="4"/>
        <v>1</v>
      </c>
      <c r="G89" s="1">
        <f t="shared" si="7"/>
        <v>0</v>
      </c>
      <c r="H89" s="1">
        <f t="shared" si="7"/>
        <v>1</v>
      </c>
      <c r="I89" s="1">
        <f t="shared" si="7"/>
        <v>0</v>
      </c>
    </row>
    <row r="90" spans="1:9" s="1" customFormat="1" ht="10.199999999999999" x14ac:dyDescent="0.2">
      <c r="A90" s="1" t="s">
        <v>245</v>
      </c>
      <c r="B90" s="1">
        <f t="shared" si="5"/>
        <v>4</v>
      </c>
      <c r="C90" s="1">
        <f t="shared" si="6"/>
        <v>1</v>
      </c>
      <c r="D90" s="1">
        <f t="shared" si="6"/>
        <v>3</v>
      </c>
      <c r="E90" s="1">
        <f t="shared" si="6"/>
        <v>0</v>
      </c>
      <c r="F90" s="1">
        <f t="shared" si="4"/>
        <v>0</v>
      </c>
      <c r="G90" s="1">
        <f t="shared" si="7"/>
        <v>0</v>
      </c>
      <c r="H90" s="1">
        <f t="shared" si="7"/>
        <v>0</v>
      </c>
      <c r="I90" s="1">
        <f t="shared" si="7"/>
        <v>0</v>
      </c>
    </row>
    <row r="91" spans="1:9" s="1" customFormat="1" ht="10.199999999999999" x14ac:dyDescent="0.2">
      <c r="A91" s="1" t="s">
        <v>164</v>
      </c>
      <c r="B91" s="1">
        <f t="shared" si="5"/>
        <v>172</v>
      </c>
      <c r="C91" s="1">
        <f t="shared" si="6"/>
        <v>51</v>
      </c>
      <c r="D91" s="1">
        <f t="shared" si="6"/>
        <v>76</v>
      </c>
      <c r="E91" s="1">
        <f t="shared" si="6"/>
        <v>13</v>
      </c>
      <c r="F91" s="1">
        <f t="shared" si="4"/>
        <v>32</v>
      </c>
      <c r="G91" s="1">
        <f t="shared" si="7"/>
        <v>13</v>
      </c>
      <c r="H91" s="1">
        <f t="shared" si="7"/>
        <v>15</v>
      </c>
      <c r="I91" s="1">
        <f t="shared" si="7"/>
        <v>4</v>
      </c>
    </row>
    <row r="92" spans="1:9" s="1" customFormat="1" ht="10.199999999999999" x14ac:dyDescent="0.2">
      <c r="A92" s="1" t="s">
        <v>165</v>
      </c>
      <c r="B92" s="1">
        <f t="shared" si="5"/>
        <v>191</v>
      </c>
      <c r="C92" s="1">
        <f t="shared" si="6"/>
        <v>37</v>
      </c>
      <c r="D92" s="1">
        <f t="shared" si="6"/>
        <v>83</v>
      </c>
      <c r="E92" s="1">
        <f t="shared" si="6"/>
        <v>41</v>
      </c>
      <c r="F92" s="1">
        <f t="shared" si="4"/>
        <v>30</v>
      </c>
      <c r="G92" s="1">
        <f t="shared" si="7"/>
        <v>1</v>
      </c>
      <c r="H92" s="1">
        <f t="shared" si="7"/>
        <v>22</v>
      </c>
      <c r="I92" s="1">
        <f t="shared" si="7"/>
        <v>7</v>
      </c>
    </row>
    <row r="93" spans="1:9" s="1" customFormat="1" ht="10.199999999999999" x14ac:dyDescent="0.2">
      <c r="A93" s="1" t="s">
        <v>166</v>
      </c>
      <c r="B93" s="1">
        <f t="shared" si="5"/>
        <v>1</v>
      </c>
      <c r="C93" s="1">
        <f t="shared" si="6"/>
        <v>-4</v>
      </c>
      <c r="D93" s="1">
        <f t="shared" si="6"/>
        <v>5</v>
      </c>
      <c r="E93" s="1">
        <f t="shared" si="6"/>
        <v>0</v>
      </c>
      <c r="F93" s="1">
        <f t="shared" si="4"/>
        <v>0</v>
      </c>
      <c r="G93" s="1">
        <f t="shared" si="7"/>
        <v>0</v>
      </c>
      <c r="H93" s="1">
        <f t="shared" si="7"/>
        <v>0</v>
      </c>
      <c r="I93" s="1">
        <f t="shared" si="7"/>
        <v>0</v>
      </c>
    </row>
    <row r="94" spans="1:9" s="1" customFormat="1" ht="10.199999999999999" x14ac:dyDescent="0.2">
      <c r="A94" s="1" t="s">
        <v>167</v>
      </c>
      <c r="B94" s="1">
        <f t="shared" si="5"/>
        <v>129</v>
      </c>
      <c r="C94" s="1">
        <f t="shared" si="6"/>
        <v>36</v>
      </c>
      <c r="D94" s="1">
        <f t="shared" si="6"/>
        <v>25</v>
      </c>
      <c r="E94" s="1">
        <f t="shared" si="6"/>
        <v>24</v>
      </c>
      <c r="F94" s="1">
        <f t="shared" si="4"/>
        <v>44</v>
      </c>
      <c r="G94" s="1">
        <f t="shared" si="7"/>
        <v>16</v>
      </c>
      <c r="H94" s="1">
        <f t="shared" si="7"/>
        <v>20</v>
      </c>
      <c r="I94" s="1">
        <f t="shared" si="7"/>
        <v>8</v>
      </c>
    </row>
    <row r="95" spans="1:9" s="1" customFormat="1" ht="10.199999999999999" x14ac:dyDescent="0.2">
      <c r="A95" s="1" t="s">
        <v>168</v>
      </c>
      <c r="B95" s="1">
        <f t="shared" si="5"/>
        <v>98</v>
      </c>
      <c r="C95" s="1">
        <f t="shared" si="6"/>
        <v>21</v>
      </c>
      <c r="D95" s="1">
        <f t="shared" si="6"/>
        <v>16</v>
      </c>
      <c r="E95" s="1">
        <f t="shared" si="6"/>
        <v>25</v>
      </c>
      <c r="F95" s="1">
        <f t="shared" si="4"/>
        <v>36</v>
      </c>
      <c r="G95" s="1">
        <f t="shared" si="7"/>
        <v>20</v>
      </c>
      <c r="H95" s="1">
        <f t="shared" si="7"/>
        <v>10</v>
      </c>
      <c r="I95" s="1">
        <f t="shared" si="7"/>
        <v>6</v>
      </c>
    </row>
    <row r="96" spans="1:9" s="1" customFormat="1" ht="10.199999999999999" x14ac:dyDescent="0.2">
      <c r="A96" s="1" t="s">
        <v>169</v>
      </c>
      <c r="B96" s="1">
        <f t="shared" si="5"/>
        <v>425</v>
      </c>
      <c r="C96" s="1">
        <f t="shared" si="6"/>
        <v>96</v>
      </c>
      <c r="D96" s="1">
        <f t="shared" si="6"/>
        <v>129</v>
      </c>
      <c r="E96" s="1">
        <f t="shared" si="6"/>
        <v>73</v>
      </c>
      <c r="F96" s="1">
        <f t="shared" si="4"/>
        <v>127</v>
      </c>
      <c r="G96" s="1">
        <f t="shared" si="7"/>
        <v>69</v>
      </c>
      <c r="H96" s="1">
        <f t="shared" si="7"/>
        <v>40</v>
      </c>
      <c r="I96" s="1">
        <f t="shared" si="7"/>
        <v>18</v>
      </c>
    </row>
    <row r="97" spans="1:9" s="1" customFormat="1" ht="10.199999999999999" x14ac:dyDescent="0.2">
      <c r="A97" s="1" t="s">
        <v>170</v>
      </c>
      <c r="B97" s="1">
        <f t="shared" si="5"/>
        <v>368</v>
      </c>
      <c r="C97" s="1">
        <f t="shared" si="6"/>
        <v>89</v>
      </c>
      <c r="D97" s="1">
        <f t="shared" si="6"/>
        <v>91</v>
      </c>
      <c r="E97" s="1">
        <f t="shared" si="6"/>
        <v>69</v>
      </c>
      <c r="F97" s="1">
        <f t="shared" si="4"/>
        <v>119</v>
      </c>
      <c r="G97" s="1">
        <f t="shared" si="7"/>
        <v>67</v>
      </c>
      <c r="H97" s="1">
        <f t="shared" si="7"/>
        <v>35</v>
      </c>
      <c r="I97" s="1">
        <f t="shared" si="7"/>
        <v>17</v>
      </c>
    </row>
    <row r="98" spans="1:9" s="1" customFormat="1" ht="10.199999999999999" x14ac:dyDescent="0.2">
      <c r="A98" s="1" t="s">
        <v>246</v>
      </c>
      <c r="B98" s="1">
        <f t="shared" si="5"/>
        <v>57</v>
      </c>
      <c r="C98" s="1">
        <f t="shared" si="6"/>
        <v>7</v>
      </c>
      <c r="D98" s="1">
        <f t="shared" si="6"/>
        <v>38</v>
      </c>
      <c r="E98" s="1">
        <f t="shared" si="6"/>
        <v>4</v>
      </c>
      <c r="F98" s="1">
        <f t="shared" si="4"/>
        <v>8</v>
      </c>
      <c r="G98" s="1">
        <f t="shared" si="7"/>
        <v>2</v>
      </c>
      <c r="H98" s="1">
        <f t="shared" si="7"/>
        <v>5</v>
      </c>
      <c r="I98" s="1">
        <f t="shared" si="7"/>
        <v>1</v>
      </c>
    </row>
    <row r="99" spans="1:9" s="1" customFormat="1" ht="10.199999999999999" x14ac:dyDescent="0.2">
      <c r="A99" s="1" t="s">
        <v>171</v>
      </c>
      <c r="B99" s="1">
        <f t="shared" si="5"/>
        <v>35</v>
      </c>
      <c r="C99" s="1">
        <f t="shared" si="6"/>
        <v>12</v>
      </c>
      <c r="D99" s="1">
        <f t="shared" si="6"/>
        <v>9</v>
      </c>
      <c r="E99" s="1">
        <f t="shared" si="6"/>
        <v>2</v>
      </c>
      <c r="F99" s="1">
        <f t="shared" ref="F99:F102" si="8">G99+H99+I99</f>
        <v>12</v>
      </c>
      <c r="G99" s="1">
        <f t="shared" si="7"/>
        <v>7</v>
      </c>
      <c r="H99" s="1">
        <f t="shared" si="7"/>
        <v>3</v>
      </c>
      <c r="I99" s="1">
        <f t="shared" si="7"/>
        <v>2</v>
      </c>
    </row>
    <row r="100" spans="1:9" s="1" customFormat="1" ht="10.199999999999999" x14ac:dyDescent="0.2">
      <c r="A100" s="1" t="s">
        <v>172</v>
      </c>
      <c r="B100" s="1">
        <f t="shared" si="5"/>
        <v>43</v>
      </c>
      <c r="C100" s="1">
        <f t="shared" si="6"/>
        <v>7</v>
      </c>
      <c r="D100" s="1">
        <f t="shared" si="6"/>
        <v>11</v>
      </c>
      <c r="E100" s="1">
        <f t="shared" si="6"/>
        <v>3</v>
      </c>
      <c r="F100" s="1">
        <f t="shared" si="8"/>
        <v>22</v>
      </c>
      <c r="G100" s="1">
        <f t="shared" si="7"/>
        <v>6</v>
      </c>
      <c r="H100" s="1">
        <f t="shared" si="7"/>
        <v>5</v>
      </c>
      <c r="I100" s="1">
        <f t="shared" si="7"/>
        <v>11</v>
      </c>
    </row>
    <row r="101" spans="1:9" s="1" customFormat="1" ht="10.199999999999999" x14ac:dyDescent="0.2">
      <c r="A101" s="1" t="s">
        <v>173</v>
      </c>
      <c r="B101" s="1">
        <f t="shared" si="5"/>
        <v>228</v>
      </c>
      <c r="C101" s="1">
        <f t="shared" si="6"/>
        <v>14</v>
      </c>
      <c r="D101" s="1">
        <f t="shared" si="6"/>
        <v>40</v>
      </c>
      <c r="E101" s="1">
        <f t="shared" si="6"/>
        <v>69</v>
      </c>
      <c r="F101" s="1">
        <f t="shared" si="8"/>
        <v>105</v>
      </c>
      <c r="G101" s="1">
        <f t="shared" si="7"/>
        <v>18</v>
      </c>
      <c r="H101" s="1">
        <f t="shared" si="7"/>
        <v>80</v>
      </c>
      <c r="I101" s="1">
        <f t="shared" si="7"/>
        <v>7</v>
      </c>
    </row>
    <row r="102" spans="1:9" s="1" customFormat="1" ht="10.199999999999999" x14ac:dyDescent="0.2">
      <c r="A102" s="1" t="s">
        <v>176</v>
      </c>
      <c r="B102" s="1">
        <f t="shared" si="5"/>
        <v>431</v>
      </c>
      <c r="C102" s="1">
        <f t="shared" si="6"/>
        <v>136</v>
      </c>
      <c r="D102" s="1">
        <f t="shared" si="6"/>
        <v>49</v>
      </c>
      <c r="E102" s="1">
        <f t="shared" si="6"/>
        <v>65</v>
      </c>
      <c r="F102" s="1">
        <f t="shared" si="8"/>
        <v>181</v>
      </c>
      <c r="G102" s="1">
        <f t="shared" si="7"/>
        <v>39</v>
      </c>
      <c r="H102" s="1">
        <f t="shared" si="7"/>
        <v>129</v>
      </c>
      <c r="I102" s="1">
        <f t="shared" si="7"/>
        <v>13</v>
      </c>
    </row>
    <row r="103" spans="1:9" s="1" customFormat="1" ht="10.199999999999999" x14ac:dyDescent="0.2">
      <c r="A103" s="13" t="s">
        <v>251</v>
      </c>
      <c r="B103" s="13"/>
      <c r="C103" s="13"/>
      <c r="D103" s="13"/>
      <c r="E103" s="13"/>
      <c r="F103" s="13"/>
      <c r="G103" s="13"/>
      <c r="H103" s="13"/>
      <c r="I103" s="13"/>
    </row>
    <row r="104" spans="1:9" s="1" customFormat="1" ht="10.199999999999999" x14ac:dyDescent="0.2"/>
  </sheetData>
  <mergeCells count="1">
    <mergeCell ref="A103:I10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F320-8D37-4C43-A38C-4A5397AC9DF0}">
  <dimension ref="A1:I38"/>
  <sheetViews>
    <sheetView view="pageBreakPreview" zoomScale="125" zoomScaleNormal="100" zoomScaleSheetLayoutView="125" workbookViewId="0">
      <selection activeCell="F3" sqref="F3:F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279</v>
      </c>
    </row>
    <row r="2" spans="1:9" s="1" customFormat="1" ht="10.199999999999999" x14ac:dyDescent="0.2">
      <c r="A2" s="2" t="s">
        <v>263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230</v>
      </c>
    </row>
    <row r="4" spans="1:9" s="1" customFormat="1" ht="10.199999999999999" x14ac:dyDescent="0.2"/>
    <row r="5" spans="1:9" s="1" customFormat="1" ht="10.199999999999999" x14ac:dyDescent="0.2">
      <c r="A5" s="1" t="s">
        <v>231</v>
      </c>
      <c r="B5" s="1">
        <f t="shared" ref="B5:B16" si="0">SUM(C5:F5)</f>
        <v>10518</v>
      </c>
      <c r="C5" s="1">
        <v>1611</v>
      </c>
      <c r="D5" s="1">
        <v>3348</v>
      </c>
      <c r="E5" s="1">
        <v>1520</v>
      </c>
      <c r="F5" s="1">
        <f t="shared" ref="F5:F16" si="1">G5+H5+I5</f>
        <v>4039</v>
      </c>
      <c r="G5" s="1">
        <v>1247</v>
      </c>
      <c r="H5" s="1">
        <v>2050</v>
      </c>
      <c r="I5" s="1">
        <v>742</v>
      </c>
    </row>
    <row r="6" spans="1:9" s="1" customFormat="1" ht="10.199999999999999" x14ac:dyDescent="0.2">
      <c r="A6" s="1" t="s">
        <v>232</v>
      </c>
      <c r="B6" s="1">
        <f t="shared" si="0"/>
        <v>6661</v>
      </c>
      <c r="C6" s="1">
        <v>1142</v>
      </c>
      <c r="D6" s="1">
        <v>2030</v>
      </c>
      <c r="E6" s="1">
        <v>955</v>
      </c>
      <c r="F6" s="1">
        <f t="shared" si="1"/>
        <v>2534</v>
      </c>
      <c r="G6" s="1">
        <v>807</v>
      </c>
      <c r="H6" s="1">
        <v>1184</v>
      </c>
      <c r="I6" s="1">
        <v>543</v>
      </c>
    </row>
    <row r="7" spans="1:9" s="1" customFormat="1" ht="10.199999999999999" x14ac:dyDescent="0.2">
      <c r="A7" s="1" t="s">
        <v>233</v>
      </c>
      <c r="B7" s="1">
        <f t="shared" si="0"/>
        <v>2690</v>
      </c>
      <c r="C7" s="1">
        <v>350</v>
      </c>
      <c r="D7" s="1">
        <v>1141</v>
      </c>
      <c r="E7" s="1">
        <v>412</v>
      </c>
      <c r="F7" s="1">
        <f t="shared" si="1"/>
        <v>787</v>
      </c>
      <c r="G7" s="1">
        <v>285</v>
      </c>
      <c r="H7" s="1">
        <v>349</v>
      </c>
      <c r="I7" s="1">
        <v>153</v>
      </c>
    </row>
    <row r="8" spans="1:9" s="1" customFormat="1" ht="10.199999999999999" x14ac:dyDescent="0.2">
      <c r="A8" s="1" t="s">
        <v>234</v>
      </c>
      <c r="B8" s="1">
        <f t="shared" si="0"/>
        <v>1167</v>
      </c>
      <c r="C8" s="1">
        <v>119</v>
      </c>
      <c r="D8" s="1">
        <v>177</v>
      </c>
      <c r="E8" s="1">
        <v>153</v>
      </c>
      <c r="F8" s="1">
        <f t="shared" si="1"/>
        <v>718</v>
      </c>
      <c r="G8" s="1">
        <v>155</v>
      </c>
      <c r="H8" s="1">
        <v>517</v>
      </c>
      <c r="I8" s="1">
        <v>46</v>
      </c>
    </row>
    <row r="9" spans="1:9" s="1" customFormat="1" ht="10.199999999999999" x14ac:dyDescent="0.2">
      <c r="A9" s="1" t="s">
        <v>236</v>
      </c>
      <c r="B9" s="1">
        <f t="shared" si="0"/>
        <v>1891</v>
      </c>
      <c r="C9" s="1">
        <v>410</v>
      </c>
      <c r="D9" s="1">
        <v>515</v>
      </c>
      <c r="E9" s="1">
        <v>247</v>
      </c>
      <c r="F9" s="1">
        <f t="shared" si="1"/>
        <v>719</v>
      </c>
      <c r="G9" s="1">
        <v>234</v>
      </c>
      <c r="H9" s="1">
        <v>365</v>
      </c>
      <c r="I9" s="1">
        <v>120</v>
      </c>
    </row>
    <row r="10" spans="1:9" s="1" customFormat="1" ht="10.199999999999999" x14ac:dyDescent="0.2">
      <c r="A10" s="1" t="s">
        <v>232</v>
      </c>
      <c r="B10" s="1">
        <f t="shared" si="0"/>
        <v>1069</v>
      </c>
      <c r="C10" s="1">
        <v>231</v>
      </c>
      <c r="D10" s="1">
        <v>328</v>
      </c>
      <c r="E10" s="1">
        <v>145</v>
      </c>
      <c r="F10" s="1">
        <f t="shared" si="1"/>
        <v>365</v>
      </c>
      <c r="G10" s="1">
        <v>131</v>
      </c>
      <c r="H10" s="1">
        <v>165</v>
      </c>
      <c r="I10" s="1">
        <v>69</v>
      </c>
    </row>
    <row r="11" spans="1:9" s="1" customFormat="1" ht="10.199999999999999" x14ac:dyDescent="0.2">
      <c r="A11" s="1" t="s">
        <v>235</v>
      </c>
      <c r="B11" s="1">
        <f t="shared" si="0"/>
        <v>307.7</v>
      </c>
      <c r="C11" s="1">
        <v>52</v>
      </c>
      <c r="D11" s="1">
        <v>52</v>
      </c>
      <c r="E11" s="1">
        <v>52</v>
      </c>
      <c r="F11" s="1">
        <f t="shared" si="1"/>
        <v>151.69999999999999</v>
      </c>
      <c r="G11" s="1">
        <v>52</v>
      </c>
      <c r="H11" s="1">
        <v>47.7</v>
      </c>
      <c r="I11" s="1">
        <v>52</v>
      </c>
    </row>
    <row r="12" spans="1:9" s="1" customFormat="1" ht="10.199999999999999" x14ac:dyDescent="0.2">
      <c r="A12" s="1" t="s">
        <v>237</v>
      </c>
      <c r="B12" s="1">
        <f t="shared" si="0"/>
        <v>8316</v>
      </c>
      <c r="C12" s="1">
        <v>1182</v>
      </c>
      <c r="D12" s="1">
        <v>2747</v>
      </c>
      <c r="E12" s="1">
        <v>1202</v>
      </c>
      <c r="F12" s="1">
        <f t="shared" si="1"/>
        <v>3185</v>
      </c>
      <c r="G12" s="1">
        <v>992</v>
      </c>
      <c r="H12" s="1">
        <v>1608</v>
      </c>
      <c r="I12" s="1">
        <v>585</v>
      </c>
    </row>
    <row r="13" spans="1:9" s="1" customFormat="1" ht="10.199999999999999" x14ac:dyDescent="0.2">
      <c r="A13" s="1" t="s">
        <v>232</v>
      </c>
      <c r="B13" s="1">
        <f t="shared" si="0"/>
        <v>5442</v>
      </c>
      <c r="C13" s="1">
        <v>898</v>
      </c>
      <c r="D13" s="1">
        <v>1668</v>
      </c>
      <c r="E13" s="1">
        <v>788</v>
      </c>
      <c r="F13" s="1">
        <f t="shared" si="1"/>
        <v>2088</v>
      </c>
      <c r="G13" s="1">
        <v>665</v>
      </c>
      <c r="H13" s="1">
        <v>974</v>
      </c>
      <c r="I13" s="1">
        <v>449</v>
      </c>
    </row>
    <row r="14" spans="1:9" s="1" customFormat="1" ht="10.199999999999999" x14ac:dyDescent="0.2">
      <c r="A14" s="1" t="s">
        <v>233</v>
      </c>
      <c r="B14" s="1">
        <f t="shared" si="0"/>
        <v>2142</v>
      </c>
      <c r="C14" s="1">
        <v>240</v>
      </c>
      <c r="D14" s="1">
        <v>977</v>
      </c>
      <c r="E14" s="1">
        <v>328</v>
      </c>
      <c r="F14" s="1">
        <f t="shared" si="1"/>
        <v>597</v>
      </c>
      <c r="G14" s="1">
        <v>223</v>
      </c>
      <c r="H14" s="1">
        <v>265</v>
      </c>
      <c r="I14" s="1">
        <v>109</v>
      </c>
    </row>
    <row r="15" spans="1:9" s="1" customFormat="1" ht="10.199999999999999" x14ac:dyDescent="0.2">
      <c r="A15" s="1" t="s">
        <v>234</v>
      </c>
      <c r="B15" s="1">
        <f t="shared" si="0"/>
        <v>732</v>
      </c>
      <c r="C15" s="1">
        <v>44</v>
      </c>
      <c r="D15" s="1">
        <v>102</v>
      </c>
      <c r="E15" s="1">
        <v>86</v>
      </c>
      <c r="F15" s="1">
        <f t="shared" si="1"/>
        <v>500</v>
      </c>
      <c r="G15" s="1">
        <v>104</v>
      </c>
      <c r="H15" s="1">
        <v>369</v>
      </c>
      <c r="I15" s="1">
        <v>27</v>
      </c>
    </row>
    <row r="16" spans="1:9" s="1" customFormat="1" ht="10.199999999999999" x14ac:dyDescent="0.2">
      <c r="A16" s="1" t="s">
        <v>238</v>
      </c>
      <c r="B16" s="1">
        <f t="shared" si="0"/>
        <v>311</v>
      </c>
      <c r="C16" s="1">
        <v>19</v>
      </c>
      <c r="D16" s="1">
        <v>86</v>
      </c>
      <c r="E16" s="1">
        <v>71</v>
      </c>
      <c r="F16" s="1">
        <f t="shared" si="1"/>
        <v>135</v>
      </c>
      <c r="G16" s="1">
        <v>21</v>
      </c>
      <c r="H16" s="1">
        <v>77</v>
      </c>
      <c r="I16" s="1">
        <v>37</v>
      </c>
    </row>
    <row r="17" spans="1:9" s="1" customFormat="1" ht="10.199999999999999" x14ac:dyDescent="0.2">
      <c r="A17" s="1" t="s">
        <v>235</v>
      </c>
      <c r="B17" s="5">
        <v>49.6</v>
      </c>
      <c r="C17" s="5"/>
      <c r="D17" s="5">
        <v>48.7</v>
      </c>
      <c r="E17" s="5">
        <v>42.6</v>
      </c>
      <c r="F17" s="5"/>
      <c r="G17" s="5"/>
      <c r="H17" s="5">
        <v>52</v>
      </c>
      <c r="I17" s="5">
        <v>52</v>
      </c>
    </row>
    <row r="18" spans="1:9" s="1" customFormat="1" ht="10.199999999999999" x14ac:dyDescent="0.2">
      <c r="F18" s="1">
        <f t="shared" ref="F18:F35" si="2">G18+H18+I18</f>
        <v>0</v>
      </c>
    </row>
    <row r="19" spans="1:9" s="1" customFormat="1" ht="10.199999999999999" x14ac:dyDescent="0.2">
      <c r="A19" s="1" t="s">
        <v>239</v>
      </c>
      <c r="B19" s="1">
        <f t="shared" ref="B19:B35" si="3">SUM(C19:F19)</f>
        <v>3410</v>
      </c>
      <c r="C19" s="1">
        <v>587</v>
      </c>
      <c r="D19" s="1">
        <v>782</v>
      </c>
      <c r="E19" s="1">
        <v>626</v>
      </c>
      <c r="F19" s="1">
        <f t="shared" si="2"/>
        <v>1415</v>
      </c>
      <c r="G19" s="1">
        <v>344</v>
      </c>
      <c r="H19" s="1">
        <v>872</v>
      </c>
      <c r="I19" s="1">
        <v>199</v>
      </c>
    </row>
    <row r="20" spans="1:9" s="1" customFormat="1" ht="10.199999999999999" x14ac:dyDescent="0.2">
      <c r="A20" s="1" t="s">
        <v>232</v>
      </c>
      <c r="B20" s="1">
        <f t="shared" si="3"/>
        <v>1663</v>
      </c>
      <c r="C20" s="1">
        <v>324</v>
      </c>
      <c r="D20" s="1">
        <v>407</v>
      </c>
      <c r="E20" s="1">
        <v>307</v>
      </c>
      <c r="F20" s="1">
        <f t="shared" si="2"/>
        <v>625</v>
      </c>
      <c r="G20" s="1">
        <v>193</v>
      </c>
      <c r="H20" s="1">
        <v>335</v>
      </c>
      <c r="I20" s="1">
        <v>97</v>
      </c>
    </row>
    <row r="21" spans="1:9" s="1" customFormat="1" ht="10.199999999999999" x14ac:dyDescent="0.2">
      <c r="A21" s="1" t="s">
        <v>233</v>
      </c>
      <c r="B21" s="1">
        <f t="shared" si="3"/>
        <v>947</v>
      </c>
      <c r="C21" s="1">
        <v>139</v>
      </c>
      <c r="D21" s="1">
        <v>290</v>
      </c>
      <c r="E21" s="1">
        <v>178</v>
      </c>
      <c r="F21" s="1">
        <f t="shared" si="2"/>
        <v>340</v>
      </c>
      <c r="G21" s="1">
        <v>63</v>
      </c>
      <c r="H21" s="1">
        <v>205</v>
      </c>
      <c r="I21" s="1">
        <v>72</v>
      </c>
    </row>
    <row r="22" spans="1:9" s="1" customFormat="1" ht="10.199999999999999" x14ac:dyDescent="0.2">
      <c r="A22" s="1" t="s">
        <v>234</v>
      </c>
      <c r="B22" s="1">
        <f t="shared" si="3"/>
        <v>800</v>
      </c>
      <c r="C22" s="1">
        <v>124</v>
      </c>
      <c r="D22" s="1">
        <v>85</v>
      </c>
      <c r="E22" s="1">
        <v>141</v>
      </c>
      <c r="F22" s="1">
        <f t="shared" si="2"/>
        <v>450</v>
      </c>
      <c r="G22" s="1">
        <v>88</v>
      </c>
      <c r="H22" s="1">
        <v>332</v>
      </c>
      <c r="I22" s="1">
        <v>30</v>
      </c>
    </row>
    <row r="23" spans="1:9" s="1" customFormat="1" ht="10.199999999999999" x14ac:dyDescent="0.2">
      <c r="A23" s="1" t="s">
        <v>240</v>
      </c>
      <c r="B23" s="1">
        <f t="shared" si="3"/>
        <v>1113</v>
      </c>
      <c r="C23" s="1">
        <v>279</v>
      </c>
      <c r="D23" s="1">
        <v>188</v>
      </c>
      <c r="E23" s="1">
        <v>177</v>
      </c>
      <c r="F23" s="1">
        <f t="shared" si="2"/>
        <v>469</v>
      </c>
      <c r="G23" s="1">
        <v>132</v>
      </c>
      <c r="H23" s="1">
        <v>278</v>
      </c>
      <c r="I23" s="1">
        <v>59</v>
      </c>
    </row>
    <row r="24" spans="1:9" s="1" customFormat="1" ht="10.199999999999999" x14ac:dyDescent="0.2">
      <c r="A24" s="1" t="s">
        <v>232</v>
      </c>
      <c r="B24" s="1">
        <f t="shared" si="3"/>
        <v>551</v>
      </c>
      <c r="C24" s="1">
        <v>134</v>
      </c>
      <c r="D24" s="1">
        <v>101</v>
      </c>
      <c r="E24" s="1">
        <v>90</v>
      </c>
      <c r="F24" s="1">
        <f t="shared" si="2"/>
        <v>226</v>
      </c>
      <c r="G24" s="1">
        <v>81</v>
      </c>
      <c r="H24" s="1">
        <v>117</v>
      </c>
      <c r="I24" s="1">
        <v>28</v>
      </c>
    </row>
    <row r="25" spans="1:9" s="1" customFormat="1" ht="10.199999999999999" x14ac:dyDescent="0.2">
      <c r="A25" s="1" t="s">
        <v>233</v>
      </c>
      <c r="B25" s="1">
        <f t="shared" si="3"/>
        <v>260</v>
      </c>
      <c r="C25" s="1">
        <v>77</v>
      </c>
      <c r="D25" s="1">
        <v>54</v>
      </c>
      <c r="E25" s="1">
        <v>38</v>
      </c>
      <c r="F25" s="1">
        <f t="shared" si="2"/>
        <v>91</v>
      </c>
      <c r="G25" s="1">
        <v>24</v>
      </c>
      <c r="H25" s="1">
        <v>47</v>
      </c>
      <c r="I25" s="1">
        <v>20</v>
      </c>
    </row>
    <row r="26" spans="1:9" s="1" customFormat="1" ht="10.199999999999999" x14ac:dyDescent="0.2">
      <c r="A26" s="1" t="s">
        <v>234</v>
      </c>
      <c r="B26" s="1">
        <f t="shared" si="3"/>
        <v>302</v>
      </c>
      <c r="C26" s="1">
        <v>68</v>
      </c>
      <c r="D26" s="1">
        <v>33</v>
      </c>
      <c r="E26" s="1">
        <v>49</v>
      </c>
      <c r="F26" s="1">
        <f t="shared" si="2"/>
        <v>152</v>
      </c>
      <c r="G26" s="1">
        <v>27</v>
      </c>
      <c r="H26" s="1">
        <v>114</v>
      </c>
      <c r="I26" s="1">
        <v>11</v>
      </c>
    </row>
    <row r="27" spans="1:9" s="1" customFormat="1" ht="10.199999999999999" x14ac:dyDescent="0.2">
      <c r="A27" s="1" t="s">
        <v>241</v>
      </c>
      <c r="B27" s="1">
        <f t="shared" si="3"/>
        <v>1329</v>
      </c>
      <c r="C27" s="1">
        <v>199</v>
      </c>
      <c r="D27" s="1">
        <v>311</v>
      </c>
      <c r="E27" s="1">
        <v>258</v>
      </c>
      <c r="F27" s="1">
        <f t="shared" si="2"/>
        <v>561</v>
      </c>
      <c r="G27" s="1">
        <v>123</v>
      </c>
      <c r="H27" s="1">
        <v>354</v>
      </c>
      <c r="I27" s="1">
        <v>84</v>
      </c>
    </row>
    <row r="28" spans="1:9" s="1" customFormat="1" ht="10.199999999999999" x14ac:dyDescent="0.2">
      <c r="A28" s="1" t="s">
        <v>232</v>
      </c>
      <c r="B28" s="1">
        <f t="shared" si="3"/>
        <v>737</v>
      </c>
      <c r="C28" s="1">
        <v>127</v>
      </c>
      <c r="D28" s="1">
        <v>184</v>
      </c>
      <c r="E28" s="1">
        <v>145</v>
      </c>
      <c r="F28" s="1">
        <f t="shared" si="2"/>
        <v>281</v>
      </c>
      <c r="G28" s="1">
        <v>74</v>
      </c>
      <c r="H28" s="1">
        <v>159</v>
      </c>
      <c r="I28" s="1">
        <v>48</v>
      </c>
    </row>
    <row r="29" spans="1:9" s="1" customFormat="1" ht="10.199999999999999" x14ac:dyDescent="0.2">
      <c r="A29" s="1" t="s">
        <v>233</v>
      </c>
      <c r="B29" s="1">
        <f t="shared" si="3"/>
        <v>362</v>
      </c>
      <c r="C29" s="1">
        <v>39</v>
      </c>
      <c r="D29" s="1">
        <v>99</v>
      </c>
      <c r="E29" s="1">
        <v>81</v>
      </c>
      <c r="F29" s="1">
        <f t="shared" si="2"/>
        <v>143</v>
      </c>
      <c r="G29" s="1">
        <v>23</v>
      </c>
      <c r="H29" s="1">
        <v>93</v>
      </c>
      <c r="I29" s="1">
        <v>27</v>
      </c>
    </row>
    <row r="30" spans="1:9" s="1" customFormat="1" ht="10.199999999999999" x14ac:dyDescent="0.2">
      <c r="A30" s="1" t="s">
        <v>234</v>
      </c>
      <c r="B30" s="1">
        <f t="shared" si="3"/>
        <v>230</v>
      </c>
      <c r="C30" s="1">
        <v>33</v>
      </c>
      <c r="D30" s="1">
        <v>28</v>
      </c>
      <c r="E30" s="1">
        <v>32</v>
      </c>
      <c r="F30" s="1">
        <f t="shared" si="2"/>
        <v>137</v>
      </c>
      <c r="G30" s="1">
        <v>26</v>
      </c>
      <c r="H30" s="1">
        <v>102</v>
      </c>
      <c r="I30" s="1">
        <v>9</v>
      </c>
    </row>
    <row r="31" spans="1:9" s="1" customFormat="1" ht="10.199999999999999" x14ac:dyDescent="0.2">
      <c r="A31" s="1" t="s">
        <v>242</v>
      </c>
      <c r="B31" s="1">
        <f t="shared" si="3"/>
        <v>838</v>
      </c>
      <c r="C31" s="1">
        <v>96</v>
      </c>
      <c r="D31" s="1">
        <v>260</v>
      </c>
      <c r="E31" s="1">
        <v>148</v>
      </c>
      <c r="F31" s="1">
        <f t="shared" si="2"/>
        <v>334</v>
      </c>
      <c r="G31" s="1">
        <v>75</v>
      </c>
      <c r="H31" s="1">
        <v>212</v>
      </c>
      <c r="I31" s="1">
        <v>47</v>
      </c>
    </row>
    <row r="32" spans="1:9" s="1" customFormat="1" ht="10.199999999999999" x14ac:dyDescent="0.2">
      <c r="A32" s="1" t="s">
        <v>232</v>
      </c>
      <c r="B32" s="1">
        <f t="shared" si="3"/>
        <v>330</v>
      </c>
      <c r="C32" s="1">
        <v>55</v>
      </c>
      <c r="D32" s="1">
        <v>115</v>
      </c>
      <c r="E32" s="1">
        <v>55</v>
      </c>
      <c r="F32" s="1">
        <f t="shared" si="2"/>
        <v>105</v>
      </c>
      <c r="G32" s="1">
        <v>33</v>
      </c>
      <c r="H32" s="1">
        <v>52</v>
      </c>
      <c r="I32" s="1">
        <v>20</v>
      </c>
    </row>
    <row r="33" spans="1:9" s="1" customFormat="1" ht="10.199999999999999" x14ac:dyDescent="0.2">
      <c r="A33" s="1" t="s">
        <v>233</v>
      </c>
      <c r="B33" s="1">
        <f t="shared" si="3"/>
        <v>273</v>
      </c>
      <c r="C33" s="1">
        <v>21</v>
      </c>
      <c r="D33" s="1">
        <v>123</v>
      </c>
      <c r="E33" s="1">
        <v>49</v>
      </c>
      <c r="F33" s="1">
        <f t="shared" si="2"/>
        <v>80</v>
      </c>
      <c r="G33" s="1">
        <v>11</v>
      </c>
      <c r="H33" s="1">
        <v>50</v>
      </c>
      <c r="I33" s="1">
        <v>19</v>
      </c>
    </row>
    <row r="34" spans="1:9" s="1" customFormat="1" ht="10.199999999999999" x14ac:dyDescent="0.2">
      <c r="A34" s="1" t="s">
        <v>234</v>
      </c>
      <c r="B34" s="1">
        <f t="shared" si="3"/>
        <v>235</v>
      </c>
      <c r="C34" s="1">
        <v>20</v>
      </c>
      <c r="D34" s="1">
        <v>22</v>
      </c>
      <c r="E34" s="1">
        <v>44</v>
      </c>
      <c r="F34" s="1">
        <f t="shared" si="2"/>
        <v>149</v>
      </c>
      <c r="G34" s="1">
        <v>31</v>
      </c>
      <c r="H34" s="1">
        <v>110</v>
      </c>
      <c r="I34" s="1">
        <v>8</v>
      </c>
    </row>
    <row r="35" spans="1:9" s="1" customFormat="1" ht="10.199999999999999" x14ac:dyDescent="0.2">
      <c r="A35" s="1" t="s">
        <v>243</v>
      </c>
      <c r="B35" s="1">
        <f t="shared" si="3"/>
        <v>130</v>
      </c>
      <c r="C35" s="1">
        <v>13</v>
      </c>
      <c r="D35" s="1">
        <v>23</v>
      </c>
      <c r="E35" s="1">
        <v>43</v>
      </c>
      <c r="F35" s="1">
        <f t="shared" si="2"/>
        <v>51</v>
      </c>
      <c r="G35" s="1">
        <v>14</v>
      </c>
      <c r="H35" s="1">
        <v>28</v>
      </c>
      <c r="I35" s="1">
        <v>9</v>
      </c>
    </row>
    <row r="36" spans="1:9" s="1" customFormat="1" ht="10.199999999999999" x14ac:dyDescent="0.2">
      <c r="A36" s="1" t="s">
        <v>235</v>
      </c>
      <c r="B36" s="5">
        <v>46.6</v>
      </c>
      <c r="C36" s="5"/>
      <c r="D36" s="5"/>
      <c r="E36" s="5">
        <v>39</v>
      </c>
      <c r="F36" s="5"/>
      <c r="G36" s="5"/>
      <c r="H36" s="5">
        <v>46</v>
      </c>
      <c r="I36" s="5"/>
    </row>
    <row r="37" spans="1:9" s="1" customFormat="1" ht="10.199999999999999" x14ac:dyDescent="0.2">
      <c r="A37" s="13" t="s">
        <v>251</v>
      </c>
      <c r="B37" s="13"/>
      <c r="C37" s="13"/>
      <c r="D37" s="13"/>
      <c r="E37" s="13"/>
      <c r="F37" s="13"/>
      <c r="G37" s="13"/>
      <c r="H37" s="13"/>
      <c r="I37" s="13"/>
    </row>
    <row r="38" spans="1:9" s="1" customFormat="1" ht="10.199999999999999" x14ac:dyDescent="0.2">
      <c r="B38" s="5"/>
      <c r="C38" s="5"/>
      <c r="D38" s="5"/>
      <c r="E38" s="5"/>
      <c r="F38" s="5"/>
      <c r="G38" s="5"/>
      <c r="H38" s="5"/>
      <c r="I38" s="5"/>
    </row>
  </sheetData>
  <mergeCells count="1">
    <mergeCell ref="A37:I3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0840-0CA4-44AA-8ECB-7AD744F105D3}">
  <dimension ref="A1:I27"/>
  <sheetViews>
    <sheetView view="pageBreakPreview" zoomScale="125" zoomScaleNormal="100" zoomScaleSheetLayoutView="125" workbookViewId="0">
      <selection activeCell="F28" sqref="F2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280</v>
      </c>
    </row>
    <row r="2" spans="1:9" s="1" customFormat="1" ht="10.199999999999999" x14ac:dyDescent="0.2">
      <c r="A2" s="2" t="s">
        <v>264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177</v>
      </c>
    </row>
    <row r="4" spans="1:9" s="1" customFormat="1" ht="10.199999999999999" x14ac:dyDescent="0.2"/>
    <row r="5" spans="1:9" s="1" customFormat="1" ht="10.199999999999999" x14ac:dyDescent="0.2">
      <c r="A5" s="1" t="s">
        <v>1</v>
      </c>
      <c r="B5" s="1">
        <f t="shared" ref="B5:B20" si="0">SUM(C5:F5)</f>
        <v>12980</v>
      </c>
      <c r="C5" s="1">
        <f>SUM(C6:C20)</f>
        <v>1450</v>
      </c>
      <c r="D5" s="1">
        <f>SUM(D6:D20)</f>
        <v>3052</v>
      </c>
      <c r="E5" s="1">
        <f>SUM(E6:E20)</f>
        <v>1625</v>
      </c>
      <c r="F5" s="1">
        <f t="shared" ref="F5:F20" si="1">G5+H5+I5</f>
        <v>6853</v>
      </c>
      <c r="G5" s="1">
        <f>SUM(G6:G20)</f>
        <v>2539</v>
      </c>
      <c r="H5" s="1">
        <f>SUM(H6:H20)</f>
        <v>3058</v>
      </c>
      <c r="I5" s="1">
        <f>SUM(I6:I20)</f>
        <v>1256</v>
      </c>
    </row>
    <row r="6" spans="1:9" s="1" customFormat="1" ht="10.199999999999999" x14ac:dyDescent="0.2">
      <c r="A6" s="1" t="s">
        <v>178</v>
      </c>
      <c r="B6" s="1">
        <f t="shared" si="0"/>
        <v>5185</v>
      </c>
      <c r="C6" s="1">
        <v>193</v>
      </c>
      <c r="D6" s="1">
        <v>925</v>
      </c>
      <c r="E6" s="1">
        <v>412</v>
      </c>
      <c r="F6" s="1">
        <f t="shared" si="1"/>
        <v>3655</v>
      </c>
      <c r="G6" s="1">
        <v>1327</v>
      </c>
      <c r="H6" s="1">
        <v>1690</v>
      </c>
      <c r="I6" s="1">
        <v>638</v>
      </c>
    </row>
    <row r="7" spans="1:9" s="1" customFormat="1" ht="10.199999999999999" x14ac:dyDescent="0.2">
      <c r="A7" s="1" t="s">
        <v>179</v>
      </c>
      <c r="B7" s="1">
        <f t="shared" si="0"/>
        <v>730</v>
      </c>
      <c r="C7" s="1">
        <v>25</v>
      </c>
      <c r="D7" s="1">
        <v>134</v>
      </c>
      <c r="E7" s="1">
        <v>88</v>
      </c>
      <c r="F7" s="1">
        <f t="shared" si="1"/>
        <v>483</v>
      </c>
      <c r="G7" s="1">
        <v>157</v>
      </c>
      <c r="H7" s="1">
        <v>286</v>
      </c>
      <c r="I7" s="1">
        <v>40</v>
      </c>
    </row>
    <row r="8" spans="1:9" s="1" customFormat="1" ht="10.199999999999999" x14ac:dyDescent="0.2">
      <c r="A8" s="1" t="s">
        <v>180</v>
      </c>
      <c r="B8" s="1">
        <f t="shared" si="0"/>
        <v>428</v>
      </c>
      <c r="C8" s="1">
        <v>21</v>
      </c>
      <c r="D8" s="1">
        <v>115</v>
      </c>
      <c r="E8" s="1">
        <v>54</v>
      </c>
      <c r="F8" s="1">
        <f t="shared" si="1"/>
        <v>238</v>
      </c>
      <c r="G8" s="1">
        <v>86</v>
      </c>
      <c r="H8" s="1">
        <v>121</v>
      </c>
      <c r="I8" s="1">
        <v>31</v>
      </c>
    </row>
    <row r="9" spans="1:9" s="1" customFormat="1" ht="10.199999999999999" x14ac:dyDescent="0.2">
      <c r="A9" s="1" t="s">
        <v>181</v>
      </c>
      <c r="B9" s="1">
        <f t="shared" si="0"/>
        <v>603</v>
      </c>
      <c r="C9" s="1">
        <v>49</v>
      </c>
      <c r="D9" s="1">
        <v>152</v>
      </c>
      <c r="E9" s="1">
        <v>93</v>
      </c>
      <c r="F9" s="1">
        <f t="shared" si="1"/>
        <v>309</v>
      </c>
      <c r="G9" s="1">
        <v>124</v>
      </c>
      <c r="H9" s="1">
        <v>136</v>
      </c>
      <c r="I9" s="1">
        <v>49</v>
      </c>
    </row>
    <row r="10" spans="1:9" s="1" customFormat="1" ht="10.199999999999999" x14ac:dyDescent="0.2">
      <c r="A10" s="1" t="s">
        <v>182</v>
      </c>
      <c r="B10" s="1">
        <f t="shared" si="0"/>
        <v>1199</v>
      </c>
      <c r="C10" s="1">
        <v>155</v>
      </c>
      <c r="D10" s="1">
        <v>289</v>
      </c>
      <c r="E10" s="1">
        <v>184</v>
      </c>
      <c r="F10" s="1">
        <f t="shared" si="1"/>
        <v>571</v>
      </c>
      <c r="G10" s="1">
        <v>247</v>
      </c>
      <c r="H10" s="1">
        <v>216</v>
      </c>
      <c r="I10" s="1">
        <v>108</v>
      </c>
    </row>
    <row r="11" spans="1:9" s="1" customFormat="1" ht="10.199999999999999" x14ac:dyDescent="0.2">
      <c r="A11" s="1" t="s">
        <v>183</v>
      </c>
      <c r="B11" s="1">
        <f t="shared" si="0"/>
        <v>997</v>
      </c>
      <c r="C11" s="1">
        <v>195</v>
      </c>
      <c r="D11" s="1">
        <v>205</v>
      </c>
      <c r="E11" s="1">
        <v>147</v>
      </c>
      <c r="F11" s="1">
        <f t="shared" si="1"/>
        <v>450</v>
      </c>
      <c r="G11" s="1">
        <v>189</v>
      </c>
      <c r="H11" s="1">
        <v>146</v>
      </c>
      <c r="I11" s="1">
        <v>115</v>
      </c>
    </row>
    <row r="12" spans="1:9" s="1" customFormat="1" ht="10.199999999999999" x14ac:dyDescent="0.2">
      <c r="A12" s="1" t="s">
        <v>184</v>
      </c>
      <c r="B12" s="1">
        <f t="shared" si="0"/>
        <v>1246</v>
      </c>
      <c r="C12" s="1">
        <v>247</v>
      </c>
      <c r="D12" s="1">
        <v>290</v>
      </c>
      <c r="E12" s="1">
        <v>205</v>
      </c>
      <c r="F12" s="1">
        <f t="shared" si="1"/>
        <v>504</v>
      </c>
      <c r="G12" s="1">
        <v>204</v>
      </c>
      <c r="H12" s="1">
        <v>173</v>
      </c>
      <c r="I12" s="1">
        <v>127</v>
      </c>
    </row>
    <row r="13" spans="1:9" s="1" customFormat="1" ht="10.199999999999999" x14ac:dyDescent="0.2">
      <c r="A13" s="1" t="s">
        <v>185</v>
      </c>
      <c r="B13" s="1">
        <f t="shared" si="0"/>
        <v>691</v>
      </c>
      <c r="C13" s="1">
        <v>153</v>
      </c>
      <c r="D13" s="1">
        <v>187</v>
      </c>
      <c r="E13" s="1">
        <v>149</v>
      </c>
      <c r="F13" s="1">
        <f t="shared" si="1"/>
        <v>202</v>
      </c>
      <c r="G13" s="1">
        <v>67</v>
      </c>
      <c r="H13" s="1">
        <v>89</v>
      </c>
      <c r="I13" s="1">
        <v>46</v>
      </c>
    </row>
    <row r="14" spans="1:9" s="1" customFormat="1" ht="10.199999999999999" x14ac:dyDescent="0.2">
      <c r="A14" s="1" t="s">
        <v>186</v>
      </c>
      <c r="B14" s="1">
        <f t="shared" si="0"/>
        <v>539</v>
      </c>
      <c r="C14" s="1">
        <v>94</v>
      </c>
      <c r="D14" s="1">
        <v>238</v>
      </c>
      <c r="E14" s="1">
        <v>83</v>
      </c>
      <c r="F14" s="1">
        <f t="shared" si="1"/>
        <v>124</v>
      </c>
      <c r="G14" s="1">
        <v>51</v>
      </c>
      <c r="H14" s="1">
        <v>39</v>
      </c>
      <c r="I14" s="1">
        <v>34</v>
      </c>
    </row>
    <row r="15" spans="1:9" s="1" customFormat="1" ht="10.199999999999999" x14ac:dyDescent="0.2">
      <c r="A15" s="1" t="s">
        <v>187</v>
      </c>
      <c r="B15" s="1">
        <f t="shared" si="0"/>
        <v>287</v>
      </c>
      <c r="C15" s="1">
        <v>62</v>
      </c>
      <c r="D15" s="1">
        <v>118</v>
      </c>
      <c r="E15" s="1">
        <v>51</v>
      </c>
      <c r="F15" s="1">
        <f t="shared" si="1"/>
        <v>56</v>
      </c>
      <c r="G15" s="1">
        <v>13</v>
      </c>
      <c r="H15" s="1">
        <v>30</v>
      </c>
      <c r="I15" s="1">
        <v>13</v>
      </c>
    </row>
    <row r="16" spans="1:9" s="1" customFormat="1" ht="10.199999999999999" x14ac:dyDescent="0.2">
      <c r="A16" s="1" t="s">
        <v>188</v>
      </c>
      <c r="B16" s="1">
        <f t="shared" si="0"/>
        <v>358</v>
      </c>
      <c r="C16" s="1">
        <v>73</v>
      </c>
      <c r="D16" s="1">
        <v>119</v>
      </c>
      <c r="E16" s="1">
        <v>53</v>
      </c>
      <c r="F16" s="1">
        <f t="shared" si="1"/>
        <v>113</v>
      </c>
      <c r="G16" s="1">
        <v>36</v>
      </c>
      <c r="H16" s="1">
        <v>59</v>
      </c>
      <c r="I16" s="1">
        <v>18</v>
      </c>
    </row>
    <row r="17" spans="1:9" s="1" customFormat="1" ht="10.199999999999999" x14ac:dyDescent="0.2">
      <c r="A17" s="1" t="s">
        <v>189</v>
      </c>
      <c r="B17" s="1">
        <f t="shared" si="0"/>
        <v>205</v>
      </c>
      <c r="C17" s="1">
        <v>31</v>
      </c>
      <c r="D17" s="1">
        <v>95</v>
      </c>
      <c r="E17" s="1">
        <v>31</v>
      </c>
      <c r="F17" s="1">
        <f t="shared" si="1"/>
        <v>48</v>
      </c>
      <c r="G17" s="1">
        <v>14</v>
      </c>
      <c r="H17" s="1">
        <v>23</v>
      </c>
      <c r="I17" s="1">
        <v>11</v>
      </c>
    </row>
    <row r="18" spans="1:9" s="1" customFormat="1" ht="10.199999999999999" x14ac:dyDescent="0.2">
      <c r="A18" s="1" t="s">
        <v>190</v>
      </c>
      <c r="B18" s="1">
        <f t="shared" si="0"/>
        <v>310</v>
      </c>
      <c r="C18" s="1">
        <v>66</v>
      </c>
      <c r="D18" s="1">
        <v>152</v>
      </c>
      <c r="E18" s="1">
        <v>39</v>
      </c>
      <c r="F18" s="1">
        <f t="shared" si="1"/>
        <v>53</v>
      </c>
      <c r="G18" s="1">
        <v>15</v>
      </c>
      <c r="H18" s="1">
        <v>26</v>
      </c>
      <c r="I18" s="1">
        <v>12</v>
      </c>
    </row>
    <row r="19" spans="1:9" s="1" customFormat="1" ht="10.199999999999999" x14ac:dyDescent="0.2">
      <c r="A19" s="1" t="s">
        <v>191</v>
      </c>
      <c r="B19" s="1">
        <f t="shared" si="0"/>
        <v>154</v>
      </c>
      <c r="C19" s="1">
        <v>60</v>
      </c>
      <c r="D19" s="1">
        <v>30</v>
      </c>
      <c r="E19" s="1">
        <v>26</v>
      </c>
      <c r="F19" s="1">
        <f t="shared" si="1"/>
        <v>38</v>
      </c>
      <c r="G19" s="1">
        <v>9</v>
      </c>
      <c r="H19" s="1">
        <v>18</v>
      </c>
      <c r="I19" s="1">
        <v>11</v>
      </c>
    </row>
    <row r="20" spans="1:9" s="1" customFormat="1" ht="10.199999999999999" x14ac:dyDescent="0.2">
      <c r="A20" s="1" t="s">
        <v>192</v>
      </c>
      <c r="B20" s="1">
        <f t="shared" si="0"/>
        <v>48</v>
      </c>
      <c r="C20" s="1">
        <v>26</v>
      </c>
      <c r="D20" s="1">
        <v>3</v>
      </c>
      <c r="E20" s="1">
        <v>10</v>
      </c>
      <c r="F20" s="1">
        <f t="shared" si="1"/>
        <v>9</v>
      </c>
      <c r="G20" s="1">
        <v>0</v>
      </c>
      <c r="H20" s="1">
        <v>6</v>
      </c>
      <c r="I20" s="1">
        <v>3</v>
      </c>
    </row>
    <row r="21" spans="1:9" s="1" customFormat="1" ht="10.199999999999999" x14ac:dyDescent="0.2"/>
    <row r="22" spans="1:9" s="1" customFormat="1" ht="10.199999999999999" x14ac:dyDescent="0.2">
      <c r="A22" s="1" t="s">
        <v>193</v>
      </c>
      <c r="B22" s="10">
        <v>773</v>
      </c>
      <c r="C22" s="10">
        <v>2352</v>
      </c>
      <c r="D22" s="10">
        <v>1346</v>
      </c>
      <c r="E22" s="10">
        <v>1450</v>
      </c>
      <c r="F22" s="10"/>
      <c r="G22" s="10"/>
      <c r="H22" s="10"/>
      <c r="I22" s="10"/>
    </row>
    <row r="23" spans="1:9" s="1" customFormat="1" ht="10.199999999999999" x14ac:dyDescent="0.2">
      <c r="A23" s="1" t="s">
        <v>194</v>
      </c>
      <c r="B23" s="10">
        <v>2009</v>
      </c>
      <c r="C23" s="10">
        <v>4133</v>
      </c>
      <c r="D23" s="10">
        <v>2623</v>
      </c>
      <c r="E23" s="10">
        <v>2657</v>
      </c>
      <c r="F23" s="10">
        <f>G23+H23+I23</f>
        <v>3555</v>
      </c>
      <c r="G23" s="10">
        <v>1022</v>
      </c>
      <c r="H23" s="10">
        <v>1126</v>
      </c>
      <c r="I23" s="10">
        <v>1407</v>
      </c>
    </row>
    <row r="24" spans="1:9" s="1" customFormat="1" ht="10.199999999999999" x14ac:dyDescent="0.2">
      <c r="A24" s="1" t="s">
        <v>195</v>
      </c>
      <c r="B24" s="1">
        <v>1398</v>
      </c>
      <c r="C24" s="1">
        <v>147</v>
      </c>
      <c r="D24" s="1">
        <v>253</v>
      </c>
      <c r="E24" s="1">
        <v>241</v>
      </c>
      <c r="F24" s="1">
        <f>G24+H24+I24</f>
        <v>757</v>
      </c>
      <c r="G24" s="1">
        <v>262</v>
      </c>
      <c r="H24" s="1">
        <v>290</v>
      </c>
      <c r="I24" s="1">
        <v>205</v>
      </c>
    </row>
    <row r="25" spans="1:9" s="1" customFormat="1" ht="10.199999999999999" x14ac:dyDescent="0.2">
      <c r="A25" s="1" t="s">
        <v>196</v>
      </c>
      <c r="B25" s="10">
        <v>803</v>
      </c>
      <c r="C25" s="10">
        <v>1514</v>
      </c>
      <c r="D25" s="10">
        <v>933</v>
      </c>
      <c r="E25" s="10">
        <v>1499</v>
      </c>
      <c r="F25" s="10">
        <f>G25+H25+I25</f>
        <v>1202</v>
      </c>
      <c r="G25" s="10">
        <v>480</v>
      </c>
      <c r="H25" s="10">
        <v>351</v>
      </c>
      <c r="I25" s="10">
        <v>371</v>
      </c>
    </row>
    <row r="26" spans="1:9" s="1" customFormat="1" ht="10.199999999999999" x14ac:dyDescent="0.2">
      <c r="A26" s="13" t="s">
        <v>251</v>
      </c>
      <c r="B26" s="13"/>
      <c r="C26" s="13"/>
      <c r="D26" s="13"/>
      <c r="E26" s="13"/>
      <c r="F26" s="13"/>
      <c r="G26" s="13"/>
      <c r="H26" s="13"/>
      <c r="I26" s="13"/>
    </row>
    <row r="27" spans="1:9" s="1" customFormat="1" ht="10.199999999999999" x14ac:dyDescent="0.2"/>
  </sheetData>
  <mergeCells count="1">
    <mergeCell ref="A26:I2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054-8B53-4910-9AAB-09FD024D5C31}">
  <dimension ref="A1:I19"/>
  <sheetViews>
    <sheetView view="pageBreakPreview" zoomScale="125" zoomScaleNormal="100" zoomScaleSheetLayoutView="125" workbookViewId="0">
      <selection activeCell="C24" sqref="C24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281</v>
      </c>
    </row>
    <row r="2" spans="1:9" s="1" customFormat="1" ht="10.199999999999999" x14ac:dyDescent="0.2">
      <c r="A2" s="2" t="s">
        <v>265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197</v>
      </c>
      <c r="F3" s="1">
        <f t="shared" ref="F3:F17" si="0">G3+H3+I3</f>
        <v>0</v>
      </c>
    </row>
    <row r="4" spans="1:9" s="1" customFormat="1" ht="10.199999999999999" x14ac:dyDescent="0.2">
      <c r="F4" s="1">
        <f t="shared" si="0"/>
        <v>0</v>
      </c>
    </row>
    <row r="5" spans="1:9" s="1" customFormat="1" ht="10.199999999999999" x14ac:dyDescent="0.2">
      <c r="A5" s="1" t="s">
        <v>198</v>
      </c>
      <c r="B5" s="9">
        <f>SUM(C5:I5)</f>
        <v>19833</v>
      </c>
      <c r="C5" s="1">
        <v>1450</v>
      </c>
      <c r="D5" s="1">
        <v>3052</v>
      </c>
      <c r="E5" s="1">
        <v>1625</v>
      </c>
      <c r="F5" s="9">
        <f t="shared" si="0"/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199</v>
      </c>
      <c r="B6" s="9">
        <f>SUM(C6:I6)</f>
        <v>10573</v>
      </c>
      <c r="C6" s="1">
        <v>1235</v>
      </c>
      <c r="D6" s="1">
        <v>1875</v>
      </c>
      <c r="E6" s="1">
        <v>1125</v>
      </c>
      <c r="F6" s="9">
        <f t="shared" si="0"/>
        <v>3169</v>
      </c>
      <c r="G6" s="1">
        <v>1111</v>
      </c>
      <c r="H6" s="1">
        <v>1481</v>
      </c>
      <c r="I6" s="1">
        <v>577</v>
      </c>
    </row>
    <row r="7" spans="1:9" s="1" customFormat="1" ht="10.199999999999999" x14ac:dyDescent="0.2">
      <c r="A7" s="1" t="s">
        <v>200</v>
      </c>
      <c r="B7" s="11">
        <v>2855</v>
      </c>
      <c r="C7" s="10">
        <v>4422</v>
      </c>
      <c r="D7" s="10">
        <v>3769</v>
      </c>
      <c r="E7" s="10">
        <v>2608</v>
      </c>
      <c r="F7" s="11">
        <f t="shared" si="0"/>
        <v>5826</v>
      </c>
      <c r="G7" s="10">
        <v>1954</v>
      </c>
      <c r="H7" s="10">
        <v>1537</v>
      </c>
      <c r="I7" s="10">
        <v>2335</v>
      </c>
    </row>
    <row r="8" spans="1:9" s="1" customFormat="1" ht="10.199999999999999" x14ac:dyDescent="0.2">
      <c r="A8" s="1" t="s">
        <v>201</v>
      </c>
      <c r="B8" s="9">
        <f>SUM(C8:I8)</f>
        <v>1520</v>
      </c>
      <c r="C8" s="1">
        <v>101</v>
      </c>
      <c r="D8" s="1">
        <v>264</v>
      </c>
      <c r="E8" s="1">
        <v>219</v>
      </c>
      <c r="F8" s="9">
        <f t="shared" si="0"/>
        <v>468</v>
      </c>
      <c r="G8" s="1">
        <v>79</v>
      </c>
      <c r="H8" s="1">
        <v>323</v>
      </c>
      <c r="I8" s="1">
        <v>66</v>
      </c>
    </row>
    <row r="9" spans="1:9" s="1" customFormat="1" ht="10.199999999999999" x14ac:dyDescent="0.2">
      <c r="A9" s="1" t="s">
        <v>200</v>
      </c>
      <c r="B9" s="11">
        <v>980</v>
      </c>
      <c r="C9" s="10">
        <v>1492</v>
      </c>
      <c r="D9" s="10">
        <v>1133</v>
      </c>
      <c r="E9" s="10">
        <v>1565</v>
      </c>
      <c r="F9" s="11">
        <f t="shared" si="0"/>
        <v>2119</v>
      </c>
      <c r="G9" s="10">
        <v>458</v>
      </c>
      <c r="H9" s="10">
        <v>359</v>
      </c>
      <c r="I9" s="10">
        <v>1302</v>
      </c>
    </row>
    <row r="10" spans="1:9" s="1" customFormat="1" ht="10.199999999999999" x14ac:dyDescent="0.2">
      <c r="A10" s="1" t="s">
        <v>202</v>
      </c>
      <c r="B10" s="9">
        <f>SUM(C10:I10)</f>
        <v>918</v>
      </c>
      <c r="C10" s="1">
        <v>99</v>
      </c>
      <c r="D10" s="1">
        <v>120</v>
      </c>
      <c r="E10" s="1">
        <v>111</v>
      </c>
      <c r="F10" s="9">
        <f t="shared" si="0"/>
        <v>294</v>
      </c>
      <c r="G10" s="1">
        <v>103</v>
      </c>
      <c r="H10" s="1">
        <v>152</v>
      </c>
      <c r="I10" s="1">
        <v>39</v>
      </c>
    </row>
    <row r="11" spans="1:9" s="1" customFormat="1" ht="10.199999999999999" x14ac:dyDescent="0.2">
      <c r="A11" s="1" t="s">
        <v>200</v>
      </c>
      <c r="B11" s="11">
        <v>404</v>
      </c>
      <c r="C11" s="10">
        <v>798</v>
      </c>
      <c r="D11" s="10">
        <v>811</v>
      </c>
      <c r="E11" s="10">
        <v>311</v>
      </c>
      <c r="F11" s="11">
        <f t="shared" si="0"/>
        <v>456</v>
      </c>
      <c r="G11" s="10">
        <v>178</v>
      </c>
      <c r="H11" s="10">
        <v>104</v>
      </c>
      <c r="I11" s="10">
        <v>174</v>
      </c>
    </row>
    <row r="12" spans="1:9" s="1" customFormat="1" ht="10.199999999999999" x14ac:dyDescent="0.2">
      <c r="A12" s="1" t="s">
        <v>203</v>
      </c>
      <c r="B12" s="9">
        <f>SUM(C12:I12)</f>
        <v>454</v>
      </c>
      <c r="C12" s="1">
        <v>12</v>
      </c>
      <c r="D12" s="1">
        <v>48</v>
      </c>
      <c r="E12" s="1">
        <v>26</v>
      </c>
      <c r="F12" s="9">
        <f t="shared" si="0"/>
        <v>184</v>
      </c>
      <c r="G12" s="1">
        <v>35</v>
      </c>
      <c r="H12" s="1">
        <v>115</v>
      </c>
      <c r="I12" s="1">
        <v>34</v>
      </c>
    </row>
    <row r="13" spans="1:9" s="1" customFormat="1" ht="10.199999999999999" x14ac:dyDescent="0.2">
      <c r="A13" s="1" t="s">
        <v>200</v>
      </c>
      <c r="B13" s="11">
        <v>877</v>
      </c>
      <c r="C13" s="10"/>
      <c r="D13" s="10">
        <v>374</v>
      </c>
      <c r="E13" s="10">
        <v>883</v>
      </c>
      <c r="F13" s="11">
        <f t="shared" si="0"/>
        <v>1112</v>
      </c>
      <c r="G13" s="10">
        <v>329</v>
      </c>
      <c r="H13" s="10">
        <v>364</v>
      </c>
      <c r="I13" s="10">
        <v>419</v>
      </c>
    </row>
    <row r="14" spans="1:9" s="1" customFormat="1" ht="10.199999999999999" x14ac:dyDescent="0.2">
      <c r="A14" s="1" t="s">
        <v>204</v>
      </c>
      <c r="B14" s="9">
        <f>SUM(C14:I14)</f>
        <v>905</v>
      </c>
      <c r="C14" s="1">
        <v>23</v>
      </c>
      <c r="D14" s="1">
        <v>152</v>
      </c>
      <c r="E14" s="1">
        <v>38</v>
      </c>
      <c r="F14" s="9">
        <f t="shared" si="0"/>
        <v>346</v>
      </c>
      <c r="G14" s="1">
        <v>59</v>
      </c>
      <c r="H14" s="1">
        <v>186</v>
      </c>
      <c r="I14" s="1">
        <v>101</v>
      </c>
    </row>
    <row r="15" spans="1:9" s="1" customFormat="1" ht="10.199999999999999" x14ac:dyDescent="0.2">
      <c r="A15" s="1" t="s">
        <v>200</v>
      </c>
      <c r="B15" s="11">
        <v>441</v>
      </c>
      <c r="C15" s="10"/>
      <c r="D15" s="10">
        <v>549</v>
      </c>
      <c r="E15" s="10">
        <v>417</v>
      </c>
      <c r="F15" s="11">
        <f t="shared" si="0"/>
        <v>1173</v>
      </c>
      <c r="G15" s="10">
        <v>144</v>
      </c>
      <c r="H15" s="10">
        <v>314</v>
      </c>
      <c r="I15" s="10">
        <v>715</v>
      </c>
    </row>
    <row r="16" spans="1:9" s="1" customFormat="1" ht="10.199999999999999" x14ac:dyDescent="0.2">
      <c r="A16" s="1" t="s">
        <v>205</v>
      </c>
      <c r="B16" s="9">
        <f>SUM(C16:I16)</f>
        <v>6210</v>
      </c>
      <c r="C16" s="1">
        <v>211</v>
      </c>
      <c r="D16" s="1">
        <v>657</v>
      </c>
      <c r="E16" s="1">
        <v>510</v>
      </c>
      <c r="F16" s="9">
        <f t="shared" si="0"/>
        <v>2416</v>
      </c>
      <c r="G16" s="1">
        <v>810</v>
      </c>
      <c r="H16" s="1">
        <v>1224</v>
      </c>
      <c r="I16" s="1">
        <v>382</v>
      </c>
    </row>
    <row r="17" spans="1:9" s="1" customFormat="1" ht="10.199999999999999" x14ac:dyDescent="0.2">
      <c r="A17" s="1" t="s">
        <v>200</v>
      </c>
      <c r="B17" s="11">
        <v>796</v>
      </c>
      <c r="C17" s="10">
        <v>1297</v>
      </c>
      <c r="D17" s="10">
        <v>673</v>
      </c>
      <c r="E17" s="10">
        <v>1803</v>
      </c>
      <c r="F17" s="11">
        <f t="shared" si="0"/>
        <v>1712</v>
      </c>
      <c r="G17" s="10">
        <v>431</v>
      </c>
      <c r="H17" s="10">
        <v>649</v>
      </c>
      <c r="I17" s="10">
        <v>632</v>
      </c>
    </row>
    <row r="18" spans="1:9" s="1" customFormat="1" ht="10.199999999999999" x14ac:dyDescent="0.2">
      <c r="A18" s="13" t="s">
        <v>251</v>
      </c>
      <c r="B18" s="13"/>
      <c r="C18" s="13"/>
      <c r="D18" s="13"/>
      <c r="E18" s="13"/>
      <c r="F18" s="13"/>
      <c r="G18" s="13"/>
      <c r="H18" s="13"/>
      <c r="I18" s="13"/>
    </row>
    <row r="19" spans="1:9" s="1" customFormat="1" ht="10.199999999999999" x14ac:dyDescent="0.2">
      <c r="B19" s="9"/>
      <c r="F19" s="9"/>
    </row>
  </sheetData>
  <mergeCells count="1">
    <mergeCell ref="A18:I1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1B55A-E64F-440E-A00D-5D09EA3894CD}">
  <dimension ref="A1:I34"/>
  <sheetViews>
    <sheetView view="pageBreakPreview" zoomScaleNormal="100" zoomScaleSheetLayoutView="100" workbookViewId="0">
      <selection activeCell="B27" sqref="B2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282</v>
      </c>
    </row>
    <row r="2" spans="1:9" s="1" customFormat="1" ht="10.199999999999999" x14ac:dyDescent="0.2">
      <c r="A2" s="2" t="s">
        <v>266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206</v>
      </c>
    </row>
    <row r="4" spans="1:9" s="1" customFormat="1" ht="10.199999999999999" x14ac:dyDescent="0.2"/>
    <row r="5" spans="1:9" s="1" customFormat="1" ht="10.199999999999999" x14ac:dyDescent="0.2">
      <c r="A5" s="1" t="s">
        <v>207</v>
      </c>
      <c r="B5" s="9">
        <f>SUM(C5:I5)</f>
        <v>12766</v>
      </c>
      <c r="C5" s="1">
        <v>950</v>
      </c>
      <c r="D5" s="1">
        <v>2061</v>
      </c>
      <c r="E5" s="1">
        <v>1095</v>
      </c>
      <c r="F5" s="9">
        <f t="shared" ref="F5:F31" si="0">G5+H5+I5</f>
        <v>4330</v>
      </c>
      <c r="G5" s="1">
        <v>1668</v>
      </c>
      <c r="H5" s="1">
        <v>2004</v>
      </c>
      <c r="I5" s="1">
        <v>658</v>
      </c>
    </row>
    <row r="6" spans="1:9" s="1" customFormat="1" ht="10.199999999999999" x14ac:dyDescent="0.2">
      <c r="A6" s="1" t="s">
        <v>208</v>
      </c>
      <c r="B6" s="9">
        <f>SUM(C6:I6)</f>
        <v>5091</v>
      </c>
      <c r="C6" s="1">
        <v>270</v>
      </c>
      <c r="D6" s="1">
        <v>766</v>
      </c>
      <c r="E6" s="1">
        <v>199</v>
      </c>
      <c r="F6" s="9">
        <f t="shared" si="0"/>
        <v>1928</v>
      </c>
      <c r="G6" s="1">
        <v>567</v>
      </c>
      <c r="H6" s="1">
        <v>1071</v>
      </c>
      <c r="I6" s="1">
        <v>290</v>
      </c>
    </row>
    <row r="7" spans="1:9" s="1" customFormat="1" ht="10.199999999999999" x14ac:dyDescent="0.2">
      <c r="A7" s="1" t="s">
        <v>209</v>
      </c>
      <c r="B7" s="12">
        <f t="shared" ref="B7:I7" si="1">B6*100/B5</f>
        <v>39.879367068776439</v>
      </c>
      <c r="C7" s="5">
        <f t="shared" si="1"/>
        <v>28.421052631578949</v>
      </c>
      <c r="D7" s="5">
        <f t="shared" si="1"/>
        <v>37.166424065987385</v>
      </c>
      <c r="E7" s="5">
        <f t="shared" si="1"/>
        <v>18.173515981735161</v>
      </c>
      <c r="F7" s="12">
        <f t="shared" si="1"/>
        <v>44.526558891454968</v>
      </c>
      <c r="G7" s="5">
        <f t="shared" si="1"/>
        <v>33.992805755395686</v>
      </c>
      <c r="H7" s="5">
        <f t="shared" si="1"/>
        <v>53.443113772455092</v>
      </c>
      <c r="I7" s="5">
        <f t="shared" si="1"/>
        <v>44.072948328267479</v>
      </c>
    </row>
    <row r="8" spans="1:9" s="1" customFormat="1" ht="10.199999999999999" x14ac:dyDescent="0.2">
      <c r="A8" s="1" t="s">
        <v>210</v>
      </c>
      <c r="B8" s="9">
        <f>SUM(C8:I8)</f>
        <v>3886</v>
      </c>
      <c r="C8" s="1">
        <v>381</v>
      </c>
      <c r="D8" s="1">
        <v>625</v>
      </c>
      <c r="E8" s="1">
        <v>142</v>
      </c>
      <c r="F8" s="9">
        <f t="shared" si="0"/>
        <v>1369</v>
      </c>
      <c r="G8" s="1">
        <v>500</v>
      </c>
      <c r="H8" s="1">
        <v>692</v>
      </c>
      <c r="I8" s="1">
        <v>177</v>
      </c>
    </row>
    <row r="9" spans="1:9" s="1" customFormat="1" ht="10.199999999999999" x14ac:dyDescent="0.2">
      <c r="A9" s="1" t="s">
        <v>211</v>
      </c>
      <c r="B9" s="9">
        <v>298</v>
      </c>
      <c r="C9" s="1">
        <v>401</v>
      </c>
      <c r="D9" s="1">
        <v>303</v>
      </c>
      <c r="E9" s="1">
        <v>130</v>
      </c>
      <c r="F9" s="9">
        <f>F8*1000/F5</f>
        <v>316.16628175519628</v>
      </c>
      <c r="G9" s="1">
        <v>300</v>
      </c>
      <c r="H9" s="1">
        <v>345</v>
      </c>
      <c r="I9" s="1">
        <v>269</v>
      </c>
    </row>
    <row r="10" spans="1:9" s="1" customFormat="1" ht="10.199999999999999" x14ac:dyDescent="0.2">
      <c r="A10" s="1" t="s">
        <v>212</v>
      </c>
      <c r="B10" s="9">
        <v>796</v>
      </c>
      <c r="C10" s="1">
        <v>1411</v>
      </c>
      <c r="D10" s="1">
        <v>816</v>
      </c>
      <c r="E10" s="1">
        <v>714</v>
      </c>
      <c r="F10" s="9">
        <f>F8*1000/F6</f>
        <v>710.06224066390041</v>
      </c>
      <c r="G10" s="1">
        <v>882</v>
      </c>
      <c r="H10" s="1">
        <v>646</v>
      </c>
      <c r="I10" s="1">
        <v>610</v>
      </c>
    </row>
    <row r="11" spans="1:9" s="1" customFormat="1" ht="10.199999999999999" x14ac:dyDescent="0.2">
      <c r="A11" s="1" t="s">
        <v>213</v>
      </c>
      <c r="B11" s="9">
        <f>SUM(C11:I11)</f>
        <v>8461</v>
      </c>
      <c r="C11" s="1">
        <v>514</v>
      </c>
      <c r="D11" s="1">
        <v>1521</v>
      </c>
      <c r="E11" s="1">
        <v>340</v>
      </c>
      <c r="F11" s="9">
        <f t="shared" si="0"/>
        <v>3043</v>
      </c>
      <c r="G11" s="1">
        <v>875</v>
      </c>
      <c r="H11" s="1">
        <v>1746</v>
      </c>
      <c r="I11" s="1">
        <v>422</v>
      </c>
    </row>
    <row r="12" spans="1:9" s="1" customFormat="1" ht="10.199999999999999" x14ac:dyDescent="0.2">
      <c r="A12" s="1" t="s">
        <v>211</v>
      </c>
      <c r="B12" s="9">
        <v>642</v>
      </c>
      <c r="C12" s="1">
        <v>541</v>
      </c>
      <c r="D12" s="1">
        <v>738</v>
      </c>
      <c r="E12" s="1">
        <v>311</v>
      </c>
      <c r="F12" s="9">
        <f>F11*1000/F5</f>
        <v>702.77136258660505</v>
      </c>
      <c r="G12" s="1">
        <v>525</v>
      </c>
      <c r="H12" s="1">
        <v>871</v>
      </c>
      <c r="I12" s="1">
        <v>641</v>
      </c>
    </row>
    <row r="13" spans="1:9" s="1" customFormat="1" ht="10.199999999999999" x14ac:dyDescent="0.2">
      <c r="A13" s="1" t="s">
        <v>212</v>
      </c>
      <c r="B13" s="9">
        <v>1713</v>
      </c>
      <c r="C13" s="1">
        <v>1904</v>
      </c>
      <c r="D13" s="1">
        <v>1986</v>
      </c>
      <c r="E13" s="1">
        <v>1709</v>
      </c>
      <c r="F13" s="9">
        <f>F11*1000/F6</f>
        <v>1578.3195020746889</v>
      </c>
      <c r="G13" s="1">
        <v>1543</v>
      </c>
      <c r="H13" s="1">
        <v>1630</v>
      </c>
      <c r="I13" s="1">
        <v>455</v>
      </c>
    </row>
    <row r="14" spans="1:9" s="1" customFormat="1" ht="10.199999999999999" x14ac:dyDescent="0.2">
      <c r="B14" s="9"/>
      <c r="F14" s="9"/>
    </row>
    <row r="15" spans="1:9" s="1" customFormat="1" ht="10.199999999999999" x14ac:dyDescent="0.2">
      <c r="A15" s="1" t="s">
        <v>214</v>
      </c>
      <c r="B15" s="9">
        <f>SUM(C15:I15)</f>
        <v>7063</v>
      </c>
      <c r="C15" s="1">
        <v>419</v>
      </c>
      <c r="D15" s="1">
        <v>1085</v>
      </c>
      <c r="E15" s="1">
        <v>531</v>
      </c>
      <c r="F15" s="9">
        <f t="shared" si="0"/>
        <v>2514</v>
      </c>
      <c r="G15" s="1">
        <v>916</v>
      </c>
      <c r="H15" s="1">
        <v>1199</v>
      </c>
      <c r="I15" s="1">
        <v>399</v>
      </c>
    </row>
    <row r="16" spans="1:9" s="1" customFormat="1" ht="10.199999999999999" x14ac:dyDescent="0.2">
      <c r="A16" s="1" t="s">
        <v>208</v>
      </c>
      <c r="B16" s="9">
        <f>SUM(C16:I16)</f>
        <v>6061</v>
      </c>
      <c r="C16" s="1">
        <v>349</v>
      </c>
      <c r="D16" s="1">
        <v>961</v>
      </c>
      <c r="E16" s="1">
        <v>413</v>
      </c>
      <c r="F16" s="9">
        <f t="shared" si="0"/>
        <v>2169</v>
      </c>
      <c r="G16" s="1">
        <v>779</v>
      </c>
      <c r="H16" s="1">
        <v>1054</v>
      </c>
      <c r="I16" s="1">
        <v>336</v>
      </c>
    </row>
    <row r="17" spans="1:9" s="1" customFormat="1" ht="10.199999999999999" x14ac:dyDescent="0.2">
      <c r="A17" s="1" t="s">
        <v>209</v>
      </c>
      <c r="B17" s="12">
        <f t="shared" ref="B17:I17" si="2">B16*100/B15</f>
        <v>85.813393742035956</v>
      </c>
      <c r="C17" s="5">
        <f t="shared" si="2"/>
        <v>83.293556085918851</v>
      </c>
      <c r="D17" s="5">
        <f t="shared" si="2"/>
        <v>88.571428571428569</v>
      </c>
      <c r="E17" s="5">
        <f t="shared" si="2"/>
        <v>77.777777777777771</v>
      </c>
      <c r="F17" s="12">
        <f t="shared" si="2"/>
        <v>86.276849642004777</v>
      </c>
      <c r="G17" s="5">
        <f t="shared" si="2"/>
        <v>85.043668122270745</v>
      </c>
      <c r="H17" s="5">
        <f t="shared" si="2"/>
        <v>87.90658882402002</v>
      </c>
      <c r="I17" s="5">
        <f t="shared" si="2"/>
        <v>84.21052631578948</v>
      </c>
    </row>
    <row r="18" spans="1:9" s="1" customFormat="1" ht="10.199999999999999" x14ac:dyDescent="0.2">
      <c r="A18" s="1" t="s">
        <v>210</v>
      </c>
      <c r="B18" s="9">
        <f>SUM(C18:I18)</f>
        <v>7251</v>
      </c>
      <c r="C18" s="1">
        <v>564</v>
      </c>
      <c r="D18" s="1">
        <v>1113</v>
      </c>
      <c r="E18" s="1">
        <v>488</v>
      </c>
      <c r="F18" s="9">
        <f t="shared" si="0"/>
        <v>2543</v>
      </c>
      <c r="G18" s="1">
        <v>1177</v>
      </c>
      <c r="H18" s="1">
        <v>1045</v>
      </c>
      <c r="I18" s="1">
        <v>321</v>
      </c>
    </row>
    <row r="19" spans="1:9" s="1" customFormat="1" ht="10.199999999999999" x14ac:dyDescent="0.2">
      <c r="A19" s="1" t="s">
        <v>211</v>
      </c>
      <c r="B19" s="9">
        <v>1035</v>
      </c>
      <c r="C19" s="1">
        <v>1346</v>
      </c>
      <c r="D19" s="1">
        <v>1026</v>
      </c>
      <c r="E19" s="1">
        <v>919</v>
      </c>
      <c r="F19" s="9">
        <f>F18*1000/F15</f>
        <v>1011.5354017501988</v>
      </c>
      <c r="G19" s="1">
        <v>1285</v>
      </c>
      <c r="H19" s="1">
        <v>872</v>
      </c>
      <c r="I19" s="1">
        <v>805</v>
      </c>
    </row>
    <row r="20" spans="1:9" s="1" customFormat="1" ht="10.199999999999999" x14ac:dyDescent="0.2">
      <c r="A20" s="1" t="s">
        <v>212</v>
      </c>
      <c r="B20" s="9">
        <v>1210</v>
      </c>
      <c r="C20" s="1">
        <v>1616</v>
      </c>
      <c r="D20" s="1">
        <v>1158</v>
      </c>
      <c r="E20" s="1">
        <v>1182</v>
      </c>
      <c r="F20" s="9">
        <f>F18*1000/F16</f>
        <v>1172.4296911018903</v>
      </c>
      <c r="G20" s="1">
        <v>1511</v>
      </c>
      <c r="H20" s="1">
        <v>991</v>
      </c>
      <c r="I20" s="1">
        <v>955</v>
      </c>
    </row>
    <row r="21" spans="1:9" s="1" customFormat="1" ht="10.199999999999999" x14ac:dyDescent="0.2">
      <c r="A21" s="1" t="s">
        <v>213</v>
      </c>
      <c r="B21" s="9">
        <f>SUM(C21:I21)</f>
        <v>25765</v>
      </c>
      <c r="C21" s="1">
        <v>1703</v>
      </c>
      <c r="D21" s="1">
        <v>3956</v>
      </c>
      <c r="E21" s="1">
        <v>1586</v>
      </c>
      <c r="F21" s="9">
        <f t="shared" si="0"/>
        <v>9260</v>
      </c>
      <c r="G21" s="1">
        <v>3528</v>
      </c>
      <c r="H21" s="1">
        <v>4489</v>
      </c>
      <c r="I21" s="1">
        <v>1243</v>
      </c>
    </row>
    <row r="22" spans="1:9" s="1" customFormat="1" ht="10.199999999999999" x14ac:dyDescent="0.2">
      <c r="A22" s="1" t="s">
        <v>211</v>
      </c>
      <c r="B22" s="9">
        <v>3628</v>
      </c>
      <c r="C22" s="1">
        <v>4064</v>
      </c>
      <c r="D22" s="1">
        <v>3646</v>
      </c>
      <c r="E22" s="1">
        <v>2987</v>
      </c>
      <c r="F22" s="9">
        <f>F21*1000/F15</f>
        <v>3683.3731105807478</v>
      </c>
      <c r="G22" s="1">
        <v>3852</v>
      </c>
      <c r="H22" s="1">
        <v>3744</v>
      </c>
      <c r="I22" s="1">
        <v>3115</v>
      </c>
    </row>
    <row r="23" spans="1:9" s="1" customFormat="1" ht="10.199999999999999" x14ac:dyDescent="0.2">
      <c r="A23" s="1" t="s">
        <v>212</v>
      </c>
      <c r="B23" s="9">
        <v>4241</v>
      </c>
      <c r="C23" s="1">
        <v>4880</v>
      </c>
      <c r="D23" s="1">
        <v>4117</v>
      </c>
      <c r="E23" s="1">
        <v>3840</v>
      </c>
      <c r="F23" s="9">
        <f>F21*1000/F16</f>
        <v>4269.248501613647</v>
      </c>
      <c r="G23" s="1">
        <v>4529</v>
      </c>
      <c r="H23" s="1">
        <v>4259</v>
      </c>
      <c r="I23" s="1">
        <v>3699</v>
      </c>
    </row>
    <row r="24" spans="1:9" s="1" customFormat="1" ht="10.199999999999999" x14ac:dyDescent="0.2">
      <c r="B24" s="9"/>
      <c r="F24" s="9"/>
    </row>
    <row r="25" spans="1:9" s="1" customFormat="1" ht="10.199999999999999" x14ac:dyDescent="0.2">
      <c r="A25" s="1" t="s">
        <v>215</v>
      </c>
      <c r="B25" s="9">
        <f>SUM(C25:I25)</f>
        <v>6142</v>
      </c>
      <c r="C25" s="1">
        <v>363</v>
      </c>
      <c r="D25" s="1">
        <v>933</v>
      </c>
      <c r="E25" s="1">
        <v>476</v>
      </c>
      <c r="F25" s="9">
        <f t="shared" si="0"/>
        <v>2185</v>
      </c>
      <c r="G25" s="1">
        <v>818</v>
      </c>
      <c r="H25" s="1">
        <v>1041</v>
      </c>
      <c r="I25" s="1">
        <v>326</v>
      </c>
    </row>
    <row r="26" spans="1:9" s="1" customFormat="1" ht="10.199999999999999" x14ac:dyDescent="0.2">
      <c r="A26" s="1" t="s">
        <v>208</v>
      </c>
      <c r="B26" s="9">
        <f>SUM(C26:I26)</f>
        <v>5745</v>
      </c>
      <c r="C26" s="1">
        <v>340</v>
      </c>
      <c r="D26" s="1">
        <v>885</v>
      </c>
      <c r="E26" s="1">
        <v>442</v>
      </c>
      <c r="F26" s="9">
        <f t="shared" si="0"/>
        <v>2039</v>
      </c>
      <c r="G26" s="1">
        <v>763</v>
      </c>
      <c r="H26" s="1">
        <v>979</v>
      </c>
      <c r="I26" s="1">
        <v>297</v>
      </c>
    </row>
    <row r="27" spans="1:9" s="1" customFormat="1" ht="10.199999999999999" x14ac:dyDescent="0.2">
      <c r="A27" s="1" t="s">
        <v>209</v>
      </c>
      <c r="B27" s="12">
        <f t="shared" ref="B27:I27" si="3">B26*100/B25</f>
        <v>93.536307391729082</v>
      </c>
      <c r="C27" s="5">
        <f t="shared" si="3"/>
        <v>93.663911845730027</v>
      </c>
      <c r="D27" s="5">
        <f t="shared" si="3"/>
        <v>94.855305466237937</v>
      </c>
      <c r="E27" s="5">
        <f t="shared" si="3"/>
        <v>92.857142857142861</v>
      </c>
      <c r="F27" s="12">
        <f t="shared" si="3"/>
        <v>93.318077803203664</v>
      </c>
      <c r="G27" s="5">
        <f t="shared" si="3"/>
        <v>93.276283618581914</v>
      </c>
      <c r="H27" s="5">
        <f t="shared" si="3"/>
        <v>94.044188280499526</v>
      </c>
      <c r="I27" s="5">
        <f t="shared" si="3"/>
        <v>91.104294478527606</v>
      </c>
    </row>
    <row r="28" spans="1:9" s="1" customFormat="1" ht="10.199999999999999" x14ac:dyDescent="0.2">
      <c r="A28" s="1" t="s">
        <v>210</v>
      </c>
      <c r="B28" s="9">
        <f>SUM(C28:I28)</f>
        <v>4842</v>
      </c>
      <c r="C28" s="1">
        <v>379</v>
      </c>
      <c r="D28" s="1">
        <v>649</v>
      </c>
      <c r="E28" s="1">
        <v>396</v>
      </c>
      <c r="F28" s="9">
        <f t="shared" si="0"/>
        <v>1709</v>
      </c>
      <c r="G28" s="1">
        <v>789</v>
      </c>
      <c r="H28" s="1">
        <v>722</v>
      </c>
      <c r="I28" s="1">
        <v>198</v>
      </c>
    </row>
    <row r="29" spans="1:9" s="1" customFormat="1" ht="10.199999999999999" x14ac:dyDescent="0.2">
      <c r="A29" s="1" t="s">
        <v>211</v>
      </c>
      <c r="B29" s="9">
        <v>792</v>
      </c>
      <c r="C29" s="1">
        <v>1044</v>
      </c>
      <c r="D29" s="1">
        <v>696</v>
      </c>
      <c r="E29" s="1">
        <v>832</v>
      </c>
      <c r="F29" s="9">
        <f>F28*1000/F25</f>
        <v>782.1510297482838</v>
      </c>
      <c r="G29" s="1">
        <v>965</v>
      </c>
      <c r="H29" s="1">
        <v>694</v>
      </c>
      <c r="I29" s="1">
        <v>607</v>
      </c>
    </row>
    <row r="30" spans="1:9" s="1" customFormat="1" ht="10.199999999999999" x14ac:dyDescent="0.2">
      <c r="A30" s="1" t="s">
        <v>212</v>
      </c>
      <c r="B30" s="9">
        <v>845</v>
      </c>
      <c r="C30" s="1">
        <v>1115</v>
      </c>
      <c r="D30" s="1">
        <v>733</v>
      </c>
      <c r="E30" s="1">
        <v>896</v>
      </c>
      <c r="F30" s="9">
        <f>F28*1000/F26</f>
        <v>838.15595880333501</v>
      </c>
      <c r="G30" s="1">
        <v>1034</v>
      </c>
      <c r="H30" s="1">
        <v>737</v>
      </c>
      <c r="I30" s="1">
        <v>667</v>
      </c>
    </row>
    <row r="31" spans="1:9" s="1" customFormat="1" ht="10.199999999999999" x14ac:dyDescent="0.2">
      <c r="A31" s="1" t="s">
        <v>213</v>
      </c>
      <c r="B31" s="9">
        <f>SUM(C31:I31)</f>
        <v>32742</v>
      </c>
      <c r="C31" s="1">
        <v>2452</v>
      </c>
      <c r="D31" s="1">
        <v>4829</v>
      </c>
      <c r="E31" s="1">
        <v>2901</v>
      </c>
      <c r="F31" s="9">
        <f t="shared" si="0"/>
        <v>11280</v>
      </c>
      <c r="G31" s="1">
        <v>4696</v>
      </c>
      <c r="H31" s="1">
        <v>5196</v>
      </c>
      <c r="I31" s="1">
        <v>1388</v>
      </c>
    </row>
    <row r="32" spans="1:9" s="1" customFormat="1" ht="10.199999999999999" x14ac:dyDescent="0.2">
      <c r="A32" s="1" t="s">
        <v>211</v>
      </c>
      <c r="B32" s="9">
        <v>5424</v>
      </c>
      <c r="C32" s="1">
        <v>6755</v>
      </c>
      <c r="D32" s="1">
        <v>5176</v>
      </c>
      <c r="E32" s="1">
        <v>6095</v>
      </c>
      <c r="F32" s="9">
        <f>F31*1000/F25</f>
        <v>5162.4713958810071</v>
      </c>
      <c r="G32" s="1">
        <v>5741</v>
      </c>
      <c r="H32" s="1">
        <v>4991</v>
      </c>
      <c r="I32" s="1">
        <v>4258</v>
      </c>
    </row>
    <row r="33" spans="1:9" s="1" customFormat="1" ht="10.199999999999999" x14ac:dyDescent="0.2">
      <c r="A33" s="1" t="s">
        <v>212</v>
      </c>
      <c r="B33" s="9">
        <v>5791</v>
      </c>
      <c r="C33" s="1">
        <v>7212</v>
      </c>
      <c r="D33" s="1">
        <v>5456</v>
      </c>
      <c r="E33" s="1">
        <v>6563</v>
      </c>
      <c r="F33" s="9">
        <f>F31*1000/F26</f>
        <v>5532.1235899950952</v>
      </c>
      <c r="G33" s="1">
        <v>6155</v>
      </c>
      <c r="H33" s="1">
        <v>5307</v>
      </c>
      <c r="I33" s="1">
        <v>4673</v>
      </c>
    </row>
    <row r="34" spans="1:9" s="1" customFormat="1" ht="10.199999999999999" x14ac:dyDescent="0.2">
      <c r="A34" s="13" t="s">
        <v>251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AD22-0956-4625-8FD8-38A7998C8587}">
  <dimension ref="A1:I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3.77734375" style="1" customWidth="1"/>
    <col min="2" max="9" width="8.21875" style="1" customWidth="1"/>
    <col min="10" max="16384" width="8.88671875" style="1"/>
  </cols>
  <sheetData>
    <row r="1" spans="1:9" x14ac:dyDescent="0.2">
      <c r="A1" s="1" t="s">
        <v>288</v>
      </c>
    </row>
    <row r="2" spans="1:9" x14ac:dyDescent="0.2">
      <c r="A2" s="2" t="s">
        <v>267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x14ac:dyDescent="0.2">
      <c r="A3" s="1" t="s">
        <v>1</v>
      </c>
      <c r="B3" s="1">
        <f t="shared" ref="B3:B21" si="0">SUM(C3:F3)</f>
        <v>90940</v>
      </c>
      <c r="C3" s="1">
        <f>SUM(C4:C21)</f>
        <v>9640</v>
      </c>
      <c r="D3" s="1">
        <f>SUM(D4:D21)</f>
        <v>22888</v>
      </c>
      <c r="E3" s="1">
        <f>SUM(E4:E21)</f>
        <v>11210</v>
      </c>
      <c r="F3" s="1">
        <f t="shared" ref="F3:F21" si="1">G3+H3+I3</f>
        <v>47202</v>
      </c>
      <c r="G3" s="1">
        <f>SUM(G4:G21)</f>
        <v>18536</v>
      </c>
      <c r="H3" s="1">
        <f>SUM(H4:H21)</f>
        <v>21041</v>
      </c>
      <c r="I3" s="1">
        <f>SUM(I4:I21)</f>
        <v>7625</v>
      </c>
    </row>
    <row r="4" spans="1:9" x14ac:dyDescent="0.2">
      <c r="A4" s="1" t="s">
        <v>0</v>
      </c>
      <c r="B4" s="1">
        <f t="shared" si="0"/>
        <v>15597</v>
      </c>
      <c r="C4" s="1">
        <v>1754</v>
      </c>
      <c r="D4" s="1">
        <v>4116</v>
      </c>
      <c r="E4" s="1">
        <v>1803</v>
      </c>
      <c r="F4" s="1">
        <f t="shared" si="1"/>
        <v>7924</v>
      </c>
      <c r="G4" s="1">
        <v>3371</v>
      </c>
      <c r="H4" s="1">
        <v>3440</v>
      </c>
      <c r="I4" s="1">
        <v>1113</v>
      </c>
    </row>
    <row r="5" spans="1:9" x14ac:dyDescent="0.2">
      <c r="A5" s="1" t="s">
        <v>2</v>
      </c>
      <c r="B5" s="1">
        <f t="shared" si="0"/>
        <v>13563</v>
      </c>
      <c r="C5" s="1">
        <v>1499</v>
      </c>
      <c r="D5" s="1">
        <v>3271</v>
      </c>
      <c r="E5" s="1">
        <v>1733</v>
      </c>
      <c r="F5" s="1">
        <f t="shared" si="1"/>
        <v>7060</v>
      </c>
      <c r="G5" s="1">
        <v>2940</v>
      </c>
      <c r="H5" s="1">
        <v>3054</v>
      </c>
      <c r="I5" s="1">
        <v>1066</v>
      </c>
    </row>
    <row r="6" spans="1:9" x14ac:dyDescent="0.2">
      <c r="A6" s="1" t="s">
        <v>3</v>
      </c>
      <c r="B6" s="1">
        <f t="shared" si="0"/>
        <v>12540</v>
      </c>
      <c r="C6" s="1">
        <v>1516</v>
      </c>
      <c r="D6" s="1">
        <v>2833</v>
      </c>
      <c r="E6" s="1">
        <v>1642</v>
      </c>
      <c r="F6" s="1">
        <f t="shared" si="1"/>
        <v>6549</v>
      </c>
      <c r="G6" s="1">
        <v>2636</v>
      </c>
      <c r="H6" s="1">
        <v>2835</v>
      </c>
      <c r="I6" s="1">
        <v>1078</v>
      </c>
    </row>
    <row r="7" spans="1:9" x14ac:dyDescent="0.2">
      <c r="A7" s="1" t="s">
        <v>4</v>
      </c>
      <c r="B7" s="1">
        <f t="shared" si="0"/>
        <v>10013</v>
      </c>
      <c r="C7" s="1">
        <v>1136</v>
      </c>
      <c r="D7" s="1">
        <v>2405</v>
      </c>
      <c r="E7" s="1">
        <v>1379</v>
      </c>
      <c r="F7" s="1">
        <f t="shared" si="1"/>
        <v>5093</v>
      </c>
      <c r="G7" s="1">
        <v>2032</v>
      </c>
      <c r="H7" s="1">
        <v>2205</v>
      </c>
      <c r="I7" s="1">
        <v>856</v>
      </c>
    </row>
    <row r="8" spans="1:9" x14ac:dyDescent="0.2">
      <c r="A8" s="1" t="s">
        <v>5</v>
      </c>
      <c r="B8" s="1">
        <f t="shared" si="0"/>
        <v>7072</v>
      </c>
      <c r="C8" s="1">
        <v>817</v>
      </c>
      <c r="D8" s="1">
        <v>1737</v>
      </c>
      <c r="E8" s="1">
        <v>877</v>
      </c>
      <c r="F8" s="1">
        <f t="shared" si="1"/>
        <v>3641</v>
      </c>
      <c r="G8" s="1">
        <v>1390</v>
      </c>
      <c r="H8" s="1">
        <v>1712</v>
      </c>
      <c r="I8" s="1">
        <v>539</v>
      </c>
    </row>
    <row r="9" spans="1:9" x14ac:dyDescent="0.2">
      <c r="A9" s="1" t="s">
        <v>6</v>
      </c>
      <c r="B9" s="1">
        <f t="shared" si="0"/>
        <v>4833</v>
      </c>
      <c r="C9" s="1">
        <v>424</v>
      </c>
      <c r="D9" s="1">
        <v>1428</v>
      </c>
      <c r="E9" s="1">
        <v>545</v>
      </c>
      <c r="F9" s="1">
        <f t="shared" si="1"/>
        <v>2436</v>
      </c>
      <c r="G9" s="1">
        <v>917</v>
      </c>
      <c r="H9" s="1">
        <v>1142</v>
      </c>
      <c r="I9" s="1">
        <v>377</v>
      </c>
    </row>
    <row r="10" spans="1:9" x14ac:dyDescent="0.2">
      <c r="A10" s="1" t="s">
        <v>7</v>
      </c>
      <c r="B10" s="1">
        <f t="shared" si="0"/>
        <v>4479</v>
      </c>
      <c r="C10" s="1">
        <v>461</v>
      </c>
      <c r="D10" s="1">
        <v>1190</v>
      </c>
      <c r="E10" s="1">
        <v>490</v>
      </c>
      <c r="F10" s="1">
        <f t="shared" si="1"/>
        <v>2338</v>
      </c>
      <c r="G10" s="1">
        <v>834</v>
      </c>
      <c r="H10" s="1">
        <v>1144</v>
      </c>
      <c r="I10" s="1">
        <v>360</v>
      </c>
    </row>
    <row r="11" spans="1:9" x14ac:dyDescent="0.2">
      <c r="A11" s="1" t="s">
        <v>8</v>
      </c>
      <c r="B11" s="1">
        <f t="shared" si="0"/>
        <v>4495</v>
      </c>
      <c r="C11" s="1">
        <v>402</v>
      </c>
      <c r="D11" s="1">
        <v>1192</v>
      </c>
      <c r="E11" s="1">
        <v>456</v>
      </c>
      <c r="F11" s="1">
        <f t="shared" si="1"/>
        <v>2445</v>
      </c>
      <c r="G11" s="1">
        <v>858</v>
      </c>
      <c r="H11" s="1">
        <v>1201</v>
      </c>
      <c r="I11" s="1">
        <v>386</v>
      </c>
    </row>
    <row r="12" spans="1:9" x14ac:dyDescent="0.2">
      <c r="A12" s="1" t="s">
        <v>9</v>
      </c>
      <c r="B12" s="1">
        <f t="shared" si="0"/>
        <v>3892</v>
      </c>
      <c r="C12" s="1">
        <v>345</v>
      </c>
      <c r="D12" s="1">
        <v>1093</v>
      </c>
      <c r="E12" s="1">
        <v>468</v>
      </c>
      <c r="F12" s="1">
        <f t="shared" si="1"/>
        <v>1986</v>
      </c>
      <c r="G12" s="1">
        <v>772</v>
      </c>
      <c r="H12" s="1">
        <v>901</v>
      </c>
      <c r="I12" s="1">
        <v>313</v>
      </c>
    </row>
    <row r="13" spans="1:9" x14ac:dyDescent="0.2">
      <c r="A13" s="1" t="s">
        <v>10</v>
      </c>
      <c r="B13" s="1">
        <f t="shared" si="0"/>
        <v>3800</v>
      </c>
      <c r="C13" s="1">
        <v>328</v>
      </c>
      <c r="D13" s="1">
        <v>1024</v>
      </c>
      <c r="E13" s="1">
        <v>432</v>
      </c>
      <c r="F13" s="1">
        <f t="shared" si="1"/>
        <v>2016</v>
      </c>
      <c r="G13" s="1">
        <v>751</v>
      </c>
      <c r="H13" s="1">
        <v>909</v>
      </c>
      <c r="I13" s="1">
        <v>356</v>
      </c>
    </row>
    <row r="14" spans="1:9" x14ac:dyDescent="0.2">
      <c r="A14" s="1" t="s">
        <v>11</v>
      </c>
      <c r="B14" s="1">
        <f t="shared" si="0"/>
        <v>3032</v>
      </c>
      <c r="C14" s="1">
        <v>273</v>
      </c>
      <c r="D14" s="1">
        <v>800</v>
      </c>
      <c r="E14" s="1">
        <v>385</v>
      </c>
      <c r="F14" s="1">
        <f t="shared" si="1"/>
        <v>1574</v>
      </c>
      <c r="G14" s="1">
        <v>581</v>
      </c>
      <c r="H14" s="1">
        <v>698</v>
      </c>
      <c r="I14" s="1">
        <v>295</v>
      </c>
    </row>
    <row r="15" spans="1:9" x14ac:dyDescent="0.2">
      <c r="A15" s="1" t="s">
        <v>12</v>
      </c>
      <c r="B15" s="1">
        <f t="shared" si="0"/>
        <v>2579</v>
      </c>
      <c r="C15" s="1">
        <v>263</v>
      </c>
      <c r="D15" s="1">
        <v>662</v>
      </c>
      <c r="E15" s="1">
        <v>277</v>
      </c>
      <c r="F15" s="1">
        <f t="shared" si="1"/>
        <v>1377</v>
      </c>
      <c r="G15" s="1">
        <v>430</v>
      </c>
      <c r="H15" s="1">
        <v>672</v>
      </c>
      <c r="I15" s="1">
        <v>275</v>
      </c>
    </row>
    <row r="16" spans="1:9" x14ac:dyDescent="0.2">
      <c r="A16" s="1" t="s">
        <v>13</v>
      </c>
      <c r="B16" s="1">
        <f t="shared" si="0"/>
        <v>1760</v>
      </c>
      <c r="C16" s="1">
        <v>183</v>
      </c>
      <c r="D16" s="1">
        <v>393</v>
      </c>
      <c r="E16" s="1">
        <v>217</v>
      </c>
      <c r="F16" s="1">
        <f t="shared" si="1"/>
        <v>967</v>
      </c>
      <c r="G16" s="1">
        <v>351</v>
      </c>
      <c r="H16" s="1">
        <v>453</v>
      </c>
      <c r="I16" s="1">
        <v>163</v>
      </c>
    </row>
    <row r="17" spans="1:9" x14ac:dyDescent="0.2">
      <c r="A17" s="1" t="s">
        <v>14</v>
      </c>
      <c r="B17" s="1">
        <f t="shared" si="0"/>
        <v>1448</v>
      </c>
      <c r="C17" s="1">
        <v>115</v>
      </c>
      <c r="D17" s="1">
        <v>321</v>
      </c>
      <c r="E17" s="1">
        <v>187</v>
      </c>
      <c r="F17" s="1">
        <f t="shared" si="1"/>
        <v>825</v>
      </c>
      <c r="G17" s="1">
        <v>284</v>
      </c>
      <c r="H17" s="1">
        <v>357</v>
      </c>
      <c r="I17" s="1">
        <v>184</v>
      </c>
    </row>
    <row r="18" spans="1:9" x14ac:dyDescent="0.2">
      <c r="A18" s="1" t="s">
        <v>15</v>
      </c>
      <c r="B18" s="1">
        <f t="shared" si="0"/>
        <v>739</v>
      </c>
      <c r="C18" s="1">
        <v>65</v>
      </c>
      <c r="D18" s="1">
        <v>177</v>
      </c>
      <c r="E18" s="1">
        <v>102</v>
      </c>
      <c r="F18" s="1">
        <f t="shared" si="1"/>
        <v>395</v>
      </c>
      <c r="G18" s="1">
        <v>151</v>
      </c>
      <c r="H18" s="1">
        <v>139</v>
      </c>
      <c r="I18" s="1">
        <v>105</v>
      </c>
    </row>
    <row r="19" spans="1:9" x14ac:dyDescent="0.2">
      <c r="A19" s="1" t="s">
        <v>16</v>
      </c>
      <c r="B19" s="1">
        <f t="shared" si="0"/>
        <v>486</v>
      </c>
      <c r="C19" s="1">
        <v>27</v>
      </c>
      <c r="D19" s="1">
        <v>101</v>
      </c>
      <c r="E19" s="1">
        <v>83</v>
      </c>
      <c r="F19" s="1">
        <f t="shared" si="1"/>
        <v>275</v>
      </c>
      <c r="G19" s="1">
        <v>129</v>
      </c>
      <c r="H19" s="1">
        <v>81</v>
      </c>
      <c r="I19" s="1">
        <v>65</v>
      </c>
    </row>
    <row r="20" spans="1:9" x14ac:dyDescent="0.2">
      <c r="A20" s="1" t="s">
        <v>17</v>
      </c>
      <c r="B20" s="1">
        <f t="shared" si="0"/>
        <v>303</v>
      </c>
      <c r="C20" s="1">
        <v>20</v>
      </c>
      <c r="D20" s="1">
        <v>68</v>
      </c>
      <c r="E20" s="1">
        <v>73</v>
      </c>
      <c r="F20" s="1">
        <f t="shared" si="1"/>
        <v>142</v>
      </c>
      <c r="G20" s="1">
        <v>57</v>
      </c>
      <c r="H20" s="1">
        <v>46</v>
      </c>
      <c r="I20" s="1">
        <v>39</v>
      </c>
    </row>
    <row r="21" spans="1:9" x14ac:dyDescent="0.2">
      <c r="A21" s="1" t="s">
        <v>18</v>
      </c>
      <c r="B21" s="1">
        <f t="shared" si="0"/>
        <v>309</v>
      </c>
      <c r="C21" s="1">
        <v>12</v>
      </c>
      <c r="D21" s="1">
        <v>77</v>
      </c>
      <c r="E21" s="1">
        <v>61</v>
      </c>
      <c r="F21" s="1">
        <f t="shared" si="1"/>
        <v>159</v>
      </c>
      <c r="G21" s="1">
        <v>52</v>
      </c>
      <c r="H21" s="1">
        <v>52</v>
      </c>
      <c r="I21" s="1">
        <v>55</v>
      </c>
    </row>
    <row r="22" spans="1:9" x14ac:dyDescent="0.2">
      <c r="A22" s="1" t="s">
        <v>19</v>
      </c>
      <c r="B22" s="5">
        <v>16.899999999999999</v>
      </c>
      <c r="C22" s="5">
        <v>15.2</v>
      </c>
      <c r="D22" s="5">
        <v>17.5</v>
      </c>
      <c r="E22" s="5">
        <v>16.5</v>
      </c>
      <c r="G22" s="5">
        <v>15.8</v>
      </c>
      <c r="H22" s="5">
        <v>17.7</v>
      </c>
      <c r="I22" s="5">
        <v>18.2</v>
      </c>
    </row>
    <row r="23" spans="1:9" x14ac:dyDescent="0.2">
      <c r="B23" s="5"/>
      <c r="C23" s="5"/>
      <c r="D23" s="5"/>
      <c r="E23" s="5"/>
      <c r="G23" s="5"/>
      <c r="H23" s="5"/>
      <c r="I23" s="5"/>
    </row>
    <row r="24" spans="1:9" x14ac:dyDescent="0.2">
      <c r="A24" s="1" t="s">
        <v>252</v>
      </c>
      <c r="B24" s="1">
        <f t="shared" ref="B24:B42" si="2">SUM(C24:F24)</f>
        <v>46482</v>
      </c>
      <c r="C24" s="1">
        <f>SUM(C25:C42)</f>
        <v>4916</v>
      </c>
      <c r="D24" s="1">
        <f>SUM(D25:D42)</f>
        <v>12181</v>
      </c>
      <c r="E24" s="1">
        <f>SUM(E25:E42)</f>
        <v>5677</v>
      </c>
      <c r="F24" s="1">
        <f t="shared" ref="F24:F42" si="3">G24+H24+I24</f>
        <v>23708</v>
      </c>
      <c r="G24" s="1">
        <f>SUM(G25:G42)</f>
        <v>9273</v>
      </c>
      <c r="H24" s="1">
        <f>SUM(H25:H42)</f>
        <v>10543</v>
      </c>
      <c r="I24" s="1">
        <f>SUM(I25:I42)</f>
        <v>3892</v>
      </c>
    </row>
    <row r="25" spans="1:9" x14ac:dyDescent="0.2">
      <c r="A25" s="1" t="s">
        <v>0</v>
      </c>
      <c r="B25" s="1">
        <f t="shared" si="2"/>
        <v>7827</v>
      </c>
      <c r="C25" s="1">
        <v>857</v>
      </c>
      <c r="D25" s="1">
        <v>2128</v>
      </c>
      <c r="E25" s="1">
        <v>881</v>
      </c>
      <c r="F25" s="1">
        <f t="shared" si="3"/>
        <v>3961</v>
      </c>
      <c r="G25" s="1">
        <v>1638</v>
      </c>
      <c r="H25" s="1">
        <v>1775</v>
      </c>
      <c r="I25" s="1">
        <v>548</v>
      </c>
    </row>
    <row r="26" spans="1:9" x14ac:dyDescent="0.2">
      <c r="A26" s="1" t="s">
        <v>2</v>
      </c>
      <c r="B26" s="1">
        <f t="shared" si="2"/>
        <v>6890</v>
      </c>
      <c r="C26" s="1">
        <v>798</v>
      </c>
      <c r="D26" s="1">
        <v>1621</v>
      </c>
      <c r="E26" s="1">
        <v>917</v>
      </c>
      <c r="F26" s="1">
        <f t="shared" si="3"/>
        <v>3554</v>
      </c>
      <c r="G26" s="1">
        <v>1459</v>
      </c>
      <c r="H26" s="1">
        <v>1525</v>
      </c>
      <c r="I26" s="1">
        <v>570</v>
      </c>
    </row>
    <row r="27" spans="1:9" x14ac:dyDescent="0.2">
      <c r="A27" s="1" t="s">
        <v>3</v>
      </c>
      <c r="B27" s="1">
        <f t="shared" si="2"/>
        <v>6335</v>
      </c>
      <c r="C27" s="1">
        <v>755</v>
      </c>
      <c r="D27" s="1">
        <v>1464</v>
      </c>
      <c r="E27" s="1">
        <v>836</v>
      </c>
      <c r="F27" s="1">
        <f t="shared" si="3"/>
        <v>3280</v>
      </c>
      <c r="G27" s="1">
        <v>1323</v>
      </c>
      <c r="H27" s="1">
        <v>1420</v>
      </c>
      <c r="I27" s="1">
        <v>537</v>
      </c>
    </row>
    <row r="28" spans="1:9" x14ac:dyDescent="0.2">
      <c r="A28" s="1" t="s">
        <v>4</v>
      </c>
      <c r="B28" s="1">
        <f t="shared" si="2"/>
        <v>5025</v>
      </c>
      <c r="C28" s="1">
        <v>574</v>
      </c>
      <c r="D28" s="1">
        <v>1194</v>
      </c>
      <c r="E28" s="1">
        <v>695</v>
      </c>
      <c r="F28" s="1">
        <f t="shared" si="3"/>
        <v>2562</v>
      </c>
      <c r="G28" s="1">
        <v>1042</v>
      </c>
      <c r="H28" s="1">
        <v>1070</v>
      </c>
      <c r="I28" s="1">
        <v>450</v>
      </c>
    </row>
    <row r="29" spans="1:9" x14ac:dyDescent="0.2">
      <c r="A29" s="1" t="s">
        <v>5</v>
      </c>
      <c r="B29" s="1">
        <f t="shared" si="2"/>
        <v>3624</v>
      </c>
      <c r="C29" s="1">
        <v>429</v>
      </c>
      <c r="D29" s="1">
        <v>887</v>
      </c>
      <c r="E29" s="1">
        <v>466</v>
      </c>
      <c r="F29" s="1">
        <f t="shared" si="3"/>
        <v>1842</v>
      </c>
      <c r="G29" s="1">
        <v>712</v>
      </c>
      <c r="H29" s="1">
        <v>843</v>
      </c>
      <c r="I29" s="1">
        <v>287</v>
      </c>
    </row>
    <row r="30" spans="1:9" x14ac:dyDescent="0.2">
      <c r="A30" s="1" t="s">
        <v>6</v>
      </c>
      <c r="B30" s="1">
        <f t="shared" si="2"/>
        <v>2457</v>
      </c>
      <c r="C30" s="1">
        <v>217</v>
      </c>
      <c r="D30" s="1">
        <v>822</v>
      </c>
      <c r="E30" s="1">
        <v>262</v>
      </c>
      <c r="F30" s="1">
        <f t="shared" si="3"/>
        <v>1156</v>
      </c>
      <c r="G30" s="1">
        <v>432</v>
      </c>
      <c r="H30" s="1">
        <v>550</v>
      </c>
      <c r="I30" s="1">
        <v>174</v>
      </c>
    </row>
    <row r="31" spans="1:9" x14ac:dyDescent="0.2">
      <c r="A31" s="1" t="s">
        <v>7</v>
      </c>
      <c r="B31" s="1">
        <f t="shared" si="2"/>
        <v>2306</v>
      </c>
      <c r="C31" s="1">
        <v>249</v>
      </c>
      <c r="D31" s="1">
        <v>711</v>
      </c>
      <c r="E31" s="1">
        <v>242</v>
      </c>
      <c r="F31" s="1">
        <f t="shared" si="3"/>
        <v>1104</v>
      </c>
      <c r="G31" s="1">
        <v>403</v>
      </c>
      <c r="H31" s="1">
        <v>537</v>
      </c>
      <c r="I31" s="1">
        <v>164</v>
      </c>
    </row>
    <row r="32" spans="1:9" x14ac:dyDescent="0.2">
      <c r="A32" s="1" t="s">
        <v>8</v>
      </c>
      <c r="B32" s="1">
        <f t="shared" si="2"/>
        <v>2347</v>
      </c>
      <c r="C32" s="1">
        <v>194</v>
      </c>
      <c r="D32" s="1">
        <v>685</v>
      </c>
      <c r="E32" s="1">
        <v>230</v>
      </c>
      <c r="F32" s="1">
        <f t="shared" si="3"/>
        <v>1238</v>
      </c>
      <c r="G32" s="1">
        <v>416</v>
      </c>
      <c r="H32" s="1">
        <v>613</v>
      </c>
      <c r="I32" s="1">
        <v>209</v>
      </c>
    </row>
    <row r="33" spans="1:9" x14ac:dyDescent="0.2">
      <c r="A33" s="1" t="s">
        <v>9</v>
      </c>
      <c r="B33" s="1">
        <f t="shared" si="2"/>
        <v>2083</v>
      </c>
      <c r="C33" s="1">
        <v>190</v>
      </c>
      <c r="D33" s="1">
        <v>667</v>
      </c>
      <c r="E33" s="1">
        <v>218</v>
      </c>
      <c r="F33" s="1">
        <f t="shared" si="3"/>
        <v>1008</v>
      </c>
      <c r="G33" s="1">
        <v>396</v>
      </c>
      <c r="H33" s="1">
        <v>448</v>
      </c>
      <c r="I33" s="1">
        <v>164</v>
      </c>
    </row>
    <row r="34" spans="1:9" x14ac:dyDescent="0.2">
      <c r="A34" s="1" t="s">
        <v>10</v>
      </c>
      <c r="B34" s="1">
        <f t="shared" si="2"/>
        <v>1981</v>
      </c>
      <c r="C34" s="1">
        <v>171</v>
      </c>
      <c r="D34" s="1">
        <v>592</v>
      </c>
      <c r="E34" s="1">
        <v>220</v>
      </c>
      <c r="F34" s="1">
        <f t="shared" si="3"/>
        <v>998</v>
      </c>
      <c r="G34" s="1">
        <v>386</v>
      </c>
      <c r="H34" s="1">
        <v>443</v>
      </c>
      <c r="I34" s="1">
        <v>169</v>
      </c>
    </row>
    <row r="35" spans="1:9" x14ac:dyDescent="0.2">
      <c r="A35" s="1" t="s">
        <v>11</v>
      </c>
      <c r="B35" s="1">
        <f t="shared" si="2"/>
        <v>1592</v>
      </c>
      <c r="C35" s="1">
        <v>139</v>
      </c>
      <c r="D35" s="1">
        <v>452</v>
      </c>
      <c r="E35" s="1">
        <v>211</v>
      </c>
      <c r="F35" s="1">
        <f t="shared" si="3"/>
        <v>790</v>
      </c>
      <c r="G35" s="1">
        <v>298</v>
      </c>
      <c r="H35" s="1">
        <v>341</v>
      </c>
      <c r="I35" s="1">
        <v>151</v>
      </c>
    </row>
    <row r="36" spans="1:9" x14ac:dyDescent="0.2">
      <c r="A36" s="1" t="s">
        <v>12</v>
      </c>
      <c r="B36" s="1">
        <f t="shared" si="2"/>
        <v>1383</v>
      </c>
      <c r="C36" s="1">
        <v>138</v>
      </c>
      <c r="D36" s="1">
        <v>342</v>
      </c>
      <c r="E36" s="1">
        <v>141</v>
      </c>
      <c r="F36" s="1">
        <f t="shared" si="3"/>
        <v>762</v>
      </c>
      <c r="G36" s="1">
        <v>241</v>
      </c>
      <c r="H36" s="1">
        <v>359</v>
      </c>
      <c r="I36" s="1">
        <v>162</v>
      </c>
    </row>
    <row r="37" spans="1:9" x14ac:dyDescent="0.2">
      <c r="A37" s="1" t="s">
        <v>13</v>
      </c>
      <c r="B37" s="1">
        <f t="shared" si="2"/>
        <v>976</v>
      </c>
      <c r="C37" s="1">
        <v>92</v>
      </c>
      <c r="D37" s="1">
        <v>242</v>
      </c>
      <c r="E37" s="1">
        <v>112</v>
      </c>
      <c r="F37" s="1">
        <f t="shared" si="3"/>
        <v>530</v>
      </c>
      <c r="G37" s="1">
        <v>197</v>
      </c>
      <c r="H37" s="1">
        <v>254</v>
      </c>
      <c r="I37" s="1">
        <v>79</v>
      </c>
    </row>
    <row r="38" spans="1:9" x14ac:dyDescent="0.2">
      <c r="A38" s="1" t="s">
        <v>14</v>
      </c>
      <c r="B38" s="1">
        <f t="shared" si="2"/>
        <v>725</v>
      </c>
      <c r="C38" s="1">
        <v>54</v>
      </c>
      <c r="D38" s="1">
        <v>153</v>
      </c>
      <c r="E38" s="1">
        <v>87</v>
      </c>
      <c r="F38" s="1">
        <f t="shared" si="3"/>
        <v>431</v>
      </c>
      <c r="G38" s="1">
        <v>144</v>
      </c>
      <c r="H38" s="1">
        <v>197</v>
      </c>
      <c r="I38" s="1">
        <v>90</v>
      </c>
    </row>
    <row r="39" spans="1:9" x14ac:dyDescent="0.2">
      <c r="A39" s="1" t="s">
        <v>15</v>
      </c>
      <c r="B39" s="1">
        <f t="shared" si="2"/>
        <v>380</v>
      </c>
      <c r="C39" s="1">
        <v>36</v>
      </c>
      <c r="D39" s="1">
        <v>101</v>
      </c>
      <c r="E39" s="1">
        <v>49</v>
      </c>
      <c r="F39" s="1">
        <f t="shared" si="3"/>
        <v>194</v>
      </c>
      <c r="G39" s="1">
        <v>72</v>
      </c>
      <c r="H39" s="1">
        <v>70</v>
      </c>
      <c r="I39" s="1">
        <v>52</v>
      </c>
    </row>
    <row r="40" spans="1:9" x14ac:dyDescent="0.2">
      <c r="A40" s="1" t="s">
        <v>16</v>
      </c>
      <c r="B40" s="1">
        <f t="shared" si="2"/>
        <v>232</v>
      </c>
      <c r="C40" s="1">
        <v>11</v>
      </c>
      <c r="D40" s="1">
        <v>48</v>
      </c>
      <c r="E40" s="1">
        <v>41</v>
      </c>
      <c r="F40" s="1">
        <f t="shared" si="3"/>
        <v>132</v>
      </c>
      <c r="G40" s="1">
        <v>61</v>
      </c>
      <c r="H40" s="1">
        <v>39</v>
      </c>
      <c r="I40" s="1">
        <v>32</v>
      </c>
    </row>
    <row r="41" spans="1:9" x14ac:dyDescent="0.2">
      <c r="A41" s="1" t="s">
        <v>17</v>
      </c>
      <c r="B41" s="1">
        <f t="shared" si="2"/>
        <v>153</v>
      </c>
      <c r="C41" s="1">
        <v>9</v>
      </c>
      <c r="D41" s="1">
        <v>34</v>
      </c>
      <c r="E41" s="1">
        <v>39</v>
      </c>
      <c r="F41" s="1">
        <f t="shared" si="3"/>
        <v>71</v>
      </c>
      <c r="G41" s="1">
        <v>28</v>
      </c>
      <c r="H41" s="1">
        <v>26</v>
      </c>
      <c r="I41" s="1">
        <v>17</v>
      </c>
    </row>
    <row r="42" spans="1:9" x14ac:dyDescent="0.2">
      <c r="A42" s="1" t="s">
        <v>18</v>
      </c>
      <c r="B42" s="1">
        <f t="shared" si="2"/>
        <v>166</v>
      </c>
      <c r="C42" s="1">
        <v>3</v>
      </c>
      <c r="D42" s="1">
        <v>38</v>
      </c>
      <c r="E42" s="1">
        <v>30</v>
      </c>
      <c r="F42" s="1">
        <f t="shared" si="3"/>
        <v>95</v>
      </c>
      <c r="G42" s="1">
        <v>25</v>
      </c>
      <c r="H42" s="1">
        <v>33</v>
      </c>
      <c r="I42" s="1">
        <v>37</v>
      </c>
    </row>
    <row r="43" spans="1:9" x14ac:dyDescent="0.2">
      <c r="A43" s="1" t="s">
        <v>19</v>
      </c>
      <c r="B43" s="5">
        <v>17.2</v>
      </c>
      <c r="C43" s="5">
        <v>15.4</v>
      </c>
      <c r="D43" s="5">
        <v>18.7</v>
      </c>
      <c r="E43" s="5">
        <v>16.5</v>
      </c>
      <c r="F43" s="5"/>
      <c r="G43" s="5">
        <v>16</v>
      </c>
      <c r="H43" s="5">
        <v>17.600000000000001</v>
      </c>
      <c r="I43" s="5">
        <v>18.2</v>
      </c>
    </row>
    <row r="45" spans="1:9" x14ac:dyDescent="0.2">
      <c r="A45" s="1" t="s">
        <v>174</v>
      </c>
      <c r="B45" s="1">
        <f t="shared" ref="B45:B63" si="4">SUM(C45:F45)</f>
        <v>44458</v>
      </c>
      <c r="C45" s="1">
        <f t="shared" ref="C45:E63" si="5">C3-C24</f>
        <v>4724</v>
      </c>
      <c r="D45" s="1">
        <f t="shared" si="5"/>
        <v>10707</v>
      </c>
      <c r="E45" s="1">
        <f t="shared" si="5"/>
        <v>5533</v>
      </c>
      <c r="F45" s="1">
        <f t="shared" ref="F45:F63" si="6">G45+H45+I45</f>
        <v>23494</v>
      </c>
      <c r="G45" s="1">
        <f t="shared" ref="G45:I63" si="7">G3-G24</f>
        <v>9263</v>
      </c>
      <c r="H45" s="1">
        <f t="shared" si="7"/>
        <v>10498</v>
      </c>
      <c r="I45" s="1">
        <f t="shared" si="7"/>
        <v>3733</v>
      </c>
    </row>
    <row r="46" spans="1:9" x14ac:dyDescent="0.2">
      <c r="A46" s="1" t="s">
        <v>0</v>
      </c>
      <c r="B46" s="1">
        <f t="shared" si="4"/>
        <v>7770</v>
      </c>
      <c r="C46" s="1">
        <f t="shared" si="5"/>
        <v>897</v>
      </c>
      <c r="D46" s="1">
        <f t="shared" si="5"/>
        <v>1988</v>
      </c>
      <c r="E46" s="1">
        <f t="shared" si="5"/>
        <v>922</v>
      </c>
      <c r="F46" s="1">
        <f t="shared" si="6"/>
        <v>3963</v>
      </c>
      <c r="G46" s="1">
        <f t="shared" si="7"/>
        <v>1733</v>
      </c>
      <c r="H46" s="1">
        <f t="shared" si="7"/>
        <v>1665</v>
      </c>
      <c r="I46" s="1">
        <f t="shared" si="7"/>
        <v>565</v>
      </c>
    </row>
    <row r="47" spans="1:9" x14ac:dyDescent="0.2">
      <c r="A47" s="1" t="s">
        <v>2</v>
      </c>
      <c r="B47" s="1">
        <f t="shared" si="4"/>
        <v>6673</v>
      </c>
      <c r="C47" s="1">
        <f t="shared" si="5"/>
        <v>701</v>
      </c>
      <c r="D47" s="1">
        <f t="shared" si="5"/>
        <v>1650</v>
      </c>
      <c r="E47" s="1">
        <f t="shared" si="5"/>
        <v>816</v>
      </c>
      <c r="F47" s="1">
        <f t="shared" si="6"/>
        <v>3506</v>
      </c>
      <c r="G47" s="1">
        <f t="shared" si="7"/>
        <v>1481</v>
      </c>
      <c r="H47" s="1">
        <f t="shared" si="7"/>
        <v>1529</v>
      </c>
      <c r="I47" s="1">
        <f t="shared" si="7"/>
        <v>496</v>
      </c>
    </row>
    <row r="48" spans="1:9" x14ac:dyDescent="0.2">
      <c r="A48" s="1" t="s">
        <v>3</v>
      </c>
      <c r="B48" s="1">
        <f t="shared" si="4"/>
        <v>6205</v>
      </c>
      <c r="C48" s="1">
        <f t="shared" si="5"/>
        <v>761</v>
      </c>
      <c r="D48" s="1">
        <f t="shared" si="5"/>
        <v>1369</v>
      </c>
      <c r="E48" s="1">
        <f t="shared" si="5"/>
        <v>806</v>
      </c>
      <c r="F48" s="1">
        <f t="shared" si="6"/>
        <v>3269</v>
      </c>
      <c r="G48" s="1">
        <f t="shared" si="7"/>
        <v>1313</v>
      </c>
      <c r="H48" s="1">
        <f t="shared" si="7"/>
        <v>1415</v>
      </c>
      <c r="I48" s="1">
        <f t="shared" si="7"/>
        <v>541</v>
      </c>
    </row>
    <row r="49" spans="1:9" x14ac:dyDescent="0.2">
      <c r="A49" s="1" t="s">
        <v>4</v>
      </c>
      <c r="B49" s="1">
        <f t="shared" si="4"/>
        <v>4988</v>
      </c>
      <c r="C49" s="1">
        <f t="shared" si="5"/>
        <v>562</v>
      </c>
      <c r="D49" s="1">
        <f t="shared" si="5"/>
        <v>1211</v>
      </c>
      <c r="E49" s="1">
        <f t="shared" si="5"/>
        <v>684</v>
      </c>
      <c r="F49" s="1">
        <f t="shared" si="6"/>
        <v>2531</v>
      </c>
      <c r="G49" s="1">
        <f t="shared" si="7"/>
        <v>990</v>
      </c>
      <c r="H49" s="1">
        <f t="shared" si="7"/>
        <v>1135</v>
      </c>
      <c r="I49" s="1">
        <f t="shared" si="7"/>
        <v>406</v>
      </c>
    </row>
    <row r="50" spans="1:9" x14ac:dyDescent="0.2">
      <c r="A50" s="1" t="s">
        <v>5</v>
      </c>
      <c r="B50" s="1">
        <f t="shared" si="4"/>
        <v>3448</v>
      </c>
      <c r="C50" s="1">
        <f t="shared" si="5"/>
        <v>388</v>
      </c>
      <c r="D50" s="1">
        <f t="shared" si="5"/>
        <v>850</v>
      </c>
      <c r="E50" s="1">
        <f t="shared" si="5"/>
        <v>411</v>
      </c>
      <c r="F50" s="1">
        <f t="shared" si="6"/>
        <v>1799</v>
      </c>
      <c r="G50" s="1">
        <f t="shared" si="7"/>
        <v>678</v>
      </c>
      <c r="H50" s="1">
        <f t="shared" si="7"/>
        <v>869</v>
      </c>
      <c r="I50" s="1">
        <f t="shared" si="7"/>
        <v>252</v>
      </c>
    </row>
    <row r="51" spans="1:9" x14ac:dyDescent="0.2">
      <c r="A51" s="1" t="s">
        <v>6</v>
      </c>
      <c r="B51" s="1">
        <f t="shared" si="4"/>
        <v>2376</v>
      </c>
      <c r="C51" s="1">
        <f t="shared" si="5"/>
        <v>207</v>
      </c>
      <c r="D51" s="1">
        <f t="shared" si="5"/>
        <v>606</v>
      </c>
      <c r="E51" s="1">
        <f t="shared" si="5"/>
        <v>283</v>
      </c>
      <c r="F51" s="1">
        <f t="shared" si="6"/>
        <v>1280</v>
      </c>
      <c r="G51" s="1">
        <f t="shared" si="7"/>
        <v>485</v>
      </c>
      <c r="H51" s="1">
        <f t="shared" si="7"/>
        <v>592</v>
      </c>
      <c r="I51" s="1">
        <f t="shared" si="7"/>
        <v>203</v>
      </c>
    </row>
    <row r="52" spans="1:9" x14ac:dyDescent="0.2">
      <c r="A52" s="1" t="s">
        <v>7</v>
      </c>
      <c r="B52" s="1">
        <f t="shared" si="4"/>
        <v>2173</v>
      </c>
      <c r="C52" s="1">
        <f t="shared" si="5"/>
        <v>212</v>
      </c>
      <c r="D52" s="1">
        <f t="shared" si="5"/>
        <v>479</v>
      </c>
      <c r="E52" s="1">
        <f t="shared" si="5"/>
        <v>248</v>
      </c>
      <c r="F52" s="1">
        <f t="shared" si="6"/>
        <v>1234</v>
      </c>
      <c r="G52" s="1">
        <f t="shared" si="7"/>
        <v>431</v>
      </c>
      <c r="H52" s="1">
        <f t="shared" si="7"/>
        <v>607</v>
      </c>
      <c r="I52" s="1">
        <f t="shared" si="7"/>
        <v>196</v>
      </c>
    </row>
    <row r="53" spans="1:9" x14ac:dyDescent="0.2">
      <c r="A53" s="1" t="s">
        <v>8</v>
      </c>
      <c r="B53" s="1">
        <f t="shared" si="4"/>
        <v>2148</v>
      </c>
      <c r="C53" s="1">
        <f t="shared" si="5"/>
        <v>208</v>
      </c>
      <c r="D53" s="1">
        <f t="shared" si="5"/>
        <v>507</v>
      </c>
      <c r="E53" s="1">
        <f t="shared" si="5"/>
        <v>226</v>
      </c>
      <c r="F53" s="1">
        <f t="shared" si="6"/>
        <v>1207</v>
      </c>
      <c r="G53" s="1">
        <f t="shared" si="7"/>
        <v>442</v>
      </c>
      <c r="H53" s="1">
        <f t="shared" si="7"/>
        <v>588</v>
      </c>
      <c r="I53" s="1">
        <f t="shared" si="7"/>
        <v>177</v>
      </c>
    </row>
    <row r="54" spans="1:9" x14ac:dyDescent="0.2">
      <c r="A54" s="1" t="s">
        <v>9</v>
      </c>
      <c r="B54" s="1">
        <f t="shared" si="4"/>
        <v>1809</v>
      </c>
      <c r="C54" s="1">
        <f t="shared" si="5"/>
        <v>155</v>
      </c>
      <c r="D54" s="1">
        <f t="shared" si="5"/>
        <v>426</v>
      </c>
      <c r="E54" s="1">
        <f t="shared" si="5"/>
        <v>250</v>
      </c>
      <c r="F54" s="1">
        <f t="shared" si="6"/>
        <v>978</v>
      </c>
      <c r="G54" s="1">
        <f t="shared" si="7"/>
        <v>376</v>
      </c>
      <c r="H54" s="1">
        <f t="shared" si="7"/>
        <v>453</v>
      </c>
      <c r="I54" s="1">
        <f t="shared" si="7"/>
        <v>149</v>
      </c>
    </row>
    <row r="55" spans="1:9" x14ac:dyDescent="0.2">
      <c r="A55" s="1" t="s">
        <v>10</v>
      </c>
      <c r="B55" s="1">
        <f t="shared" si="4"/>
        <v>1819</v>
      </c>
      <c r="C55" s="1">
        <f t="shared" si="5"/>
        <v>157</v>
      </c>
      <c r="D55" s="1">
        <f t="shared" si="5"/>
        <v>432</v>
      </c>
      <c r="E55" s="1">
        <f t="shared" si="5"/>
        <v>212</v>
      </c>
      <c r="F55" s="1">
        <f t="shared" si="6"/>
        <v>1018</v>
      </c>
      <c r="G55" s="1">
        <f t="shared" si="7"/>
        <v>365</v>
      </c>
      <c r="H55" s="1">
        <f t="shared" si="7"/>
        <v>466</v>
      </c>
      <c r="I55" s="1">
        <f t="shared" si="7"/>
        <v>187</v>
      </c>
    </row>
    <row r="56" spans="1:9" x14ac:dyDescent="0.2">
      <c r="A56" s="1" t="s">
        <v>11</v>
      </c>
      <c r="B56" s="1">
        <f t="shared" si="4"/>
        <v>1440</v>
      </c>
      <c r="C56" s="1">
        <f t="shared" si="5"/>
        <v>134</v>
      </c>
      <c r="D56" s="1">
        <f t="shared" si="5"/>
        <v>348</v>
      </c>
      <c r="E56" s="1">
        <f t="shared" si="5"/>
        <v>174</v>
      </c>
      <c r="F56" s="1">
        <f t="shared" si="6"/>
        <v>784</v>
      </c>
      <c r="G56" s="1">
        <f t="shared" si="7"/>
        <v>283</v>
      </c>
      <c r="H56" s="1">
        <f t="shared" si="7"/>
        <v>357</v>
      </c>
      <c r="I56" s="1">
        <f t="shared" si="7"/>
        <v>144</v>
      </c>
    </row>
    <row r="57" spans="1:9" x14ac:dyDescent="0.2">
      <c r="A57" s="1" t="s">
        <v>12</v>
      </c>
      <c r="B57" s="1">
        <f t="shared" si="4"/>
        <v>1196</v>
      </c>
      <c r="C57" s="1">
        <f t="shared" si="5"/>
        <v>125</v>
      </c>
      <c r="D57" s="1">
        <f t="shared" si="5"/>
        <v>320</v>
      </c>
      <c r="E57" s="1">
        <f t="shared" si="5"/>
        <v>136</v>
      </c>
      <c r="F57" s="1">
        <f t="shared" si="6"/>
        <v>615</v>
      </c>
      <c r="G57" s="1">
        <f t="shared" si="7"/>
        <v>189</v>
      </c>
      <c r="H57" s="1">
        <f t="shared" si="7"/>
        <v>313</v>
      </c>
      <c r="I57" s="1">
        <f t="shared" si="7"/>
        <v>113</v>
      </c>
    </row>
    <row r="58" spans="1:9" x14ac:dyDescent="0.2">
      <c r="A58" s="1" t="s">
        <v>13</v>
      </c>
      <c r="B58" s="1">
        <f t="shared" si="4"/>
        <v>784</v>
      </c>
      <c r="C58" s="1">
        <f t="shared" si="5"/>
        <v>91</v>
      </c>
      <c r="D58" s="1">
        <f t="shared" si="5"/>
        <v>151</v>
      </c>
      <c r="E58" s="1">
        <f t="shared" si="5"/>
        <v>105</v>
      </c>
      <c r="F58" s="1">
        <f t="shared" si="6"/>
        <v>437</v>
      </c>
      <c r="G58" s="1">
        <f t="shared" si="7"/>
        <v>154</v>
      </c>
      <c r="H58" s="1">
        <f t="shared" si="7"/>
        <v>199</v>
      </c>
      <c r="I58" s="1">
        <f t="shared" si="7"/>
        <v>84</v>
      </c>
    </row>
    <row r="59" spans="1:9" x14ac:dyDescent="0.2">
      <c r="A59" s="1" t="s">
        <v>14</v>
      </c>
      <c r="B59" s="1">
        <f t="shared" si="4"/>
        <v>723</v>
      </c>
      <c r="C59" s="1">
        <f t="shared" si="5"/>
        <v>61</v>
      </c>
      <c r="D59" s="1">
        <f t="shared" si="5"/>
        <v>168</v>
      </c>
      <c r="E59" s="1">
        <f t="shared" si="5"/>
        <v>100</v>
      </c>
      <c r="F59" s="1">
        <f t="shared" si="6"/>
        <v>394</v>
      </c>
      <c r="G59" s="1">
        <f t="shared" si="7"/>
        <v>140</v>
      </c>
      <c r="H59" s="1">
        <f t="shared" si="7"/>
        <v>160</v>
      </c>
      <c r="I59" s="1">
        <f t="shared" si="7"/>
        <v>94</v>
      </c>
    </row>
    <row r="60" spans="1:9" x14ac:dyDescent="0.2">
      <c r="A60" s="1" t="s">
        <v>15</v>
      </c>
      <c r="B60" s="1">
        <f t="shared" si="4"/>
        <v>359</v>
      </c>
      <c r="C60" s="1">
        <f t="shared" si="5"/>
        <v>29</v>
      </c>
      <c r="D60" s="1">
        <f t="shared" si="5"/>
        <v>76</v>
      </c>
      <c r="E60" s="1">
        <f t="shared" si="5"/>
        <v>53</v>
      </c>
      <c r="F60" s="1">
        <f t="shared" si="6"/>
        <v>201</v>
      </c>
      <c r="G60" s="1">
        <f t="shared" si="7"/>
        <v>79</v>
      </c>
      <c r="H60" s="1">
        <f t="shared" si="7"/>
        <v>69</v>
      </c>
      <c r="I60" s="1">
        <f t="shared" si="7"/>
        <v>53</v>
      </c>
    </row>
    <row r="61" spans="1:9" x14ac:dyDescent="0.2">
      <c r="A61" s="1" t="s">
        <v>16</v>
      </c>
      <c r="B61" s="1">
        <f t="shared" si="4"/>
        <v>254</v>
      </c>
      <c r="C61" s="1">
        <f t="shared" si="5"/>
        <v>16</v>
      </c>
      <c r="D61" s="1">
        <f t="shared" si="5"/>
        <v>53</v>
      </c>
      <c r="E61" s="1">
        <f t="shared" si="5"/>
        <v>42</v>
      </c>
      <c r="F61" s="1">
        <f t="shared" si="6"/>
        <v>143</v>
      </c>
      <c r="G61" s="1">
        <f t="shared" si="7"/>
        <v>68</v>
      </c>
      <c r="H61" s="1">
        <f t="shared" si="7"/>
        <v>42</v>
      </c>
      <c r="I61" s="1">
        <f t="shared" si="7"/>
        <v>33</v>
      </c>
    </row>
    <row r="62" spans="1:9" x14ac:dyDescent="0.2">
      <c r="A62" s="1" t="s">
        <v>17</v>
      </c>
      <c r="B62" s="1">
        <f t="shared" si="4"/>
        <v>150</v>
      </c>
      <c r="C62" s="1">
        <f t="shared" si="5"/>
        <v>11</v>
      </c>
      <c r="D62" s="1">
        <f t="shared" si="5"/>
        <v>34</v>
      </c>
      <c r="E62" s="1">
        <f t="shared" si="5"/>
        <v>34</v>
      </c>
      <c r="F62" s="1">
        <f t="shared" si="6"/>
        <v>71</v>
      </c>
      <c r="G62" s="1">
        <f t="shared" si="7"/>
        <v>29</v>
      </c>
      <c r="H62" s="1">
        <f t="shared" si="7"/>
        <v>20</v>
      </c>
      <c r="I62" s="1">
        <f t="shared" si="7"/>
        <v>22</v>
      </c>
    </row>
    <row r="63" spans="1:9" x14ac:dyDescent="0.2">
      <c r="A63" s="1" t="s">
        <v>18</v>
      </c>
      <c r="B63" s="1">
        <f t="shared" si="4"/>
        <v>143</v>
      </c>
      <c r="C63" s="1">
        <f t="shared" si="5"/>
        <v>9</v>
      </c>
      <c r="D63" s="1">
        <f t="shared" si="5"/>
        <v>39</v>
      </c>
      <c r="E63" s="1">
        <f t="shared" si="5"/>
        <v>31</v>
      </c>
      <c r="F63" s="1">
        <f t="shared" si="6"/>
        <v>64</v>
      </c>
      <c r="G63" s="1">
        <f t="shared" si="7"/>
        <v>27</v>
      </c>
      <c r="H63" s="1">
        <f t="shared" si="7"/>
        <v>19</v>
      </c>
      <c r="I63" s="1">
        <f t="shared" si="7"/>
        <v>18</v>
      </c>
    </row>
    <row r="64" spans="1:9" x14ac:dyDescent="0.2">
      <c r="A64" s="1" t="s">
        <v>19</v>
      </c>
      <c r="B64" s="5">
        <v>16.600000000000001</v>
      </c>
      <c r="C64" s="5">
        <v>15</v>
      </c>
      <c r="D64" s="5">
        <v>16.399999999999999</v>
      </c>
      <c r="E64" s="5">
        <v>16.600000000000001</v>
      </c>
      <c r="F64" s="5"/>
      <c r="G64" s="5">
        <v>15.5</v>
      </c>
      <c r="H64" s="5">
        <v>17.8</v>
      </c>
      <c r="I64" s="5">
        <v>18.3</v>
      </c>
    </row>
    <row r="65" spans="1:9" x14ac:dyDescent="0.2">
      <c r="A65" s="13" t="s">
        <v>251</v>
      </c>
      <c r="B65" s="13"/>
      <c r="C65" s="13"/>
      <c r="D65" s="13"/>
      <c r="E65" s="13"/>
      <c r="F65" s="13"/>
      <c r="G65" s="13"/>
      <c r="H65" s="13"/>
      <c r="I65" s="13"/>
    </row>
  </sheetData>
  <mergeCells count="1">
    <mergeCell ref="A65:I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3644-E0E1-4667-B2F0-4FE0562D86E9}">
  <dimension ref="A1:I22"/>
  <sheetViews>
    <sheetView view="pageBreakPreview" zoomScale="125" zoomScaleNormal="100" zoomScaleSheetLayoutView="125" workbookViewId="0">
      <selection activeCell="B8" sqref="B8:I8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269</v>
      </c>
    </row>
    <row r="2" spans="1:9" s="1" customFormat="1" ht="10.199999999999999" x14ac:dyDescent="0.2">
      <c r="A2" s="2" t="s">
        <v>253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27</v>
      </c>
    </row>
    <row r="4" spans="1:9" s="1" customFormat="1" ht="10.199999999999999" x14ac:dyDescent="0.2"/>
    <row r="5" spans="1:9" s="1" customFormat="1" ht="10.199999999999999" x14ac:dyDescent="0.2">
      <c r="A5" s="1" t="s">
        <v>28</v>
      </c>
      <c r="B5" s="1">
        <f t="shared" ref="B5:B20" si="0">SUM(C5:F5)</f>
        <v>90940</v>
      </c>
      <c r="C5" s="1">
        <f>C6+C19</f>
        <v>9640</v>
      </c>
      <c r="D5" s="1">
        <f>D6+D19</f>
        <v>22888</v>
      </c>
      <c r="E5" s="1">
        <f>E6+E19</f>
        <v>11210</v>
      </c>
      <c r="F5" s="1">
        <f t="shared" ref="F5:F20" si="1">G5+H5+I5</f>
        <v>47202</v>
      </c>
      <c r="G5" s="1">
        <f>G6+G19</f>
        <v>18536</v>
      </c>
      <c r="H5" s="1">
        <f>H6+H19</f>
        <v>21041</v>
      </c>
      <c r="I5" s="1">
        <f>I6+I19</f>
        <v>7625</v>
      </c>
    </row>
    <row r="6" spans="1:9" s="1" customFormat="1" ht="10.199999999999999" x14ac:dyDescent="0.2">
      <c r="A6" s="1" t="s">
        <v>29</v>
      </c>
      <c r="B6" s="1">
        <f t="shared" si="0"/>
        <v>87148</v>
      </c>
      <c r="C6" s="1">
        <f>SUM(C15:C18) +C7</f>
        <v>9568</v>
      </c>
      <c r="D6" s="1">
        <f>SUM(D15:D18) +D7</f>
        <v>20787</v>
      </c>
      <c r="E6" s="1">
        <f>SUM(E15:E18) +E7</f>
        <v>10769</v>
      </c>
      <c r="F6" s="1">
        <f t="shared" si="1"/>
        <v>46024</v>
      </c>
      <c r="G6" s="1">
        <f>SUM(G15:G18) +G7</f>
        <v>18267</v>
      </c>
      <c r="H6" s="1">
        <f>SUM(H15:H18) +H7</f>
        <v>20673</v>
      </c>
      <c r="I6" s="1">
        <f>SUM(I15:I18) +I7</f>
        <v>7084</v>
      </c>
    </row>
    <row r="7" spans="1:9" s="1" customFormat="1" ht="10.199999999999999" x14ac:dyDescent="0.2">
      <c r="A7" s="1" t="s">
        <v>30</v>
      </c>
      <c r="B7" s="1">
        <f t="shared" si="0"/>
        <v>15214</v>
      </c>
      <c r="C7" s="1">
        <f>C9+C12</f>
        <v>1571</v>
      </c>
      <c r="D7" s="1">
        <f>D9+D12</f>
        <v>4400</v>
      </c>
      <c r="E7" s="1">
        <f>E9+E12</f>
        <v>1750</v>
      </c>
      <c r="F7" s="1">
        <f t="shared" si="1"/>
        <v>7493</v>
      </c>
      <c r="G7" s="1">
        <f>G9+G12</f>
        <v>2752</v>
      </c>
      <c r="H7" s="1">
        <f>H9+H12</f>
        <v>3311</v>
      </c>
      <c r="I7" s="1">
        <f>I9+I12</f>
        <v>1430</v>
      </c>
    </row>
    <row r="8" spans="1:9" s="1" customFormat="1" ht="10.199999999999999" x14ac:dyDescent="0.2">
      <c r="A8" s="1" t="s">
        <v>283</v>
      </c>
      <c r="B8" s="6">
        <f>B6/B7</f>
        <v>5.7281451294859993</v>
      </c>
      <c r="C8" s="6">
        <f t="shared" ref="C8:I8" si="2">C6/C7</f>
        <v>6.0903882877148314</v>
      </c>
      <c r="D8" s="6">
        <f t="shared" si="2"/>
        <v>4.7243181818181821</v>
      </c>
      <c r="E8" s="6">
        <f t="shared" si="2"/>
        <v>6.1537142857142859</v>
      </c>
      <c r="F8" s="6">
        <f t="shared" si="2"/>
        <v>6.1422661150407043</v>
      </c>
      <c r="G8" s="6">
        <f t="shared" si="2"/>
        <v>6.6377180232558137</v>
      </c>
      <c r="H8" s="6">
        <f t="shared" si="2"/>
        <v>6.2437330111748715</v>
      </c>
      <c r="I8" s="6">
        <f t="shared" si="2"/>
        <v>4.953846153846154</v>
      </c>
    </row>
    <row r="9" spans="1:9" s="1" customFormat="1" ht="10.199999999999999" x14ac:dyDescent="0.2">
      <c r="A9" s="1" t="s">
        <v>31</v>
      </c>
      <c r="B9" s="1">
        <f t="shared" si="0"/>
        <v>12980</v>
      </c>
      <c r="C9" s="1">
        <f>C10+C11</f>
        <v>1450</v>
      </c>
      <c r="D9" s="1">
        <f>D10+D11</f>
        <v>3052</v>
      </c>
      <c r="E9" s="1">
        <f>E10+E11</f>
        <v>1625</v>
      </c>
      <c r="F9" s="1">
        <f t="shared" si="1"/>
        <v>6853</v>
      </c>
      <c r="G9" s="1">
        <f>G10+G11</f>
        <v>2539</v>
      </c>
      <c r="H9" s="1">
        <f>H10+H11</f>
        <v>3058</v>
      </c>
      <c r="I9" s="1">
        <f>I10+I11</f>
        <v>1256</v>
      </c>
    </row>
    <row r="10" spans="1:9" s="1" customFormat="1" ht="10.199999999999999" x14ac:dyDescent="0.2">
      <c r="A10" s="1" t="s">
        <v>32</v>
      </c>
      <c r="B10" s="1">
        <f t="shared" si="0"/>
        <v>11582</v>
      </c>
      <c r="C10" s="1">
        <v>1303</v>
      </c>
      <c r="D10" s="1">
        <v>2799</v>
      </c>
      <c r="E10" s="1">
        <v>1384</v>
      </c>
      <c r="F10" s="1">
        <f t="shared" si="1"/>
        <v>6096</v>
      </c>
      <c r="G10" s="1">
        <v>2277</v>
      </c>
      <c r="H10" s="1">
        <v>2768</v>
      </c>
      <c r="I10" s="1">
        <v>1051</v>
      </c>
    </row>
    <row r="11" spans="1:9" s="1" customFormat="1" ht="10.199999999999999" x14ac:dyDescent="0.2">
      <c r="A11" s="1" t="s">
        <v>33</v>
      </c>
      <c r="B11" s="1">
        <f t="shared" si="0"/>
        <v>1398</v>
      </c>
      <c r="C11" s="1">
        <v>147</v>
      </c>
      <c r="D11" s="1">
        <v>253</v>
      </c>
      <c r="E11" s="1">
        <v>241</v>
      </c>
      <c r="F11" s="1">
        <f t="shared" si="1"/>
        <v>757</v>
      </c>
      <c r="G11" s="1">
        <v>262</v>
      </c>
      <c r="H11" s="1">
        <v>290</v>
      </c>
      <c r="I11" s="1">
        <v>205</v>
      </c>
    </row>
    <row r="12" spans="1:9" s="1" customFormat="1" ht="10.199999999999999" x14ac:dyDescent="0.2">
      <c r="A12" s="1" t="s">
        <v>34</v>
      </c>
      <c r="B12" s="1">
        <f t="shared" si="0"/>
        <v>2234</v>
      </c>
      <c r="C12" s="1">
        <f>C13+C14</f>
        <v>121</v>
      </c>
      <c r="D12" s="1">
        <f>D13+D14</f>
        <v>1348</v>
      </c>
      <c r="E12" s="1">
        <f>E13+E14</f>
        <v>125</v>
      </c>
      <c r="F12" s="1">
        <f t="shared" si="1"/>
        <v>640</v>
      </c>
      <c r="G12" s="1">
        <f>G13+G14</f>
        <v>213</v>
      </c>
      <c r="H12" s="1">
        <f>H13+H14</f>
        <v>253</v>
      </c>
      <c r="I12" s="1">
        <f>I13+I14</f>
        <v>174</v>
      </c>
    </row>
    <row r="13" spans="1:9" s="1" customFormat="1" ht="10.199999999999999" x14ac:dyDescent="0.2">
      <c r="A13" s="1" t="s">
        <v>32</v>
      </c>
      <c r="B13" s="1">
        <f t="shared" si="0"/>
        <v>1837</v>
      </c>
      <c r="C13" s="1">
        <v>79</v>
      </c>
      <c r="D13" s="1">
        <v>1267</v>
      </c>
      <c r="E13" s="1">
        <v>71</v>
      </c>
      <c r="F13" s="1">
        <f t="shared" si="1"/>
        <v>420</v>
      </c>
      <c r="G13" s="1">
        <v>131</v>
      </c>
      <c r="H13" s="1">
        <v>187</v>
      </c>
      <c r="I13" s="1">
        <v>102</v>
      </c>
    </row>
    <row r="14" spans="1:9" s="1" customFormat="1" ht="10.199999999999999" x14ac:dyDescent="0.2">
      <c r="A14" s="1" t="s">
        <v>33</v>
      </c>
      <c r="B14" s="1">
        <f t="shared" si="0"/>
        <v>397</v>
      </c>
      <c r="C14" s="1">
        <v>42</v>
      </c>
      <c r="D14" s="1">
        <v>81</v>
      </c>
      <c r="E14" s="1">
        <v>54</v>
      </c>
      <c r="F14" s="1">
        <f t="shared" si="1"/>
        <v>220</v>
      </c>
      <c r="G14" s="1">
        <v>82</v>
      </c>
      <c r="H14" s="1">
        <v>66</v>
      </c>
      <c r="I14" s="1">
        <v>72</v>
      </c>
    </row>
    <row r="15" spans="1:9" s="1" customFormat="1" ht="10.199999999999999" x14ac:dyDescent="0.2">
      <c r="A15" s="1" t="s">
        <v>35</v>
      </c>
      <c r="B15" s="1">
        <f t="shared" si="0"/>
        <v>10167</v>
      </c>
      <c r="C15" s="1">
        <v>1171</v>
      </c>
      <c r="D15" s="1">
        <v>2453</v>
      </c>
      <c r="E15" s="1">
        <v>1238</v>
      </c>
      <c r="F15" s="1">
        <f t="shared" si="1"/>
        <v>5305</v>
      </c>
      <c r="G15" s="1">
        <v>2011</v>
      </c>
      <c r="H15" s="1">
        <v>2396</v>
      </c>
      <c r="I15" s="1">
        <v>898</v>
      </c>
    </row>
    <row r="16" spans="1:9" s="1" customFormat="1" ht="10.199999999999999" x14ac:dyDescent="0.2">
      <c r="A16" s="1" t="s">
        <v>36</v>
      </c>
      <c r="B16" s="1">
        <f t="shared" si="0"/>
        <v>44072</v>
      </c>
      <c r="C16" s="1">
        <v>5697</v>
      </c>
      <c r="D16" s="1">
        <v>9019</v>
      </c>
      <c r="E16" s="1">
        <v>6234</v>
      </c>
      <c r="F16" s="1">
        <f t="shared" si="1"/>
        <v>23122</v>
      </c>
      <c r="G16" s="1">
        <v>9443</v>
      </c>
      <c r="H16" s="1">
        <v>10291</v>
      </c>
      <c r="I16" s="1">
        <v>3388</v>
      </c>
    </row>
    <row r="17" spans="1:9" s="1" customFormat="1" ht="10.199999999999999" x14ac:dyDescent="0.2">
      <c r="A17" s="1" t="s">
        <v>37</v>
      </c>
      <c r="B17" s="1">
        <f t="shared" si="0"/>
        <v>15290</v>
      </c>
      <c r="C17" s="1">
        <v>1027</v>
      </c>
      <c r="D17" s="1">
        <v>3876</v>
      </c>
      <c r="E17" s="1">
        <v>1402</v>
      </c>
      <c r="F17" s="1">
        <f t="shared" si="1"/>
        <v>8985</v>
      </c>
      <c r="G17" s="1">
        <v>3878</v>
      </c>
      <c r="H17" s="1">
        <v>4126</v>
      </c>
      <c r="I17" s="1">
        <v>981</v>
      </c>
    </row>
    <row r="18" spans="1:9" s="1" customFormat="1" ht="10.199999999999999" x14ac:dyDescent="0.2">
      <c r="A18" s="1" t="s">
        <v>39</v>
      </c>
      <c r="B18" s="1">
        <f t="shared" si="0"/>
        <v>2405</v>
      </c>
      <c r="C18" s="1">
        <v>102</v>
      </c>
      <c r="D18" s="1">
        <v>1039</v>
      </c>
      <c r="E18" s="1">
        <v>145</v>
      </c>
      <c r="F18" s="1">
        <f t="shared" si="1"/>
        <v>1119</v>
      </c>
      <c r="G18" s="1">
        <v>183</v>
      </c>
      <c r="H18" s="1">
        <v>549</v>
      </c>
      <c r="I18" s="1">
        <v>387</v>
      </c>
    </row>
    <row r="19" spans="1:9" s="1" customFormat="1" ht="10.199999999999999" x14ac:dyDescent="0.2">
      <c r="A19" s="1" t="s">
        <v>38</v>
      </c>
      <c r="B19" s="1">
        <f t="shared" si="0"/>
        <v>3792</v>
      </c>
      <c r="C19" s="1">
        <v>72</v>
      </c>
      <c r="D19" s="1">
        <v>2101</v>
      </c>
      <c r="E19" s="1">
        <v>441</v>
      </c>
      <c r="F19" s="1">
        <f t="shared" si="1"/>
        <v>1178</v>
      </c>
      <c r="G19" s="1">
        <v>269</v>
      </c>
      <c r="H19" s="1">
        <v>368</v>
      </c>
      <c r="I19" s="1">
        <v>541</v>
      </c>
    </row>
    <row r="20" spans="1:9" s="1" customFormat="1" ht="10.199999999999999" x14ac:dyDescent="0.2">
      <c r="A20" s="1" t="s">
        <v>40</v>
      </c>
      <c r="B20" s="1">
        <f t="shared" si="0"/>
        <v>34.803717943524141</v>
      </c>
      <c r="C20" s="6">
        <f>C6/C7</f>
        <v>6.0903882877148314</v>
      </c>
      <c r="D20" s="6">
        <f>D6/D7</f>
        <v>4.7243181818181821</v>
      </c>
      <c r="E20" s="6">
        <f>E6/E7</f>
        <v>6.1537142857142859</v>
      </c>
      <c r="F20" s="1">
        <f t="shared" si="1"/>
        <v>17.83529718827684</v>
      </c>
      <c r="G20" s="6">
        <f>G6/G7</f>
        <v>6.6377180232558137</v>
      </c>
      <c r="H20" s="6">
        <f>H6/H7</f>
        <v>6.2437330111748715</v>
      </c>
      <c r="I20" s="6">
        <f>I6/I7</f>
        <v>4.953846153846154</v>
      </c>
    </row>
    <row r="21" spans="1:9" s="1" customFormat="1" ht="10.199999999999999" x14ac:dyDescent="0.2">
      <c r="A21" s="13" t="s">
        <v>251</v>
      </c>
      <c r="B21" s="13"/>
      <c r="C21" s="13"/>
      <c r="D21" s="13"/>
      <c r="E21" s="13"/>
      <c r="F21" s="13"/>
      <c r="G21" s="13"/>
      <c r="H21" s="13"/>
      <c r="I21" s="13"/>
    </row>
    <row r="22" spans="1:9" s="1" customFormat="1" ht="10.199999999999999" x14ac:dyDescent="0.2">
      <c r="C22" s="6"/>
      <c r="D22" s="6"/>
      <c r="E22" s="6"/>
      <c r="G22" s="6"/>
      <c r="H22" s="6"/>
      <c r="I22" s="6"/>
    </row>
  </sheetData>
  <mergeCells count="1">
    <mergeCell ref="A21:I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AA2D-D354-4919-B9AA-BA8EFDEA0BED}">
  <dimension ref="A1:I32"/>
  <sheetViews>
    <sheetView view="pageBreakPreview" zoomScale="125" zoomScaleNormal="100" zoomScaleSheetLayoutView="125" workbookViewId="0">
      <selection activeCell="A20" sqref="A20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268</v>
      </c>
    </row>
    <row r="2" spans="1:9" s="1" customFormat="1" ht="10.199999999999999" x14ac:dyDescent="0.2">
      <c r="A2" s="2" t="s">
        <v>254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41</v>
      </c>
    </row>
    <row r="4" spans="1:9" s="1" customFormat="1" ht="10.199999999999999" x14ac:dyDescent="0.2"/>
    <row r="5" spans="1:9" s="1" customFormat="1" ht="10.199999999999999" x14ac:dyDescent="0.2">
      <c r="A5" s="1" t="s">
        <v>42</v>
      </c>
      <c r="B5" s="1">
        <f t="shared" ref="B5:B12" si="0">SUM(C5:F5)</f>
        <v>51688</v>
      </c>
      <c r="C5" s="1">
        <f>SUM(C6:C12)-C7</f>
        <v>5145</v>
      </c>
      <c r="D5" s="1">
        <f>SUM(D6:D12)-D7</f>
        <v>13225</v>
      </c>
      <c r="E5" s="1">
        <f>SUM(E6:E12)-E7</f>
        <v>6365</v>
      </c>
      <c r="F5" s="1">
        <f t="shared" ref="F5:F12" si="1">G5+H5+I5</f>
        <v>26953</v>
      </c>
      <c r="G5" s="1">
        <f>SUM(G6:G12)-G7</f>
        <v>10100</v>
      </c>
      <c r="H5" s="1">
        <f>SUM(H6:H12)-H7</f>
        <v>12276</v>
      </c>
      <c r="I5" s="1">
        <f>SUM(I6:I12)-I7</f>
        <v>4577</v>
      </c>
    </row>
    <row r="6" spans="1:9" s="1" customFormat="1" ht="10.199999999999999" x14ac:dyDescent="0.2">
      <c r="A6" s="1" t="s">
        <v>43</v>
      </c>
      <c r="B6" s="1">
        <f t="shared" si="0"/>
        <v>17705</v>
      </c>
      <c r="C6" s="1">
        <v>2103</v>
      </c>
      <c r="D6" s="1">
        <v>4558</v>
      </c>
      <c r="E6" s="1">
        <v>2673</v>
      </c>
      <c r="F6" s="1">
        <f t="shared" si="1"/>
        <v>8371</v>
      </c>
      <c r="G6" s="1">
        <v>3546</v>
      </c>
      <c r="H6" s="1">
        <v>3372</v>
      </c>
      <c r="I6" s="1">
        <v>1453</v>
      </c>
    </row>
    <row r="7" spans="1:9" s="1" customFormat="1" ht="10.199999999999999" x14ac:dyDescent="0.2">
      <c r="A7" s="1" t="s">
        <v>44</v>
      </c>
      <c r="B7" s="1">
        <f t="shared" si="0"/>
        <v>30077</v>
      </c>
      <c r="C7" s="1">
        <v>2806</v>
      </c>
      <c r="D7" s="1">
        <v>7729</v>
      </c>
      <c r="E7" s="1">
        <v>3275</v>
      </c>
      <c r="F7" s="1">
        <f t="shared" si="1"/>
        <v>16267</v>
      </c>
      <c r="G7" s="1">
        <v>5926</v>
      </c>
      <c r="H7" s="1">
        <v>7766</v>
      </c>
      <c r="I7" s="1">
        <v>2575</v>
      </c>
    </row>
    <row r="8" spans="1:9" s="1" customFormat="1" ht="10.199999999999999" x14ac:dyDescent="0.2">
      <c r="A8" s="1" t="s">
        <v>45</v>
      </c>
      <c r="B8" s="1">
        <f t="shared" si="0"/>
        <v>24607</v>
      </c>
      <c r="C8" s="1">
        <v>2637</v>
      </c>
      <c r="D8" s="1">
        <v>5988</v>
      </c>
      <c r="E8" s="1">
        <v>3121</v>
      </c>
      <c r="F8" s="1">
        <f t="shared" si="1"/>
        <v>12861</v>
      </c>
      <c r="G8" s="1">
        <v>5256</v>
      </c>
      <c r="H8" s="1">
        <v>5318</v>
      </c>
      <c r="I8" s="1">
        <v>2287</v>
      </c>
    </row>
    <row r="9" spans="1:9" s="1" customFormat="1" ht="10.199999999999999" x14ac:dyDescent="0.2">
      <c r="A9" s="1" t="s">
        <v>46</v>
      </c>
      <c r="B9" s="1">
        <f t="shared" si="0"/>
        <v>4614</v>
      </c>
      <c r="C9" s="1">
        <v>107</v>
      </c>
      <c r="D9" s="1">
        <v>1578</v>
      </c>
      <c r="E9" s="1">
        <v>21</v>
      </c>
      <c r="F9" s="1">
        <f t="shared" si="1"/>
        <v>2908</v>
      </c>
      <c r="G9" s="1">
        <v>517</v>
      </c>
      <c r="H9" s="1">
        <v>2182</v>
      </c>
      <c r="I9" s="1">
        <v>209</v>
      </c>
    </row>
    <row r="10" spans="1:9" s="1" customFormat="1" ht="10.199999999999999" x14ac:dyDescent="0.2">
      <c r="A10" s="1" t="s">
        <v>47</v>
      </c>
      <c r="B10" s="1">
        <f t="shared" si="0"/>
        <v>856</v>
      </c>
      <c r="C10" s="1">
        <v>62</v>
      </c>
      <c r="D10" s="1">
        <v>163</v>
      </c>
      <c r="E10" s="1">
        <v>133</v>
      </c>
      <c r="F10" s="1">
        <f t="shared" si="1"/>
        <v>498</v>
      </c>
      <c r="G10" s="1">
        <v>153</v>
      </c>
      <c r="H10" s="1">
        <v>266</v>
      </c>
      <c r="I10" s="1">
        <v>79</v>
      </c>
    </row>
    <row r="11" spans="1:9" s="1" customFormat="1" ht="10.199999999999999" x14ac:dyDescent="0.2">
      <c r="A11" s="1" t="s">
        <v>48</v>
      </c>
      <c r="B11" s="1">
        <f t="shared" si="0"/>
        <v>2551</v>
      </c>
      <c r="C11" s="1">
        <v>221</v>
      </c>
      <c r="D11" s="1">
        <v>595</v>
      </c>
      <c r="E11" s="1">
        <v>209</v>
      </c>
      <c r="F11" s="1">
        <f t="shared" si="1"/>
        <v>1526</v>
      </c>
      <c r="G11" s="1">
        <v>459</v>
      </c>
      <c r="H11" s="1">
        <v>714</v>
      </c>
      <c r="I11" s="1">
        <v>353</v>
      </c>
    </row>
    <row r="12" spans="1:9" s="1" customFormat="1" ht="10.199999999999999" x14ac:dyDescent="0.2">
      <c r="A12" s="1" t="s">
        <v>49</v>
      </c>
      <c r="B12" s="1">
        <f t="shared" si="0"/>
        <v>1355</v>
      </c>
      <c r="C12" s="1">
        <v>15</v>
      </c>
      <c r="D12" s="1">
        <v>343</v>
      </c>
      <c r="E12" s="1">
        <v>208</v>
      </c>
      <c r="F12" s="1">
        <f t="shared" si="1"/>
        <v>789</v>
      </c>
      <c r="G12" s="1">
        <v>169</v>
      </c>
      <c r="H12" s="1">
        <v>424</v>
      </c>
      <c r="I12" s="1">
        <v>196</v>
      </c>
    </row>
    <row r="13" spans="1:9" s="1" customFormat="1" ht="10.199999999999999" x14ac:dyDescent="0.2"/>
    <row r="14" spans="1:9" s="1" customFormat="1" ht="10.199999999999999" x14ac:dyDescent="0.2">
      <c r="A14" s="1" t="s">
        <v>50</v>
      </c>
      <c r="B14" s="1">
        <f t="shared" ref="B14:B21" si="2">SUM(C14:F14)</f>
        <v>26644</v>
      </c>
      <c r="C14" s="1">
        <f>SUM(C15:C21)-C16</f>
        <v>2626</v>
      </c>
      <c r="D14" s="1">
        <f>SUM(D15:D21)-D16</f>
        <v>7234</v>
      </c>
      <c r="E14" s="1">
        <f>SUM(E15:E21)-E16</f>
        <v>3210</v>
      </c>
      <c r="F14" s="1">
        <f t="shared" ref="F14:F21" si="3">G14+H14+I14</f>
        <v>13574</v>
      </c>
      <c r="G14" s="1">
        <f>SUM(G15:G21)-G16</f>
        <v>5112</v>
      </c>
      <c r="H14" s="1">
        <f>SUM(H15:H21)-H16</f>
        <v>6109</v>
      </c>
      <c r="I14" s="1">
        <f>SUM(I15:I21)-I16</f>
        <v>2353</v>
      </c>
    </row>
    <row r="15" spans="1:9" s="1" customFormat="1" ht="10.199999999999999" x14ac:dyDescent="0.2">
      <c r="A15" s="1" t="s">
        <v>43</v>
      </c>
      <c r="B15" s="1">
        <f t="shared" si="2"/>
        <v>10013</v>
      </c>
      <c r="C15" s="1">
        <v>1147</v>
      </c>
      <c r="D15" s="1">
        <v>2715</v>
      </c>
      <c r="E15" s="1">
        <v>1432</v>
      </c>
      <c r="F15" s="1">
        <f t="shared" si="3"/>
        <v>4719</v>
      </c>
      <c r="G15" s="1">
        <v>1964</v>
      </c>
      <c r="H15" s="1">
        <v>1909</v>
      </c>
      <c r="I15" s="1">
        <v>846</v>
      </c>
    </row>
    <row r="16" spans="1:9" s="1" customFormat="1" ht="10.199999999999999" x14ac:dyDescent="0.2">
      <c r="A16" s="1" t="s">
        <v>44</v>
      </c>
      <c r="B16" s="1">
        <f t="shared" si="2"/>
        <v>15290</v>
      </c>
      <c r="C16" s="1">
        <v>1415</v>
      </c>
      <c r="D16" s="1">
        <v>4072</v>
      </c>
      <c r="E16" s="1">
        <v>1666</v>
      </c>
      <c r="F16" s="1">
        <f t="shared" si="3"/>
        <v>8137</v>
      </c>
      <c r="G16" s="1">
        <v>2951</v>
      </c>
      <c r="H16" s="1">
        <v>3888</v>
      </c>
      <c r="I16" s="1">
        <v>1298</v>
      </c>
    </row>
    <row r="17" spans="1:9" s="1" customFormat="1" ht="10.199999999999999" x14ac:dyDescent="0.2">
      <c r="A17" s="1" t="s">
        <v>45</v>
      </c>
      <c r="B17" s="1">
        <f t="shared" si="2"/>
        <v>12584</v>
      </c>
      <c r="C17" s="1">
        <v>1327</v>
      </c>
      <c r="D17" s="1">
        <v>3209</v>
      </c>
      <c r="E17" s="1">
        <v>1613</v>
      </c>
      <c r="F17" s="1">
        <f t="shared" si="3"/>
        <v>6435</v>
      </c>
      <c r="G17" s="1">
        <v>2632</v>
      </c>
      <c r="H17" s="1">
        <v>2647</v>
      </c>
      <c r="I17" s="1">
        <v>1156</v>
      </c>
    </row>
    <row r="18" spans="1:9" s="1" customFormat="1" ht="10.199999999999999" x14ac:dyDescent="0.2">
      <c r="A18" s="1" t="s">
        <v>46</v>
      </c>
      <c r="B18" s="1">
        <f t="shared" si="2"/>
        <v>2315</v>
      </c>
      <c r="C18" s="1">
        <v>53</v>
      </c>
      <c r="D18" s="1">
        <v>776</v>
      </c>
      <c r="E18" s="1">
        <v>10</v>
      </c>
      <c r="F18" s="1">
        <f t="shared" si="3"/>
        <v>1476</v>
      </c>
      <c r="G18" s="1">
        <v>249</v>
      </c>
      <c r="H18" s="1">
        <v>1123</v>
      </c>
      <c r="I18" s="1">
        <v>104</v>
      </c>
    </row>
    <row r="19" spans="1:9" s="1" customFormat="1" ht="10.199999999999999" x14ac:dyDescent="0.2">
      <c r="A19" s="1" t="s">
        <v>47</v>
      </c>
      <c r="B19" s="1">
        <f t="shared" si="2"/>
        <v>391</v>
      </c>
      <c r="C19" s="1">
        <v>35</v>
      </c>
      <c r="D19" s="1">
        <v>87</v>
      </c>
      <c r="E19" s="1">
        <v>43</v>
      </c>
      <c r="F19" s="1">
        <f t="shared" si="3"/>
        <v>226</v>
      </c>
      <c r="G19" s="1">
        <v>70</v>
      </c>
      <c r="H19" s="1">
        <v>118</v>
      </c>
      <c r="I19" s="1">
        <v>38</v>
      </c>
    </row>
    <row r="20" spans="1:9" s="1" customFormat="1" ht="10.199999999999999" x14ac:dyDescent="0.2">
      <c r="A20" s="1" t="s">
        <v>48</v>
      </c>
      <c r="B20" s="1">
        <f t="shared" si="2"/>
        <v>702</v>
      </c>
      <c r="C20" s="1">
        <v>59</v>
      </c>
      <c r="D20" s="1">
        <v>185</v>
      </c>
      <c r="E20" s="1">
        <v>49</v>
      </c>
      <c r="F20" s="1">
        <f t="shared" si="3"/>
        <v>409</v>
      </c>
      <c r="G20" s="1">
        <v>128</v>
      </c>
      <c r="H20" s="1">
        <v>180</v>
      </c>
      <c r="I20" s="1">
        <v>101</v>
      </c>
    </row>
    <row r="21" spans="1:9" s="1" customFormat="1" ht="10.199999999999999" x14ac:dyDescent="0.2">
      <c r="A21" s="1" t="s">
        <v>49</v>
      </c>
      <c r="B21" s="1">
        <f t="shared" si="2"/>
        <v>639</v>
      </c>
      <c r="C21" s="1">
        <v>5</v>
      </c>
      <c r="D21" s="1">
        <v>262</v>
      </c>
      <c r="E21" s="1">
        <v>63</v>
      </c>
      <c r="F21" s="1">
        <f t="shared" si="3"/>
        <v>309</v>
      </c>
      <c r="G21" s="1">
        <v>69</v>
      </c>
      <c r="H21" s="1">
        <v>132</v>
      </c>
      <c r="I21" s="1">
        <v>108</v>
      </c>
    </row>
    <row r="22" spans="1:9" s="1" customFormat="1" ht="10.199999999999999" x14ac:dyDescent="0.2"/>
    <row r="23" spans="1:9" s="1" customFormat="1" ht="10.199999999999999" x14ac:dyDescent="0.2">
      <c r="A23" s="1" t="s">
        <v>51</v>
      </c>
      <c r="B23" s="1">
        <f>SUM(C23:F23)</f>
        <v>25044</v>
      </c>
      <c r="C23" s="1">
        <f t="shared" ref="C23:E30" si="4">C5-C14</f>
        <v>2519</v>
      </c>
      <c r="D23" s="1">
        <f t="shared" si="4"/>
        <v>5991</v>
      </c>
      <c r="E23" s="1">
        <f t="shared" si="4"/>
        <v>3155</v>
      </c>
      <c r="F23" s="1">
        <f t="shared" ref="F23:F30" si="5">G23+H23+I23</f>
        <v>13379</v>
      </c>
      <c r="G23" s="1">
        <f t="shared" ref="G23:I30" si="6">G5-G14</f>
        <v>4988</v>
      </c>
      <c r="H23" s="1">
        <f t="shared" si="6"/>
        <v>6167</v>
      </c>
      <c r="I23" s="1">
        <f t="shared" si="6"/>
        <v>2224</v>
      </c>
    </row>
    <row r="24" spans="1:9" s="1" customFormat="1" ht="10.199999999999999" x14ac:dyDescent="0.2">
      <c r="A24" s="1" t="s">
        <v>43</v>
      </c>
      <c r="B24" s="1">
        <f t="shared" ref="B24:B30" si="7">B6-B15</f>
        <v>7692</v>
      </c>
      <c r="C24" s="1">
        <f t="shared" si="4"/>
        <v>956</v>
      </c>
      <c r="D24" s="1">
        <f t="shared" si="4"/>
        <v>1843</v>
      </c>
      <c r="E24" s="1">
        <f t="shared" si="4"/>
        <v>1241</v>
      </c>
      <c r="F24" s="1">
        <f t="shared" si="5"/>
        <v>3652</v>
      </c>
      <c r="G24" s="1">
        <f t="shared" si="6"/>
        <v>1582</v>
      </c>
      <c r="H24" s="1">
        <f t="shared" si="6"/>
        <v>1463</v>
      </c>
      <c r="I24" s="1">
        <f t="shared" si="6"/>
        <v>607</v>
      </c>
    </row>
    <row r="25" spans="1:9" s="1" customFormat="1" ht="10.199999999999999" x14ac:dyDescent="0.2">
      <c r="A25" s="1" t="s">
        <v>44</v>
      </c>
      <c r="B25" s="1">
        <f t="shared" si="7"/>
        <v>14787</v>
      </c>
      <c r="C25" s="1">
        <f t="shared" si="4"/>
        <v>1391</v>
      </c>
      <c r="D25" s="1">
        <f t="shared" si="4"/>
        <v>3657</v>
      </c>
      <c r="E25" s="1">
        <f t="shared" si="4"/>
        <v>1609</v>
      </c>
      <c r="F25" s="1">
        <f t="shared" si="5"/>
        <v>8130</v>
      </c>
      <c r="G25" s="1">
        <f t="shared" si="6"/>
        <v>2975</v>
      </c>
      <c r="H25" s="1">
        <f t="shared" si="6"/>
        <v>3878</v>
      </c>
      <c r="I25" s="1">
        <f t="shared" si="6"/>
        <v>1277</v>
      </c>
    </row>
    <row r="26" spans="1:9" s="1" customFormat="1" ht="10.199999999999999" x14ac:dyDescent="0.2">
      <c r="A26" s="1" t="s">
        <v>45</v>
      </c>
      <c r="B26" s="1">
        <f t="shared" si="7"/>
        <v>12023</v>
      </c>
      <c r="C26" s="1">
        <f t="shared" si="4"/>
        <v>1310</v>
      </c>
      <c r="D26" s="1">
        <f t="shared" si="4"/>
        <v>2779</v>
      </c>
      <c r="E26" s="1">
        <f t="shared" si="4"/>
        <v>1508</v>
      </c>
      <c r="F26" s="1">
        <f t="shared" si="5"/>
        <v>6426</v>
      </c>
      <c r="G26" s="1">
        <f t="shared" si="6"/>
        <v>2624</v>
      </c>
      <c r="H26" s="1">
        <f t="shared" si="6"/>
        <v>2671</v>
      </c>
      <c r="I26" s="1">
        <f t="shared" si="6"/>
        <v>1131</v>
      </c>
    </row>
    <row r="27" spans="1:9" s="1" customFormat="1" ht="10.199999999999999" x14ac:dyDescent="0.2">
      <c r="A27" s="1" t="s">
        <v>46</v>
      </c>
      <c r="B27" s="1">
        <f t="shared" si="7"/>
        <v>2299</v>
      </c>
      <c r="C27" s="1">
        <f t="shared" si="4"/>
        <v>54</v>
      </c>
      <c r="D27" s="1">
        <f t="shared" si="4"/>
        <v>802</v>
      </c>
      <c r="E27" s="1">
        <f t="shared" si="4"/>
        <v>11</v>
      </c>
      <c r="F27" s="1">
        <f t="shared" si="5"/>
        <v>1432</v>
      </c>
      <c r="G27" s="1">
        <f t="shared" si="6"/>
        <v>268</v>
      </c>
      <c r="H27" s="1">
        <f t="shared" si="6"/>
        <v>1059</v>
      </c>
      <c r="I27" s="1">
        <f t="shared" si="6"/>
        <v>105</v>
      </c>
    </row>
    <row r="28" spans="1:9" s="1" customFormat="1" ht="10.199999999999999" x14ac:dyDescent="0.2">
      <c r="A28" s="1" t="s">
        <v>47</v>
      </c>
      <c r="B28" s="1">
        <f t="shared" si="7"/>
        <v>465</v>
      </c>
      <c r="C28" s="1">
        <f t="shared" si="4"/>
        <v>27</v>
      </c>
      <c r="D28" s="1">
        <f t="shared" si="4"/>
        <v>76</v>
      </c>
      <c r="E28" s="1">
        <f t="shared" si="4"/>
        <v>90</v>
      </c>
      <c r="F28" s="1">
        <f t="shared" si="5"/>
        <v>272</v>
      </c>
      <c r="G28" s="1">
        <f t="shared" si="6"/>
        <v>83</v>
      </c>
      <c r="H28" s="1">
        <f t="shared" si="6"/>
        <v>148</v>
      </c>
      <c r="I28" s="1">
        <f t="shared" si="6"/>
        <v>41</v>
      </c>
    </row>
    <row r="29" spans="1:9" s="1" customFormat="1" ht="10.199999999999999" x14ac:dyDescent="0.2">
      <c r="A29" s="1" t="s">
        <v>48</v>
      </c>
      <c r="B29" s="1">
        <f t="shared" si="7"/>
        <v>1849</v>
      </c>
      <c r="C29" s="1">
        <f t="shared" si="4"/>
        <v>162</v>
      </c>
      <c r="D29" s="1">
        <f t="shared" si="4"/>
        <v>410</v>
      </c>
      <c r="E29" s="1">
        <f t="shared" si="4"/>
        <v>160</v>
      </c>
      <c r="F29" s="1">
        <f t="shared" si="5"/>
        <v>1117</v>
      </c>
      <c r="G29" s="1">
        <f t="shared" si="6"/>
        <v>331</v>
      </c>
      <c r="H29" s="1">
        <f t="shared" si="6"/>
        <v>534</v>
      </c>
      <c r="I29" s="1">
        <f t="shared" si="6"/>
        <v>252</v>
      </c>
    </row>
    <row r="30" spans="1:9" s="1" customFormat="1" ht="10.199999999999999" x14ac:dyDescent="0.2">
      <c r="A30" s="1" t="s">
        <v>49</v>
      </c>
      <c r="B30" s="1">
        <f t="shared" si="7"/>
        <v>716</v>
      </c>
      <c r="C30" s="1">
        <f t="shared" si="4"/>
        <v>10</v>
      </c>
      <c r="D30" s="1">
        <f t="shared" si="4"/>
        <v>81</v>
      </c>
      <c r="E30" s="1">
        <f t="shared" si="4"/>
        <v>145</v>
      </c>
      <c r="F30" s="1">
        <f t="shared" si="5"/>
        <v>480</v>
      </c>
      <c r="G30" s="1">
        <f t="shared" si="6"/>
        <v>100</v>
      </c>
      <c r="H30" s="1">
        <f t="shared" si="6"/>
        <v>292</v>
      </c>
      <c r="I30" s="1">
        <f t="shared" si="6"/>
        <v>88</v>
      </c>
    </row>
    <row r="31" spans="1:9" s="1" customFormat="1" ht="10.199999999999999" x14ac:dyDescent="0.2">
      <c r="A31" s="13" t="s">
        <v>251</v>
      </c>
      <c r="B31" s="13"/>
      <c r="C31" s="13"/>
      <c r="D31" s="13"/>
      <c r="E31" s="13"/>
      <c r="F31" s="13"/>
      <c r="G31" s="13"/>
      <c r="H31" s="13"/>
      <c r="I31" s="13"/>
    </row>
    <row r="32" spans="1:9" s="1" customFormat="1" ht="10.199999999999999" x14ac:dyDescent="0.2"/>
  </sheetData>
  <mergeCells count="1">
    <mergeCell ref="A31:I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615B-998A-4E45-8EDB-DD964FBAE719}">
  <dimension ref="A1:I17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270</v>
      </c>
    </row>
    <row r="2" spans="1:9" s="1" customFormat="1" ht="10.199999999999999" x14ac:dyDescent="0.2">
      <c r="A2" s="2" t="s">
        <v>255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223</v>
      </c>
    </row>
    <row r="4" spans="1:9" s="1" customFormat="1" ht="10.199999999999999" x14ac:dyDescent="0.2"/>
    <row r="5" spans="1:9" s="1" customFormat="1" ht="10.199999999999999" x14ac:dyDescent="0.2">
      <c r="A5" s="1" t="s">
        <v>224</v>
      </c>
      <c r="B5" s="1">
        <f>SUM(C5:F5)</f>
        <v>12980</v>
      </c>
      <c r="C5" s="1">
        <v>1450</v>
      </c>
      <c r="D5" s="1">
        <v>3052</v>
      </c>
      <c r="E5" s="1">
        <v>1625</v>
      </c>
      <c r="F5" s="1">
        <f>G5+H5+I5</f>
        <v>6853</v>
      </c>
      <c r="G5" s="1">
        <v>2539</v>
      </c>
      <c r="H5" s="1">
        <v>3058</v>
      </c>
      <c r="I5" s="1">
        <v>1256</v>
      </c>
    </row>
    <row r="6" spans="1:9" s="1" customFormat="1" ht="10.199999999999999" x14ac:dyDescent="0.2">
      <c r="A6" s="1" t="s">
        <v>116</v>
      </c>
      <c r="B6" s="1">
        <f>SUM(C6:F6)</f>
        <v>10117</v>
      </c>
      <c r="C6" s="1">
        <v>1135</v>
      </c>
      <c r="D6" s="1">
        <v>2384</v>
      </c>
      <c r="E6" s="1">
        <v>1397</v>
      </c>
      <c r="F6" s="1">
        <f>G6+H6+I6</f>
        <v>5201</v>
      </c>
      <c r="G6" s="1">
        <v>1973</v>
      </c>
      <c r="H6" s="1">
        <v>2275</v>
      </c>
      <c r="I6" s="1">
        <v>953</v>
      </c>
    </row>
    <row r="7" spans="1:9" s="1" customFormat="1" ht="10.199999999999999" x14ac:dyDescent="0.2">
      <c r="A7" s="1" t="s">
        <v>112</v>
      </c>
      <c r="B7" s="1">
        <f>SUM(C7:F7)</f>
        <v>6744</v>
      </c>
      <c r="C7" s="1">
        <v>745</v>
      </c>
      <c r="D7" s="1">
        <v>1594</v>
      </c>
      <c r="E7" s="1">
        <v>923</v>
      </c>
      <c r="F7" s="1">
        <f>G7+H7+I7</f>
        <v>3482</v>
      </c>
      <c r="G7" s="1">
        <v>1352</v>
      </c>
      <c r="H7" s="1">
        <v>1524</v>
      </c>
      <c r="I7" s="1">
        <v>606</v>
      </c>
    </row>
    <row r="8" spans="1:9" s="1" customFormat="1" ht="10.199999999999999" x14ac:dyDescent="0.2"/>
    <row r="9" spans="1:9" s="1" customFormat="1" ht="10.199999999999999" x14ac:dyDescent="0.2">
      <c r="A9" s="1" t="s">
        <v>225</v>
      </c>
      <c r="B9" s="1">
        <f>SUM(C9:F9)</f>
        <v>10167</v>
      </c>
      <c r="C9" s="1">
        <v>1171</v>
      </c>
      <c r="D9" s="1">
        <v>2453</v>
      </c>
      <c r="E9" s="1">
        <v>1238</v>
      </c>
      <c r="F9" s="1">
        <f>G9+H9+I9</f>
        <v>5305</v>
      </c>
      <c r="G9" s="1">
        <v>2011</v>
      </c>
      <c r="H9" s="1">
        <v>2396</v>
      </c>
      <c r="I9" s="1">
        <v>898</v>
      </c>
    </row>
    <row r="10" spans="1:9" s="1" customFormat="1" ht="10.199999999999999" x14ac:dyDescent="0.2">
      <c r="A10" s="1" t="s">
        <v>116</v>
      </c>
      <c r="B10" s="1">
        <f>SUM(C10:F10)</f>
        <v>8247</v>
      </c>
      <c r="C10" s="1">
        <v>946</v>
      </c>
      <c r="D10" s="1">
        <v>2013</v>
      </c>
      <c r="E10" s="1">
        <v>1097</v>
      </c>
      <c r="F10" s="1">
        <f>G10+H10+I10</f>
        <v>4191</v>
      </c>
      <c r="G10" s="1">
        <v>1610</v>
      </c>
      <c r="H10" s="1">
        <v>1868</v>
      </c>
      <c r="I10" s="1">
        <v>713</v>
      </c>
    </row>
    <row r="11" spans="1:9" s="1" customFormat="1" ht="10.199999999999999" x14ac:dyDescent="0.2">
      <c r="A11" s="1" t="s">
        <v>112</v>
      </c>
      <c r="B11" s="1">
        <f>SUM(C11:F11)</f>
        <v>4631</v>
      </c>
      <c r="C11" s="1">
        <v>620</v>
      </c>
      <c r="D11" s="1">
        <v>1367</v>
      </c>
      <c r="E11" s="1">
        <v>740</v>
      </c>
      <c r="F11" s="1">
        <f>G11+H11+I11</f>
        <v>1904</v>
      </c>
      <c r="G11" s="1">
        <v>153</v>
      </c>
      <c r="H11" s="1">
        <v>1272</v>
      </c>
      <c r="I11" s="1">
        <v>479</v>
      </c>
    </row>
    <row r="12" spans="1:9" s="1" customFormat="1" ht="10.199999999999999" x14ac:dyDescent="0.2"/>
    <row r="13" spans="1:9" s="1" customFormat="1" ht="10.199999999999999" x14ac:dyDescent="0.2">
      <c r="A13" s="1" t="s">
        <v>226</v>
      </c>
      <c r="B13" s="1">
        <f>SUM(C13:F13)</f>
        <v>1398</v>
      </c>
      <c r="C13" s="1">
        <v>147</v>
      </c>
      <c r="D13" s="1">
        <v>253</v>
      </c>
      <c r="E13" s="1">
        <v>241</v>
      </c>
      <c r="F13" s="1">
        <f>G13+H13+I13</f>
        <v>757</v>
      </c>
      <c r="G13" s="1">
        <v>262</v>
      </c>
      <c r="H13" s="1">
        <v>290</v>
      </c>
      <c r="I13" s="1">
        <v>205</v>
      </c>
    </row>
    <row r="14" spans="1:9" s="1" customFormat="1" ht="10.199999999999999" x14ac:dyDescent="0.2">
      <c r="A14" s="1" t="s">
        <v>116</v>
      </c>
      <c r="B14" s="1">
        <f>SUM(C14:F14)</f>
        <v>976</v>
      </c>
      <c r="C14" s="1">
        <v>93</v>
      </c>
      <c r="D14" s="1">
        <v>171</v>
      </c>
      <c r="E14" s="1">
        <v>188</v>
      </c>
      <c r="F14" s="1">
        <f>G14+H14+I14</f>
        <v>524</v>
      </c>
      <c r="G14" s="1">
        <v>179</v>
      </c>
      <c r="H14" s="1">
        <v>204</v>
      </c>
      <c r="I14" s="1">
        <v>141</v>
      </c>
    </row>
    <row r="15" spans="1:9" s="1" customFormat="1" ht="10.199999999999999" x14ac:dyDescent="0.2">
      <c r="A15" s="1" t="s">
        <v>112</v>
      </c>
      <c r="B15" s="1">
        <f>SUM(C15:F15)</f>
        <v>585</v>
      </c>
      <c r="C15" s="1">
        <v>57</v>
      </c>
      <c r="D15" s="1">
        <v>119</v>
      </c>
      <c r="E15" s="1">
        <v>103</v>
      </c>
      <c r="F15" s="1">
        <f>G15+H15+I15</f>
        <v>306</v>
      </c>
      <c r="G15" s="1">
        <v>106</v>
      </c>
      <c r="H15" s="1">
        <v>120</v>
      </c>
      <c r="I15" s="1">
        <v>80</v>
      </c>
    </row>
    <row r="16" spans="1:9" s="1" customFormat="1" ht="10.199999999999999" x14ac:dyDescent="0.2">
      <c r="A16" s="13" t="s">
        <v>251</v>
      </c>
      <c r="B16" s="13"/>
      <c r="C16" s="13"/>
      <c r="D16" s="13"/>
      <c r="E16" s="13"/>
      <c r="F16" s="13"/>
      <c r="G16" s="13"/>
      <c r="H16" s="13"/>
      <c r="I16" s="13"/>
    </row>
    <row r="17" s="1" customFormat="1" ht="10.199999999999999" x14ac:dyDescent="0.2"/>
  </sheetData>
  <mergeCells count="1">
    <mergeCell ref="A16:I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6EEB-7612-4017-9742-5B15E8CA20B7}">
  <dimension ref="A1:I14"/>
  <sheetViews>
    <sheetView view="pageBreakPreview" zoomScale="125" zoomScaleNormal="100" zoomScaleSheetLayoutView="125" workbookViewId="0">
      <selection activeCell="B7" sqref="B7:I7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271</v>
      </c>
    </row>
    <row r="2" spans="1:9" s="1" customFormat="1" ht="10.199999999999999" x14ac:dyDescent="0.2">
      <c r="A2" s="2" t="s">
        <v>256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52</v>
      </c>
    </row>
    <row r="4" spans="1:9" s="1" customFormat="1" ht="10.199999999999999" x14ac:dyDescent="0.2"/>
    <row r="5" spans="1:9" s="1" customFormat="1" ht="10.199999999999999" x14ac:dyDescent="0.2">
      <c r="A5" s="1" t="s">
        <v>53</v>
      </c>
      <c r="B5" s="1">
        <v>75343</v>
      </c>
      <c r="C5" s="1">
        <v>7886</v>
      </c>
      <c r="D5" s="1">
        <v>18772</v>
      </c>
      <c r="E5" s="1">
        <v>9407</v>
      </c>
      <c r="F5" s="1">
        <v>39278</v>
      </c>
      <c r="G5" s="1">
        <v>15165</v>
      </c>
      <c r="H5" s="1">
        <v>17601</v>
      </c>
      <c r="I5" s="1">
        <v>6512</v>
      </c>
    </row>
    <row r="6" spans="1:9" s="1" customFormat="1" ht="10.199999999999999" x14ac:dyDescent="0.2">
      <c r="A6" s="1" t="s">
        <v>54</v>
      </c>
      <c r="B6" s="1">
        <v>57402</v>
      </c>
      <c r="C6" s="1">
        <v>6160</v>
      </c>
      <c r="D6" s="1">
        <v>13183</v>
      </c>
      <c r="E6" s="1">
        <v>7422</v>
      </c>
      <c r="F6" s="1">
        <v>30637</v>
      </c>
      <c r="G6" s="1">
        <v>12161</v>
      </c>
      <c r="H6" s="1">
        <v>13504</v>
      </c>
      <c r="I6" s="1">
        <v>4972</v>
      </c>
    </row>
    <row r="7" spans="1:9" s="1" customFormat="1" ht="10.199999999999999" x14ac:dyDescent="0.2">
      <c r="A7" s="1" t="s">
        <v>96</v>
      </c>
      <c r="B7" s="5">
        <f>B6*100/B5</f>
        <v>76.187568851784505</v>
      </c>
      <c r="C7" s="5">
        <f t="shared" ref="C7:I7" si="0">C6*100/C5</f>
        <v>78.11311184377378</v>
      </c>
      <c r="D7" s="5">
        <f t="shared" si="0"/>
        <v>70.226933731088849</v>
      </c>
      <c r="E7" s="5">
        <f t="shared" si="0"/>
        <v>78.898692463059419</v>
      </c>
      <c r="F7" s="5">
        <f t="shared" si="0"/>
        <v>78.000407352716536</v>
      </c>
      <c r="G7" s="5">
        <f t="shared" si="0"/>
        <v>80.191229805473128</v>
      </c>
      <c r="H7" s="5">
        <f t="shared" si="0"/>
        <v>76.722913470825517</v>
      </c>
      <c r="I7" s="5">
        <f t="shared" si="0"/>
        <v>76.351351351351354</v>
      </c>
    </row>
    <row r="8" spans="1:9" s="1" customFormat="1" ht="10.199999999999999" x14ac:dyDescent="0.2">
      <c r="A8" s="1" t="s">
        <v>55</v>
      </c>
      <c r="B8" s="1">
        <v>13921</v>
      </c>
      <c r="C8" s="1">
        <v>1566</v>
      </c>
      <c r="D8" s="1">
        <v>4567</v>
      </c>
      <c r="E8" s="1">
        <v>1404</v>
      </c>
      <c r="F8" s="1">
        <v>6384</v>
      </c>
      <c r="G8" s="1">
        <v>2446</v>
      </c>
      <c r="H8" s="1">
        <v>2786</v>
      </c>
      <c r="I8" s="1">
        <v>1152</v>
      </c>
    </row>
    <row r="9" spans="1:9" s="1" customFormat="1" ht="10.199999999999999" x14ac:dyDescent="0.2">
      <c r="A9" s="1" t="s">
        <v>56</v>
      </c>
      <c r="B9" s="1">
        <v>2731</v>
      </c>
      <c r="C9" s="1">
        <v>247</v>
      </c>
      <c r="D9" s="1">
        <v>2221</v>
      </c>
      <c r="E9" s="1">
        <v>68</v>
      </c>
      <c r="F9" s="1">
        <v>195</v>
      </c>
      <c r="G9" s="1">
        <v>68</v>
      </c>
      <c r="H9" s="1">
        <v>64</v>
      </c>
      <c r="I9" s="1">
        <v>63</v>
      </c>
    </row>
    <row r="10" spans="1:9" s="1" customFormat="1" ht="10.199999999999999" x14ac:dyDescent="0.2">
      <c r="A10" s="1" t="s">
        <v>57</v>
      </c>
      <c r="B10" s="1">
        <v>10654</v>
      </c>
      <c r="C10" s="1">
        <v>1227</v>
      </c>
      <c r="D10" s="1">
        <v>2153</v>
      </c>
      <c r="E10" s="1">
        <v>1156</v>
      </c>
      <c r="F10" s="1">
        <v>6118</v>
      </c>
      <c r="G10" s="1">
        <v>2347</v>
      </c>
      <c r="H10" s="1">
        <v>2700</v>
      </c>
      <c r="I10" s="1">
        <v>1071</v>
      </c>
    </row>
    <row r="11" spans="1:9" s="1" customFormat="1" ht="10.199999999999999" x14ac:dyDescent="0.2">
      <c r="A11" s="1" t="s">
        <v>58</v>
      </c>
      <c r="B11" s="1">
        <v>536</v>
      </c>
      <c r="C11" s="1">
        <v>92</v>
      </c>
      <c r="D11" s="1">
        <v>193</v>
      </c>
      <c r="E11" s="1">
        <v>180</v>
      </c>
      <c r="F11" s="1">
        <v>71</v>
      </c>
      <c r="G11" s="1">
        <v>31</v>
      </c>
      <c r="H11" s="1">
        <v>22</v>
      </c>
      <c r="I11" s="1">
        <v>18</v>
      </c>
    </row>
    <row r="12" spans="1:9" s="1" customFormat="1" ht="10.199999999999999" x14ac:dyDescent="0.2">
      <c r="A12" s="1" t="s">
        <v>59</v>
      </c>
      <c r="B12" s="1">
        <v>4020</v>
      </c>
      <c r="C12" s="1">
        <v>160</v>
      </c>
      <c r="D12" s="1">
        <v>1022</v>
      </c>
      <c r="E12" s="1">
        <v>581</v>
      </c>
      <c r="F12" s="1">
        <v>2257</v>
      </c>
      <c r="G12" s="1">
        <v>558</v>
      </c>
      <c r="H12" s="1">
        <v>1311</v>
      </c>
      <c r="I12" s="1">
        <v>388</v>
      </c>
    </row>
    <row r="13" spans="1:9" s="1" customFormat="1" ht="10.199999999999999" x14ac:dyDescent="0.2">
      <c r="A13" s="13" t="s">
        <v>251</v>
      </c>
      <c r="B13" s="13"/>
      <c r="C13" s="13"/>
      <c r="D13" s="13"/>
      <c r="E13" s="13"/>
      <c r="F13" s="13"/>
      <c r="G13" s="13"/>
      <c r="H13" s="13"/>
      <c r="I13" s="13"/>
    </row>
    <row r="14" spans="1:9" s="1" customFormat="1" ht="10.199999999999999" x14ac:dyDescent="0.2"/>
  </sheetData>
  <mergeCells count="1">
    <mergeCell ref="A13:I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D01B-F445-420B-9FD7-6F55EE234ABE}">
  <dimension ref="A1:I45"/>
  <sheetViews>
    <sheetView view="pageBreakPreview" topLeftCell="A13" zoomScale="125" zoomScaleNormal="100" zoomScaleSheetLayoutView="125" workbookViewId="0">
      <selection activeCell="F22" sqref="F22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272</v>
      </c>
    </row>
    <row r="2" spans="1:9" s="1" customFormat="1" ht="10.199999999999999" x14ac:dyDescent="0.2">
      <c r="A2" s="2" t="s">
        <v>257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66</v>
      </c>
    </row>
    <row r="4" spans="1:9" s="1" customFormat="1" ht="10.199999999999999" x14ac:dyDescent="0.2"/>
    <row r="5" spans="1:9" s="1" customFormat="1" ht="10.199999999999999" x14ac:dyDescent="0.2">
      <c r="A5" s="1" t="s">
        <v>60</v>
      </c>
      <c r="B5" s="1">
        <f t="shared" ref="B5:B10" si="0">SUM(C5:F5)</f>
        <v>29425</v>
      </c>
      <c r="C5" s="1">
        <f>SUM(C6:C10)</f>
        <v>3575</v>
      </c>
      <c r="D5" s="1">
        <f>SUM(D6:D10)</f>
        <v>7122</v>
      </c>
      <c r="E5" s="1">
        <f>SUM(E6:E10)</f>
        <v>4001</v>
      </c>
      <c r="F5" s="1">
        <f t="shared" ref="F5:F10" si="1">G5+H5+I5</f>
        <v>14727</v>
      </c>
      <c r="G5" s="1">
        <f>SUM(G6:G10)</f>
        <v>5923</v>
      </c>
      <c r="H5" s="1">
        <f>SUM(H6:H10)</f>
        <v>6505</v>
      </c>
      <c r="I5" s="1">
        <f>SUM(I6:I10)</f>
        <v>2299</v>
      </c>
    </row>
    <row r="6" spans="1:9" s="1" customFormat="1" ht="10.199999999999999" x14ac:dyDescent="0.2">
      <c r="A6" s="1" t="s">
        <v>61</v>
      </c>
      <c r="B6" s="1">
        <f t="shared" si="0"/>
        <v>345</v>
      </c>
      <c r="C6" s="1">
        <v>12</v>
      </c>
      <c r="D6" s="1">
        <v>245</v>
      </c>
      <c r="E6" s="1">
        <v>10</v>
      </c>
      <c r="F6" s="1">
        <f t="shared" si="1"/>
        <v>78</v>
      </c>
      <c r="G6" s="1">
        <v>41</v>
      </c>
      <c r="H6" s="1">
        <v>20</v>
      </c>
      <c r="I6" s="1">
        <v>17</v>
      </c>
    </row>
    <row r="7" spans="1:9" s="1" customFormat="1" ht="10.199999999999999" x14ac:dyDescent="0.2">
      <c r="A7" s="1" t="s">
        <v>62</v>
      </c>
      <c r="B7" s="1">
        <f t="shared" si="0"/>
        <v>810</v>
      </c>
      <c r="C7" s="1">
        <v>224</v>
      </c>
      <c r="D7" s="1">
        <v>114</v>
      </c>
      <c r="E7" s="1">
        <v>41</v>
      </c>
      <c r="F7" s="1">
        <f t="shared" si="1"/>
        <v>431</v>
      </c>
      <c r="G7" s="1">
        <v>277</v>
      </c>
      <c r="H7" s="1">
        <v>144</v>
      </c>
      <c r="I7" s="1">
        <v>10</v>
      </c>
    </row>
    <row r="8" spans="1:9" s="1" customFormat="1" ht="10.199999999999999" x14ac:dyDescent="0.2">
      <c r="A8" s="1" t="s">
        <v>63</v>
      </c>
      <c r="B8" s="1">
        <f t="shared" si="0"/>
        <v>23558</v>
      </c>
      <c r="C8" s="1">
        <v>2612</v>
      </c>
      <c r="D8" s="1">
        <v>5571</v>
      </c>
      <c r="E8" s="1">
        <v>2880</v>
      </c>
      <c r="F8" s="1">
        <f t="shared" si="1"/>
        <v>12495</v>
      </c>
      <c r="G8" s="1">
        <v>4942</v>
      </c>
      <c r="H8" s="1">
        <v>5734</v>
      </c>
      <c r="I8" s="1">
        <v>1819</v>
      </c>
    </row>
    <row r="9" spans="1:9" s="1" customFormat="1" ht="10.199999999999999" x14ac:dyDescent="0.2">
      <c r="A9" s="1" t="s">
        <v>64</v>
      </c>
      <c r="B9" s="1">
        <f t="shared" si="0"/>
        <v>4276</v>
      </c>
      <c r="C9" s="1">
        <v>677</v>
      </c>
      <c r="D9" s="1">
        <v>1105</v>
      </c>
      <c r="E9" s="1">
        <v>968</v>
      </c>
      <c r="F9" s="1">
        <f t="shared" si="1"/>
        <v>1526</v>
      </c>
      <c r="G9" s="1">
        <v>549</v>
      </c>
      <c r="H9" s="1">
        <v>566</v>
      </c>
      <c r="I9" s="1">
        <v>411</v>
      </c>
    </row>
    <row r="10" spans="1:9" s="1" customFormat="1" ht="10.199999999999999" x14ac:dyDescent="0.2">
      <c r="A10" s="1" t="s">
        <v>65</v>
      </c>
      <c r="B10" s="1">
        <f t="shared" si="0"/>
        <v>436</v>
      </c>
      <c r="C10" s="1">
        <v>50</v>
      </c>
      <c r="D10" s="1">
        <v>87</v>
      </c>
      <c r="E10" s="1">
        <v>102</v>
      </c>
      <c r="F10" s="1">
        <f t="shared" si="1"/>
        <v>197</v>
      </c>
      <c r="G10" s="1">
        <v>114</v>
      </c>
      <c r="H10" s="1">
        <v>41</v>
      </c>
      <c r="I10" s="1">
        <v>42</v>
      </c>
    </row>
    <row r="11" spans="1:9" s="1" customFormat="1" ht="10.199999999999999" x14ac:dyDescent="0.2"/>
    <row r="12" spans="1:9" s="1" customFormat="1" ht="10.199999999999999" x14ac:dyDescent="0.2">
      <c r="A12" s="1" t="s">
        <v>67</v>
      </c>
      <c r="B12" s="1">
        <f t="shared" ref="B12:B17" si="2">SUM(C12:F12)</f>
        <v>29425</v>
      </c>
      <c r="C12" s="1">
        <f>SUM(C13:C21)</f>
        <v>3575</v>
      </c>
      <c r="D12" s="1">
        <f>SUM(D13:D21)</f>
        <v>7122</v>
      </c>
      <c r="E12" s="1">
        <f>SUM(E13:E21)</f>
        <v>4001</v>
      </c>
      <c r="F12" s="1">
        <f t="shared" ref="F12:F32" si="3">G12+H12+I12</f>
        <v>14727</v>
      </c>
      <c r="G12" s="1">
        <f>SUM(G13:G21)</f>
        <v>5923</v>
      </c>
      <c r="H12" s="1">
        <f>SUM(H13:H21)</f>
        <v>6505</v>
      </c>
      <c r="I12" s="1">
        <f>SUM(I13:I21)</f>
        <v>2299</v>
      </c>
    </row>
    <row r="13" spans="1:9" s="1" customFormat="1" ht="10.199999999999999" x14ac:dyDescent="0.2">
      <c r="A13" s="1" t="s">
        <v>68</v>
      </c>
      <c r="B13" s="1">
        <f t="shared" si="2"/>
        <v>468</v>
      </c>
      <c r="C13" s="1">
        <v>40</v>
      </c>
      <c r="D13" s="1">
        <v>181</v>
      </c>
      <c r="E13" s="1">
        <v>34</v>
      </c>
      <c r="F13" s="1">
        <f t="shared" si="3"/>
        <v>213</v>
      </c>
      <c r="G13" s="1">
        <v>102</v>
      </c>
      <c r="H13" s="1">
        <v>85</v>
      </c>
      <c r="I13" s="1">
        <v>26</v>
      </c>
    </row>
    <row r="14" spans="1:9" s="1" customFormat="1" ht="10.199999999999999" x14ac:dyDescent="0.2">
      <c r="A14" s="1" t="s">
        <v>69</v>
      </c>
      <c r="B14" s="1">
        <f t="shared" si="2"/>
        <v>2774</v>
      </c>
      <c r="C14" s="1">
        <v>357</v>
      </c>
      <c r="D14" s="1">
        <v>750</v>
      </c>
      <c r="E14" s="1">
        <v>273</v>
      </c>
      <c r="F14" s="1">
        <f t="shared" si="3"/>
        <v>1394</v>
      </c>
      <c r="G14" s="1">
        <v>571</v>
      </c>
      <c r="H14" s="1">
        <v>657</v>
      </c>
      <c r="I14" s="1">
        <v>166</v>
      </c>
    </row>
    <row r="15" spans="1:9" s="1" customFormat="1" ht="10.199999999999999" x14ac:dyDescent="0.2">
      <c r="A15" s="1" t="s">
        <v>70</v>
      </c>
      <c r="B15" s="1">
        <f t="shared" si="2"/>
        <v>15935</v>
      </c>
      <c r="C15" s="1">
        <v>2068</v>
      </c>
      <c r="D15" s="1">
        <v>3575</v>
      </c>
      <c r="E15" s="1">
        <v>2074</v>
      </c>
      <c r="F15" s="1">
        <f t="shared" si="3"/>
        <v>8218</v>
      </c>
      <c r="G15" s="1">
        <v>3399</v>
      </c>
      <c r="H15" s="1">
        <v>3592</v>
      </c>
      <c r="I15" s="1">
        <v>1227</v>
      </c>
    </row>
    <row r="16" spans="1:9" s="1" customFormat="1" ht="10.199999999999999" x14ac:dyDescent="0.2">
      <c r="A16" s="1" t="s">
        <v>71</v>
      </c>
      <c r="B16" s="1">
        <f t="shared" si="2"/>
        <v>4029</v>
      </c>
      <c r="C16" s="1">
        <v>503</v>
      </c>
      <c r="D16" s="1">
        <v>926</v>
      </c>
      <c r="E16" s="1">
        <v>577</v>
      </c>
      <c r="F16" s="1">
        <f t="shared" si="3"/>
        <v>2023</v>
      </c>
      <c r="G16" s="1">
        <v>848</v>
      </c>
      <c r="H16" s="1">
        <v>851</v>
      </c>
      <c r="I16" s="1">
        <v>324</v>
      </c>
    </row>
    <row r="17" spans="1:9" s="1" customFormat="1" ht="10.199999999999999" x14ac:dyDescent="0.2">
      <c r="A17" s="1" t="s">
        <v>72</v>
      </c>
      <c r="B17" s="1">
        <f t="shared" si="2"/>
        <v>3150</v>
      </c>
      <c r="C17" s="1">
        <v>359</v>
      </c>
      <c r="D17" s="1">
        <v>834</v>
      </c>
      <c r="E17" s="1">
        <v>526</v>
      </c>
      <c r="F17" s="1">
        <f t="shared" si="3"/>
        <v>1431</v>
      </c>
      <c r="G17" s="1">
        <v>544</v>
      </c>
      <c r="H17" s="1">
        <v>640</v>
      </c>
      <c r="I17" s="1">
        <v>247</v>
      </c>
    </row>
    <row r="18" spans="1:9" s="1" customFormat="1" ht="10.199999999999999" x14ac:dyDescent="0.2">
      <c r="A18" s="1" t="s">
        <v>73</v>
      </c>
      <c r="B18" s="1">
        <f>SUM(C18:I18)</f>
        <v>2960</v>
      </c>
      <c r="C18" s="1">
        <v>202</v>
      </c>
      <c r="D18" s="1">
        <v>522</v>
      </c>
      <c r="E18" s="1">
        <v>338</v>
      </c>
      <c r="F18" s="1">
        <f t="shared" si="3"/>
        <v>949</v>
      </c>
      <c r="G18" s="1">
        <v>320</v>
      </c>
      <c r="H18" s="1">
        <v>395</v>
      </c>
      <c r="I18" s="1">
        <v>234</v>
      </c>
    </row>
    <row r="19" spans="1:9" s="1" customFormat="1" ht="10.199999999999999" x14ac:dyDescent="0.2">
      <c r="A19" s="1" t="s">
        <v>74</v>
      </c>
      <c r="B19" s="1">
        <f>SUM(C19:I19)</f>
        <v>626</v>
      </c>
      <c r="C19" s="1">
        <v>17</v>
      </c>
      <c r="D19" s="1">
        <v>165</v>
      </c>
      <c r="E19" s="1">
        <v>86</v>
      </c>
      <c r="F19" s="1">
        <f t="shared" si="3"/>
        <v>179</v>
      </c>
      <c r="G19" s="1">
        <v>60</v>
      </c>
      <c r="H19" s="1">
        <v>94</v>
      </c>
      <c r="I19" s="1">
        <v>25</v>
      </c>
    </row>
    <row r="20" spans="1:9" s="1" customFormat="1" ht="10.199999999999999" x14ac:dyDescent="0.2">
      <c r="A20" s="1" t="s">
        <v>75</v>
      </c>
      <c r="B20" s="1">
        <f>SUM(C20:I20)</f>
        <v>373</v>
      </c>
      <c r="C20" s="1">
        <v>10</v>
      </c>
      <c r="D20" s="1">
        <v>80</v>
      </c>
      <c r="E20" s="1">
        <v>43</v>
      </c>
      <c r="F20" s="1">
        <f t="shared" si="3"/>
        <v>120</v>
      </c>
      <c r="G20" s="1">
        <v>36</v>
      </c>
      <c r="H20" s="1">
        <v>64</v>
      </c>
      <c r="I20" s="1">
        <v>20</v>
      </c>
    </row>
    <row r="21" spans="1:9" s="1" customFormat="1" ht="10.199999999999999" x14ac:dyDescent="0.2">
      <c r="A21" s="1" t="s">
        <v>76</v>
      </c>
      <c r="B21" s="1">
        <f>SUM(C21:I21)</f>
        <v>558</v>
      </c>
      <c r="C21" s="1">
        <v>19</v>
      </c>
      <c r="D21" s="1">
        <v>89</v>
      </c>
      <c r="E21" s="1">
        <v>50</v>
      </c>
      <c r="F21" s="1">
        <f t="shared" si="3"/>
        <v>200</v>
      </c>
      <c r="G21" s="1">
        <v>43</v>
      </c>
      <c r="H21" s="1">
        <v>127</v>
      </c>
      <c r="I21" s="1">
        <v>30</v>
      </c>
    </row>
    <row r="22" spans="1:9" s="1" customFormat="1" ht="10.199999999999999" x14ac:dyDescent="0.2"/>
    <row r="23" spans="1:9" s="1" customFormat="1" ht="10.199999999999999" x14ac:dyDescent="0.2">
      <c r="A23" s="1" t="s">
        <v>248</v>
      </c>
      <c r="B23" s="1">
        <f t="shared" ref="B23:E32" si="4">B12/B34*100</f>
        <v>58267.326732673268</v>
      </c>
      <c r="C23" s="1">
        <f t="shared" si="4"/>
        <v>6488.2032667876583</v>
      </c>
      <c r="D23" s="1">
        <f t="shared" si="4"/>
        <v>14329.979879275652</v>
      </c>
      <c r="E23" s="1">
        <f t="shared" si="4"/>
        <v>7395.5637707948244</v>
      </c>
      <c r="F23" s="1">
        <f t="shared" si="3"/>
        <v>30039.004804924734</v>
      </c>
      <c r="G23" s="1">
        <f t="shared" ref="G23:I32" si="5">G12/G34*100</f>
        <v>11989.878542510123</v>
      </c>
      <c r="H23" s="1">
        <f t="shared" si="5"/>
        <v>13357.289527720737</v>
      </c>
      <c r="I23" s="1">
        <f t="shared" si="5"/>
        <v>4691.8367346938776</v>
      </c>
    </row>
    <row r="24" spans="1:9" s="1" customFormat="1" ht="10.199999999999999" x14ac:dyDescent="0.2">
      <c r="A24" s="1" t="s">
        <v>68</v>
      </c>
      <c r="B24" s="1">
        <f t="shared" si="4"/>
        <v>5777.7777777777783</v>
      </c>
      <c r="C24" s="1">
        <f t="shared" si="4"/>
        <v>634.92063492063494</v>
      </c>
      <c r="D24" s="1">
        <f t="shared" si="4"/>
        <v>1459.6774193548385</v>
      </c>
      <c r="E24" s="1">
        <f t="shared" si="4"/>
        <v>723.40425531914889</v>
      </c>
      <c r="F24" s="1">
        <f t="shared" si="3"/>
        <v>2925.2575681407134</v>
      </c>
      <c r="G24" s="1">
        <f t="shared" si="5"/>
        <v>1243.9024390243903</v>
      </c>
      <c r="H24" s="1">
        <f t="shared" si="5"/>
        <v>1268.6567164179105</v>
      </c>
      <c r="I24" s="1">
        <f t="shared" si="5"/>
        <v>412.69841269841277</v>
      </c>
    </row>
    <row r="25" spans="1:9" s="1" customFormat="1" ht="10.199999999999999" x14ac:dyDescent="0.2">
      <c r="A25" s="1" t="s">
        <v>69</v>
      </c>
      <c r="B25" s="1">
        <f t="shared" si="4"/>
        <v>5649.6945010183299</v>
      </c>
      <c r="C25" s="1">
        <f t="shared" si="4"/>
        <v>590.08264462809916</v>
      </c>
      <c r="D25" s="1">
        <f t="shared" si="4"/>
        <v>1417.7693761814746</v>
      </c>
      <c r="E25" s="1">
        <f t="shared" si="4"/>
        <v>707.25388601036263</v>
      </c>
      <c r="F25" s="1">
        <f t="shared" si="3"/>
        <v>2927.3061967616381</v>
      </c>
      <c r="G25" s="1">
        <f t="shared" si="5"/>
        <v>1244.0087145969501</v>
      </c>
      <c r="H25" s="1">
        <f t="shared" si="5"/>
        <v>1223.4636871508378</v>
      </c>
      <c r="I25" s="1">
        <f t="shared" si="5"/>
        <v>459.83379501385036</v>
      </c>
    </row>
    <row r="26" spans="1:9" s="1" customFormat="1" ht="10.199999999999999" x14ac:dyDescent="0.2">
      <c r="A26" s="1" t="s">
        <v>70</v>
      </c>
      <c r="B26" s="1">
        <f t="shared" si="4"/>
        <v>18005.649717514123</v>
      </c>
      <c r="C26" s="1">
        <f t="shared" si="4"/>
        <v>2151.9250780437046</v>
      </c>
      <c r="D26" s="1">
        <f t="shared" si="4"/>
        <v>4128.1755196304848</v>
      </c>
      <c r="E26" s="1">
        <f t="shared" si="4"/>
        <v>2332.9583802024745</v>
      </c>
      <c r="F26" s="1">
        <f t="shared" si="3"/>
        <v>9385.3555020352342</v>
      </c>
      <c r="G26" s="1">
        <f t="shared" si="5"/>
        <v>3814.8148148148152</v>
      </c>
      <c r="H26" s="1">
        <f t="shared" si="5"/>
        <v>4095.7810718358041</v>
      </c>
      <c r="I26" s="1">
        <f t="shared" si="5"/>
        <v>1474.7596153846152</v>
      </c>
    </row>
    <row r="27" spans="1:9" s="1" customFormat="1" ht="10.199999999999999" x14ac:dyDescent="0.2">
      <c r="A27" s="1" t="s">
        <v>71</v>
      </c>
      <c r="B27" s="1">
        <f t="shared" si="4"/>
        <v>4734.430082256169</v>
      </c>
      <c r="C27" s="1">
        <f t="shared" si="4"/>
        <v>546.14549402823025</v>
      </c>
      <c r="D27" s="1">
        <f t="shared" si="4"/>
        <v>1088.1316098707402</v>
      </c>
      <c r="E27" s="1">
        <f t="shared" si="4"/>
        <v>638.27433628318579</v>
      </c>
      <c r="F27" s="1">
        <f t="shared" si="3"/>
        <v>2462.0135308577519</v>
      </c>
      <c r="G27" s="1">
        <f t="shared" si="5"/>
        <v>1009.5238095238095</v>
      </c>
      <c r="H27" s="1">
        <f t="shared" si="5"/>
        <v>1045.4545454545453</v>
      </c>
      <c r="I27" s="1">
        <f t="shared" si="5"/>
        <v>407.03517587939706</v>
      </c>
    </row>
    <row r="28" spans="1:9" s="1" customFormat="1" ht="10.199999999999999" x14ac:dyDescent="0.2">
      <c r="A28" s="1" t="s">
        <v>72</v>
      </c>
      <c r="B28" s="1">
        <f t="shared" si="4"/>
        <v>4222.5201072386062</v>
      </c>
      <c r="C28" s="1">
        <f t="shared" si="4"/>
        <v>468.05736636245109</v>
      </c>
      <c r="D28" s="1">
        <f t="shared" si="4"/>
        <v>1074.7422680412371</v>
      </c>
      <c r="E28" s="1">
        <f t="shared" si="4"/>
        <v>601.14285714285711</v>
      </c>
      <c r="F28" s="1">
        <f t="shared" si="3"/>
        <v>2080.0122132002839</v>
      </c>
      <c r="G28" s="1">
        <f t="shared" si="5"/>
        <v>847.35202492211829</v>
      </c>
      <c r="H28" s="1">
        <f t="shared" si="5"/>
        <v>898.87640449438186</v>
      </c>
      <c r="I28" s="1">
        <f t="shared" si="5"/>
        <v>333.78378378378375</v>
      </c>
    </row>
    <row r="29" spans="1:9" s="1" customFormat="1" ht="10.199999999999999" x14ac:dyDescent="0.2">
      <c r="A29" s="1" t="s">
        <v>73</v>
      </c>
      <c r="B29" s="1">
        <f t="shared" si="4"/>
        <v>5174.8251748251751</v>
      </c>
      <c r="C29" s="1">
        <f t="shared" si="4"/>
        <v>396.07843137254906</v>
      </c>
      <c r="D29" s="1">
        <f t="shared" si="4"/>
        <v>799.38744257274129</v>
      </c>
      <c r="E29" s="1">
        <f t="shared" si="4"/>
        <v>474.71910112359552</v>
      </c>
      <c r="F29" s="1">
        <f t="shared" si="3"/>
        <v>1848.0748227929985</v>
      </c>
      <c r="G29" s="1">
        <f t="shared" si="5"/>
        <v>694.14316702819963</v>
      </c>
      <c r="H29" s="1">
        <f t="shared" si="5"/>
        <v>829.83193277310909</v>
      </c>
      <c r="I29" s="1">
        <f t="shared" si="5"/>
        <v>324.0997229916897</v>
      </c>
    </row>
    <row r="30" spans="1:9" s="1" customFormat="1" ht="10.199999999999999" x14ac:dyDescent="0.2">
      <c r="A30" s="1" t="s">
        <v>74</v>
      </c>
      <c r="B30" s="1">
        <f t="shared" si="4"/>
        <v>4742.4242424242429</v>
      </c>
      <c r="C30" s="1">
        <f t="shared" si="4"/>
        <v>386.36363636363632</v>
      </c>
      <c r="D30" s="1">
        <f t="shared" si="4"/>
        <v>750</v>
      </c>
      <c r="E30" s="1">
        <f t="shared" si="4"/>
        <v>464.86486486486484</v>
      </c>
      <c r="F30" s="1">
        <f t="shared" si="3"/>
        <v>1775.4364764674042</v>
      </c>
      <c r="G30" s="1">
        <f t="shared" si="5"/>
        <v>714.28571428571422</v>
      </c>
      <c r="H30" s="1">
        <f t="shared" si="5"/>
        <v>803.41880341880346</v>
      </c>
      <c r="I30" s="1">
        <f t="shared" si="5"/>
        <v>257.73195876288662</v>
      </c>
    </row>
    <row r="31" spans="1:9" s="1" customFormat="1" ht="10.199999999999999" x14ac:dyDescent="0.2">
      <c r="A31" s="1" t="s">
        <v>75</v>
      </c>
      <c r="B31" s="1">
        <f t="shared" si="4"/>
        <v>5485.2941176470586</v>
      </c>
      <c r="C31" s="1">
        <f t="shared" si="4"/>
        <v>434.78260869565224</v>
      </c>
      <c r="D31" s="1">
        <f t="shared" si="4"/>
        <v>987.6543209876545</v>
      </c>
      <c r="E31" s="1">
        <f t="shared" si="4"/>
        <v>409.52380952380952</v>
      </c>
      <c r="F31" s="1">
        <f t="shared" si="3"/>
        <v>1862.3438745681638</v>
      </c>
      <c r="G31" s="1">
        <f t="shared" si="5"/>
        <v>679.24528301886789</v>
      </c>
      <c r="H31" s="1">
        <f t="shared" si="5"/>
        <v>901.4084507042254</v>
      </c>
      <c r="I31" s="1">
        <f t="shared" si="5"/>
        <v>281.69014084507046</v>
      </c>
    </row>
    <row r="32" spans="1:9" s="1" customFormat="1" ht="10.199999999999999" x14ac:dyDescent="0.2">
      <c r="A32" s="1" t="s">
        <v>76</v>
      </c>
      <c r="B32" s="1">
        <f t="shared" si="4"/>
        <v>14684.210526315788</v>
      </c>
      <c r="C32" s="1">
        <f t="shared" si="4"/>
        <v>904.7619047619047</v>
      </c>
      <c r="D32" s="1">
        <f t="shared" si="4"/>
        <v>2617.6470588235293</v>
      </c>
      <c r="E32" s="1">
        <f t="shared" si="4"/>
        <v>1041.6666666666667</v>
      </c>
      <c r="F32" s="1">
        <f t="shared" si="3"/>
        <v>4719.5644599303141</v>
      </c>
      <c r="G32" s="1">
        <f t="shared" si="5"/>
        <v>1720</v>
      </c>
      <c r="H32" s="1">
        <f t="shared" si="5"/>
        <v>2267.8571428571431</v>
      </c>
      <c r="I32" s="1">
        <f t="shared" si="5"/>
        <v>731.70731707317077</v>
      </c>
    </row>
    <row r="33" spans="1:9" s="1" customFormat="1" ht="10.199999999999999" x14ac:dyDescent="0.2"/>
    <row r="34" spans="1:9" s="1" customFormat="1" ht="10.199999999999999" x14ac:dyDescent="0.2">
      <c r="A34" s="1" t="s">
        <v>247</v>
      </c>
      <c r="B34" s="5">
        <v>50.5</v>
      </c>
      <c r="C34" s="5">
        <v>55.1</v>
      </c>
      <c r="D34" s="5">
        <v>49.7</v>
      </c>
      <c r="E34" s="5">
        <v>54.1</v>
      </c>
      <c r="F34" s="5">
        <f t="shared" ref="F34:F43" si="6">F12*100/F23</f>
        <v>49.026258012334637</v>
      </c>
      <c r="G34" s="5">
        <v>49.4</v>
      </c>
      <c r="H34" s="5">
        <v>48.7</v>
      </c>
      <c r="I34" s="5">
        <v>49</v>
      </c>
    </row>
    <row r="35" spans="1:9" s="1" customFormat="1" ht="10.199999999999999" x14ac:dyDescent="0.2">
      <c r="A35" s="1" t="s">
        <v>68</v>
      </c>
      <c r="B35" s="5">
        <v>8.1</v>
      </c>
      <c r="C35" s="5">
        <v>6.3</v>
      </c>
      <c r="D35" s="5">
        <v>12.4</v>
      </c>
      <c r="E35" s="5">
        <v>4.7</v>
      </c>
      <c r="F35" s="5">
        <f t="shared" si="6"/>
        <v>7.2814100993979238</v>
      </c>
      <c r="G35" s="5">
        <v>8.1999999999999993</v>
      </c>
      <c r="H35" s="5">
        <v>6.7</v>
      </c>
      <c r="I35" s="5">
        <v>6.3</v>
      </c>
    </row>
    <row r="36" spans="1:9" s="1" customFormat="1" ht="10.199999999999999" x14ac:dyDescent="0.2">
      <c r="A36" s="1" t="s">
        <v>69</v>
      </c>
      <c r="B36" s="5">
        <v>49.1</v>
      </c>
      <c r="C36" s="5">
        <v>60.5</v>
      </c>
      <c r="D36" s="5">
        <v>52.9</v>
      </c>
      <c r="E36" s="5">
        <v>38.6</v>
      </c>
      <c r="F36" s="5">
        <f t="shared" si="6"/>
        <v>47.620573534197632</v>
      </c>
      <c r="G36" s="5">
        <v>45.9</v>
      </c>
      <c r="H36" s="5">
        <v>53.7</v>
      </c>
      <c r="I36" s="5">
        <v>36.1</v>
      </c>
    </row>
    <row r="37" spans="1:9" s="1" customFormat="1" ht="10.199999999999999" x14ac:dyDescent="0.2">
      <c r="A37" s="1" t="s">
        <v>70</v>
      </c>
      <c r="B37" s="5">
        <v>88.5</v>
      </c>
      <c r="C37" s="5">
        <v>96.1</v>
      </c>
      <c r="D37" s="5">
        <v>86.6</v>
      </c>
      <c r="E37" s="5">
        <v>88.9</v>
      </c>
      <c r="F37" s="5">
        <f t="shared" si="6"/>
        <v>87.561946888617157</v>
      </c>
      <c r="G37" s="5">
        <v>89.1</v>
      </c>
      <c r="H37" s="5">
        <v>87.7</v>
      </c>
      <c r="I37" s="5">
        <v>83.2</v>
      </c>
    </row>
    <row r="38" spans="1:9" s="1" customFormat="1" ht="10.199999999999999" x14ac:dyDescent="0.2">
      <c r="A38" s="1" t="s">
        <v>71</v>
      </c>
      <c r="B38" s="5">
        <v>85.1</v>
      </c>
      <c r="C38" s="5">
        <v>92.1</v>
      </c>
      <c r="D38" s="5">
        <v>85.1</v>
      </c>
      <c r="E38" s="5">
        <v>90.4</v>
      </c>
      <c r="F38" s="5">
        <f t="shared" si="6"/>
        <v>82.16851673009279</v>
      </c>
      <c r="G38" s="5">
        <v>84</v>
      </c>
      <c r="H38" s="5">
        <v>81.400000000000006</v>
      </c>
      <c r="I38" s="5">
        <v>79.599999999999994</v>
      </c>
    </row>
    <row r="39" spans="1:9" s="1" customFormat="1" ht="10.199999999999999" x14ac:dyDescent="0.2">
      <c r="A39" s="1" t="s">
        <v>72</v>
      </c>
      <c r="B39" s="5">
        <v>74.599999999999994</v>
      </c>
      <c r="C39" s="5">
        <v>76.7</v>
      </c>
      <c r="D39" s="5">
        <v>77.599999999999994</v>
      </c>
      <c r="E39" s="5">
        <v>87.5</v>
      </c>
      <c r="F39" s="5">
        <f t="shared" si="6"/>
        <v>68.797672961654357</v>
      </c>
      <c r="G39" s="5">
        <v>64.2</v>
      </c>
      <c r="H39" s="5">
        <v>71.2</v>
      </c>
      <c r="I39" s="5">
        <v>74</v>
      </c>
    </row>
    <row r="40" spans="1:9" s="1" customFormat="1" ht="10.199999999999999" x14ac:dyDescent="0.2">
      <c r="A40" s="1" t="s">
        <v>73</v>
      </c>
      <c r="B40" s="5">
        <v>57.2</v>
      </c>
      <c r="C40" s="5">
        <v>51</v>
      </c>
      <c r="D40" s="5">
        <v>65.3</v>
      </c>
      <c r="E40" s="5">
        <v>71.2</v>
      </c>
      <c r="F40" s="5">
        <f t="shared" si="6"/>
        <v>51.350734737340062</v>
      </c>
      <c r="G40" s="5">
        <v>46.1</v>
      </c>
      <c r="H40" s="5">
        <v>47.6</v>
      </c>
      <c r="I40" s="5">
        <v>72.2</v>
      </c>
    </row>
    <row r="41" spans="1:9" s="1" customFormat="1" ht="10.199999999999999" x14ac:dyDescent="0.2">
      <c r="A41" s="1" t="s">
        <v>74</v>
      </c>
      <c r="B41" s="5">
        <v>13.2</v>
      </c>
      <c r="C41" s="5">
        <v>4.4000000000000004</v>
      </c>
      <c r="D41" s="5">
        <v>22</v>
      </c>
      <c r="E41" s="5">
        <v>18.5</v>
      </c>
      <c r="F41" s="5">
        <f t="shared" si="6"/>
        <v>10.082027849070517</v>
      </c>
      <c r="G41" s="5">
        <v>8.4</v>
      </c>
      <c r="H41" s="5">
        <v>11.7</v>
      </c>
      <c r="I41" s="5">
        <v>9.6999999999999993</v>
      </c>
    </row>
    <row r="42" spans="1:9" s="1" customFormat="1" ht="10.199999999999999" x14ac:dyDescent="0.2">
      <c r="A42" s="1" t="s">
        <v>75</v>
      </c>
      <c r="B42" s="5">
        <v>6.8</v>
      </c>
      <c r="C42" s="5">
        <v>2.2999999999999998</v>
      </c>
      <c r="D42" s="5">
        <v>8.1</v>
      </c>
      <c r="E42" s="5">
        <v>10.5</v>
      </c>
      <c r="F42" s="5">
        <f t="shared" si="6"/>
        <v>6.4434931506849313</v>
      </c>
      <c r="G42" s="5">
        <v>5.3</v>
      </c>
      <c r="H42" s="5">
        <v>7.1</v>
      </c>
      <c r="I42" s="5">
        <v>7.1</v>
      </c>
    </row>
    <row r="43" spans="1:9" s="1" customFormat="1" ht="10.199999999999999" x14ac:dyDescent="0.2">
      <c r="A43" s="1" t="s">
        <v>76</v>
      </c>
      <c r="B43" s="5">
        <v>3.8</v>
      </c>
      <c r="C43" s="5">
        <v>2.1</v>
      </c>
      <c r="D43" s="5">
        <v>3.4</v>
      </c>
      <c r="E43" s="5">
        <v>4.8</v>
      </c>
      <c r="F43" s="5">
        <f t="shared" si="6"/>
        <v>4.2376791692967588</v>
      </c>
      <c r="G43" s="5">
        <v>2.5</v>
      </c>
      <c r="H43" s="5">
        <v>5.6</v>
      </c>
      <c r="I43" s="5">
        <v>4.0999999999999996</v>
      </c>
    </row>
    <row r="44" spans="1:9" s="1" customFormat="1" ht="10.199999999999999" x14ac:dyDescent="0.2">
      <c r="A44" s="13" t="s">
        <v>251</v>
      </c>
      <c r="B44" s="13"/>
      <c r="C44" s="13"/>
      <c r="D44" s="13"/>
      <c r="E44" s="13"/>
      <c r="F44" s="13"/>
      <c r="G44" s="13"/>
      <c r="H44" s="13"/>
      <c r="I44" s="13"/>
    </row>
    <row r="45" spans="1:9" s="1" customFormat="1" ht="10.199999999999999" x14ac:dyDescent="0.2">
      <c r="B45" s="5"/>
      <c r="C45" s="5"/>
      <c r="D45" s="5"/>
      <c r="E45" s="5"/>
      <c r="F45" s="5"/>
      <c r="G45" s="5"/>
      <c r="H45" s="5"/>
      <c r="I45" s="5"/>
    </row>
  </sheetData>
  <mergeCells count="1">
    <mergeCell ref="A44:I4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221A-BA2C-4B08-9F54-164150479720}">
  <dimension ref="A1:I57"/>
  <sheetViews>
    <sheetView view="pageBreakPreview" topLeftCell="A12" zoomScale="125" zoomScaleNormal="100" zoomScaleSheetLayoutView="125" workbookViewId="0">
      <selection activeCell="A39" sqref="A39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273</v>
      </c>
    </row>
    <row r="2" spans="1:9" s="1" customFormat="1" ht="10.199999999999999" x14ac:dyDescent="0.2">
      <c r="A2" s="2" t="s">
        <v>258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77</v>
      </c>
    </row>
    <row r="4" spans="1:9" s="1" customFormat="1" ht="10.199999999999999" x14ac:dyDescent="0.2"/>
    <row r="5" spans="1:9" s="1" customFormat="1" ht="10.199999999999999" x14ac:dyDescent="0.2">
      <c r="A5" s="1" t="s">
        <v>78</v>
      </c>
      <c r="B5" s="1">
        <f t="shared" ref="B5:B15" si="0">SUM(C5:F5)</f>
        <v>16781</v>
      </c>
      <c r="C5" s="1">
        <f>SUM(C6:C15)</f>
        <v>1503</v>
      </c>
      <c r="D5" s="1">
        <f>SUM(D6:D15)</f>
        <v>4887</v>
      </c>
      <c r="E5" s="1">
        <f>SUM(E6:E15)</f>
        <v>1882</v>
      </c>
      <c r="F5" s="1">
        <f t="shared" ref="F5:F15" si="1">G5+H5+I5</f>
        <v>8509</v>
      </c>
      <c r="G5" s="1">
        <f>SUM(G6:G15)</f>
        <v>3099</v>
      </c>
      <c r="H5" s="1">
        <f>SUM(H6:H15)</f>
        <v>3910</v>
      </c>
      <c r="I5" s="1">
        <f>SUM(I6:I15)</f>
        <v>1500</v>
      </c>
    </row>
    <row r="6" spans="1:9" s="1" customFormat="1" ht="10.199999999999999" x14ac:dyDescent="0.2">
      <c r="A6" s="1" t="s">
        <v>79</v>
      </c>
      <c r="B6" s="1">
        <f t="shared" si="0"/>
        <v>5047</v>
      </c>
      <c r="C6" s="1">
        <v>107</v>
      </c>
      <c r="D6" s="1">
        <v>1595</v>
      </c>
      <c r="E6" s="1">
        <v>230</v>
      </c>
      <c r="F6" s="1">
        <f t="shared" si="1"/>
        <v>3115</v>
      </c>
      <c r="G6" s="1">
        <v>902</v>
      </c>
      <c r="H6" s="1">
        <v>1384</v>
      </c>
      <c r="I6" s="1">
        <v>829</v>
      </c>
    </row>
    <row r="7" spans="1:9" s="1" customFormat="1" ht="10.199999999999999" x14ac:dyDescent="0.2">
      <c r="A7" s="1" t="s">
        <v>80</v>
      </c>
      <c r="B7" s="1">
        <f t="shared" si="0"/>
        <v>2779</v>
      </c>
      <c r="C7" s="1">
        <v>270</v>
      </c>
      <c r="D7" s="1">
        <v>330</v>
      </c>
      <c r="E7" s="1">
        <v>454</v>
      </c>
      <c r="F7" s="1">
        <f t="shared" si="1"/>
        <v>1725</v>
      </c>
      <c r="G7" s="1">
        <v>743</v>
      </c>
      <c r="H7" s="1">
        <v>890</v>
      </c>
      <c r="I7" s="1">
        <v>92</v>
      </c>
    </row>
    <row r="8" spans="1:9" s="1" customFormat="1" ht="10.199999999999999" x14ac:dyDescent="0.2">
      <c r="A8" s="1" t="s">
        <v>81</v>
      </c>
      <c r="B8" s="1">
        <f t="shared" si="0"/>
        <v>3196</v>
      </c>
      <c r="C8" s="1">
        <v>505</v>
      </c>
      <c r="D8" s="1">
        <v>516</v>
      </c>
      <c r="E8" s="1">
        <v>530</v>
      </c>
      <c r="F8" s="1">
        <f t="shared" si="1"/>
        <v>1645</v>
      </c>
      <c r="G8" s="1">
        <v>797</v>
      </c>
      <c r="H8" s="1">
        <v>598</v>
      </c>
      <c r="I8" s="1">
        <v>250</v>
      </c>
    </row>
    <row r="9" spans="1:9" s="1" customFormat="1" ht="10.199999999999999" x14ac:dyDescent="0.2">
      <c r="A9" s="1" t="s">
        <v>82</v>
      </c>
      <c r="B9" s="1">
        <f t="shared" si="0"/>
        <v>541</v>
      </c>
      <c r="C9" s="1">
        <v>77</v>
      </c>
      <c r="D9" s="1">
        <v>121</v>
      </c>
      <c r="E9" s="1">
        <v>64</v>
      </c>
      <c r="F9" s="1">
        <f t="shared" si="1"/>
        <v>279</v>
      </c>
      <c r="G9" s="1">
        <v>76</v>
      </c>
      <c r="H9" s="1">
        <v>192</v>
      </c>
      <c r="I9" s="1">
        <v>11</v>
      </c>
    </row>
    <row r="10" spans="1:9" s="1" customFormat="1" ht="10.199999999999999" x14ac:dyDescent="0.2">
      <c r="A10" s="1" t="s">
        <v>83</v>
      </c>
      <c r="B10" s="1">
        <f t="shared" si="0"/>
        <v>661</v>
      </c>
      <c r="C10" s="1">
        <v>63</v>
      </c>
      <c r="D10" s="1">
        <v>207</v>
      </c>
      <c r="E10" s="1">
        <v>110</v>
      </c>
      <c r="F10" s="1">
        <f t="shared" si="1"/>
        <v>281</v>
      </c>
      <c r="G10" s="1">
        <v>116</v>
      </c>
      <c r="H10" s="1">
        <v>128</v>
      </c>
      <c r="I10" s="1">
        <v>37</v>
      </c>
    </row>
    <row r="11" spans="1:9" s="1" customFormat="1" ht="10.199999999999999" x14ac:dyDescent="0.2">
      <c r="A11" s="1" t="s">
        <v>84</v>
      </c>
      <c r="B11" s="1">
        <f t="shared" si="0"/>
        <v>1497</v>
      </c>
      <c r="C11" s="1">
        <v>133</v>
      </c>
      <c r="D11" s="1">
        <v>509</v>
      </c>
      <c r="E11" s="1">
        <v>235</v>
      </c>
      <c r="F11" s="1">
        <f t="shared" si="1"/>
        <v>620</v>
      </c>
      <c r="G11" s="1">
        <v>178</v>
      </c>
      <c r="H11" s="1">
        <v>341</v>
      </c>
      <c r="I11" s="1">
        <v>101</v>
      </c>
    </row>
    <row r="12" spans="1:9" s="1" customFormat="1" ht="10.199999999999999" x14ac:dyDescent="0.2">
      <c r="A12" s="1" t="s">
        <v>85</v>
      </c>
      <c r="B12" s="1">
        <f t="shared" si="0"/>
        <v>1486</v>
      </c>
      <c r="C12" s="1">
        <v>127</v>
      </c>
      <c r="D12" s="1">
        <v>783</v>
      </c>
      <c r="E12" s="1">
        <v>136</v>
      </c>
      <c r="F12" s="1">
        <f t="shared" si="1"/>
        <v>440</v>
      </c>
      <c r="G12" s="1">
        <v>176</v>
      </c>
      <c r="H12" s="1">
        <v>156</v>
      </c>
      <c r="I12" s="1">
        <v>108</v>
      </c>
    </row>
    <row r="13" spans="1:9" s="1" customFormat="1" ht="10.199999999999999" x14ac:dyDescent="0.2">
      <c r="A13" s="1" t="s">
        <v>88</v>
      </c>
      <c r="B13" s="1">
        <f t="shared" si="0"/>
        <v>816</v>
      </c>
      <c r="C13" s="1">
        <v>74</v>
      </c>
      <c r="D13" s="1">
        <v>428</v>
      </c>
      <c r="E13" s="1">
        <v>65</v>
      </c>
      <c r="F13" s="1">
        <f t="shared" si="1"/>
        <v>249</v>
      </c>
      <c r="G13" s="1">
        <v>65</v>
      </c>
      <c r="H13" s="1">
        <v>153</v>
      </c>
      <c r="I13" s="1">
        <v>31</v>
      </c>
    </row>
    <row r="14" spans="1:9" s="1" customFormat="1" ht="10.199999999999999" x14ac:dyDescent="0.2">
      <c r="A14" s="1" t="s">
        <v>85</v>
      </c>
      <c r="B14" s="1">
        <f t="shared" si="0"/>
        <v>415</v>
      </c>
      <c r="C14" s="1">
        <v>72</v>
      </c>
      <c r="D14" s="1">
        <v>227</v>
      </c>
      <c r="E14" s="1">
        <v>41</v>
      </c>
      <c r="F14" s="1">
        <f t="shared" si="1"/>
        <v>75</v>
      </c>
      <c r="G14" s="1">
        <v>24</v>
      </c>
      <c r="H14" s="1">
        <v>29</v>
      </c>
      <c r="I14" s="1">
        <v>22</v>
      </c>
    </row>
    <row r="15" spans="1:9" s="1" customFormat="1" ht="10.199999999999999" x14ac:dyDescent="0.2">
      <c r="A15" s="1" t="s">
        <v>86</v>
      </c>
      <c r="B15" s="1">
        <f t="shared" si="0"/>
        <v>343</v>
      </c>
      <c r="C15" s="1">
        <v>75</v>
      </c>
      <c r="D15" s="1">
        <v>171</v>
      </c>
      <c r="E15" s="1">
        <v>17</v>
      </c>
      <c r="F15" s="1">
        <f t="shared" si="1"/>
        <v>80</v>
      </c>
      <c r="G15" s="1">
        <v>22</v>
      </c>
      <c r="H15" s="1">
        <v>39</v>
      </c>
      <c r="I15" s="1">
        <v>19</v>
      </c>
    </row>
    <row r="16" spans="1:9" s="1" customFormat="1" ht="10.199999999999999" x14ac:dyDescent="0.2">
      <c r="A16" s="1" t="s">
        <v>19</v>
      </c>
      <c r="B16" s="5">
        <v>5.4</v>
      </c>
      <c r="C16" s="5">
        <v>6.5</v>
      </c>
      <c r="D16" s="5">
        <v>7</v>
      </c>
      <c r="E16" s="5">
        <v>6</v>
      </c>
      <c r="G16" s="5">
        <v>4.5</v>
      </c>
      <c r="H16" s="5">
        <v>3.6</v>
      </c>
      <c r="I16" s="5">
        <v>0.9</v>
      </c>
    </row>
    <row r="17" spans="1:9" s="1" customFormat="1" ht="10.199999999999999" x14ac:dyDescent="0.2">
      <c r="B17" s="5"/>
      <c r="C17" s="5"/>
      <c r="D17" s="5"/>
      <c r="E17" s="5"/>
      <c r="G17" s="5"/>
      <c r="H17" s="5"/>
      <c r="I17" s="5"/>
    </row>
    <row r="18" spans="1:9" s="1" customFormat="1" ht="10.199999999999999" x14ac:dyDescent="0.2">
      <c r="A18" s="1" t="s">
        <v>284</v>
      </c>
      <c r="B18" s="5">
        <f>SUM(B12:B15)*100/B5</f>
        <v>18.234908527501339</v>
      </c>
      <c r="C18" s="5">
        <f t="shared" ref="C18:I18" si="2">SUM(C12:C15)*100/C5</f>
        <v>23.15369261477046</v>
      </c>
      <c r="D18" s="5">
        <f t="shared" si="2"/>
        <v>32.924084305299772</v>
      </c>
      <c r="E18" s="5">
        <f t="shared" si="2"/>
        <v>13.761955366631243</v>
      </c>
      <c r="F18" s="5">
        <f t="shared" si="2"/>
        <v>9.9189093900575855</v>
      </c>
      <c r="G18" s="5">
        <f t="shared" si="2"/>
        <v>9.2610519522426582</v>
      </c>
      <c r="H18" s="5">
        <f t="shared" si="2"/>
        <v>9.6419437340153458</v>
      </c>
      <c r="I18" s="5">
        <f t="shared" si="2"/>
        <v>12</v>
      </c>
    </row>
    <row r="19" spans="1:9" s="1" customFormat="1" ht="10.199999999999999" x14ac:dyDescent="0.2">
      <c r="A19" s="1" t="s">
        <v>285</v>
      </c>
      <c r="B19" s="5">
        <f>SUM(B14:B15)*100/B5</f>
        <v>4.5170132888385677</v>
      </c>
      <c r="C19" s="5">
        <f t="shared" ref="C19:I19" si="3">SUM(C14:C15)*100/C5</f>
        <v>9.780439121756487</v>
      </c>
      <c r="D19" s="5">
        <f t="shared" si="3"/>
        <v>8.1440556578678134</v>
      </c>
      <c r="E19" s="5">
        <f t="shared" si="3"/>
        <v>3.0818278427205099</v>
      </c>
      <c r="F19" s="5">
        <f t="shared" si="3"/>
        <v>1.8216006581266895</v>
      </c>
      <c r="G19" s="5">
        <f t="shared" si="3"/>
        <v>1.484349790254921</v>
      </c>
      <c r="H19" s="5">
        <f t="shared" si="3"/>
        <v>1.7391304347826086</v>
      </c>
      <c r="I19" s="5">
        <f t="shared" si="3"/>
        <v>2.7333333333333334</v>
      </c>
    </row>
    <row r="20" spans="1:9" s="1" customFormat="1" ht="10.199999999999999" x14ac:dyDescent="0.2">
      <c r="B20" s="5"/>
      <c r="C20" s="5"/>
      <c r="D20" s="5"/>
      <c r="E20" s="5"/>
      <c r="G20" s="5"/>
      <c r="H20" s="5"/>
      <c r="I20" s="5"/>
    </row>
    <row r="21" spans="1:9" s="1" customFormat="1" ht="10.199999999999999" x14ac:dyDescent="0.2"/>
    <row r="22" spans="1:9" s="1" customFormat="1" ht="10.199999999999999" x14ac:dyDescent="0.2">
      <c r="A22" s="1" t="s">
        <v>87</v>
      </c>
      <c r="B22" s="1">
        <f t="shared" ref="B22:B32" si="4">SUM(C22:F22)</f>
        <v>15378</v>
      </c>
      <c r="C22" s="1">
        <f>SUM(C23:C32)</f>
        <v>1415</v>
      </c>
      <c r="D22" s="1">
        <f>SUM(D23:D32)</f>
        <v>3639</v>
      </c>
      <c r="E22" s="1">
        <f>SUM(E23:E32)</f>
        <v>1894</v>
      </c>
      <c r="F22" s="1">
        <f t="shared" ref="F22:F32" si="5">G22+H22+I22</f>
        <v>8430</v>
      </c>
      <c r="G22" s="1">
        <f>SUM(G23:G32)</f>
        <v>3068</v>
      </c>
      <c r="H22" s="1">
        <f>SUM(H23:H32)</f>
        <v>3885</v>
      </c>
      <c r="I22" s="1">
        <f>SUM(I23:I32)</f>
        <v>1477</v>
      </c>
    </row>
    <row r="23" spans="1:9" s="1" customFormat="1" ht="10.199999999999999" x14ac:dyDescent="0.2">
      <c r="A23" s="1" t="s">
        <v>79</v>
      </c>
      <c r="B23" s="1">
        <f t="shared" si="4"/>
        <v>5922</v>
      </c>
      <c r="C23" s="1">
        <v>138</v>
      </c>
      <c r="D23" s="1">
        <v>1792</v>
      </c>
      <c r="E23" s="1">
        <v>308</v>
      </c>
      <c r="F23" s="1">
        <f t="shared" si="5"/>
        <v>3684</v>
      </c>
      <c r="G23" s="1">
        <v>1104</v>
      </c>
      <c r="H23" s="1">
        <v>1597</v>
      </c>
      <c r="I23" s="1">
        <v>983</v>
      </c>
    </row>
    <row r="24" spans="1:9" s="1" customFormat="1" ht="10.199999999999999" x14ac:dyDescent="0.2">
      <c r="A24" s="1" t="s">
        <v>80</v>
      </c>
      <c r="B24" s="1">
        <f t="shared" si="4"/>
        <v>3871</v>
      </c>
      <c r="C24" s="1">
        <v>353</v>
      </c>
      <c r="D24" s="1">
        <v>352</v>
      </c>
      <c r="E24" s="1">
        <v>698</v>
      </c>
      <c r="F24" s="1">
        <f t="shared" si="5"/>
        <v>2468</v>
      </c>
      <c r="G24" s="1">
        <v>1013</v>
      </c>
      <c r="H24" s="1">
        <v>1297</v>
      </c>
      <c r="I24" s="1">
        <v>158</v>
      </c>
    </row>
    <row r="25" spans="1:9" s="1" customFormat="1" ht="10.199999999999999" x14ac:dyDescent="0.2">
      <c r="A25" s="1" t="s">
        <v>81</v>
      </c>
      <c r="B25" s="1">
        <f t="shared" si="4"/>
        <v>2910</v>
      </c>
      <c r="C25" s="1">
        <v>491</v>
      </c>
      <c r="D25" s="1">
        <v>552</v>
      </c>
      <c r="E25" s="1">
        <v>441</v>
      </c>
      <c r="F25" s="1">
        <f t="shared" si="5"/>
        <v>1426</v>
      </c>
      <c r="G25" s="1">
        <v>692</v>
      </c>
      <c r="H25" s="1">
        <v>546</v>
      </c>
      <c r="I25" s="1">
        <v>188</v>
      </c>
    </row>
    <row r="26" spans="1:9" s="1" customFormat="1" ht="10.199999999999999" x14ac:dyDescent="0.2">
      <c r="A26" s="1" t="s">
        <v>82</v>
      </c>
      <c r="B26" s="1">
        <f t="shared" si="4"/>
        <v>402</v>
      </c>
      <c r="C26" s="1">
        <v>60</v>
      </c>
      <c r="D26" s="1">
        <v>119</v>
      </c>
      <c r="E26" s="1">
        <v>30</v>
      </c>
      <c r="F26" s="1">
        <f t="shared" si="5"/>
        <v>193</v>
      </c>
      <c r="G26" s="1">
        <v>56</v>
      </c>
      <c r="H26" s="1">
        <v>123</v>
      </c>
      <c r="I26" s="1">
        <v>14</v>
      </c>
    </row>
    <row r="27" spans="1:9" s="1" customFormat="1" ht="10.199999999999999" x14ac:dyDescent="0.2">
      <c r="A27" s="1" t="s">
        <v>83</v>
      </c>
      <c r="B27" s="1">
        <f t="shared" si="4"/>
        <v>436</v>
      </c>
      <c r="C27" s="1">
        <v>71</v>
      </c>
      <c r="D27" s="1">
        <v>133</v>
      </c>
      <c r="E27" s="1">
        <v>56</v>
      </c>
      <c r="F27" s="1">
        <f t="shared" si="5"/>
        <v>176</v>
      </c>
      <c r="G27" s="1">
        <v>79</v>
      </c>
      <c r="H27" s="1">
        <v>78</v>
      </c>
      <c r="I27" s="1">
        <v>19</v>
      </c>
    </row>
    <row r="28" spans="1:9" s="1" customFormat="1" ht="10.199999999999999" x14ac:dyDescent="0.2">
      <c r="A28" s="1" t="s">
        <v>84</v>
      </c>
      <c r="B28" s="1">
        <f t="shared" si="4"/>
        <v>686</v>
      </c>
      <c r="C28" s="1">
        <v>110</v>
      </c>
      <c r="D28" s="1">
        <v>157</v>
      </c>
      <c r="E28" s="1">
        <v>215</v>
      </c>
      <c r="F28" s="1">
        <f t="shared" si="5"/>
        <v>204</v>
      </c>
      <c r="G28" s="1">
        <v>62</v>
      </c>
      <c r="H28" s="1">
        <v>90</v>
      </c>
      <c r="I28" s="1">
        <v>52</v>
      </c>
    </row>
    <row r="29" spans="1:9" s="1" customFormat="1" ht="10.199999999999999" x14ac:dyDescent="0.2">
      <c r="A29" s="1" t="s">
        <v>85</v>
      </c>
      <c r="B29" s="1">
        <f t="shared" si="4"/>
        <v>650</v>
      </c>
      <c r="C29" s="1">
        <v>101</v>
      </c>
      <c r="D29" s="1">
        <v>277</v>
      </c>
      <c r="E29" s="1">
        <v>94</v>
      </c>
      <c r="F29" s="1">
        <f t="shared" si="5"/>
        <v>178</v>
      </c>
      <c r="G29" s="1">
        <v>33</v>
      </c>
      <c r="H29" s="1">
        <v>106</v>
      </c>
      <c r="I29" s="1">
        <v>39</v>
      </c>
    </row>
    <row r="30" spans="1:9" s="1" customFormat="1" ht="10.199999999999999" x14ac:dyDescent="0.2">
      <c r="A30" s="1" t="s">
        <v>88</v>
      </c>
      <c r="B30" s="1">
        <f t="shared" si="4"/>
        <v>249</v>
      </c>
      <c r="C30" s="1">
        <v>42</v>
      </c>
      <c r="D30" s="1">
        <v>129</v>
      </c>
      <c r="E30" s="1">
        <v>34</v>
      </c>
      <c r="F30" s="1">
        <f t="shared" si="5"/>
        <v>44</v>
      </c>
      <c r="G30" s="1">
        <v>11</v>
      </c>
      <c r="H30" s="1">
        <v>24</v>
      </c>
      <c r="I30" s="1">
        <v>9</v>
      </c>
    </row>
    <row r="31" spans="1:9" s="1" customFormat="1" ht="10.199999999999999" x14ac:dyDescent="0.2">
      <c r="A31" s="1" t="s">
        <v>85</v>
      </c>
      <c r="B31" s="1">
        <f t="shared" si="4"/>
        <v>168</v>
      </c>
      <c r="C31" s="1">
        <v>33</v>
      </c>
      <c r="D31" s="1">
        <v>87</v>
      </c>
      <c r="E31" s="1">
        <v>11</v>
      </c>
      <c r="F31" s="1">
        <f t="shared" si="5"/>
        <v>37</v>
      </c>
      <c r="G31" s="1">
        <v>12</v>
      </c>
      <c r="H31" s="1">
        <v>18</v>
      </c>
      <c r="I31" s="1">
        <v>7</v>
      </c>
    </row>
    <row r="32" spans="1:9" s="1" customFormat="1" ht="10.199999999999999" x14ac:dyDescent="0.2">
      <c r="A32" s="1" t="s">
        <v>86</v>
      </c>
      <c r="B32" s="1">
        <f t="shared" si="4"/>
        <v>84</v>
      </c>
      <c r="C32" s="1">
        <v>16</v>
      </c>
      <c r="D32" s="1">
        <v>41</v>
      </c>
      <c r="E32" s="1">
        <v>7</v>
      </c>
      <c r="F32" s="1">
        <f t="shared" si="5"/>
        <v>20</v>
      </c>
      <c r="G32" s="1">
        <v>6</v>
      </c>
      <c r="H32" s="1">
        <v>6</v>
      </c>
      <c r="I32" s="1">
        <v>8</v>
      </c>
    </row>
    <row r="33" spans="1:9" s="1" customFormat="1" ht="10.199999999999999" x14ac:dyDescent="0.2">
      <c r="A33" s="1" t="s">
        <v>19</v>
      </c>
      <c r="B33" s="5">
        <v>2.8</v>
      </c>
      <c r="C33" s="5">
        <v>5.9</v>
      </c>
      <c r="D33" s="5">
        <v>1.3</v>
      </c>
      <c r="E33" s="5">
        <v>4.7</v>
      </c>
      <c r="G33" s="5">
        <v>2.7</v>
      </c>
      <c r="H33" s="5">
        <v>2.1</v>
      </c>
      <c r="I33" s="5">
        <v>0.7</v>
      </c>
    </row>
    <row r="34" spans="1:9" s="1" customFormat="1" ht="10.199999999999999" x14ac:dyDescent="0.2"/>
    <row r="35" spans="1:9" s="1" customFormat="1" ht="10.199999999999999" x14ac:dyDescent="0.2">
      <c r="A35" s="1" t="s">
        <v>284</v>
      </c>
      <c r="B35" s="5">
        <f>SUM(B29:B32)*100/B22</f>
        <v>7.4847184289244373</v>
      </c>
      <c r="C35" s="5">
        <f t="shared" ref="C35:I35" si="6">SUM(C29:C32)*100/C22</f>
        <v>13.568904593639576</v>
      </c>
      <c r="D35" s="5">
        <f t="shared" si="6"/>
        <v>14.674361088211047</v>
      </c>
      <c r="E35" s="5">
        <f t="shared" si="6"/>
        <v>7.7085533262935586</v>
      </c>
      <c r="F35" s="5">
        <f t="shared" si="6"/>
        <v>3.3096085409252667</v>
      </c>
      <c r="G35" s="5">
        <f t="shared" si="6"/>
        <v>2.0208604954367666</v>
      </c>
      <c r="H35" s="5">
        <f t="shared" si="6"/>
        <v>3.9639639639639639</v>
      </c>
      <c r="I35" s="5">
        <f t="shared" si="6"/>
        <v>4.2654028436018958</v>
      </c>
    </row>
    <row r="36" spans="1:9" s="1" customFormat="1" ht="10.199999999999999" x14ac:dyDescent="0.2">
      <c r="A36" s="1" t="s">
        <v>285</v>
      </c>
      <c r="B36" s="5">
        <f>SUM(B31:B32)*100/B22</f>
        <v>1.6387046429964884</v>
      </c>
      <c r="C36" s="5">
        <f t="shared" ref="C36:I36" si="7">SUM(C31:C32)*100/C22</f>
        <v>3.462897526501767</v>
      </c>
      <c r="D36" s="5">
        <f t="shared" si="7"/>
        <v>3.5174498488595769</v>
      </c>
      <c r="E36" s="5">
        <f t="shared" si="7"/>
        <v>0.9503695881731784</v>
      </c>
      <c r="F36" s="5">
        <f t="shared" si="7"/>
        <v>0.67615658362989328</v>
      </c>
      <c r="G36" s="5">
        <f t="shared" si="7"/>
        <v>0.58670143415906129</v>
      </c>
      <c r="H36" s="5">
        <f t="shared" si="7"/>
        <v>0.61776061776061775</v>
      </c>
      <c r="I36" s="5">
        <f t="shared" si="7"/>
        <v>1.0155721056194991</v>
      </c>
    </row>
    <row r="37" spans="1:9" s="1" customFormat="1" ht="10.199999999999999" x14ac:dyDescent="0.2"/>
    <row r="38" spans="1:9" s="1" customFormat="1" ht="10.199999999999999" x14ac:dyDescent="0.2">
      <c r="A38" s="1" t="s">
        <v>216</v>
      </c>
    </row>
    <row r="39" spans="1:9" s="1" customFormat="1" ht="10.199999999999999" x14ac:dyDescent="0.2"/>
    <row r="40" spans="1:9" s="1" customFormat="1" ht="10.199999999999999" x14ac:dyDescent="0.2">
      <c r="A40" s="1" t="s">
        <v>217</v>
      </c>
      <c r="B40" s="1">
        <f>SUM(C40:F40)</f>
        <v>12103</v>
      </c>
      <c r="C40" s="1">
        <f>SUM(C41:C44)</f>
        <v>1387</v>
      </c>
      <c r="D40" s="1">
        <f>SUM(D41:D44)</f>
        <v>3477</v>
      </c>
      <c r="E40" s="1">
        <f>SUM(E41:E44)</f>
        <v>1569</v>
      </c>
      <c r="F40" s="1">
        <f>G40+H40+I40</f>
        <v>5670</v>
      </c>
      <c r="G40" s="1">
        <f>SUM(G41:G44)</f>
        <v>2269</v>
      </c>
      <c r="H40" s="1">
        <f>SUM(H41:H44)</f>
        <v>2664</v>
      </c>
      <c r="I40" s="1">
        <f>SUM(I41:I44)</f>
        <v>737</v>
      </c>
    </row>
    <row r="41" spans="1:9" s="1" customFormat="1" ht="10.199999999999999" x14ac:dyDescent="0.2">
      <c r="A41" s="1" t="s">
        <v>218</v>
      </c>
      <c r="B41" s="1">
        <f>SUM(C41:F41)</f>
        <v>5914</v>
      </c>
      <c r="C41" s="1">
        <v>679</v>
      </c>
      <c r="D41" s="1">
        <v>1061</v>
      </c>
      <c r="E41" s="1">
        <v>744</v>
      </c>
      <c r="F41" s="1">
        <f>G41+H41+I41</f>
        <v>3430</v>
      </c>
      <c r="G41" s="1">
        <v>1426</v>
      </c>
      <c r="H41" s="1">
        <v>1719</v>
      </c>
      <c r="I41" s="1">
        <v>285</v>
      </c>
    </row>
    <row r="42" spans="1:9" s="1" customFormat="1" ht="10.199999999999999" x14ac:dyDescent="0.2">
      <c r="A42" s="1" t="s">
        <v>219</v>
      </c>
      <c r="B42" s="1">
        <f>SUM(C42:F42)</f>
        <v>2259</v>
      </c>
      <c r="C42" s="1">
        <v>221</v>
      </c>
      <c r="D42" s="1">
        <v>728</v>
      </c>
      <c r="E42" s="1">
        <v>375</v>
      </c>
      <c r="F42" s="1">
        <f>G42+H42+I42</f>
        <v>935</v>
      </c>
      <c r="G42" s="1">
        <v>303</v>
      </c>
      <c r="H42" s="1">
        <v>462</v>
      </c>
      <c r="I42" s="1">
        <v>170</v>
      </c>
    </row>
    <row r="43" spans="1:9" s="1" customFormat="1" ht="10.199999999999999" x14ac:dyDescent="0.2">
      <c r="A43" s="1" t="s">
        <v>220</v>
      </c>
      <c r="B43" s="1">
        <f>SUM(C43:F43)</f>
        <v>2267</v>
      </c>
      <c r="C43" s="1">
        <v>282</v>
      </c>
      <c r="D43" s="1">
        <v>879</v>
      </c>
      <c r="E43" s="1">
        <v>284</v>
      </c>
      <c r="F43" s="1">
        <f>G43+H43+I43</f>
        <v>822</v>
      </c>
      <c r="G43" s="1">
        <v>379</v>
      </c>
      <c r="H43" s="1">
        <v>245</v>
      </c>
      <c r="I43" s="1">
        <v>198</v>
      </c>
    </row>
    <row r="44" spans="1:9" s="1" customFormat="1" ht="10.199999999999999" x14ac:dyDescent="0.2">
      <c r="A44" s="1" t="s">
        <v>221</v>
      </c>
      <c r="B44" s="1">
        <f>SUM(C44:F44)</f>
        <v>1663</v>
      </c>
      <c r="C44" s="1">
        <v>205</v>
      </c>
      <c r="D44" s="1">
        <v>809</v>
      </c>
      <c r="E44" s="1">
        <v>166</v>
      </c>
      <c r="F44" s="1">
        <f>G44+H44+I44</f>
        <v>483</v>
      </c>
      <c r="G44" s="1">
        <v>161</v>
      </c>
      <c r="H44" s="1">
        <v>238</v>
      </c>
      <c r="I44" s="1">
        <v>84</v>
      </c>
    </row>
    <row r="45" spans="1:9" s="1" customFormat="1" ht="10.199999999999999" x14ac:dyDescent="0.2"/>
    <row r="46" spans="1:9" s="1" customFormat="1" ht="10.199999999999999" x14ac:dyDescent="0.2">
      <c r="A46" s="1" t="s">
        <v>222</v>
      </c>
      <c r="B46" s="1">
        <f>SUM(C46:F46)</f>
        <v>13629</v>
      </c>
      <c r="C46" s="1">
        <f>SUM(C47:C50)</f>
        <v>1690</v>
      </c>
      <c r="D46" s="1">
        <f>SUM(D47:D50)</f>
        <v>3129</v>
      </c>
      <c r="E46" s="1">
        <f>SUM(E47:E50)</f>
        <v>1809</v>
      </c>
      <c r="F46" s="1">
        <f t="shared" ref="F46:F54" si="8">G46+H46+I46</f>
        <v>7001</v>
      </c>
      <c r="G46" s="1">
        <f>SUM(G47:G50)</f>
        <v>2821</v>
      </c>
      <c r="H46" s="1">
        <f>SUM(H47:H50)</f>
        <v>3346</v>
      </c>
      <c r="I46" s="1">
        <f>SUM(I47:I50)</f>
        <v>834</v>
      </c>
    </row>
    <row r="47" spans="1:9" s="1" customFormat="1" ht="10.199999999999999" x14ac:dyDescent="0.2">
      <c r="A47" s="1" t="s">
        <v>218</v>
      </c>
      <c r="B47" s="1">
        <f>SUM(C47:F47)</f>
        <v>9915</v>
      </c>
      <c r="C47" s="1">
        <v>928</v>
      </c>
      <c r="D47" s="1">
        <v>2005</v>
      </c>
      <c r="E47" s="1">
        <v>1076</v>
      </c>
      <c r="F47" s="1">
        <f t="shared" si="8"/>
        <v>5906</v>
      </c>
      <c r="G47" s="1">
        <v>2388</v>
      </c>
      <c r="H47" s="1">
        <v>2944</v>
      </c>
      <c r="I47" s="1">
        <v>574</v>
      </c>
    </row>
    <row r="48" spans="1:9" s="1" customFormat="1" ht="10.199999999999999" x14ac:dyDescent="0.2">
      <c r="A48" s="1" t="s">
        <v>219</v>
      </c>
      <c r="B48" s="1">
        <f>SUM(C48:F48)</f>
        <v>2350</v>
      </c>
      <c r="C48" s="1">
        <v>461</v>
      </c>
      <c r="D48" s="1">
        <v>559</v>
      </c>
      <c r="E48" s="1">
        <v>629</v>
      </c>
      <c r="F48" s="1">
        <f t="shared" si="8"/>
        <v>701</v>
      </c>
      <c r="G48" s="1">
        <v>276</v>
      </c>
      <c r="H48" s="1">
        <v>260</v>
      </c>
      <c r="I48" s="1">
        <v>165</v>
      </c>
    </row>
    <row r="49" spans="1:9" s="1" customFormat="1" ht="10.199999999999999" x14ac:dyDescent="0.2">
      <c r="A49" s="1" t="s">
        <v>220</v>
      </c>
      <c r="B49" s="1">
        <f>SUM(C49:F49)</f>
        <v>839</v>
      </c>
      <c r="C49" s="1">
        <v>212</v>
      </c>
      <c r="D49" s="1">
        <v>322</v>
      </c>
      <c r="E49" s="1">
        <v>25</v>
      </c>
      <c r="F49" s="1">
        <f t="shared" si="8"/>
        <v>280</v>
      </c>
      <c r="G49" s="1">
        <v>117</v>
      </c>
      <c r="H49" s="1">
        <v>95</v>
      </c>
      <c r="I49" s="1">
        <v>68</v>
      </c>
    </row>
    <row r="50" spans="1:9" s="1" customFormat="1" ht="10.199999999999999" x14ac:dyDescent="0.2">
      <c r="A50" s="1" t="s">
        <v>221</v>
      </c>
      <c r="B50" s="1">
        <f>SUM(C50:F50)</f>
        <v>525</v>
      </c>
      <c r="C50" s="1">
        <v>89</v>
      </c>
      <c r="D50" s="1">
        <v>243</v>
      </c>
      <c r="E50" s="1">
        <v>79</v>
      </c>
      <c r="F50" s="1">
        <f t="shared" si="8"/>
        <v>114</v>
      </c>
      <c r="G50" s="1">
        <v>40</v>
      </c>
      <c r="H50" s="1">
        <v>47</v>
      </c>
      <c r="I50" s="1">
        <v>27</v>
      </c>
    </row>
    <row r="51" spans="1:9" s="1" customFormat="1" ht="10.199999999999999" x14ac:dyDescent="0.2"/>
    <row r="52" spans="1:9" s="1" customFormat="1" ht="10.199999999999999" x14ac:dyDescent="0.2">
      <c r="A52" s="1" t="s">
        <v>227</v>
      </c>
      <c r="B52" s="1">
        <f>SUM(C52:F52)</f>
        <v>10590</v>
      </c>
      <c r="C52" s="1">
        <v>1213</v>
      </c>
      <c r="D52" s="1">
        <v>2537</v>
      </c>
      <c r="E52" s="1">
        <v>1352</v>
      </c>
      <c r="F52" s="1">
        <f t="shared" si="8"/>
        <v>5488</v>
      </c>
      <c r="G52" s="1">
        <v>2084</v>
      </c>
      <c r="H52" s="1">
        <v>2541</v>
      </c>
      <c r="I52" s="1">
        <v>863</v>
      </c>
    </row>
    <row r="53" spans="1:9" s="1" customFormat="1" ht="10.199999999999999" x14ac:dyDescent="0.2">
      <c r="A53" s="1" t="s">
        <v>228</v>
      </c>
      <c r="B53" s="5">
        <v>17.399999999999999</v>
      </c>
      <c r="C53" s="5">
        <v>31.8</v>
      </c>
      <c r="D53" s="5">
        <v>14.4</v>
      </c>
      <c r="E53" s="5">
        <v>28</v>
      </c>
      <c r="F53" s="5">
        <f t="shared" si="8"/>
        <v>43.9</v>
      </c>
      <c r="G53" s="5">
        <v>17.3</v>
      </c>
      <c r="H53" s="5">
        <v>7.1</v>
      </c>
      <c r="I53" s="5">
        <v>19.5</v>
      </c>
    </row>
    <row r="54" spans="1:9" s="1" customFormat="1" ht="10.199999999999999" x14ac:dyDescent="0.2">
      <c r="A54" s="1" t="s">
        <v>229</v>
      </c>
      <c r="B54" s="5">
        <v>1</v>
      </c>
      <c r="C54" s="5">
        <v>1.2</v>
      </c>
      <c r="D54" s="5">
        <v>1.7</v>
      </c>
      <c r="E54" s="5">
        <v>0.9</v>
      </c>
      <c r="F54" s="5">
        <f t="shared" si="8"/>
        <v>2.1</v>
      </c>
      <c r="G54" s="5">
        <v>0.9</v>
      </c>
      <c r="H54" s="5">
        <v>0.7</v>
      </c>
      <c r="I54" s="5">
        <v>0.5</v>
      </c>
    </row>
    <row r="55" spans="1:9" s="1" customFormat="1" ht="10.199999999999999" x14ac:dyDescent="0.2">
      <c r="A55" s="13" t="s">
        <v>251</v>
      </c>
      <c r="B55" s="13"/>
      <c r="C55" s="13"/>
      <c r="D55" s="13"/>
      <c r="E55" s="13"/>
      <c r="F55" s="13"/>
      <c r="G55" s="13"/>
      <c r="H55" s="13"/>
      <c r="I55" s="13"/>
    </row>
    <row r="56" spans="1:9" s="1" customFormat="1" ht="10.199999999999999" x14ac:dyDescent="0.2">
      <c r="B56" s="5"/>
      <c r="C56" s="5"/>
      <c r="D56" s="5"/>
      <c r="E56" s="5"/>
      <c r="F56" s="5"/>
      <c r="G56" s="5"/>
      <c r="H56" s="5"/>
      <c r="I56" s="5"/>
    </row>
    <row r="57" spans="1:9" s="1" customFormat="1" ht="10.199999999999999" x14ac:dyDescent="0.2">
      <c r="B57" s="5"/>
      <c r="C57" s="5"/>
      <c r="D57" s="5"/>
      <c r="E57" s="5"/>
      <c r="F57" s="5"/>
      <c r="G57" s="5"/>
      <c r="H57" s="5"/>
      <c r="I57" s="5"/>
    </row>
  </sheetData>
  <mergeCells count="1">
    <mergeCell ref="A55:I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8754-9266-4918-BD23-0C118BFD457B}">
  <dimension ref="A1:Q56"/>
  <sheetViews>
    <sheetView view="pageBreakPreview" topLeftCell="A23" zoomScale="125" zoomScaleNormal="100" zoomScaleSheetLayoutView="125" workbookViewId="0">
      <selection activeCell="B36" sqref="B36"/>
    </sheetView>
  </sheetViews>
  <sheetFormatPr defaultRowHeight="14.4" x14ac:dyDescent="0.3"/>
  <cols>
    <col min="1" max="1" width="23.77734375" customWidth="1"/>
    <col min="2" max="9" width="8.21875" customWidth="1"/>
  </cols>
  <sheetData>
    <row r="1" spans="1:9" s="1" customFormat="1" ht="10.199999999999999" x14ac:dyDescent="0.2">
      <c r="A1" s="1" t="s">
        <v>274</v>
      </c>
    </row>
    <row r="2" spans="1:9" s="1" customFormat="1" ht="10.199999999999999" x14ac:dyDescent="0.2">
      <c r="A2" s="2" t="s">
        <v>259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249</v>
      </c>
      <c r="G2" s="3" t="s">
        <v>24</v>
      </c>
      <c r="H2" s="3" t="s">
        <v>26</v>
      </c>
      <c r="I2" s="4" t="s">
        <v>25</v>
      </c>
    </row>
    <row r="3" spans="1:9" s="1" customFormat="1" ht="10.199999999999999" x14ac:dyDescent="0.2">
      <c r="A3" s="1" t="s">
        <v>89</v>
      </c>
    </row>
    <row r="4" spans="1:9" s="1" customFormat="1" ht="10.199999999999999" x14ac:dyDescent="0.2"/>
    <row r="5" spans="1:9" s="1" customFormat="1" ht="10.199999999999999" x14ac:dyDescent="0.2">
      <c r="A5" s="1" t="s">
        <v>90</v>
      </c>
      <c r="B5" s="1">
        <f>SUM(C5:F5)</f>
        <v>24307</v>
      </c>
      <c r="C5" s="1">
        <f>C6+C13</f>
        <v>2368</v>
      </c>
      <c r="D5" s="1">
        <f>D6+D13</f>
        <v>6713</v>
      </c>
      <c r="E5" s="1">
        <f>E6+E13</f>
        <v>2903</v>
      </c>
      <c r="F5" s="1">
        <f>G5+H5+I5</f>
        <v>12323</v>
      </c>
      <c r="G5" s="1">
        <f>G6+G13</f>
        <v>4600</v>
      </c>
      <c r="H5" s="1">
        <f>H6+H13</f>
        <v>5593</v>
      </c>
      <c r="I5" s="1">
        <f>I6+I13</f>
        <v>2130</v>
      </c>
    </row>
    <row r="6" spans="1:9" s="1" customFormat="1" ht="10.199999999999999" x14ac:dyDescent="0.2">
      <c r="A6" s="1" t="s">
        <v>91</v>
      </c>
      <c r="B6" s="1">
        <f>SUM(C6:F6)</f>
        <v>10945</v>
      </c>
      <c r="C6" s="1">
        <f>SUM(C8:C11)-C9</f>
        <v>1635</v>
      </c>
      <c r="D6" s="1">
        <f>SUM(D8:D11)-D9</f>
        <v>4108</v>
      </c>
      <c r="E6" s="1">
        <f>SUM(E8:E11)-E9</f>
        <v>1418</v>
      </c>
      <c r="F6" s="1">
        <f>G6+H6+I6</f>
        <v>3784</v>
      </c>
      <c r="G6" s="1">
        <f>SUM(G8:G11)-G9</f>
        <v>1231</v>
      </c>
      <c r="H6" s="1">
        <f>SUM(H8:H11)-H9</f>
        <v>1799</v>
      </c>
      <c r="I6" s="1">
        <f>SUM(I8:I11)-I9</f>
        <v>754</v>
      </c>
    </row>
    <row r="7" spans="1:9" s="1" customFormat="1" ht="10.199999999999999" x14ac:dyDescent="0.2">
      <c r="A7" s="1" t="s">
        <v>97</v>
      </c>
      <c r="B7" s="5">
        <f t="shared" ref="B7:I7" si="0">B6*100/B5</f>
        <v>45.028181182375448</v>
      </c>
      <c r="C7" s="5">
        <f t="shared" si="0"/>
        <v>69.045608108108112</v>
      </c>
      <c r="D7" s="5">
        <f t="shared" si="0"/>
        <v>61.194696856844928</v>
      </c>
      <c r="E7" s="5">
        <f t="shared" si="0"/>
        <v>48.846021357216671</v>
      </c>
      <c r="F7" s="5">
        <f t="shared" si="0"/>
        <v>30.706808407043738</v>
      </c>
      <c r="G7" s="5">
        <f t="shared" si="0"/>
        <v>26.760869565217391</v>
      </c>
      <c r="H7" s="5">
        <f t="shared" si="0"/>
        <v>32.165206508135171</v>
      </c>
      <c r="I7" s="5">
        <f t="shared" si="0"/>
        <v>35.399061032863848</v>
      </c>
    </row>
    <row r="8" spans="1:9" s="1" customFormat="1" ht="10.199999999999999" x14ac:dyDescent="0.2">
      <c r="A8" s="1" t="s">
        <v>92</v>
      </c>
      <c r="B8" s="1">
        <f>SUM(C8:F8)</f>
        <v>119</v>
      </c>
      <c r="C8" s="1">
        <v>24</v>
      </c>
      <c r="D8" s="1">
        <v>51</v>
      </c>
      <c r="E8" s="1">
        <v>26</v>
      </c>
      <c r="F8" s="1">
        <f>G8+H8+I8</f>
        <v>18</v>
      </c>
      <c r="G8" s="1">
        <v>2</v>
      </c>
      <c r="H8" s="1">
        <v>1</v>
      </c>
      <c r="I8" s="1">
        <v>15</v>
      </c>
    </row>
    <row r="9" spans="1:9" s="1" customFormat="1" ht="10.199999999999999" x14ac:dyDescent="0.2">
      <c r="A9" s="1" t="s">
        <v>93</v>
      </c>
      <c r="B9" s="1">
        <f>SUM(C9:F9)</f>
        <v>10826</v>
      </c>
      <c r="C9" s="1">
        <v>1611</v>
      </c>
      <c r="D9" s="1">
        <v>4057</v>
      </c>
      <c r="E9" s="1">
        <v>1392</v>
      </c>
      <c r="F9" s="1">
        <f>G9+H9+I9</f>
        <v>3766</v>
      </c>
      <c r="G9" s="1">
        <v>1229</v>
      </c>
      <c r="H9" s="1">
        <v>1798</v>
      </c>
      <c r="I9" s="1">
        <v>739</v>
      </c>
    </row>
    <row r="10" spans="1:9" s="1" customFormat="1" ht="10.199999999999999" x14ac:dyDescent="0.2">
      <c r="A10" s="1" t="s">
        <v>94</v>
      </c>
      <c r="B10" s="1">
        <f>SUM(C10:F10)</f>
        <v>10335</v>
      </c>
      <c r="C10" s="1">
        <v>1579</v>
      </c>
      <c r="D10" s="1">
        <v>3995</v>
      </c>
      <c r="E10" s="1">
        <v>1324</v>
      </c>
      <c r="F10" s="1">
        <f>G10+H10+I10</f>
        <v>3437</v>
      </c>
      <c r="G10" s="1">
        <v>1153</v>
      </c>
      <c r="H10" s="1">
        <v>1584</v>
      </c>
      <c r="I10" s="1">
        <v>700</v>
      </c>
    </row>
    <row r="11" spans="1:9" s="1" customFormat="1" ht="10.199999999999999" x14ac:dyDescent="0.2">
      <c r="A11" s="1" t="s">
        <v>95</v>
      </c>
      <c r="B11" s="1">
        <f>SUM(C11:F11)</f>
        <v>491</v>
      </c>
      <c r="C11" s="1">
        <v>32</v>
      </c>
      <c r="D11" s="1">
        <v>62</v>
      </c>
      <c r="E11" s="1">
        <v>68</v>
      </c>
      <c r="F11" s="1">
        <f>G11+H11+I11</f>
        <v>329</v>
      </c>
      <c r="G11" s="1">
        <v>76</v>
      </c>
      <c r="H11" s="1">
        <v>214</v>
      </c>
      <c r="I11" s="1">
        <v>39</v>
      </c>
    </row>
    <row r="12" spans="1:9" s="1" customFormat="1" ht="10.199999999999999" x14ac:dyDescent="0.2">
      <c r="A12" s="1" t="s">
        <v>96</v>
      </c>
      <c r="B12" s="5">
        <f t="shared" ref="B12:I12" si="1">B11*100/B9</f>
        <v>4.5353777941991504</v>
      </c>
      <c r="C12" s="5">
        <f t="shared" si="1"/>
        <v>1.9863438857852265</v>
      </c>
      <c r="D12" s="5">
        <f t="shared" si="1"/>
        <v>1.5282228247473502</v>
      </c>
      <c r="E12" s="5">
        <f t="shared" si="1"/>
        <v>4.8850574712643677</v>
      </c>
      <c r="F12" s="5">
        <f t="shared" si="1"/>
        <v>8.7360594795539033</v>
      </c>
      <c r="G12" s="5">
        <f t="shared" si="1"/>
        <v>6.1838893409275837</v>
      </c>
      <c r="H12" s="5">
        <f t="shared" si="1"/>
        <v>11.902113459399333</v>
      </c>
      <c r="I12" s="5">
        <f t="shared" si="1"/>
        <v>5.2774018944519625</v>
      </c>
    </row>
    <row r="13" spans="1:9" s="1" customFormat="1" ht="10.199999999999999" x14ac:dyDescent="0.2">
      <c r="A13" s="1" t="s">
        <v>98</v>
      </c>
      <c r="B13" s="1">
        <f>SUM(C13:F13)</f>
        <v>13362</v>
      </c>
      <c r="C13" s="1">
        <f>SUM(C14:C17)</f>
        <v>733</v>
      </c>
      <c r="D13" s="1">
        <f>SUM(D14:D17)</f>
        <v>2605</v>
      </c>
      <c r="E13" s="1">
        <f>SUM(E14:E17)</f>
        <v>1485</v>
      </c>
      <c r="F13" s="1">
        <f t="shared" ref="F13:F20" si="2">G13+H13+I13</f>
        <v>8539</v>
      </c>
      <c r="G13" s="1">
        <f>SUM(G14:G17)</f>
        <v>3369</v>
      </c>
      <c r="H13" s="1">
        <f>SUM(H14:H17)</f>
        <v>3794</v>
      </c>
      <c r="I13" s="1">
        <f>SUM(I14:I17)</f>
        <v>1376</v>
      </c>
    </row>
    <row r="14" spans="1:9" s="1" customFormat="1" ht="10.199999999999999" x14ac:dyDescent="0.2">
      <c r="A14" s="1" t="s">
        <v>99</v>
      </c>
      <c r="B14" s="1">
        <f>SUM(C14:F14)</f>
        <v>59</v>
      </c>
      <c r="C14" s="1">
        <v>0</v>
      </c>
      <c r="D14" s="1">
        <v>19</v>
      </c>
      <c r="E14" s="1">
        <v>21</v>
      </c>
      <c r="F14" s="1">
        <f t="shared" si="2"/>
        <v>19</v>
      </c>
      <c r="G14" s="1">
        <v>0</v>
      </c>
      <c r="H14" s="1">
        <v>0</v>
      </c>
      <c r="I14" s="1">
        <v>19</v>
      </c>
    </row>
    <row r="15" spans="1:9" s="1" customFormat="1" ht="10.199999999999999" x14ac:dyDescent="0.2">
      <c r="A15" s="1" t="s">
        <v>100</v>
      </c>
      <c r="B15" s="1">
        <f>SUM(C15:F15)</f>
        <v>3187</v>
      </c>
      <c r="C15" s="1">
        <v>275</v>
      </c>
      <c r="D15" s="1">
        <v>850</v>
      </c>
      <c r="E15" s="1">
        <v>468</v>
      </c>
      <c r="F15" s="1">
        <f t="shared" si="2"/>
        <v>1594</v>
      </c>
      <c r="G15" s="1">
        <v>558</v>
      </c>
      <c r="H15" s="1">
        <v>720</v>
      </c>
      <c r="I15" s="1">
        <v>316</v>
      </c>
    </row>
    <row r="16" spans="1:9" s="1" customFormat="1" ht="10.199999999999999" x14ac:dyDescent="0.2">
      <c r="A16" s="1" t="s">
        <v>101</v>
      </c>
      <c r="B16" s="1">
        <f>SUM(C16:F16)</f>
        <v>8716</v>
      </c>
      <c r="C16" s="1">
        <v>367</v>
      </c>
      <c r="D16" s="1">
        <v>1445</v>
      </c>
      <c r="E16" s="1">
        <v>791</v>
      </c>
      <c r="F16" s="1">
        <f t="shared" si="2"/>
        <v>6113</v>
      </c>
      <c r="G16" s="1">
        <v>2496</v>
      </c>
      <c r="H16" s="1">
        <v>2764</v>
      </c>
      <c r="I16" s="1">
        <v>853</v>
      </c>
    </row>
    <row r="17" spans="1:9" s="1" customFormat="1" ht="10.199999999999999" x14ac:dyDescent="0.2">
      <c r="A17" s="1" t="s">
        <v>102</v>
      </c>
      <c r="B17" s="1">
        <f>SUM(C17:F17)</f>
        <v>1400</v>
      </c>
      <c r="C17" s="1">
        <v>91</v>
      </c>
      <c r="D17" s="1">
        <v>291</v>
      </c>
      <c r="E17" s="1">
        <v>205</v>
      </c>
      <c r="F17" s="1">
        <f t="shared" si="2"/>
        <v>813</v>
      </c>
      <c r="G17" s="1">
        <v>315</v>
      </c>
      <c r="H17" s="1">
        <v>310</v>
      </c>
      <c r="I17" s="1">
        <v>188</v>
      </c>
    </row>
    <row r="18" spans="1:9" s="1" customFormat="1" ht="10.199999999999999" x14ac:dyDescent="0.2">
      <c r="F18" s="1">
        <f t="shared" si="2"/>
        <v>0</v>
      </c>
    </row>
    <row r="19" spans="1:9" s="1" customFormat="1" ht="10.199999999999999" x14ac:dyDescent="0.2">
      <c r="A19" s="1" t="s">
        <v>103</v>
      </c>
      <c r="B19" s="1">
        <f>SUM(C19:F19)</f>
        <v>22663</v>
      </c>
      <c r="C19" s="1">
        <f>C20+C27</f>
        <v>2231</v>
      </c>
      <c r="D19" s="1">
        <f>D20+D27</f>
        <v>5425</v>
      </c>
      <c r="E19" s="1">
        <f>E20+E27</f>
        <v>2826</v>
      </c>
      <c r="F19" s="1">
        <f t="shared" si="2"/>
        <v>12181</v>
      </c>
      <c r="G19" s="1">
        <f>G20+G27</f>
        <v>4499</v>
      </c>
      <c r="H19" s="1">
        <f>H20+H27</f>
        <v>5642</v>
      </c>
      <c r="I19" s="1">
        <f>I20+I27</f>
        <v>2040</v>
      </c>
    </row>
    <row r="20" spans="1:9" s="1" customFormat="1" ht="10.199999999999999" x14ac:dyDescent="0.2">
      <c r="A20" s="1" t="s">
        <v>91</v>
      </c>
      <c r="B20" s="1">
        <f>SUM(C20:F20)</f>
        <v>3318</v>
      </c>
      <c r="C20" s="1">
        <f>SUM(C22:C25)-C23</f>
        <v>601</v>
      </c>
      <c r="D20" s="1">
        <f>SUM(D22:D25)-D23</f>
        <v>883</v>
      </c>
      <c r="E20" s="1">
        <f>SUM(E22:E25)-E23</f>
        <v>588</v>
      </c>
      <c r="F20" s="1">
        <f t="shared" si="2"/>
        <v>1246</v>
      </c>
      <c r="G20" s="1">
        <f>SUM(G22:G25)-G23</f>
        <v>306</v>
      </c>
      <c r="H20" s="1">
        <f>SUM(H22:H25)-H23</f>
        <v>723</v>
      </c>
      <c r="I20" s="1">
        <f>SUM(I22:I25)-I23</f>
        <v>217</v>
      </c>
    </row>
    <row r="21" spans="1:9" s="1" customFormat="1" ht="10.199999999999999" x14ac:dyDescent="0.2">
      <c r="A21" s="1" t="s">
        <v>97</v>
      </c>
      <c r="B21" s="5">
        <f t="shared" ref="B21:I21" si="3">B20*100/B19</f>
        <v>14.640603627057319</v>
      </c>
      <c r="C21" s="5">
        <f t="shared" si="3"/>
        <v>26.938592559390408</v>
      </c>
      <c r="D21" s="5">
        <f t="shared" si="3"/>
        <v>16.276497695852534</v>
      </c>
      <c r="E21" s="5">
        <f t="shared" si="3"/>
        <v>20.806794055201699</v>
      </c>
      <c r="F21" s="5">
        <f t="shared" si="3"/>
        <v>10.229045234381413</v>
      </c>
      <c r="G21" s="5">
        <f t="shared" si="3"/>
        <v>6.8015114469882194</v>
      </c>
      <c r="H21" s="5">
        <f t="shared" si="3"/>
        <v>12.814604750088622</v>
      </c>
      <c r="I21" s="5">
        <f t="shared" si="3"/>
        <v>10.637254901960784</v>
      </c>
    </row>
    <row r="22" spans="1:9" s="1" customFormat="1" ht="10.199999999999999" x14ac:dyDescent="0.2">
      <c r="A22" s="1" t="s">
        <v>92</v>
      </c>
      <c r="B22" s="1">
        <f>SUM(C22:F22)</f>
        <v>9</v>
      </c>
      <c r="C22" s="1">
        <v>0</v>
      </c>
      <c r="D22" s="1">
        <v>0</v>
      </c>
      <c r="E22" s="1">
        <v>8</v>
      </c>
      <c r="F22" s="1">
        <f>G22+H22+I22</f>
        <v>1</v>
      </c>
      <c r="G22" s="1">
        <v>0</v>
      </c>
      <c r="H22" s="1">
        <v>0</v>
      </c>
      <c r="I22" s="1">
        <v>1</v>
      </c>
    </row>
    <row r="23" spans="1:9" s="1" customFormat="1" ht="10.199999999999999" x14ac:dyDescent="0.2">
      <c r="A23" s="1" t="s">
        <v>93</v>
      </c>
      <c r="B23" s="1">
        <f>SUM(C23:F23)</f>
        <v>3309</v>
      </c>
      <c r="C23" s="1">
        <v>601</v>
      </c>
      <c r="D23" s="1">
        <v>883</v>
      </c>
      <c r="E23" s="1">
        <v>580</v>
      </c>
      <c r="F23" s="1">
        <f>G23+H23+I23</f>
        <v>1245</v>
      </c>
      <c r="G23" s="1">
        <v>306</v>
      </c>
      <c r="H23" s="1">
        <v>723</v>
      </c>
      <c r="I23" s="1">
        <v>216</v>
      </c>
    </row>
    <row r="24" spans="1:9" s="1" customFormat="1" ht="10.199999999999999" x14ac:dyDescent="0.2">
      <c r="A24" s="1" t="s">
        <v>94</v>
      </c>
      <c r="B24" s="1">
        <f>SUM(C24:F24)</f>
        <v>3042</v>
      </c>
      <c r="C24" s="1">
        <v>570</v>
      </c>
      <c r="D24" s="1">
        <v>826</v>
      </c>
      <c r="E24" s="1">
        <v>518</v>
      </c>
      <c r="F24" s="1">
        <f>G24+H24+I24</f>
        <v>1128</v>
      </c>
      <c r="G24" s="1">
        <v>278</v>
      </c>
      <c r="H24" s="1">
        <v>647</v>
      </c>
      <c r="I24" s="1">
        <v>203</v>
      </c>
    </row>
    <row r="25" spans="1:9" s="1" customFormat="1" ht="10.199999999999999" x14ac:dyDescent="0.2">
      <c r="A25" s="1" t="s">
        <v>95</v>
      </c>
      <c r="B25" s="1">
        <f>SUM(C25:F25)</f>
        <v>267</v>
      </c>
      <c r="C25" s="1">
        <v>31</v>
      </c>
      <c r="D25" s="1">
        <v>57</v>
      </c>
      <c r="E25" s="1">
        <v>62</v>
      </c>
      <c r="F25" s="1">
        <f>G25+H25+I25</f>
        <v>117</v>
      </c>
      <c r="G25" s="1">
        <v>28</v>
      </c>
      <c r="H25" s="1">
        <v>76</v>
      </c>
      <c r="I25" s="1">
        <v>13</v>
      </c>
    </row>
    <row r="26" spans="1:9" s="1" customFormat="1" ht="10.199999999999999" x14ac:dyDescent="0.2">
      <c r="A26" s="1" t="s">
        <v>96</v>
      </c>
      <c r="B26" s="5">
        <f t="shared" ref="B26:I26" si="4">B25*100/B23</f>
        <v>8.0689029918404351</v>
      </c>
      <c r="C26" s="5">
        <f t="shared" si="4"/>
        <v>5.1580698835274541</v>
      </c>
      <c r="D26" s="5">
        <f t="shared" si="4"/>
        <v>6.4552661381653458</v>
      </c>
      <c r="E26" s="5">
        <f t="shared" si="4"/>
        <v>10.689655172413794</v>
      </c>
      <c r="F26" s="5">
        <f t="shared" si="4"/>
        <v>9.3975903614457827</v>
      </c>
      <c r="G26" s="5">
        <f t="shared" si="4"/>
        <v>9.1503267973856204</v>
      </c>
      <c r="H26" s="5">
        <f t="shared" si="4"/>
        <v>10.511756569847856</v>
      </c>
      <c r="I26" s="5">
        <f t="shared" si="4"/>
        <v>6.0185185185185182</v>
      </c>
    </row>
    <row r="27" spans="1:9" s="1" customFormat="1" ht="10.199999999999999" x14ac:dyDescent="0.2">
      <c r="A27" s="1" t="s">
        <v>98</v>
      </c>
      <c r="B27" s="1">
        <f>SUM(C27:F27)</f>
        <v>19345</v>
      </c>
      <c r="C27" s="1">
        <f>SUM(C28:C31)</f>
        <v>1630</v>
      </c>
      <c r="D27" s="1">
        <f>SUM(D28:D31)</f>
        <v>4542</v>
      </c>
      <c r="E27" s="1">
        <f>SUM(E28:E31)</f>
        <v>2238</v>
      </c>
      <c r="F27" s="1">
        <f>G27+H27+I27</f>
        <v>10935</v>
      </c>
      <c r="G27" s="1">
        <f>SUM(G28:G31)</f>
        <v>4193</v>
      </c>
      <c r="H27" s="1">
        <f>SUM(H28:H31)</f>
        <v>4919</v>
      </c>
      <c r="I27" s="1">
        <f>SUM(I28:I31)</f>
        <v>1823</v>
      </c>
    </row>
    <row r="28" spans="1:9" s="1" customFormat="1" ht="10.199999999999999" x14ac:dyDescent="0.2">
      <c r="A28" s="1" t="s">
        <v>99</v>
      </c>
      <c r="B28" s="1">
        <f>SUM(C28:F28)</f>
        <v>15</v>
      </c>
      <c r="C28" s="1">
        <v>0</v>
      </c>
      <c r="D28" s="1">
        <v>11</v>
      </c>
      <c r="E28" s="1">
        <v>0</v>
      </c>
      <c r="F28" s="1">
        <f>G28+H28+I28</f>
        <v>4</v>
      </c>
      <c r="G28" s="1">
        <v>1</v>
      </c>
      <c r="H28" s="1">
        <v>3</v>
      </c>
      <c r="I28" s="1">
        <v>0</v>
      </c>
    </row>
    <row r="29" spans="1:9" s="1" customFormat="1" ht="10.199999999999999" x14ac:dyDescent="0.2">
      <c r="A29" s="1" t="s">
        <v>100</v>
      </c>
      <c r="B29" s="1">
        <f>SUM(C29:F29)</f>
        <v>2471</v>
      </c>
      <c r="C29" s="1">
        <v>220</v>
      </c>
      <c r="D29" s="1">
        <v>674</v>
      </c>
      <c r="E29" s="1">
        <v>465</v>
      </c>
      <c r="F29" s="1">
        <f>G29+H29+I29</f>
        <v>1112</v>
      </c>
      <c r="G29" s="1">
        <v>377</v>
      </c>
      <c r="H29" s="1">
        <v>534</v>
      </c>
      <c r="I29" s="1">
        <v>201</v>
      </c>
    </row>
    <row r="30" spans="1:9" s="1" customFormat="1" ht="10.199999999999999" x14ac:dyDescent="0.2">
      <c r="A30" s="1" t="s">
        <v>101</v>
      </c>
      <c r="B30" s="1">
        <f>SUM(C30:F30)</f>
        <v>15278</v>
      </c>
      <c r="C30" s="1">
        <v>1285</v>
      </c>
      <c r="D30" s="1">
        <v>3494</v>
      </c>
      <c r="E30" s="1">
        <v>1526</v>
      </c>
      <c r="F30" s="1">
        <f>G30+H30+I30</f>
        <v>8973</v>
      </c>
      <c r="G30" s="1">
        <v>3477</v>
      </c>
      <c r="H30" s="1">
        <v>4084</v>
      </c>
      <c r="I30" s="1">
        <v>1412</v>
      </c>
    </row>
    <row r="31" spans="1:9" s="1" customFormat="1" ht="10.199999999999999" x14ac:dyDescent="0.2">
      <c r="A31" s="1" t="s">
        <v>102</v>
      </c>
      <c r="B31" s="1">
        <f>SUM(C31:F31)</f>
        <v>1581</v>
      </c>
      <c r="C31" s="1">
        <v>125</v>
      </c>
      <c r="D31" s="1">
        <v>363</v>
      </c>
      <c r="E31" s="1">
        <v>247</v>
      </c>
      <c r="F31" s="1">
        <f>G31+H31+I31</f>
        <v>846</v>
      </c>
      <c r="G31" s="1">
        <v>338</v>
      </c>
      <c r="H31" s="1">
        <v>298</v>
      </c>
      <c r="I31" s="1">
        <v>210</v>
      </c>
    </row>
    <row r="32" spans="1:9" s="1" customFormat="1" ht="10.199999999999999" x14ac:dyDescent="0.2"/>
    <row r="33" spans="1:17" s="1" customFormat="1" ht="10.199999999999999" x14ac:dyDescent="0.2">
      <c r="A33" s="1" t="s">
        <v>104</v>
      </c>
    </row>
    <row r="34" spans="1:17" s="1" customFormat="1" ht="10.199999999999999" x14ac:dyDescent="0.2"/>
    <row r="35" spans="1:17" s="1" customFormat="1" ht="10.199999999999999" x14ac:dyDescent="0.2">
      <c r="A35" s="1" t="s">
        <v>105</v>
      </c>
    </row>
    <row r="36" spans="1:17" s="1" customFormat="1" ht="10.199999999999999" x14ac:dyDescent="0.2">
      <c r="A36" s="1" t="s">
        <v>72</v>
      </c>
      <c r="B36" s="5">
        <f t="shared" ref="B36:E43" si="5">K36/10</f>
        <v>9.5</v>
      </c>
      <c r="C36" s="5">
        <f t="shared" si="5"/>
        <v>21.4</v>
      </c>
      <c r="D36" s="5">
        <f t="shared" si="5"/>
        <v>10.4</v>
      </c>
      <c r="E36" s="5">
        <f t="shared" si="5"/>
        <v>11.1</v>
      </c>
      <c r="F36" s="7" t="s">
        <v>250</v>
      </c>
      <c r="G36" s="5">
        <f t="shared" ref="G36:I43" si="6">O36/10</f>
        <v>3.7</v>
      </c>
      <c r="H36" s="5">
        <f t="shared" si="6"/>
        <v>8.8000000000000007</v>
      </c>
      <c r="I36" s="5">
        <f t="shared" si="6"/>
        <v>3.4</v>
      </c>
      <c r="K36" s="1">
        <v>95</v>
      </c>
      <c r="L36" s="1">
        <v>214</v>
      </c>
      <c r="M36" s="1">
        <v>104</v>
      </c>
      <c r="N36" s="1">
        <v>111</v>
      </c>
      <c r="O36" s="1">
        <v>37</v>
      </c>
      <c r="P36" s="1">
        <v>88</v>
      </c>
      <c r="Q36" s="1">
        <v>34</v>
      </c>
    </row>
    <row r="37" spans="1:17" s="1" customFormat="1" ht="10.199999999999999" x14ac:dyDescent="0.2">
      <c r="A37" s="1" t="s">
        <v>73</v>
      </c>
      <c r="B37" s="5">
        <f t="shared" si="5"/>
        <v>15.5</v>
      </c>
      <c r="C37" s="5">
        <f t="shared" si="5"/>
        <v>29</v>
      </c>
      <c r="D37" s="5">
        <f t="shared" si="5"/>
        <v>16.2</v>
      </c>
      <c r="E37" s="5">
        <f t="shared" si="5"/>
        <v>18.7</v>
      </c>
      <c r="F37" s="7" t="s">
        <v>250</v>
      </c>
      <c r="G37" s="5">
        <f t="shared" si="6"/>
        <v>11</v>
      </c>
      <c r="H37" s="5">
        <f t="shared" si="6"/>
        <v>13.5</v>
      </c>
      <c r="I37" s="5">
        <f t="shared" si="6"/>
        <v>7.8</v>
      </c>
      <c r="K37" s="1">
        <v>155</v>
      </c>
      <c r="L37" s="1">
        <v>290</v>
      </c>
      <c r="M37" s="1">
        <v>162</v>
      </c>
      <c r="N37" s="1">
        <v>187</v>
      </c>
      <c r="O37" s="1">
        <v>110</v>
      </c>
      <c r="P37" s="1">
        <v>135</v>
      </c>
      <c r="Q37" s="1">
        <v>78</v>
      </c>
    </row>
    <row r="38" spans="1:17" s="1" customFormat="1" ht="10.199999999999999" x14ac:dyDescent="0.2">
      <c r="A38" s="1" t="s">
        <v>74</v>
      </c>
      <c r="B38" s="5">
        <f t="shared" si="5"/>
        <v>33.200000000000003</v>
      </c>
      <c r="C38" s="5">
        <f t="shared" si="5"/>
        <v>71.7</v>
      </c>
      <c r="D38" s="5">
        <f t="shared" si="5"/>
        <v>32.4</v>
      </c>
      <c r="E38" s="5">
        <f t="shared" si="5"/>
        <v>39.4</v>
      </c>
      <c r="F38" s="7" t="s">
        <v>250</v>
      </c>
      <c r="G38" s="5">
        <f t="shared" si="6"/>
        <v>19.600000000000001</v>
      </c>
      <c r="H38" s="5">
        <f t="shared" si="6"/>
        <v>27.4</v>
      </c>
      <c r="I38" s="5">
        <f t="shared" si="6"/>
        <v>23.7</v>
      </c>
      <c r="K38" s="1">
        <v>332</v>
      </c>
      <c r="L38" s="1">
        <v>717</v>
      </c>
      <c r="M38" s="1">
        <v>324</v>
      </c>
      <c r="N38" s="1">
        <v>394</v>
      </c>
      <c r="O38" s="1">
        <v>196</v>
      </c>
      <c r="P38" s="1">
        <v>274</v>
      </c>
      <c r="Q38" s="1">
        <v>237</v>
      </c>
    </row>
    <row r="39" spans="1:17" s="1" customFormat="1" ht="10.199999999999999" x14ac:dyDescent="0.2">
      <c r="A39" s="1" t="s">
        <v>75</v>
      </c>
      <c r="B39" s="5">
        <f t="shared" si="5"/>
        <v>52.2</v>
      </c>
      <c r="C39" s="5">
        <f t="shared" si="5"/>
        <v>85.1</v>
      </c>
      <c r="D39" s="5">
        <f t="shared" si="5"/>
        <v>64.599999999999994</v>
      </c>
      <c r="E39" s="5">
        <f t="shared" si="5"/>
        <v>45.5</v>
      </c>
      <c r="F39" s="7" t="s">
        <v>250</v>
      </c>
      <c r="G39" s="5">
        <f t="shared" si="6"/>
        <v>39.700000000000003</v>
      </c>
      <c r="H39" s="5">
        <f t="shared" si="6"/>
        <v>36</v>
      </c>
      <c r="I39" s="5">
        <f t="shared" si="6"/>
        <v>44.9</v>
      </c>
      <c r="K39" s="1">
        <v>522</v>
      </c>
      <c r="L39" s="1">
        <v>851</v>
      </c>
      <c r="M39" s="1">
        <v>646</v>
      </c>
      <c r="N39" s="1">
        <v>455</v>
      </c>
      <c r="O39" s="1">
        <v>397</v>
      </c>
      <c r="P39" s="1">
        <v>360</v>
      </c>
      <c r="Q39" s="1">
        <v>449</v>
      </c>
    </row>
    <row r="40" spans="1:17" s="1" customFormat="1" ht="10.199999999999999" x14ac:dyDescent="0.2">
      <c r="A40" s="1" t="s">
        <v>76</v>
      </c>
      <c r="B40" s="5">
        <f t="shared" si="5"/>
        <v>65.400000000000006</v>
      </c>
      <c r="C40" s="5">
        <f t="shared" si="5"/>
        <v>89.5</v>
      </c>
      <c r="D40" s="5">
        <f t="shared" si="5"/>
        <v>83</v>
      </c>
      <c r="E40" s="5">
        <f t="shared" si="5"/>
        <v>70</v>
      </c>
      <c r="F40" s="7" t="s">
        <v>250</v>
      </c>
      <c r="G40" s="5">
        <f t="shared" si="6"/>
        <v>47.3</v>
      </c>
      <c r="H40" s="5">
        <f t="shared" si="6"/>
        <v>44</v>
      </c>
      <c r="I40" s="5">
        <f t="shared" si="6"/>
        <v>58.3</v>
      </c>
      <c r="K40" s="1">
        <v>654</v>
      </c>
      <c r="L40" s="1">
        <v>895</v>
      </c>
      <c r="M40" s="1">
        <v>830</v>
      </c>
      <c r="N40" s="1">
        <v>700</v>
      </c>
      <c r="O40" s="1">
        <v>473</v>
      </c>
      <c r="P40" s="1">
        <v>440</v>
      </c>
      <c r="Q40" s="1">
        <v>583</v>
      </c>
    </row>
    <row r="41" spans="1:17" s="1" customFormat="1" ht="10.199999999999999" x14ac:dyDescent="0.2">
      <c r="A41" s="1" t="s">
        <v>106</v>
      </c>
      <c r="B41" s="5">
        <f t="shared" si="5"/>
        <v>62.8</v>
      </c>
      <c r="C41" s="5">
        <f t="shared" si="5"/>
        <v>93</v>
      </c>
      <c r="D41" s="5">
        <f t="shared" si="5"/>
        <v>81.7</v>
      </c>
      <c r="E41" s="5">
        <f t="shared" si="5"/>
        <v>74.3</v>
      </c>
      <c r="F41" s="7" t="s">
        <v>250</v>
      </c>
      <c r="G41" s="5">
        <f t="shared" si="6"/>
        <v>38.9</v>
      </c>
      <c r="H41" s="5">
        <f t="shared" si="6"/>
        <v>43.5</v>
      </c>
      <c r="I41" s="5">
        <f t="shared" si="6"/>
        <v>55.8</v>
      </c>
      <c r="K41" s="1">
        <v>628</v>
      </c>
      <c r="L41" s="1">
        <v>930</v>
      </c>
      <c r="M41" s="1">
        <v>817</v>
      </c>
      <c r="N41" s="1">
        <v>743</v>
      </c>
      <c r="O41" s="1">
        <v>389</v>
      </c>
      <c r="P41" s="1">
        <v>435</v>
      </c>
      <c r="Q41" s="1">
        <v>558</v>
      </c>
    </row>
    <row r="42" spans="1:17" s="1" customFormat="1" ht="10.199999999999999" x14ac:dyDescent="0.2">
      <c r="A42" s="1" t="s">
        <v>107</v>
      </c>
      <c r="B42" s="5">
        <f t="shared" si="5"/>
        <v>46.5</v>
      </c>
      <c r="C42" s="5">
        <f t="shared" si="5"/>
        <v>72.599999999999994</v>
      </c>
      <c r="D42" s="5">
        <f t="shared" si="5"/>
        <v>66.099999999999994</v>
      </c>
      <c r="E42" s="5">
        <f t="shared" si="5"/>
        <v>60.7</v>
      </c>
      <c r="F42" s="7" t="s">
        <v>250</v>
      </c>
      <c r="G42" s="5">
        <f t="shared" si="6"/>
        <v>21.5</v>
      </c>
      <c r="H42" s="5">
        <f t="shared" si="6"/>
        <v>31.9</v>
      </c>
      <c r="I42" s="5">
        <f t="shared" si="6"/>
        <v>33.9</v>
      </c>
      <c r="K42" s="1">
        <v>465</v>
      </c>
      <c r="L42" s="1">
        <v>726</v>
      </c>
      <c r="M42" s="1">
        <v>661</v>
      </c>
      <c r="N42" s="1">
        <v>607</v>
      </c>
      <c r="O42" s="1">
        <v>215</v>
      </c>
      <c r="P42" s="1">
        <v>319</v>
      </c>
      <c r="Q42" s="1">
        <v>339</v>
      </c>
    </row>
    <row r="43" spans="1:17" s="1" customFormat="1" ht="10.199999999999999" x14ac:dyDescent="0.2">
      <c r="A43" s="1" t="s">
        <v>108</v>
      </c>
      <c r="B43" s="5">
        <f t="shared" si="5"/>
        <v>14.6</v>
      </c>
      <c r="C43" s="5">
        <f t="shared" si="5"/>
        <v>18.600000000000001</v>
      </c>
      <c r="D43" s="5">
        <f t="shared" si="5"/>
        <v>20.9</v>
      </c>
      <c r="E43" s="5">
        <f t="shared" si="5"/>
        <v>15.9</v>
      </c>
      <c r="F43" s="7" t="s">
        <v>250</v>
      </c>
      <c r="G43" s="5">
        <f t="shared" si="6"/>
        <v>4.5</v>
      </c>
      <c r="H43" s="5">
        <f t="shared" si="6"/>
        <v>13.4</v>
      </c>
      <c r="I43" s="5">
        <f t="shared" si="6"/>
        <v>17.100000000000001</v>
      </c>
      <c r="K43" s="1">
        <v>146</v>
      </c>
      <c r="L43" s="1">
        <v>186</v>
      </c>
      <c r="M43" s="1">
        <v>209</v>
      </c>
      <c r="N43" s="1">
        <v>159</v>
      </c>
      <c r="O43" s="1">
        <v>45</v>
      </c>
      <c r="P43" s="1">
        <v>134</v>
      </c>
      <c r="Q43" s="1">
        <v>171</v>
      </c>
    </row>
    <row r="44" spans="1:17" s="1" customFormat="1" ht="10.199999999999999" x14ac:dyDescent="0.2">
      <c r="F44" s="7"/>
    </row>
    <row r="45" spans="1:17" s="1" customFormat="1" ht="10.199999999999999" x14ac:dyDescent="0.2">
      <c r="A45" s="1" t="s">
        <v>109</v>
      </c>
      <c r="F45" s="7"/>
    </row>
    <row r="46" spans="1:17" s="1" customFormat="1" ht="10.199999999999999" x14ac:dyDescent="0.2">
      <c r="A46" s="1" t="s">
        <v>72</v>
      </c>
      <c r="B46" s="5">
        <f t="shared" ref="B46:E53" si="7">K46/10</f>
        <v>8</v>
      </c>
      <c r="C46" s="5">
        <f t="shared" si="7"/>
        <v>20</v>
      </c>
      <c r="D46" s="5">
        <f t="shared" si="7"/>
        <v>8</v>
      </c>
      <c r="E46" s="5">
        <f t="shared" si="7"/>
        <v>6.9</v>
      </c>
      <c r="F46" s="8" t="s">
        <v>250</v>
      </c>
      <c r="G46" s="5">
        <f t="shared" ref="G46:I53" si="8">O46/10</f>
        <v>3.2</v>
      </c>
      <c r="H46" s="5">
        <f t="shared" si="8"/>
        <v>7.5</v>
      </c>
      <c r="I46" s="5">
        <f t="shared" si="8"/>
        <v>7</v>
      </c>
      <c r="K46" s="1">
        <v>80</v>
      </c>
      <c r="L46" s="1">
        <v>200</v>
      </c>
      <c r="M46" s="1">
        <v>80</v>
      </c>
      <c r="N46" s="1">
        <v>69</v>
      </c>
      <c r="O46" s="1">
        <v>32</v>
      </c>
      <c r="P46" s="1">
        <v>75</v>
      </c>
      <c r="Q46" s="1">
        <v>70</v>
      </c>
    </row>
    <row r="47" spans="1:17" s="1" customFormat="1" ht="10.199999999999999" x14ac:dyDescent="0.2">
      <c r="A47" s="1" t="s">
        <v>73</v>
      </c>
      <c r="B47" s="5">
        <f t="shared" si="7"/>
        <v>14.3</v>
      </c>
      <c r="C47" s="5">
        <f t="shared" si="7"/>
        <v>34.5</v>
      </c>
      <c r="D47" s="5">
        <f t="shared" si="7"/>
        <v>11.6</v>
      </c>
      <c r="E47" s="5">
        <f t="shared" si="7"/>
        <v>16.100000000000001</v>
      </c>
      <c r="F47" s="8" t="s">
        <v>250</v>
      </c>
      <c r="G47" s="5">
        <f t="shared" si="8"/>
        <v>9.4</v>
      </c>
      <c r="H47" s="5">
        <f t="shared" si="8"/>
        <v>11.9</v>
      </c>
      <c r="I47" s="5">
        <f t="shared" si="8"/>
        <v>9.6</v>
      </c>
      <c r="K47" s="1">
        <v>143</v>
      </c>
      <c r="L47" s="1">
        <v>345</v>
      </c>
      <c r="M47" s="1">
        <v>116</v>
      </c>
      <c r="N47" s="1">
        <v>161</v>
      </c>
      <c r="O47" s="1">
        <v>94</v>
      </c>
      <c r="P47" s="1">
        <v>119</v>
      </c>
      <c r="Q47" s="1">
        <v>96</v>
      </c>
    </row>
    <row r="48" spans="1:17" s="1" customFormat="1" ht="10.199999999999999" x14ac:dyDescent="0.2">
      <c r="A48" s="1" t="s">
        <v>74</v>
      </c>
      <c r="B48" s="5">
        <f t="shared" si="7"/>
        <v>19.8</v>
      </c>
      <c r="C48" s="5">
        <f t="shared" si="7"/>
        <v>48</v>
      </c>
      <c r="D48" s="5">
        <f t="shared" si="7"/>
        <v>15.5</v>
      </c>
      <c r="E48" s="5">
        <f t="shared" si="7"/>
        <v>30.9</v>
      </c>
      <c r="F48" s="8" t="s">
        <v>250</v>
      </c>
      <c r="G48" s="5">
        <f t="shared" si="8"/>
        <v>11</v>
      </c>
      <c r="H48" s="5">
        <f t="shared" si="8"/>
        <v>14.4</v>
      </c>
      <c r="I48" s="5">
        <f t="shared" si="8"/>
        <v>11.1</v>
      </c>
      <c r="K48" s="1">
        <v>198</v>
      </c>
      <c r="L48" s="1">
        <v>480</v>
      </c>
      <c r="M48" s="1">
        <v>155</v>
      </c>
      <c r="N48" s="1">
        <v>309</v>
      </c>
      <c r="O48" s="1">
        <v>110</v>
      </c>
      <c r="P48" s="1">
        <v>144</v>
      </c>
      <c r="Q48" s="1">
        <v>111</v>
      </c>
    </row>
    <row r="49" spans="1:17" s="1" customFormat="1" ht="10.199999999999999" x14ac:dyDescent="0.2">
      <c r="A49" s="1" t="s">
        <v>75</v>
      </c>
      <c r="B49" s="5">
        <f t="shared" si="7"/>
        <v>24.8</v>
      </c>
      <c r="C49" s="5">
        <f t="shared" si="7"/>
        <v>53.7</v>
      </c>
      <c r="D49" s="5">
        <f t="shared" si="7"/>
        <v>23.1</v>
      </c>
      <c r="E49" s="5">
        <f t="shared" si="7"/>
        <v>31.4</v>
      </c>
      <c r="F49" s="8" t="s">
        <v>250</v>
      </c>
      <c r="G49" s="5">
        <f t="shared" si="8"/>
        <v>16</v>
      </c>
      <c r="H49" s="5">
        <f t="shared" si="8"/>
        <v>18.5</v>
      </c>
      <c r="I49" s="5">
        <f t="shared" si="8"/>
        <v>2.2999999999999998</v>
      </c>
      <c r="K49" s="1">
        <v>248</v>
      </c>
      <c r="L49" s="1">
        <v>537</v>
      </c>
      <c r="M49" s="1">
        <v>231</v>
      </c>
      <c r="N49" s="1">
        <v>314</v>
      </c>
      <c r="O49" s="1">
        <v>160</v>
      </c>
      <c r="P49" s="1">
        <v>185</v>
      </c>
      <c r="Q49" s="1">
        <v>23</v>
      </c>
    </row>
    <row r="50" spans="1:17" s="1" customFormat="1" ht="10.199999999999999" x14ac:dyDescent="0.2">
      <c r="A50" s="1" t="s">
        <v>76</v>
      </c>
      <c r="B50" s="5">
        <f t="shared" si="7"/>
        <v>20.8</v>
      </c>
      <c r="C50" s="5">
        <f t="shared" si="7"/>
        <v>31.5</v>
      </c>
      <c r="D50" s="5">
        <f t="shared" si="7"/>
        <v>20.399999999999999</v>
      </c>
      <c r="E50" s="5">
        <f t="shared" si="7"/>
        <v>36.5</v>
      </c>
      <c r="F50" s="8" t="s">
        <v>250</v>
      </c>
      <c r="G50" s="5">
        <f t="shared" si="8"/>
        <v>8.6999999999999993</v>
      </c>
      <c r="H50" s="5">
        <f t="shared" si="8"/>
        <v>21.4</v>
      </c>
      <c r="I50" s="5">
        <f t="shared" si="8"/>
        <v>15.3</v>
      </c>
      <c r="K50" s="1">
        <v>208</v>
      </c>
      <c r="L50" s="1">
        <v>315</v>
      </c>
      <c r="M50" s="1">
        <v>204</v>
      </c>
      <c r="N50" s="1">
        <v>365</v>
      </c>
      <c r="O50" s="1">
        <v>87</v>
      </c>
      <c r="P50" s="1">
        <v>214</v>
      </c>
      <c r="Q50" s="1">
        <v>153</v>
      </c>
    </row>
    <row r="51" spans="1:17" s="1" customFormat="1" ht="10.199999999999999" x14ac:dyDescent="0.2">
      <c r="A51" s="1" t="s">
        <v>106</v>
      </c>
      <c r="B51" s="5">
        <f t="shared" si="7"/>
        <v>16.100000000000001</v>
      </c>
      <c r="C51" s="5">
        <f t="shared" si="7"/>
        <v>25.1</v>
      </c>
      <c r="D51" s="5">
        <f t="shared" si="7"/>
        <v>23.3</v>
      </c>
      <c r="E51" s="5">
        <f t="shared" si="7"/>
        <v>23.9</v>
      </c>
      <c r="F51" s="8" t="s">
        <v>250</v>
      </c>
      <c r="G51" s="5">
        <f t="shared" si="8"/>
        <v>6.2</v>
      </c>
      <c r="H51" s="5">
        <f t="shared" si="8"/>
        <v>11.3</v>
      </c>
      <c r="I51" s="5">
        <f t="shared" si="8"/>
        <v>14.4</v>
      </c>
      <c r="K51" s="1">
        <v>161</v>
      </c>
      <c r="L51" s="1">
        <v>251</v>
      </c>
      <c r="M51" s="1">
        <v>233</v>
      </c>
      <c r="N51" s="1">
        <v>239</v>
      </c>
      <c r="O51" s="1">
        <v>62</v>
      </c>
      <c r="P51" s="1">
        <v>113</v>
      </c>
      <c r="Q51" s="1">
        <v>144</v>
      </c>
    </row>
    <row r="52" spans="1:17" s="1" customFormat="1" ht="10.199999999999999" x14ac:dyDescent="0.2">
      <c r="A52" s="1" t="s">
        <v>107</v>
      </c>
      <c r="B52" s="5">
        <f t="shared" si="7"/>
        <v>9.8000000000000007</v>
      </c>
      <c r="C52" s="5">
        <f t="shared" si="7"/>
        <v>12.8</v>
      </c>
      <c r="D52" s="5">
        <f t="shared" si="7"/>
        <v>14.7</v>
      </c>
      <c r="E52" s="5">
        <f t="shared" si="7"/>
        <v>13.6</v>
      </c>
      <c r="F52" s="8" t="s">
        <v>250</v>
      </c>
      <c r="G52" s="5">
        <f t="shared" si="8"/>
        <v>3.4</v>
      </c>
      <c r="H52" s="5">
        <f t="shared" si="8"/>
        <v>8.6999999999999993</v>
      </c>
      <c r="I52" s="5">
        <f t="shared" si="8"/>
        <v>6.1</v>
      </c>
      <c r="K52" s="1">
        <v>98</v>
      </c>
      <c r="L52" s="1">
        <v>128</v>
      </c>
      <c r="M52" s="1">
        <v>147</v>
      </c>
      <c r="N52" s="1">
        <v>136</v>
      </c>
      <c r="O52" s="1">
        <v>34</v>
      </c>
      <c r="P52" s="1">
        <v>87</v>
      </c>
      <c r="Q52" s="1">
        <v>61</v>
      </c>
    </row>
    <row r="53" spans="1:17" s="1" customFormat="1" ht="10.199999999999999" x14ac:dyDescent="0.2">
      <c r="A53" s="1" t="s">
        <v>108</v>
      </c>
      <c r="B53" s="5">
        <f t="shared" si="7"/>
        <v>2.1</v>
      </c>
      <c r="C53" s="5">
        <f t="shared" si="7"/>
        <v>0.8</v>
      </c>
      <c r="D53" s="5">
        <f t="shared" si="7"/>
        <v>1.4</v>
      </c>
      <c r="E53" s="5">
        <f t="shared" si="7"/>
        <v>4.2</v>
      </c>
      <c r="F53" s="8" t="s">
        <v>250</v>
      </c>
      <c r="G53" s="5">
        <f t="shared" si="8"/>
        <v>1.5</v>
      </c>
      <c r="H53" s="5">
        <f t="shared" si="8"/>
        <v>1.6</v>
      </c>
      <c r="I53" s="5">
        <f t="shared" si="8"/>
        <v>3.6</v>
      </c>
      <c r="K53" s="1">
        <v>21</v>
      </c>
      <c r="L53" s="1">
        <v>8</v>
      </c>
      <c r="M53" s="1">
        <v>14</v>
      </c>
      <c r="N53" s="1">
        <v>42</v>
      </c>
      <c r="O53" s="1">
        <v>15</v>
      </c>
      <c r="P53" s="1">
        <v>16</v>
      </c>
      <c r="Q53" s="1">
        <v>36</v>
      </c>
    </row>
    <row r="54" spans="1:17" s="1" customFormat="1" ht="10.199999999999999" x14ac:dyDescent="0.2">
      <c r="A54" s="13" t="s">
        <v>251</v>
      </c>
      <c r="B54" s="13"/>
      <c r="C54" s="13"/>
      <c r="D54" s="13"/>
      <c r="E54" s="13"/>
      <c r="F54" s="13"/>
      <c r="G54" s="13"/>
      <c r="H54" s="13"/>
      <c r="I54" s="13"/>
    </row>
    <row r="55" spans="1:17" s="1" customFormat="1" ht="10.199999999999999" x14ac:dyDescent="0.2">
      <c r="B55" s="5"/>
      <c r="C55" s="5"/>
      <c r="D55" s="5"/>
      <c r="E55" s="5"/>
      <c r="F55" s="8"/>
      <c r="G55" s="5"/>
      <c r="H55" s="5"/>
      <c r="I55" s="5"/>
    </row>
    <row r="56" spans="1:17" s="1" customFormat="1" ht="10.199999999999999" x14ac:dyDescent="0.2">
      <c r="B56" s="5"/>
      <c r="C56" s="5"/>
      <c r="D56" s="5"/>
      <c r="E56" s="5"/>
      <c r="F56" s="8"/>
      <c r="G56" s="5"/>
      <c r="H56" s="5"/>
      <c r="I56" s="5"/>
    </row>
  </sheetData>
  <mergeCells count="1">
    <mergeCell ref="A54:I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TTPI 1970 Age</vt:lpstr>
      <vt:lpstr>Relationship</vt:lpstr>
      <vt:lpstr>Marital Status</vt:lpstr>
      <vt:lpstr>Families</vt:lpstr>
      <vt:lpstr>Res in 1965</vt:lpstr>
      <vt:lpstr>School attendance</vt:lpstr>
      <vt:lpstr>Educational Attainment</vt:lpstr>
      <vt:lpstr>Work last week</vt:lpstr>
      <vt:lpstr>Female LFP</vt:lpstr>
      <vt:lpstr>Class of Worker</vt:lpstr>
      <vt:lpstr>Occupation</vt:lpstr>
      <vt:lpstr>Industry</vt:lpstr>
      <vt:lpstr>Work in 1969</vt:lpstr>
      <vt:lpstr>Family income</vt:lpstr>
      <vt:lpstr>Type of income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1970 Yap Statistics</dc:title>
  <dc:creator>Michael Levin</dc:creator>
  <cp:keywords>1970 Yap;Yap 1970;TTPI 1970</cp:keywords>
  <cp:lastModifiedBy>Brad</cp:lastModifiedBy>
  <dcterms:created xsi:type="dcterms:W3CDTF">2018-03-15T22:07:10Z</dcterms:created>
  <dcterms:modified xsi:type="dcterms:W3CDTF">2020-06-21T12:34:21Z</dcterms:modified>
</cp:coreProperties>
</file>