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A\Guam\Guam1930\"/>
    </mc:Choice>
  </mc:AlternateContent>
  <xr:revisionPtr revIDLastSave="0" documentId="8_{D2862066-04AB-4666-BCDC-FD873EECFE89}" xr6:coauthVersionLast="28" xr6:coauthVersionMax="28" xr10:uidLastSave="{00000000-0000-0000-0000-000000000000}"/>
  <bookViews>
    <workbookView xWindow="480" yWindow="72" windowWidth="11328" windowHeight="6192" activeTab="5"/>
  </bookViews>
  <sheets>
    <sheet name="Table 1" sheetId="1" r:id="rId1"/>
    <sheet name="Table 2" sheetId="2" r:id="rId2"/>
    <sheet name="Table 3" sheetId="12" r:id="rId3"/>
    <sheet name="Tab 1" sheetId="11" r:id="rId4"/>
    <sheet name="Tab 2" sheetId="10" r:id="rId5"/>
    <sheet name="Tab 3" sheetId="9" r:id="rId6"/>
    <sheet name="Sheet8" sheetId="8" r:id="rId7"/>
    <sheet name="Sheet7" sheetId="7" r:id="rId8"/>
    <sheet name="Sheet6" sheetId="6" r:id="rId9"/>
    <sheet name="Sheet5" sheetId="5" r:id="rId10"/>
    <sheet name="Sheet4" sheetId="4" r:id="rId11"/>
    <sheet name="Sheet3" sheetId="3" r:id="rId12"/>
  </sheets>
  <calcPr calcId="171027" iterate="1" iterateCount="1000" calcOnSave="0"/>
</workbook>
</file>

<file path=xl/calcChain.xml><?xml version="1.0" encoding="utf-8"?>
<calcChain xmlns="http://schemas.openxmlformats.org/spreadsheetml/2006/main">
  <c r="D4" i="10" l="1"/>
  <c r="E4" i="10"/>
  <c r="J4" i="10"/>
  <c r="K4" i="10"/>
  <c r="D5" i="10"/>
  <c r="E5" i="10"/>
  <c r="J5" i="10"/>
  <c r="D6" i="10"/>
  <c r="E6" i="10"/>
  <c r="J6" i="10"/>
  <c r="D7" i="10"/>
  <c r="E7" i="10"/>
  <c r="J7" i="10"/>
  <c r="K7" i="10"/>
  <c r="D8" i="10"/>
  <c r="E8" i="10"/>
  <c r="J8" i="10"/>
  <c r="D9" i="10"/>
  <c r="E9" i="10"/>
  <c r="J9" i="10"/>
  <c r="D10" i="10"/>
  <c r="E10" i="10"/>
  <c r="J10" i="10"/>
  <c r="K10" i="10"/>
  <c r="D11" i="10"/>
  <c r="E11" i="10"/>
  <c r="J11" i="10"/>
  <c r="D12" i="10"/>
  <c r="E12" i="10"/>
  <c r="J12" i="10"/>
  <c r="D13" i="10"/>
  <c r="E13" i="10"/>
  <c r="J13" i="10"/>
  <c r="K13" i="10"/>
  <c r="D14" i="10"/>
  <c r="E14" i="10"/>
  <c r="J14" i="10"/>
  <c r="D15" i="10"/>
  <c r="E15" i="10"/>
  <c r="J15" i="10"/>
  <c r="D16" i="10"/>
  <c r="E16" i="10"/>
  <c r="J16" i="10"/>
  <c r="K16" i="10"/>
  <c r="D17" i="10"/>
  <c r="E17" i="10"/>
  <c r="J17" i="10"/>
  <c r="D18" i="10"/>
  <c r="E18" i="10"/>
  <c r="J18" i="10"/>
  <c r="D19" i="10"/>
  <c r="E19" i="10"/>
  <c r="J19" i="10"/>
  <c r="K19" i="10"/>
  <c r="D20" i="10"/>
  <c r="E20" i="10"/>
  <c r="J20" i="10"/>
  <c r="D21" i="10"/>
  <c r="E21" i="10"/>
  <c r="D22" i="10"/>
  <c r="E22" i="10"/>
  <c r="J22" i="10"/>
  <c r="K22" i="10"/>
  <c r="D23" i="10"/>
  <c r="E23" i="10"/>
  <c r="J23" i="10"/>
  <c r="D24" i="10"/>
  <c r="E24" i="10"/>
  <c r="J24" i="10"/>
  <c r="F4" i="9"/>
  <c r="F29" i="9" s="1"/>
  <c r="G4" i="9"/>
  <c r="I4" i="9"/>
  <c r="J4" i="9"/>
  <c r="H4" i="9" s="1"/>
  <c r="L4" i="9"/>
  <c r="L26" i="9"/>
  <c r="M4" i="9"/>
  <c r="M26" i="9" s="1"/>
  <c r="O4" i="9"/>
  <c r="N4" i="9" s="1"/>
  <c r="P4" i="9"/>
  <c r="R4" i="9"/>
  <c r="Q4" i="9" s="1"/>
  <c r="S4" i="9"/>
  <c r="S27" i="9" s="1"/>
  <c r="S23" i="9"/>
  <c r="U4" i="9"/>
  <c r="U29" i="9"/>
  <c r="V4" i="9"/>
  <c r="C5" i="9"/>
  <c r="D5" i="9"/>
  <c r="E5" i="9"/>
  <c r="H5" i="9"/>
  <c r="H24" i="9" s="1"/>
  <c r="K5" i="9"/>
  <c r="N5" i="9"/>
  <c r="Q5" i="9"/>
  <c r="T5" i="9"/>
  <c r="C6" i="9"/>
  <c r="D6" i="9"/>
  <c r="E6" i="9"/>
  <c r="B6" i="9"/>
  <c r="H6" i="9"/>
  <c r="K6" i="9"/>
  <c r="N6" i="9"/>
  <c r="Q6" i="9"/>
  <c r="T6" i="9"/>
  <c r="C7" i="9"/>
  <c r="D7" i="9"/>
  <c r="E7" i="9"/>
  <c r="B7" i="9" s="1"/>
  <c r="H7" i="9"/>
  <c r="K7" i="9"/>
  <c r="N7" i="9"/>
  <c r="Q7" i="9"/>
  <c r="T7" i="9"/>
  <c r="T26" i="9" s="1"/>
  <c r="C8" i="9"/>
  <c r="D8" i="9"/>
  <c r="E8" i="9"/>
  <c r="B8" i="9" s="1"/>
  <c r="H8" i="9"/>
  <c r="H27" i="9" s="1"/>
  <c r="K8" i="9"/>
  <c r="N8" i="9"/>
  <c r="Q8" i="9"/>
  <c r="T8" i="9"/>
  <c r="C9" i="9"/>
  <c r="D9" i="9"/>
  <c r="E9" i="9"/>
  <c r="H9" i="9"/>
  <c r="H28" i="9" s="1"/>
  <c r="B9" i="9"/>
  <c r="K9" i="9"/>
  <c r="N9" i="9"/>
  <c r="Q9" i="9"/>
  <c r="T9" i="9"/>
  <c r="C10" i="9"/>
  <c r="D10" i="9"/>
  <c r="E10" i="9"/>
  <c r="H10" i="9"/>
  <c r="K10" i="9"/>
  <c r="N10" i="9"/>
  <c r="Q10" i="9"/>
  <c r="T10" i="9"/>
  <c r="C11" i="9"/>
  <c r="D11" i="9"/>
  <c r="E11" i="9"/>
  <c r="B11" i="9" s="1"/>
  <c r="H11" i="9"/>
  <c r="K11" i="9"/>
  <c r="N11" i="9"/>
  <c r="Q11" i="9"/>
  <c r="T11" i="9"/>
  <c r="C12" i="9"/>
  <c r="D12" i="9"/>
  <c r="E12" i="9"/>
  <c r="B12" i="9"/>
  <c r="H12" i="9"/>
  <c r="K12" i="9"/>
  <c r="N12" i="9"/>
  <c r="N31" i="9" s="1"/>
  <c r="Q12" i="9"/>
  <c r="T12" i="9"/>
  <c r="T31" i="9" s="1"/>
  <c r="C13" i="9"/>
  <c r="D13" i="9"/>
  <c r="E13" i="9"/>
  <c r="B13" i="9" s="1"/>
  <c r="H13" i="9"/>
  <c r="H32" i="9" s="1"/>
  <c r="K13" i="9"/>
  <c r="N13" i="9"/>
  <c r="N32" i="9" s="1"/>
  <c r="Q13" i="9"/>
  <c r="T13" i="9"/>
  <c r="C14" i="9"/>
  <c r="D14" i="9"/>
  <c r="E14" i="9"/>
  <c r="H14" i="9"/>
  <c r="B14" i="9" s="1"/>
  <c r="K14" i="9"/>
  <c r="N14" i="9"/>
  <c r="N33" i="9" s="1"/>
  <c r="Q14" i="9"/>
  <c r="T14" i="9"/>
  <c r="C15" i="9"/>
  <c r="D15" i="9"/>
  <c r="E15" i="9"/>
  <c r="H15" i="9"/>
  <c r="H34" i="9" s="1"/>
  <c r="K15" i="9"/>
  <c r="N15" i="9"/>
  <c r="N34" i="9" s="1"/>
  <c r="Q15" i="9"/>
  <c r="T15" i="9"/>
  <c r="T34" i="9" s="1"/>
  <c r="C16" i="9"/>
  <c r="D16" i="9"/>
  <c r="E16" i="9"/>
  <c r="H16" i="9"/>
  <c r="K16" i="9"/>
  <c r="N16" i="9"/>
  <c r="N35" i="9" s="1"/>
  <c r="Q16" i="9"/>
  <c r="T16" i="9"/>
  <c r="C17" i="9"/>
  <c r="D17" i="9"/>
  <c r="E17" i="9"/>
  <c r="B17" i="9" s="1"/>
  <c r="H17" i="9"/>
  <c r="K17" i="9"/>
  <c r="N17" i="9"/>
  <c r="N36" i="9" s="1"/>
  <c r="Q17" i="9"/>
  <c r="T17" i="9"/>
  <c r="T36" i="9" s="1"/>
  <c r="C18" i="9"/>
  <c r="D18" i="9"/>
  <c r="E18" i="9"/>
  <c r="H18" i="9"/>
  <c r="H37" i="9" s="1"/>
  <c r="K18" i="9"/>
  <c r="B18" i="9" s="1"/>
  <c r="N18" i="9"/>
  <c r="Q18" i="9"/>
  <c r="T18" i="9"/>
  <c r="I23" i="9"/>
  <c r="J23" i="9"/>
  <c r="L23" i="9"/>
  <c r="P23" i="9"/>
  <c r="R23" i="9"/>
  <c r="V23" i="9"/>
  <c r="G24" i="9"/>
  <c r="I24" i="9"/>
  <c r="J24" i="9"/>
  <c r="L24" i="9"/>
  <c r="O24" i="9"/>
  <c r="P24" i="9"/>
  <c r="R24" i="9"/>
  <c r="U24" i="9"/>
  <c r="V24" i="9"/>
  <c r="F25" i="9"/>
  <c r="G25" i="9"/>
  <c r="I25" i="9"/>
  <c r="J25" i="9"/>
  <c r="P25" i="9"/>
  <c r="R25" i="9"/>
  <c r="V25" i="9"/>
  <c r="F26" i="9"/>
  <c r="I26" i="9"/>
  <c r="J26" i="9"/>
  <c r="P26" i="9"/>
  <c r="R26" i="9"/>
  <c r="U26" i="9"/>
  <c r="V26" i="9"/>
  <c r="I27" i="9"/>
  <c r="J27" i="9"/>
  <c r="L27" i="9"/>
  <c r="P27" i="9"/>
  <c r="R27" i="9"/>
  <c r="U27" i="9"/>
  <c r="V27" i="9"/>
  <c r="G28" i="9"/>
  <c r="I28" i="9"/>
  <c r="J28" i="9"/>
  <c r="P28" i="9"/>
  <c r="R28" i="9"/>
  <c r="V28" i="9"/>
  <c r="I29" i="9"/>
  <c r="J29" i="9"/>
  <c r="L29" i="9"/>
  <c r="P29" i="9"/>
  <c r="R29" i="9"/>
  <c r="V29" i="9"/>
  <c r="G30" i="9"/>
  <c r="I30" i="9"/>
  <c r="J30" i="9"/>
  <c r="O30" i="9"/>
  <c r="P30" i="9"/>
  <c r="R30" i="9"/>
  <c r="U30" i="9"/>
  <c r="V30" i="9"/>
  <c r="I31" i="9"/>
  <c r="J31" i="9"/>
  <c r="L31" i="9"/>
  <c r="P31" i="9"/>
  <c r="R31" i="9"/>
  <c r="V31" i="9"/>
  <c r="G32" i="9"/>
  <c r="I32" i="9"/>
  <c r="J32" i="9"/>
  <c r="L32" i="9"/>
  <c r="O32" i="9"/>
  <c r="P32" i="9"/>
  <c r="R32" i="9"/>
  <c r="U32" i="9"/>
  <c r="V32" i="9"/>
  <c r="F33" i="9"/>
  <c r="G33" i="9"/>
  <c r="I33" i="9"/>
  <c r="J33" i="9"/>
  <c r="L33" i="9"/>
  <c r="P33" i="9"/>
  <c r="R33" i="9"/>
  <c r="U33" i="9"/>
  <c r="V33" i="9"/>
  <c r="G34" i="9"/>
  <c r="I34" i="9"/>
  <c r="J34" i="9"/>
  <c r="L34" i="9"/>
  <c r="O34" i="9"/>
  <c r="P34" i="9"/>
  <c r="R34" i="9"/>
  <c r="U34" i="9"/>
  <c r="V34" i="9"/>
  <c r="F35" i="9"/>
  <c r="G35" i="9"/>
  <c r="I35" i="9"/>
  <c r="J35" i="9"/>
  <c r="L35" i="9"/>
  <c r="P35" i="9"/>
  <c r="R35" i="9"/>
  <c r="U35" i="9"/>
  <c r="V35" i="9"/>
  <c r="G36" i="9"/>
  <c r="I36" i="9"/>
  <c r="J36" i="9"/>
  <c r="L36" i="9"/>
  <c r="O36" i="9"/>
  <c r="P36" i="9"/>
  <c r="R36" i="9"/>
  <c r="U36" i="9"/>
  <c r="V36" i="9"/>
  <c r="F37" i="9"/>
  <c r="G37" i="9"/>
  <c r="I37" i="9"/>
  <c r="J37" i="9"/>
  <c r="L37" i="9"/>
  <c r="P37" i="9"/>
  <c r="R37" i="9"/>
  <c r="U37" i="9"/>
  <c r="V37" i="9"/>
  <c r="F44" i="9"/>
  <c r="L44" i="9" s="1"/>
  <c r="G44" i="9"/>
  <c r="M44" i="9"/>
  <c r="H44" i="9"/>
  <c r="I44" i="9"/>
  <c r="J44" i="9"/>
  <c r="E45" i="9"/>
  <c r="E44" i="9" s="1"/>
  <c r="H45" i="9"/>
  <c r="I45" i="9"/>
  <c r="J45" i="9"/>
  <c r="M45" i="9"/>
  <c r="E46" i="9"/>
  <c r="H46" i="9"/>
  <c r="I46" i="9"/>
  <c r="J46" i="9"/>
  <c r="M46" i="9"/>
  <c r="E47" i="9"/>
  <c r="K47" i="9" s="1"/>
  <c r="H47" i="9"/>
  <c r="I47" i="9"/>
  <c r="J47" i="9"/>
  <c r="M47" i="9"/>
  <c r="E48" i="9"/>
  <c r="K48" i="9" s="1"/>
  <c r="H48" i="9"/>
  <c r="I48" i="9"/>
  <c r="J48" i="9"/>
  <c r="M48" i="9"/>
  <c r="E49" i="9"/>
  <c r="H49" i="9"/>
  <c r="I49" i="9"/>
  <c r="J49" i="9"/>
  <c r="L49" i="9"/>
  <c r="M49" i="9"/>
  <c r="E50" i="9"/>
  <c r="K50" i="9" s="1"/>
  <c r="H50" i="9"/>
  <c r="I50" i="9"/>
  <c r="J50" i="9"/>
  <c r="M50" i="9"/>
  <c r="E51" i="9"/>
  <c r="H51" i="9"/>
  <c r="I51" i="9"/>
  <c r="J51" i="9"/>
  <c r="L51" i="9"/>
  <c r="M51" i="9"/>
  <c r="E52" i="9"/>
  <c r="H52" i="9"/>
  <c r="I52" i="9"/>
  <c r="J52" i="9"/>
  <c r="M52" i="9"/>
  <c r="E53" i="9"/>
  <c r="H53" i="9"/>
  <c r="I53" i="9"/>
  <c r="J53" i="9"/>
  <c r="L53" i="9"/>
  <c r="M53" i="9"/>
  <c r="E54" i="9"/>
  <c r="H54" i="9"/>
  <c r="I54" i="9"/>
  <c r="J54" i="9"/>
  <c r="L54" i="9"/>
  <c r="M54" i="9"/>
  <c r="C4" i="1"/>
  <c r="D4" i="1" s="1"/>
  <c r="C5" i="1"/>
  <c r="D5" i="1"/>
  <c r="C6" i="1"/>
  <c r="D6" i="1" s="1"/>
  <c r="B3" i="12"/>
  <c r="B10" i="9"/>
  <c r="T4" i="9"/>
  <c r="T30" i="9"/>
  <c r="O31" i="9"/>
  <c r="G31" i="9"/>
  <c r="L30" i="9"/>
  <c r="U25" i="9"/>
  <c r="O23" i="9"/>
  <c r="G23" i="9"/>
  <c r="U28" i="9"/>
  <c r="G26" i="9"/>
  <c r="L25" i="9"/>
  <c r="U31" i="9"/>
  <c r="M31" i="9"/>
  <c r="G29" i="9"/>
  <c r="L28" i="9"/>
  <c r="S25" i="9"/>
  <c r="U23" i="9"/>
  <c r="S31" i="9"/>
  <c r="O27" i="9"/>
  <c r="G27" i="9"/>
  <c r="T29" i="9"/>
  <c r="T23" i="9"/>
  <c r="T27" i="9"/>
  <c r="T25" i="9"/>
  <c r="T33" i="9"/>
  <c r="T35" i="9"/>
  <c r="T37" i="9"/>
  <c r="T24" i="9"/>
  <c r="T32" i="9"/>
  <c r="T28" i="9"/>
  <c r="E24" i="9" l="1"/>
  <c r="Q26" i="9"/>
  <c r="Q30" i="9"/>
  <c r="Q33" i="9"/>
  <c r="Q29" i="9"/>
  <c r="Q23" i="9"/>
  <c r="Q31" i="9"/>
  <c r="Q28" i="9"/>
  <c r="Q36" i="9"/>
  <c r="Q25" i="9"/>
  <c r="Q27" i="9"/>
  <c r="Q24" i="9"/>
  <c r="Q37" i="9"/>
  <c r="Q35" i="9"/>
  <c r="Q34" i="9"/>
  <c r="Q32" i="9"/>
  <c r="N30" i="9"/>
  <c r="N28" i="9"/>
  <c r="N24" i="9"/>
  <c r="N29" i="9"/>
  <c r="N26" i="9"/>
  <c r="N27" i="9"/>
  <c r="N37" i="9"/>
  <c r="N23" i="9"/>
  <c r="N25" i="9"/>
  <c r="C32" i="9"/>
  <c r="K53" i="9"/>
  <c r="K54" i="9"/>
  <c r="K51" i="9"/>
  <c r="K46" i="9"/>
  <c r="K49" i="9"/>
  <c r="K44" i="9"/>
  <c r="K52" i="9"/>
  <c r="K27" i="9"/>
  <c r="D31" i="9"/>
  <c r="K24" i="9"/>
  <c r="H23" i="9"/>
  <c r="H36" i="9"/>
  <c r="H26" i="9"/>
  <c r="H25" i="9"/>
  <c r="H31" i="9"/>
  <c r="H30" i="9"/>
  <c r="H35" i="9"/>
  <c r="H29" i="9"/>
  <c r="F28" i="9"/>
  <c r="E4" i="9"/>
  <c r="E26" i="9" s="1"/>
  <c r="O29" i="9"/>
  <c r="S30" i="9"/>
  <c r="K45" i="9"/>
  <c r="L50" i="9"/>
  <c r="S37" i="9"/>
  <c r="M36" i="9"/>
  <c r="S35" i="9"/>
  <c r="M34" i="9"/>
  <c r="S33" i="9"/>
  <c r="M32" i="9"/>
  <c r="S29" i="9"/>
  <c r="S28" i="9"/>
  <c r="F27" i="9"/>
  <c r="M24" i="9"/>
  <c r="B15" i="9"/>
  <c r="M29" i="9"/>
  <c r="M30" i="9"/>
  <c r="M23" i="9"/>
  <c r="C4" i="9"/>
  <c r="C31" i="9" s="1"/>
  <c r="H33" i="9"/>
  <c r="L52" i="9"/>
  <c r="L46" i="9"/>
  <c r="O37" i="9"/>
  <c r="O35" i="9"/>
  <c r="O33" i="9"/>
  <c r="O28" i="9"/>
  <c r="S26" i="9"/>
  <c r="M25" i="9"/>
  <c r="K4" i="9"/>
  <c r="L47" i="9"/>
  <c r="L45" i="9"/>
  <c r="M37" i="9"/>
  <c r="S36" i="9"/>
  <c r="M35" i="9"/>
  <c r="S34" i="9"/>
  <c r="M33" i="9"/>
  <c r="S32" i="9"/>
  <c r="F31" i="9"/>
  <c r="M27" i="9"/>
  <c r="S24" i="9"/>
  <c r="F23" i="9"/>
  <c r="F36" i="9"/>
  <c r="F34" i="9"/>
  <c r="F32" i="9"/>
  <c r="O25" i="9"/>
  <c r="F24" i="9"/>
  <c r="B16" i="9"/>
  <c r="B5" i="9"/>
  <c r="O26" i="9"/>
  <c r="M28" i="9"/>
  <c r="D4" i="9"/>
  <c r="L48" i="9"/>
  <c r="F30" i="9"/>
  <c r="K35" i="9" l="1"/>
  <c r="K32" i="9"/>
  <c r="K31" i="9"/>
  <c r="K34" i="9"/>
  <c r="K25" i="9"/>
  <c r="K33" i="9"/>
  <c r="K29" i="9"/>
  <c r="K26" i="9"/>
  <c r="K28" i="9"/>
  <c r="K23" i="9"/>
  <c r="E34" i="9"/>
  <c r="D29" i="9"/>
  <c r="D32" i="9"/>
  <c r="D28" i="9"/>
  <c r="D37" i="9"/>
  <c r="D23" i="9"/>
  <c r="D30" i="9"/>
  <c r="D36" i="9"/>
  <c r="D33" i="9"/>
  <c r="D35" i="9"/>
  <c r="D24" i="9"/>
  <c r="D26" i="9"/>
  <c r="D27" i="9"/>
  <c r="D34" i="9"/>
  <c r="K37" i="9"/>
  <c r="C33" i="9"/>
  <c r="C23" i="9"/>
  <c r="C36" i="9"/>
  <c r="C29" i="9"/>
  <c r="C27" i="9"/>
  <c r="C30" i="9"/>
  <c r="C34" i="9"/>
  <c r="C24" i="9"/>
  <c r="C37" i="9"/>
  <c r="C35" i="9"/>
  <c r="C28" i="9"/>
  <c r="C25" i="9"/>
  <c r="K30" i="9"/>
  <c r="D25" i="9"/>
  <c r="E36" i="9"/>
  <c r="E32" i="9"/>
  <c r="E29" i="9"/>
  <c r="B4" i="9"/>
  <c r="E31" i="9"/>
  <c r="E28" i="9"/>
  <c r="E27" i="9"/>
  <c r="E33" i="9"/>
  <c r="E25" i="9"/>
  <c r="E23" i="9"/>
  <c r="E35" i="9"/>
  <c r="E30" i="9"/>
  <c r="B35" i="9"/>
  <c r="K36" i="9"/>
  <c r="E37" i="9"/>
  <c r="C26" i="9"/>
  <c r="B25" i="9" l="1"/>
  <c r="B23" i="9"/>
  <c r="B27" i="9"/>
  <c r="B33" i="9"/>
  <c r="B29" i="9"/>
  <c r="B36" i="9"/>
  <c r="B31" i="9"/>
  <c r="B26" i="9"/>
  <c r="B28" i="9"/>
  <c r="B32" i="9"/>
  <c r="B30" i="9"/>
  <c r="B37" i="9"/>
  <c r="B34" i="9"/>
  <c r="B24" i="9"/>
</calcChain>
</file>

<file path=xl/sharedStrings.xml><?xml version="1.0" encoding="utf-8"?>
<sst xmlns="http://schemas.openxmlformats.org/spreadsheetml/2006/main" count="230" uniqueCount="120">
  <si>
    <t>Table 1. Population of Guam: 1901 to 1930</t>
  </si>
  <si>
    <t>Census Year</t>
  </si>
  <si>
    <t>Population</t>
  </si>
  <si>
    <t>Increase over preceding Census</t>
  </si>
  <si>
    <t>Number</t>
  </si>
  <si>
    <t>Percent</t>
  </si>
  <si>
    <t>Source: 1930 U.S. Census Report</t>
  </si>
  <si>
    <t>Notes: 1930 includes population (1,118) of US naval reservations, and persons on ships;</t>
  </si>
  <si>
    <t xml:space="preserve">     1920 includes native men enlisted in US Navy, but excludes 300 naval station personnel</t>
  </si>
  <si>
    <t xml:space="preserve">     1910 and 1901 data collected by naval governor.</t>
  </si>
  <si>
    <t>Table 2. Area and Population of Municipalities: 1930</t>
  </si>
  <si>
    <t>Municipality</t>
  </si>
  <si>
    <t>Area (Sq miles)</t>
  </si>
  <si>
    <t>Population, 1930</t>
  </si>
  <si>
    <t>Total</t>
  </si>
  <si>
    <t>Per Sq Mile</t>
  </si>
  <si>
    <t xml:space="preserve">     Guam</t>
  </si>
  <si>
    <t>Agana</t>
  </si>
  <si>
    <t>Agat</t>
  </si>
  <si>
    <t>Asan</t>
  </si>
  <si>
    <t>Inarajan</t>
  </si>
  <si>
    <t>Merizo</t>
  </si>
  <si>
    <t>Piti</t>
  </si>
  <si>
    <t>Sumay</t>
  </si>
  <si>
    <t>Yona</t>
  </si>
  <si>
    <t>Note: Includes population (1,118) of US naval reservists and those on ships</t>
  </si>
  <si>
    <t>Source: 1930 Census</t>
  </si>
  <si>
    <t>Table 3. Population of Municipalities by Minor Civil Divisions: 1920 and 1930</t>
  </si>
  <si>
    <t>Barrio</t>
  </si>
  <si>
    <t xml:space="preserve">     Agana Municipality</t>
  </si>
  <si>
    <t>Agana city</t>
  </si>
  <si>
    <t>Barrigada barrio</t>
  </si>
  <si>
    <t>Deded barrio</t>
  </si>
  <si>
    <t>Machananao barrio</t>
  </si>
  <si>
    <t>Sinajana barrio</t>
  </si>
  <si>
    <t>Tutujan barrio</t>
  </si>
  <si>
    <t>Yigo barrio</t>
  </si>
  <si>
    <t xml:space="preserve">   Agat municipality</t>
  </si>
  <si>
    <t>Agat town</t>
  </si>
  <si>
    <t>Chandia barrio</t>
  </si>
  <si>
    <t>Inaso barrio</t>
  </si>
  <si>
    <t>Omo barrio</t>
  </si>
  <si>
    <t>Opagat barrio</t>
  </si>
  <si>
    <t>Pasgual barrio</t>
  </si>
  <si>
    <t>Sagua barrio</t>
  </si>
  <si>
    <t>Salinas barrio</t>
  </si>
  <si>
    <t>Tena barrio</t>
  </si>
  <si>
    <t>Tumat barrio</t>
  </si>
  <si>
    <t>Asan town</t>
  </si>
  <si>
    <t xml:space="preserve">   Asan municipality</t>
  </si>
  <si>
    <t>Libugon barrio</t>
  </si>
  <si>
    <t xml:space="preserve">     Inarajan barrio</t>
  </si>
  <si>
    <t>Inarajan town</t>
  </si>
  <si>
    <t>Aga barrio</t>
  </si>
  <si>
    <t>Bubulao barrio</t>
  </si>
  <si>
    <t>Malolos barrio</t>
  </si>
  <si>
    <t>Taofofo barrio</t>
  </si>
  <si>
    <t xml:space="preserve">   Merizo municipality</t>
  </si>
  <si>
    <t>Merizo town</t>
  </si>
  <si>
    <t>Umatac barrio</t>
  </si>
  <si>
    <t xml:space="preserve">   Piti municipality</t>
  </si>
  <si>
    <t>Piti town</t>
  </si>
  <si>
    <t>Sinengsong barrio</t>
  </si>
  <si>
    <t>Tepungan barrio</t>
  </si>
  <si>
    <t xml:space="preserve">    Sumay municipality</t>
  </si>
  <si>
    <t>Sumay town</t>
  </si>
  <si>
    <t>Sumay (rural)</t>
  </si>
  <si>
    <t xml:space="preserve">   Yona municipality</t>
  </si>
  <si>
    <t>Yona municipality</t>
  </si>
  <si>
    <t xml:space="preserve">     Naval reservations</t>
  </si>
  <si>
    <t>TOTAL</t>
  </si>
  <si>
    <t>Table 1. Total Population, 1901 to 1930; Urban and Rural, 1930 and 1920</t>
  </si>
  <si>
    <t>Class</t>
  </si>
  <si>
    <t>(April 1)</t>
  </si>
  <si>
    <t>(Jan 1)</t>
  </si>
  <si>
    <t>Increase 1920 to 1930</t>
  </si>
  <si>
    <t xml:space="preserve">     Total</t>
  </si>
  <si>
    <t>Urban (Agana city)</t>
  </si>
  <si>
    <t>Rural</t>
  </si>
  <si>
    <t>Naval reservations</t>
  </si>
  <si>
    <t>Table 2. Color or Race, Nativity, and Sex: 1920 and 1930</t>
  </si>
  <si>
    <t xml:space="preserve">     Total population</t>
  </si>
  <si>
    <t xml:space="preserve">   Native born</t>
  </si>
  <si>
    <t xml:space="preserve">   Foreign born</t>
  </si>
  <si>
    <t>Chamorro</t>
  </si>
  <si>
    <t>White</t>
  </si>
  <si>
    <t>Filipino</t>
  </si>
  <si>
    <t>Japanese</t>
  </si>
  <si>
    <t>Chinese</t>
  </si>
  <si>
    <t>Negro and other colored</t>
  </si>
  <si>
    <t>Male</t>
  </si>
  <si>
    <t>Female</t>
  </si>
  <si>
    <t>Males/100 Females</t>
  </si>
  <si>
    <t>Color or Race</t>
  </si>
  <si>
    <t>and Nativity</t>
  </si>
  <si>
    <t xml:space="preserve">     All ages: 1930</t>
  </si>
  <si>
    <t>Under 5 years</t>
  </si>
  <si>
    <t xml:space="preserve">   Under 1 year</t>
  </si>
  <si>
    <t>5 to 9 years</t>
  </si>
  <si>
    <t>10 to 14 years</t>
  </si>
  <si>
    <t>15 to 19 years</t>
  </si>
  <si>
    <t>20 to 24 years</t>
  </si>
  <si>
    <t>25 to 29 years</t>
  </si>
  <si>
    <t>30 to 34 years</t>
  </si>
  <si>
    <t>35 to 44 years</t>
  </si>
  <si>
    <t>45 to 54 years</t>
  </si>
  <si>
    <t>55 to 64 years</t>
  </si>
  <si>
    <t>65 to 74 years</t>
  </si>
  <si>
    <t>75 years and over</t>
  </si>
  <si>
    <t xml:space="preserve">   21 years and over</t>
  </si>
  <si>
    <t>Negro and others</t>
  </si>
  <si>
    <t>All Classes</t>
  </si>
  <si>
    <t>PERCENTS</t>
  </si>
  <si>
    <t>25 to 34 years</t>
  </si>
  <si>
    <t>65 years and over</t>
  </si>
  <si>
    <t>Table 3A. Age and Sex: 1920 and 1930</t>
  </si>
  <si>
    <t>Age</t>
  </si>
  <si>
    <t xml:space="preserve">    All Ages</t>
  </si>
  <si>
    <t>Source: 1920 and 1930 Censuses</t>
  </si>
  <si>
    <t>Table 3.  Age and Sex by Race: 1930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</si>
</sst>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0.0"/>
    <numFmt numFmtId="170" formatCode="#,##0.0"/>
  </numFmts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9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3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169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170" fontId="1" fillId="0" borderId="0" xfId="0" applyNumberFormat="1" applyFont="1"/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4" sqref="B4:C7"/>
    </sheetView>
  </sheetViews>
  <sheetFormatPr defaultRowHeight="13.2" x14ac:dyDescent="0.25"/>
  <cols>
    <col min="1" max="1" width="17.5546875" style="2" customWidth="1"/>
    <col min="2" max="4" width="17.5546875" customWidth="1"/>
  </cols>
  <sheetData>
    <row r="1" spans="1:4" ht="13.8" thickBot="1" x14ac:dyDescent="0.3">
      <c r="A1" s="2" t="s">
        <v>0</v>
      </c>
    </row>
    <row r="2" spans="1:4" x14ac:dyDescent="0.25">
      <c r="A2" s="3"/>
      <c r="B2" s="4"/>
      <c r="C2" s="4" t="s">
        <v>3</v>
      </c>
      <c r="D2" s="4"/>
    </row>
    <row r="3" spans="1:4" ht="13.8" thickBot="1" x14ac:dyDescent="0.3">
      <c r="A3" s="5" t="s">
        <v>1</v>
      </c>
      <c r="B3" s="6" t="s">
        <v>2</v>
      </c>
      <c r="C3" s="6" t="s">
        <v>4</v>
      </c>
      <c r="D3" s="6" t="s">
        <v>5</v>
      </c>
    </row>
    <row r="4" spans="1:4" x14ac:dyDescent="0.25">
      <c r="A4" s="2">
        <v>1930</v>
      </c>
      <c r="B4" s="7">
        <v>18509</v>
      </c>
      <c r="C4" s="7">
        <f>B4-B5</f>
        <v>5234</v>
      </c>
      <c r="D4" s="1">
        <f>C4*100/B5</f>
        <v>39.427495291902069</v>
      </c>
    </row>
    <row r="5" spans="1:4" x14ac:dyDescent="0.25">
      <c r="A5" s="2">
        <v>1920</v>
      </c>
      <c r="B5" s="7">
        <v>13275</v>
      </c>
      <c r="C5" s="7">
        <f>B5-B6</f>
        <v>1469</v>
      </c>
      <c r="D5" s="1">
        <f>C5*100/B6</f>
        <v>12.442825681856682</v>
      </c>
    </row>
    <row r="6" spans="1:4" x14ac:dyDescent="0.25">
      <c r="A6" s="2">
        <v>1910</v>
      </c>
      <c r="B6" s="7">
        <v>11806</v>
      </c>
      <c r="C6" s="7">
        <f>B6-B7</f>
        <v>2130</v>
      </c>
      <c r="D6" s="1">
        <f>C6*100/B7</f>
        <v>22.013228606862342</v>
      </c>
    </row>
    <row r="7" spans="1:4" ht="13.8" thickBot="1" x14ac:dyDescent="0.3">
      <c r="A7" s="2">
        <v>1901</v>
      </c>
      <c r="B7" s="7">
        <v>9676</v>
      </c>
      <c r="C7" s="7"/>
    </row>
    <row r="8" spans="1:4" x14ac:dyDescent="0.25">
      <c r="A8" s="3" t="s">
        <v>6</v>
      </c>
      <c r="B8" s="4"/>
      <c r="C8" s="4"/>
      <c r="D8" s="4"/>
    </row>
    <row r="9" spans="1:4" x14ac:dyDescent="0.25">
      <c r="A9" s="2" t="s">
        <v>7</v>
      </c>
    </row>
    <row r="10" spans="1:4" x14ac:dyDescent="0.25">
      <c r="A10" s="2" t="s">
        <v>8</v>
      </c>
    </row>
    <row r="11" spans="1:4" x14ac:dyDescent="0.25">
      <c r="A11" s="2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9" sqref="B19"/>
    </sheetView>
  </sheetViews>
  <sheetFormatPr defaultRowHeight="13.2" x14ac:dyDescent="0.25"/>
  <cols>
    <col min="1" max="2" width="19.33203125" customWidth="1"/>
    <col min="3" max="3" width="19.33203125" style="7" customWidth="1"/>
    <col min="4" max="4" width="19.33203125" customWidth="1"/>
  </cols>
  <sheetData>
    <row r="1" spans="1:4" ht="13.8" thickBot="1" x14ac:dyDescent="0.3">
      <c r="A1" t="s">
        <v>10</v>
      </c>
    </row>
    <row r="2" spans="1:4" ht="13.8" thickBot="1" x14ac:dyDescent="0.3">
      <c r="A2" s="4"/>
      <c r="B2" s="10"/>
      <c r="C2" s="25" t="s">
        <v>13</v>
      </c>
      <c r="D2" s="26"/>
    </row>
    <row r="3" spans="1:4" ht="13.8" thickBot="1" x14ac:dyDescent="0.3">
      <c r="A3" s="9" t="s">
        <v>11</v>
      </c>
      <c r="B3" s="11" t="s">
        <v>12</v>
      </c>
      <c r="C3" s="12" t="s">
        <v>14</v>
      </c>
      <c r="D3" s="13" t="s">
        <v>15</v>
      </c>
    </row>
    <row r="4" spans="1:4" x14ac:dyDescent="0.25">
      <c r="A4" t="s">
        <v>16</v>
      </c>
      <c r="B4">
        <v>206</v>
      </c>
      <c r="C4" s="7">
        <v>18509</v>
      </c>
    </row>
    <row r="5" spans="1:4" x14ac:dyDescent="0.25">
      <c r="A5" t="s">
        <v>17</v>
      </c>
      <c r="C5" s="7">
        <v>11042</v>
      </c>
    </row>
    <row r="6" spans="1:4" x14ac:dyDescent="0.25">
      <c r="A6" t="s">
        <v>18</v>
      </c>
      <c r="C6" s="7">
        <v>887</v>
      </c>
    </row>
    <row r="7" spans="1:4" x14ac:dyDescent="0.25">
      <c r="A7" t="s">
        <v>19</v>
      </c>
      <c r="C7" s="7">
        <v>559</v>
      </c>
    </row>
    <row r="8" spans="1:4" x14ac:dyDescent="0.25">
      <c r="A8" t="s">
        <v>20</v>
      </c>
      <c r="C8" s="7">
        <v>1176</v>
      </c>
    </row>
    <row r="9" spans="1:4" x14ac:dyDescent="0.25">
      <c r="A9" t="s">
        <v>21</v>
      </c>
      <c r="C9" s="7">
        <v>1101</v>
      </c>
    </row>
    <row r="10" spans="1:4" x14ac:dyDescent="0.25">
      <c r="A10" t="s">
        <v>22</v>
      </c>
      <c r="C10" s="7">
        <v>928</v>
      </c>
    </row>
    <row r="11" spans="1:4" x14ac:dyDescent="0.25">
      <c r="A11" t="s">
        <v>23</v>
      </c>
      <c r="C11" s="7">
        <v>1209</v>
      </c>
    </row>
    <row r="12" spans="1:4" ht="13.8" thickBot="1" x14ac:dyDescent="0.3">
      <c r="A12" t="s">
        <v>24</v>
      </c>
      <c r="C12" s="7">
        <v>489</v>
      </c>
    </row>
    <row r="13" spans="1:4" x14ac:dyDescent="0.25">
      <c r="A13" s="4" t="s">
        <v>26</v>
      </c>
      <c r="B13" s="4"/>
      <c r="C13" s="8"/>
      <c r="D13" s="4"/>
    </row>
    <row r="14" spans="1:4" x14ac:dyDescent="0.25">
      <c r="A14" t="s">
        <v>25</v>
      </c>
    </row>
  </sheetData>
  <mergeCells count="1">
    <mergeCell ref="C2:D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3" workbookViewId="0">
      <selection activeCell="C23" sqref="C23"/>
    </sheetView>
  </sheetViews>
  <sheetFormatPr defaultRowHeight="13.2" x14ac:dyDescent="0.25"/>
  <cols>
    <col min="1" max="3" width="26.109375" customWidth="1"/>
  </cols>
  <sheetData>
    <row r="1" spans="1:3" x14ac:dyDescent="0.25">
      <c r="A1" t="s">
        <v>27</v>
      </c>
    </row>
    <row r="2" spans="1:3" x14ac:dyDescent="0.25">
      <c r="A2" t="s">
        <v>28</v>
      </c>
      <c r="B2">
        <v>1930</v>
      </c>
      <c r="C2">
        <v>1920</v>
      </c>
    </row>
    <row r="3" spans="1:3" x14ac:dyDescent="0.25">
      <c r="A3" t="s">
        <v>70</v>
      </c>
      <c r="B3">
        <f>B5+B14+B26+B30+B37+B41+B46+B50+B53</f>
        <v>18509</v>
      </c>
    </row>
    <row r="5" spans="1:3" x14ac:dyDescent="0.25">
      <c r="A5" t="s">
        <v>29</v>
      </c>
      <c r="B5">
        <v>11042</v>
      </c>
    </row>
    <row r="6" spans="1:3" x14ac:dyDescent="0.25">
      <c r="A6" t="s">
        <v>30</v>
      </c>
      <c r="B6">
        <v>8690</v>
      </c>
      <c r="C6">
        <v>7432</v>
      </c>
    </row>
    <row r="7" spans="1:3" x14ac:dyDescent="0.25">
      <c r="A7" t="s">
        <v>31</v>
      </c>
      <c r="B7">
        <v>701</v>
      </c>
      <c r="C7">
        <v>180</v>
      </c>
    </row>
    <row r="8" spans="1:3" x14ac:dyDescent="0.25">
      <c r="A8" t="s">
        <v>32</v>
      </c>
      <c r="B8">
        <v>760</v>
      </c>
      <c r="C8">
        <v>369</v>
      </c>
    </row>
    <row r="9" spans="1:3" x14ac:dyDescent="0.25">
      <c r="A9" t="s">
        <v>33</v>
      </c>
      <c r="B9">
        <v>135</v>
      </c>
      <c r="C9">
        <v>28</v>
      </c>
    </row>
    <row r="10" spans="1:3" x14ac:dyDescent="0.25">
      <c r="A10" t="s">
        <v>34</v>
      </c>
      <c r="B10">
        <v>380</v>
      </c>
      <c r="C10">
        <v>204</v>
      </c>
    </row>
    <row r="11" spans="1:3" x14ac:dyDescent="0.25">
      <c r="A11" t="s">
        <v>35</v>
      </c>
      <c r="B11">
        <v>148</v>
      </c>
    </row>
    <row r="12" spans="1:3" x14ac:dyDescent="0.25">
      <c r="A12" t="s">
        <v>36</v>
      </c>
      <c r="B12">
        <v>228</v>
      </c>
      <c r="C12">
        <v>107</v>
      </c>
    </row>
    <row r="14" spans="1:3" x14ac:dyDescent="0.25">
      <c r="A14" t="s">
        <v>37</v>
      </c>
      <c r="B14">
        <v>887</v>
      </c>
    </row>
    <row r="15" spans="1:3" x14ac:dyDescent="0.25">
      <c r="A15" t="s">
        <v>38</v>
      </c>
      <c r="B15">
        <v>609</v>
      </c>
      <c r="C15">
        <v>757</v>
      </c>
    </row>
    <row r="16" spans="1:3" x14ac:dyDescent="0.25">
      <c r="A16" t="s">
        <v>39</v>
      </c>
      <c r="B16">
        <v>22</v>
      </c>
    </row>
    <row r="17" spans="1:3" x14ac:dyDescent="0.25">
      <c r="A17" t="s">
        <v>40</v>
      </c>
      <c r="B17">
        <v>34</v>
      </c>
    </row>
    <row r="18" spans="1:3" x14ac:dyDescent="0.25">
      <c r="A18" t="s">
        <v>41</v>
      </c>
      <c r="B18">
        <v>22</v>
      </c>
    </row>
    <row r="19" spans="1:3" x14ac:dyDescent="0.25">
      <c r="A19" t="s">
        <v>42</v>
      </c>
      <c r="B19">
        <v>35</v>
      </c>
    </row>
    <row r="20" spans="1:3" x14ac:dyDescent="0.25">
      <c r="A20" t="s">
        <v>43</v>
      </c>
      <c r="B20">
        <v>16</v>
      </c>
    </row>
    <row r="21" spans="1:3" x14ac:dyDescent="0.25">
      <c r="A21" t="s">
        <v>44</v>
      </c>
      <c r="B21">
        <v>19</v>
      </c>
    </row>
    <row r="22" spans="1:3" x14ac:dyDescent="0.25">
      <c r="A22" t="s">
        <v>45</v>
      </c>
      <c r="B22">
        <v>86</v>
      </c>
    </row>
    <row r="23" spans="1:3" x14ac:dyDescent="0.25">
      <c r="A23" t="s">
        <v>46</v>
      </c>
      <c r="B23">
        <v>21</v>
      </c>
    </row>
    <row r="24" spans="1:3" x14ac:dyDescent="0.25">
      <c r="A24" t="s">
        <v>47</v>
      </c>
      <c r="B24">
        <v>23</v>
      </c>
    </row>
    <row r="26" spans="1:3" x14ac:dyDescent="0.25">
      <c r="A26" t="s">
        <v>49</v>
      </c>
      <c r="B26">
        <v>559</v>
      </c>
    </row>
    <row r="27" spans="1:3" x14ac:dyDescent="0.25">
      <c r="A27" t="s">
        <v>48</v>
      </c>
      <c r="B27">
        <v>538</v>
      </c>
      <c r="C27">
        <v>345</v>
      </c>
    </row>
    <row r="28" spans="1:3" x14ac:dyDescent="0.25">
      <c r="A28" t="s">
        <v>50</v>
      </c>
      <c r="B28">
        <v>21</v>
      </c>
    </row>
    <row r="30" spans="1:3" x14ac:dyDescent="0.25">
      <c r="A30" t="s">
        <v>51</v>
      </c>
      <c r="B30">
        <v>1176</v>
      </c>
    </row>
    <row r="31" spans="1:3" x14ac:dyDescent="0.25">
      <c r="A31" t="s">
        <v>52</v>
      </c>
      <c r="B31">
        <v>812</v>
      </c>
      <c r="C31">
        <v>612</v>
      </c>
    </row>
    <row r="32" spans="1:3" x14ac:dyDescent="0.25">
      <c r="A32" t="s">
        <v>53</v>
      </c>
      <c r="B32">
        <v>0</v>
      </c>
      <c r="C32">
        <v>27</v>
      </c>
    </row>
    <row r="33" spans="1:3" x14ac:dyDescent="0.25">
      <c r="A33" t="s">
        <v>54</v>
      </c>
      <c r="B33">
        <v>12</v>
      </c>
      <c r="C33">
        <v>60</v>
      </c>
    </row>
    <row r="34" spans="1:3" x14ac:dyDescent="0.25">
      <c r="A34" t="s">
        <v>55</v>
      </c>
      <c r="B34">
        <v>31</v>
      </c>
      <c r="C34">
        <v>39</v>
      </c>
    </row>
    <row r="35" spans="1:3" x14ac:dyDescent="0.25">
      <c r="A35" t="s">
        <v>56</v>
      </c>
      <c r="B35">
        <v>321</v>
      </c>
      <c r="C35">
        <v>215</v>
      </c>
    </row>
    <row r="37" spans="1:3" x14ac:dyDescent="0.25">
      <c r="A37" t="s">
        <v>57</v>
      </c>
      <c r="B37">
        <v>1101</v>
      </c>
    </row>
    <row r="38" spans="1:3" x14ac:dyDescent="0.25">
      <c r="A38" t="s">
        <v>58</v>
      </c>
      <c r="B38">
        <v>710</v>
      </c>
      <c r="C38">
        <v>655</v>
      </c>
    </row>
    <row r="39" spans="1:3" x14ac:dyDescent="0.25">
      <c r="A39" t="s">
        <v>59</v>
      </c>
      <c r="B39">
        <v>391</v>
      </c>
      <c r="C39">
        <v>327</v>
      </c>
    </row>
    <row r="41" spans="1:3" x14ac:dyDescent="0.25">
      <c r="A41" t="s">
        <v>60</v>
      </c>
      <c r="B41">
        <v>928</v>
      </c>
    </row>
    <row r="42" spans="1:3" x14ac:dyDescent="0.25">
      <c r="A42" t="s">
        <v>61</v>
      </c>
      <c r="B42">
        <v>387</v>
      </c>
      <c r="C42">
        <v>429</v>
      </c>
    </row>
    <row r="43" spans="1:3" x14ac:dyDescent="0.25">
      <c r="A43" t="s">
        <v>62</v>
      </c>
      <c r="B43">
        <v>178</v>
      </c>
    </row>
    <row r="44" spans="1:3" x14ac:dyDescent="0.25">
      <c r="A44" t="s">
        <v>63</v>
      </c>
      <c r="B44">
        <v>363</v>
      </c>
      <c r="C44">
        <v>240</v>
      </c>
    </row>
    <row r="46" spans="1:3" x14ac:dyDescent="0.25">
      <c r="A46" t="s">
        <v>64</v>
      </c>
      <c r="B46">
        <v>1209</v>
      </c>
    </row>
    <row r="47" spans="1:3" x14ac:dyDescent="0.25">
      <c r="A47" t="s">
        <v>65</v>
      </c>
      <c r="B47">
        <v>1028</v>
      </c>
      <c r="C47">
        <v>795</v>
      </c>
    </row>
    <row r="48" spans="1:3" x14ac:dyDescent="0.25">
      <c r="A48" t="s">
        <v>66</v>
      </c>
      <c r="B48">
        <v>181</v>
      </c>
    </row>
    <row r="50" spans="1:3" x14ac:dyDescent="0.25">
      <c r="A50" t="s">
        <v>67</v>
      </c>
      <c r="B50">
        <v>489</v>
      </c>
    </row>
    <row r="51" spans="1:3" x14ac:dyDescent="0.25">
      <c r="A51" t="s">
        <v>68</v>
      </c>
      <c r="B51">
        <v>489</v>
      </c>
      <c r="C51">
        <v>424</v>
      </c>
    </row>
    <row r="53" spans="1:3" x14ac:dyDescent="0.25">
      <c r="A53" t="s">
        <v>69</v>
      </c>
      <c r="B53">
        <v>1118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8" sqref="A8"/>
    </sheetView>
  </sheetViews>
  <sheetFormatPr defaultRowHeight="13.2" x14ac:dyDescent="0.25"/>
  <cols>
    <col min="1" max="1" width="20.6640625" customWidth="1"/>
  </cols>
  <sheetData>
    <row r="1" spans="1:7" x14ac:dyDescent="0.25">
      <c r="A1" t="s">
        <v>71</v>
      </c>
    </row>
    <row r="2" spans="1:7" x14ac:dyDescent="0.25">
      <c r="B2">
        <v>1930</v>
      </c>
      <c r="C2">
        <v>1920</v>
      </c>
      <c r="D2">
        <v>1910</v>
      </c>
      <c r="E2">
        <v>1901</v>
      </c>
      <c r="F2" t="s">
        <v>75</v>
      </c>
    </row>
    <row r="3" spans="1:7" x14ac:dyDescent="0.25">
      <c r="A3" t="s">
        <v>72</v>
      </c>
      <c r="B3" t="s">
        <v>73</v>
      </c>
      <c r="C3" t="s">
        <v>74</v>
      </c>
      <c r="F3" t="s">
        <v>4</v>
      </c>
      <c r="G3" t="s">
        <v>5</v>
      </c>
    </row>
    <row r="4" spans="1:7" x14ac:dyDescent="0.25">
      <c r="A4" t="s">
        <v>76</v>
      </c>
    </row>
    <row r="5" spans="1:7" x14ac:dyDescent="0.25">
      <c r="A5" t="s">
        <v>77</v>
      </c>
    </row>
    <row r="6" spans="1:7" x14ac:dyDescent="0.25">
      <c r="A6" t="s">
        <v>78</v>
      </c>
    </row>
    <row r="7" spans="1:7" x14ac:dyDescent="0.25">
      <c r="A7" t="s">
        <v>79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5" sqref="H5"/>
    </sheetView>
  </sheetViews>
  <sheetFormatPr defaultRowHeight="10.199999999999999" x14ac:dyDescent="0.2"/>
  <cols>
    <col min="1" max="1" width="17.33203125" style="14" customWidth="1"/>
    <col min="2" max="3" width="7.88671875" style="15" customWidth="1"/>
    <col min="4" max="5" width="7.88671875" style="14" customWidth="1"/>
    <col min="6" max="9" width="7.88671875" style="15" customWidth="1"/>
    <col min="10" max="11" width="7.88671875" style="14" customWidth="1"/>
    <col min="12" max="16384" width="8.88671875" style="14"/>
  </cols>
  <sheetData>
    <row r="1" spans="1:11" ht="10.8" thickBot="1" x14ac:dyDescent="0.25">
      <c r="A1" s="14" t="s">
        <v>80</v>
      </c>
    </row>
    <row r="2" spans="1:11" ht="10.8" thickBot="1" x14ac:dyDescent="0.25">
      <c r="A2" s="16" t="s">
        <v>93</v>
      </c>
      <c r="B2" s="27" t="s">
        <v>4</v>
      </c>
      <c r="C2" s="27"/>
      <c r="D2" s="27" t="s">
        <v>5</v>
      </c>
      <c r="E2" s="27"/>
      <c r="F2" s="27">
        <v>1930</v>
      </c>
      <c r="G2" s="27"/>
      <c r="H2" s="27">
        <v>1920</v>
      </c>
      <c r="I2" s="27"/>
      <c r="J2" s="27" t="s">
        <v>92</v>
      </c>
      <c r="K2" s="28"/>
    </row>
    <row r="3" spans="1:11" ht="10.8" thickBot="1" x14ac:dyDescent="0.25">
      <c r="A3" s="17" t="s">
        <v>94</v>
      </c>
      <c r="B3" s="18">
        <v>1930</v>
      </c>
      <c r="C3" s="18">
        <v>1920</v>
      </c>
      <c r="D3" s="19">
        <v>1930</v>
      </c>
      <c r="E3" s="19">
        <v>1920</v>
      </c>
      <c r="F3" s="18" t="s">
        <v>90</v>
      </c>
      <c r="G3" s="18" t="s">
        <v>91</v>
      </c>
      <c r="H3" s="18" t="s">
        <v>90</v>
      </c>
      <c r="I3" s="18" t="s">
        <v>91</v>
      </c>
      <c r="J3" s="19">
        <v>1930</v>
      </c>
      <c r="K3" s="20">
        <v>1920</v>
      </c>
    </row>
    <row r="4" spans="1:11" x14ac:dyDescent="0.2">
      <c r="A4" s="14" t="s">
        <v>81</v>
      </c>
      <c r="B4" s="15">
        <v>18509</v>
      </c>
      <c r="C4" s="15">
        <v>13275</v>
      </c>
      <c r="D4" s="21">
        <f>B4*100/B$4</f>
        <v>100</v>
      </c>
      <c r="E4" s="21">
        <f>C4*100/C$4</f>
        <v>100</v>
      </c>
      <c r="F4" s="15">
        <v>9630</v>
      </c>
      <c r="G4" s="15">
        <v>8879</v>
      </c>
      <c r="H4" s="15">
        <v>6490</v>
      </c>
      <c r="I4" s="15">
        <v>6785</v>
      </c>
      <c r="J4" s="21">
        <f>F4*100/G4</f>
        <v>108.45815970266922</v>
      </c>
      <c r="K4" s="21">
        <f>G4*100/H4</f>
        <v>136.81047765793528</v>
      </c>
    </row>
    <row r="5" spans="1:11" x14ac:dyDescent="0.2">
      <c r="A5" s="14" t="s">
        <v>82</v>
      </c>
      <c r="B5" s="15">
        <v>18300</v>
      </c>
      <c r="C5" s="15">
        <v>13111</v>
      </c>
      <c r="D5" s="21">
        <f t="shared" ref="D5:D24" si="0">B5*100/B$4</f>
        <v>98.870819601275059</v>
      </c>
      <c r="E5" s="21">
        <f t="shared" ref="E5:E24" si="1">C5*100/C$4</f>
        <v>98.764595103578159</v>
      </c>
      <c r="F5" s="15">
        <v>9485</v>
      </c>
      <c r="G5" s="15">
        <v>8815</v>
      </c>
      <c r="J5" s="21">
        <f t="shared" ref="J5:J24" si="2">F5*100/G5</f>
        <v>107.60068065796938</v>
      </c>
      <c r="K5" s="21"/>
    </row>
    <row r="6" spans="1:11" x14ac:dyDescent="0.2">
      <c r="A6" s="14" t="s">
        <v>83</v>
      </c>
      <c r="B6" s="15">
        <v>209</v>
      </c>
      <c r="C6" s="15">
        <v>162</v>
      </c>
      <c r="D6" s="21">
        <f t="shared" si="0"/>
        <v>1.1291803987249447</v>
      </c>
      <c r="E6" s="21">
        <f t="shared" si="1"/>
        <v>1.2203389830508475</v>
      </c>
      <c r="F6" s="15">
        <v>145</v>
      </c>
      <c r="G6" s="15">
        <v>64</v>
      </c>
      <c r="J6" s="21">
        <f t="shared" si="2"/>
        <v>226.5625</v>
      </c>
      <c r="K6" s="21"/>
    </row>
    <row r="7" spans="1:11" x14ac:dyDescent="0.2">
      <c r="A7" s="14" t="s">
        <v>84</v>
      </c>
      <c r="B7" s="15">
        <v>16402</v>
      </c>
      <c r="C7" s="15">
        <v>12216</v>
      </c>
      <c r="D7" s="21">
        <f t="shared" si="0"/>
        <v>88.616348803284893</v>
      </c>
      <c r="E7" s="21">
        <f t="shared" si="1"/>
        <v>92.022598870056498</v>
      </c>
      <c r="F7" s="15">
        <v>8128</v>
      </c>
      <c r="G7" s="15">
        <v>8274</v>
      </c>
      <c r="H7" s="15">
        <v>5837</v>
      </c>
      <c r="I7" s="15">
        <v>6379</v>
      </c>
      <c r="J7" s="21">
        <f t="shared" si="2"/>
        <v>98.235436306502294</v>
      </c>
      <c r="K7" s="21">
        <f>G7*100/H7</f>
        <v>141.75089943464107</v>
      </c>
    </row>
    <row r="8" spans="1:11" x14ac:dyDescent="0.2">
      <c r="A8" s="14" t="s">
        <v>82</v>
      </c>
      <c r="B8" s="15">
        <v>16319</v>
      </c>
      <c r="C8" s="15">
        <v>12186</v>
      </c>
      <c r="D8" s="21">
        <f t="shared" si="0"/>
        <v>88.167918310011345</v>
      </c>
      <c r="E8" s="21">
        <f t="shared" si="1"/>
        <v>91.79661016949153</v>
      </c>
      <c r="F8" s="15">
        <v>8088</v>
      </c>
      <c r="G8" s="15">
        <v>8231</v>
      </c>
      <c r="J8" s="21">
        <f t="shared" si="2"/>
        <v>98.262665532742076</v>
      </c>
      <c r="K8" s="21"/>
    </row>
    <row r="9" spans="1:11" x14ac:dyDescent="0.2">
      <c r="A9" s="14" t="s">
        <v>83</v>
      </c>
      <c r="B9" s="15">
        <v>83</v>
      </c>
      <c r="C9" s="15">
        <v>29</v>
      </c>
      <c r="D9" s="21">
        <f t="shared" si="0"/>
        <v>0.44843049327354262</v>
      </c>
      <c r="E9" s="21">
        <f t="shared" si="1"/>
        <v>0.2184557438794727</v>
      </c>
      <c r="F9" s="15">
        <v>40</v>
      </c>
      <c r="G9" s="15">
        <v>43</v>
      </c>
      <c r="J9" s="21">
        <f t="shared" si="2"/>
        <v>93.023255813953483</v>
      </c>
      <c r="K9" s="21"/>
    </row>
    <row r="10" spans="1:11" x14ac:dyDescent="0.2">
      <c r="A10" s="14" t="s">
        <v>85</v>
      </c>
      <c r="B10" s="15">
        <v>1205</v>
      </c>
      <c r="C10" s="15">
        <v>280</v>
      </c>
      <c r="D10" s="21">
        <f t="shared" si="0"/>
        <v>6.5103463180074561</v>
      </c>
      <c r="E10" s="21">
        <f t="shared" si="1"/>
        <v>2.1092278719397362</v>
      </c>
      <c r="F10" s="15">
        <v>997</v>
      </c>
      <c r="G10" s="15">
        <v>208</v>
      </c>
      <c r="H10" s="15">
        <v>176</v>
      </c>
      <c r="I10" s="15">
        <v>104</v>
      </c>
      <c r="J10" s="21">
        <f t="shared" si="2"/>
        <v>479.32692307692309</v>
      </c>
      <c r="K10" s="21">
        <f>G10*100/H10</f>
        <v>118.18181818181819</v>
      </c>
    </row>
    <row r="11" spans="1:11" x14ac:dyDescent="0.2">
      <c r="A11" s="14" t="s">
        <v>82</v>
      </c>
      <c r="B11" s="15">
        <v>1139</v>
      </c>
      <c r="C11" s="15">
        <v>235</v>
      </c>
      <c r="D11" s="21">
        <f t="shared" si="0"/>
        <v>6.1537630341995788</v>
      </c>
      <c r="E11" s="21">
        <f t="shared" si="1"/>
        <v>1.7702448210922788</v>
      </c>
      <c r="F11" s="15">
        <v>946</v>
      </c>
      <c r="G11" s="15">
        <v>193</v>
      </c>
      <c r="J11" s="21">
        <f t="shared" si="2"/>
        <v>490.15544041450778</v>
      </c>
      <c r="K11" s="21"/>
    </row>
    <row r="12" spans="1:11" x14ac:dyDescent="0.2">
      <c r="A12" s="14" t="s">
        <v>83</v>
      </c>
      <c r="B12" s="15">
        <v>66</v>
      </c>
      <c r="C12" s="15">
        <v>44</v>
      </c>
      <c r="D12" s="21">
        <f t="shared" si="0"/>
        <v>0.35658328380787724</v>
      </c>
      <c r="E12" s="21">
        <f t="shared" si="1"/>
        <v>0.33145009416195859</v>
      </c>
      <c r="F12" s="15">
        <v>51</v>
      </c>
      <c r="G12" s="15">
        <v>15</v>
      </c>
      <c r="J12" s="21">
        <f t="shared" si="2"/>
        <v>340</v>
      </c>
      <c r="K12" s="21"/>
    </row>
    <row r="13" spans="1:11" x14ac:dyDescent="0.2">
      <c r="A13" s="14" t="s">
        <v>86</v>
      </c>
      <c r="B13" s="15">
        <v>365</v>
      </c>
      <c r="C13" s="15">
        <v>396</v>
      </c>
      <c r="D13" s="21">
        <f t="shared" si="0"/>
        <v>1.9720136149981091</v>
      </c>
      <c r="E13" s="21">
        <f t="shared" si="1"/>
        <v>2.9830508474576272</v>
      </c>
      <c r="F13" s="15">
        <v>216</v>
      </c>
      <c r="G13" s="15">
        <v>149</v>
      </c>
      <c r="H13" s="15">
        <v>237</v>
      </c>
      <c r="I13" s="15">
        <v>159</v>
      </c>
      <c r="J13" s="21">
        <f t="shared" si="2"/>
        <v>144.96644295302013</v>
      </c>
      <c r="K13" s="21">
        <f>G13*100/H13</f>
        <v>62.869198312236286</v>
      </c>
    </row>
    <row r="14" spans="1:11" x14ac:dyDescent="0.2">
      <c r="A14" s="14" t="s">
        <v>82</v>
      </c>
      <c r="B14" s="15">
        <v>364</v>
      </c>
      <c r="C14" s="15">
        <v>394</v>
      </c>
      <c r="D14" s="21">
        <f t="shared" si="0"/>
        <v>1.966610837970717</v>
      </c>
      <c r="E14" s="21">
        <f t="shared" si="1"/>
        <v>2.9679849340866289</v>
      </c>
      <c r="F14" s="15">
        <v>216</v>
      </c>
      <c r="G14" s="15">
        <v>148</v>
      </c>
      <c r="J14" s="21">
        <f t="shared" si="2"/>
        <v>145.94594594594594</v>
      </c>
      <c r="K14" s="21"/>
    </row>
    <row r="15" spans="1:11" x14ac:dyDescent="0.2">
      <c r="A15" s="14" t="s">
        <v>83</v>
      </c>
      <c r="B15" s="15">
        <v>1</v>
      </c>
      <c r="C15" s="15">
        <v>2</v>
      </c>
      <c r="D15" s="21">
        <f t="shared" si="0"/>
        <v>5.4027770273920792E-3</v>
      </c>
      <c r="E15" s="21">
        <f t="shared" si="1"/>
        <v>1.5065913370998116E-2</v>
      </c>
      <c r="F15" s="15">
        <v>0</v>
      </c>
      <c r="G15" s="15">
        <v>1</v>
      </c>
      <c r="J15" s="21">
        <f t="shared" si="2"/>
        <v>0</v>
      </c>
      <c r="K15" s="21"/>
    </row>
    <row r="16" spans="1:11" x14ac:dyDescent="0.2">
      <c r="A16" s="14" t="s">
        <v>87</v>
      </c>
      <c r="B16" s="15">
        <v>297</v>
      </c>
      <c r="C16" s="15">
        <v>210</v>
      </c>
      <c r="D16" s="21">
        <f t="shared" si="0"/>
        <v>1.6046247771354476</v>
      </c>
      <c r="E16" s="21">
        <f t="shared" si="1"/>
        <v>1.5819209039548023</v>
      </c>
      <c r="F16" s="15">
        <v>172</v>
      </c>
      <c r="G16" s="15">
        <v>125</v>
      </c>
      <c r="H16" s="15">
        <v>136</v>
      </c>
      <c r="I16" s="15">
        <v>74</v>
      </c>
      <c r="J16" s="21">
        <f t="shared" si="2"/>
        <v>137.6</v>
      </c>
      <c r="K16" s="21">
        <f>G16*100/H16</f>
        <v>91.911764705882348</v>
      </c>
    </row>
    <row r="17" spans="1:11" x14ac:dyDescent="0.2">
      <c r="A17" s="14" t="s">
        <v>82</v>
      </c>
      <c r="B17" s="15">
        <v>240</v>
      </c>
      <c r="C17" s="15">
        <v>132</v>
      </c>
      <c r="D17" s="21">
        <f t="shared" si="0"/>
        <v>1.2966664865740991</v>
      </c>
      <c r="E17" s="21">
        <f t="shared" si="1"/>
        <v>0.99435028248587576</v>
      </c>
      <c r="F17" s="15">
        <v>119</v>
      </c>
      <c r="G17" s="15">
        <v>121</v>
      </c>
      <c r="J17" s="21">
        <f t="shared" si="2"/>
        <v>98.347107438016522</v>
      </c>
      <c r="K17" s="21"/>
    </row>
    <row r="18" spans="1:11" x14ac:dyDescent="0.2">
      <c r="A18" s="14" t="s">
        <v>83</v>
      </c>
      <c r="B18" s="15">
        <v>57</v>
      </c>
      <c r="C18" s="15">
        <v>78</v>
      </c>
      <c r="D18" s="21">
        <f t="shared" si="0"/>
        <v>0.30795829056134855</v>
      </c>
      <c r="E18" s="21">
        <f t="shared" si="1"/>
        <v>0.58757062146892658</v>
      </c>
      <c r="F18" s="15">
        <v>53</v>
      </c>
      <c r="G18" s="15">
        <v>4</v>
      </c>
      <c r="J18" s="21">
        <f t="shared" si="2"/>
        <v>1325</v>
      </c>
      <c r="K18" s="21"/>
    </row>
    <row r="19" spans="1:11" x14ac:dyDescent="0.2">
      <c r="A19" s="14" t="s">
        <v>88</v>
      </c>
      <c r="B19" s="15">
        <v>203</v>
      </c>
      <c r="C19" s="15">
        <v>74</v>
      </c>
      <c r="D19" s="21">
        <f t="shared" si="0"/>
        <v>1.0967637365605922</v>
      </c>
      <c r="E19" s="21">
        <f t="shared" si="1"/>
        <v>0.55743879472693036</v>
      </c>
      <c r="F19" s="15">
        <v>99</v>
      </c>
      <c r="G19" s="15">
        <v>104</v>
      </c>
      <c r="H19" s="15">
        <v>48</v>
      </c>
      <c r="I19" s="15">
        <v>26</v>
      </c>
      <c r="J19" s="21">
        <f t="shared" si="2"/>
        <v>95.192307692307693</v>
      </c>
      <c r="K19" s="21">
        <f>G19*100/H19</f>
        <v>216.66666666666666</v>
      </c>
    </row>
    <row r="20" spans="1:11" x14ac:dyDescent="0.2">
      <c r="A20" s="14" t="s">
        <v>82</v>
      </c>
      <c r="B20" s="15">
        <v>202</v>
      </c>
      <c r="C20" s="15">
        <v>68</v>
      </c>
      <c r="D20" s="21">
        <f t="shared" si="0"/>
        <v>1.0913609595332001</v>
      </c>
      <c r="E20" s="21">
        <f t="shared" si="1"/>
        <v>0.51224105461393599</v>
      </c>
      <c r="F20" s="15">
        <v>98</v>
      </c>
      <c r="G20" s="15">
        <v>104</v>
      </c>
      <c r="J20" s="21">
        <f t="shared" si="2"/>
        <v>94.230769230769226</v>
      </c>
      <c r="K20" s="21"/>
    </row>
    <row r="21" spans="1:11" x14ac:dyDescent="0.2">
      <c r="A21" s="14" t="s">
        <v>83</v>
      </c>
      <c r="B21" s="15">
        <v>1</v>
      </c>
      <c r="C21" s="15">
        <v>6</v>
      </c>
      <c r="D21" s="21">
        <f t="shared" si="0"/>
        <v>5.4027770273920792E-3</v>
      </c>
      <c r="E21" s="21">
        <f t="shared" si="1"/>
        <v>4.519774011299435E-2</v>
      </c>
      <c r="F21" s="15">
        <v>1</v>
      </c>
      <c r="G21" s="15">
        <v>0</v>
      </c>
      <c r="J21" s="21"/>
      <c r="K21" s="21"/>
    </row>
    <row r="22" spans="1:11" x14ac:dyDescent="0.2">
      <c r="A22" s="14" t="s">
        <v>89</v>
      </c>
      <c r="B22" s="15">
        <v>37</v>
      </c>
      <c r="C22" s="15">
        <v>99</v>
      </c>
      <c r="D22" s="21">
        <f t="shared" si="0"/>
        <v>0.19990275001350694</v>
      </c>
      <c r="E22" s="21">
        <f t="shared" si="1"/>
        <v>0.74576271186440679</v>
      </c>
      <c r="F22" s="15">
        <v>18</v>
      </c>
      <c r="G22" s="15">
        <v>19</v>
      </c>
      <c r="H22" s="15">
        <v>56</v>
      </c>
      <c r="I22" s="15">
        <v>43</v>
      </c>
      <c r="J22" s="21">
        <f t="shared" si="2"/>
        <v>94.736842105263165</v>
      </c>
      <c r="K22" s="21">
        <f>G22*100/H22</f>
        <v>33.928571428571431</v>
      </c>
    </row>
    <row r="23" spans="1:11" x14ac:dyDescent="0.2">
      <c r="A23" s="14" t="s">
        <v>82</v>
      </c>
      <c r="B23" s="15">
        <v>36</v>
      </c>
      <c r="C23" s="15">
        <v>96</v>
      </c>
      <c r="D23" s="21">
        <f t="shared" si="0"/>
        <v>0.19449997298611485</v>
      </c>
      <c r="E23" s="21">
        <f t="shared" si="1"/>
        <v>0.7231638418079096</v>
      </c>
      <c r="F23" s="15">
        <v>18</v>
      </c>
      <c r="G23" s="15">
        <v>18</v>
      </c>
      <c r="J23" s="21">
        <f t="shared" si="2"/>
        <v>100</v>
      </c>
      <c r="K23" s="21"/>
    </row>
    <row r="24" spans="1:11" ht="10.8" thickBot="1" x14ac:dyDescent="0.25">
      <c r="A24" s="14" t="s">
        <v>83</v>
      </c>
      <c r="B24" s="15">
        <v>1</v>
      </c>
      <c r="C24" s="15">
        <v>3</v>
      </c>
      <c r="D24" s="21">
        <f t="shared" si="0"/>
        <v>5.4027770273920792E-3</v>
      </c>
      <c r="E24" s="21">
        <f t="shared" si="1"/>
        <v>2.2598870056497175E-2</v>
      </c>
      <c r="F24" s="15">
        <v>0</v>
      </c>
      <c r="G24" s="15">
        <v>1</v>
      </c>
      <c r="J24" s="21">
        <f t="shared" si="2"/>
        <v>0</v>
      </c>
      <c r="K24" s="21"/>
    </row>
    <row r="25" spans="1:11" x14ac:dyDescent="0.2">
      <c r="A25" s="22" t="s">
        <v>26</v>
      </c>
      <c r="B25" s="23"/>
      <c r="C25" s="23"/>
      <c r="D25" s="22"/>
      <c r="E25" s="22"/>
      <c r="F25" s="23"/>
      <c r="G25" s="23"/>
      <c r="H25" s="23"/>
      <c r="I25" s="23"/>
      <c r="J25" s="22"/>
      <c r="K25" s="22"/>
    </row>
  </sheetData>
  <mergeCells count="5">
    <mergeCell ref="J2:K2"/>
    <mergeCell ref="B2:C2"/>
    <mergeCell ref="D2:E2"/>
    <mergeCell ref="F2:G2"/>
    <mergeCell ref="H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C14" sqref="C14"/>
    </sheetView>
  </sheetViews>
  <sheetFormatPr defaultRowHeight="10.199999999999999" x14ac:dyDescent="0.2"/>
  <cols>
    <col min="1" max="1" width="13.6640625" style="14" customWidth="1"/>
    <col min="2" max="2" width="7.109375" style="14" customWidth="1"/>
    <col min="3" max="7" width="5.33203125" style="14" customWidth="1"/>
    <col min="8" max="22" width="4.88671875" style="14" customWidth="1"/>
    <col min="23" max="219" width="6.44140625" style="14" customWidth="1"/>
    <col min="220" max="16384" width="8.88671875" style="14"/>
  </cols>
  <sheetData>
    <row r="1" spans="1:22" ht="10.8" thickBot="1" x14ac:dyDescent="0.25">
      <c r="A1" s="14" t="s">
        <v>119</v>
      </c>
    </row>
    <row r="2" spans="1:22" ht="10.8" thickBot="1" x14ac:dyDescent="0.25">
      <c r="A2" s="16"/>
      <c r="B2" s="27" t="s">
        <v>111</v>
      </c>
      <c r="C2" s="27"/>
      <c r="D2" s="27"/>
      <c r="E2" s="27" t="s">
        <v>84</v>
      </c>
      <c r="F2" s="27"/>
      <c r="G2" s="27"/>
      <c r="H2" s="27" t="s">
        <v>85</v>
      </c>
      <c r="I2" s="27"/>
      <c r="J2" s="27"/>
      <c r="K2" s="27" t="s">
        <v>86</v>
      </c>
      <c r="L2" s="27"/>
      <c r="M2" s="27"/>
      <c r="N2" s="27" t="s">
        <v>87</v>
      </c>
      <c r="O2" s="27"/>
      <c r="P2" s="27"/>
      <c r="Q2" s="27" t="s">
        <v>88</v>
      </c>
      <c r="R2" s="27"/>
      <c r="S2" s="27"/>
      <c r="T2" s="27" t="s">
        <v>110</v>
      </c>
      <c r="U2" s="27"/>
      <c r="V2" s="28"/>
    </row>
    <row r="3" spans="1:22" ht="10.8" thickBot="1" x14ac:dyDescent="0.25">
      <c r="A3" s="17" t="s">
        <v>116</v>
      </c>
      <c r="B3" s="19" t="s">
        <v>14</v>
      </c>
      <c r="C3" s="19" t="s">
        <v>90</v>
      </c>
      <c r="D3" s="19" t="s">
        <v>91</v>
      </c>
      <c r="E3" s="19" t="s">
        <v>14</v>
      </c>
      <c r="F3" s="19" t="s">
        <v>90</v>
      </c>
      <c r="G3" s="19" t="s">
        <v>91</v>
      </c>
      <c r="H3" s="19" t="s">
        <v>14</v>
      </c>
      <c r="I3" s="19" t="s">
        <v>90</v>
      </c>
      <c r="J3" s="19" t="s">
        <v>91</v>
      </c>
      <c r="K3" s="19" t="s">
        <v>14</v>
      </c>
      <c r="L3" s="19" t="s">
        <v>90</v>
      </c>
      <c r="M3" s="19" t="s">
        <v>91</v>
      </c>
      <c r="N3" s="19" t="s">
        <v>14</v>
      </c>
      <c r="O3" s="19" t="s">
        <v>90</v>
      </c>
      <c r="P3" s="19" t="s">
        <v>91</v>
      </c>
      <c r="Q3" s="19" t="s">
        <v>14</v>
      </c>
      <c r="R3" s="19" t="s">
        <v>90</v>
      </c>
      <c r="S3" s="19" t="s">
        <v>91</v>
      </c>
      <c r="T3" s="19" t="s">
        <v>14</v>
      </c>
      <c r="U3" s="19" t="s">
        <v>90</v>
      </c>
      <c r="V3" s="20" t="s">
        <v>91</v>
      </c>
    </row>
    <row r="4" spans="1:22" s="15" customFormat="1" x14ac:dyDescent="0.2">
      <c r="A4" s="15" t="s">
        <v>95</v>
      </c>
      <c r="B4" s="15">
        <f>E4+H4+K4+N4+Q4+T4</f>
        <v>18509</v>
      </c>
      <c r="C4" s="15">
        <f>F4+I4+L4+O4+R4+U4</f>
        <v>9630</v>
      </c>
      <c r="D4" s="15">
        <f>G4+J4+M4+P4+S4+V4</f>
        <v>8879</v>
      </c>
      <c r="E4" s="15">
        <f>F4+G4</f>
        <v>16402</v>
      </c>
      <c r="F4" s="15">
        <f>SUM(F5:F17)-F6</f>
        <v>8128</v>
      </c>
      <c r="G4" s="15">
        <f>SUM(G5:G17)-G6</f>
        <v>8274</v>
      </c>
      <c r="H4" s="15">
        <f>I4+J4</f>
        <v>1205</v>
      </c>
      <c r="I4" s="15">
        <f>SUM(I5:I17)-I6</f>
        <v>997</v>
      </c>
      <c r="J4" s="15">
        <f>SUM(J5:J17)-J6</f>
        <v>208</v>
      </c>
      <c r="K4" s="15">
        <f>L4+M4</f>
        <v>365</v>
      </c>
      <c r="L4" s="15">
        <f>SUM(L5:L17)-L6</f>
        <v>216</v>
      </c>
      <c r="M4" s="15">
        <f>SUM(M5:M17)-M6</f>
        <v>149</v>
      </c>
      <c r="N4" s="15">
        <f>O4+P4</f>
        <v>297</v>
      </c>
      <c r="O4" s="15">
        <f>SUM(O5:O17)-O6</f>
        <v>172</v>
      </c>
      <c r="P4" s="15">
        <f>SUM(P5:P17)-P6</f>
        <v>125</v>
      </c>
      <c r="Q4" s="15">
        <f>R4+S4</f>
        <v>203</v>
      </c>
      <c r="R4" s="15">
        <f>SUM(R5:R17)-R6</f>
        <v>99</v>
      </c>
      <c r="S4" s="15">
        <f>SUM(S5:S17)-S6</f>
        <v>104</v>
      </c>
      <c r="T4" s="15">
        <f>U4+V4</f>
        <v>37</v>
      </c>
      <c r="U4" s="15">
        <f>SUM(U5:U17)-U6</f>
        <v>18</v>
      </c>
      <c r="V4" s="15">
        <f>SUM(V5:V17)-V6</f>
        <v>19</v>
      </c>
    </row>
    <row r="5" spans="1:22" s="15" customFormat="1" x14ac:dyDescent="0.2">
      <c r="A5" s="15" t="s">
        <v>96</v>
      </c>
      <c r="B5" s="15">
        <f t="shared" ref="B5:B18" si="0">E5+H5+K5+N5+Q5+U5</f>
        <v>3168</v>
      </c>
      <c r="C5" s="15">
        <f t="shared" ref="C5:C18" si="1">F5+I5+L5+O5+R5+V5</f>
        <v>1634</v>
      </c>
      <c r="D5" s="15">
        <f t="shared" ref="D5:D18" si="2">G5+J5+M5+P5+S5+V5</f>
        <v>1538</v>
      </c>
      <c r="E5" s="15">
        <f t="shared" ref="E5:E18" si="3">F5+G5</f>
        <v>2947</v>
      </c>
      <c r="F5" s="15">
        <v>1524</v>
      </c>
      <c r="G5" s="15">
        <v>1423</v>
      </c>
      <c r="H5" s="15">
        <f t="shared" ref="H5:H18" si="4">I5+J5</f>
        <v>57</v>
      </c>
      <c r="I5" s="15">
        <v>31</v>
      </c>
      <c r="J5" s="15">
        <v>26</v>
      </c>
      <c r="K5" s="15">
        <f t="shared" ref="K5:K18" si="5">L5+M5</f>
        <v>64</v>
      </c>
      <c r="L5" s="15">
        <v>28</v>
      </c>
      <c r="M5" s="15">
        <v>36</v>
      </c>
      <c r="N5" s="15">
        <f t="shared" ref="N5:N18" si="6">O5+P5</f>
        <v>54</v>
      </c>
      <c r="O5" s="15">
        <v>28</v>
      </c>
      <c r="P5" s="15">
        <v>26</v>
      </c>
      <c r="Q5" s="15">
        <f t="shared" ref="Q5:Q18" si="7">R5+S5</f>
        <v>44</v>
      </c>
      <c r="R5" s="15">
        <v>20</v>
      </c>
      <c r="S5" s="15">
        <v>24</v>
      </c>
      <c r="T5" s="15">
        <f t="shared" ref="T5:T18" si="8">U5+V5</f>
        <v>5</v>
      </c>
      <c r="U5" s="15">
        <v>2</v>
      </c>
      <c r="V5" s="15">
        <v>3</v>
      </c>
    </row>
    <row r="6" spans="1:22" s="15" customFormat="1" x14ac:dyDescent="0.2">
      <c r="A6" s="15" t="s">
        <v>97</v>
      </c>
      <c r="B6" s="15">
        <f t="shared" si="0"/>
        <v>702</v>
      </c>
      <c r="C6" s="15">
        <f t="shared" si="1"/>
        <v>359</v>
      </c>
      <c r="D6" s="15">
        <f t="shared" si="2"/>
        <v>345</v>
      </c>
      <c r="E6" s="15">
        <f t="shared" si="3"/>
        <v>664</v>
      </c>
      <c r="F6" s="15">
        <v>343</v>
      </c>
      <c r="G6" s="15">
        <v>321</v>
      </c>
      <c r="H6" s="15">
        <f t="shared" si="4"/>
        <v>12</v>
      </c>
      <c r="I6" s="15">
        <v>7</v>
      </c>
      <c r="J6" s="15">
        <v>5</v>
      </c>
      <c r="K6" s="15">
        <f t="shared" si="5"/>
        <v>9</v>
      </c>
      <c r="L6" s="15">
        <v>2</v>
      </c>
      <c r="M6" s="15">
        <v>7</v>
      </c>
      <c r="N6" s="15">
        <f t="shared" si="6"/>
        <v>7</v>
      </c>
      <c r="O6" s="15">
        <v>2</v>
      </c>
      <c r="P6" s="15">
        <v>5</v>
      </c>
      <c r="Q6" s="15">
        <f t="shared" si="7"/>
        <v>10</v>
      </c>
      <c r="R6" s="15">
        <v>4</v>
      </c>
      <c r="S6" s="15">
        <v>6</v>
      </c>
      <c r="T6" s="15">
        <f t="shared" si="8"/>
        <v>1</v>
      </c>
      <c r="U6" s="15">
        <v>0</v>
      </c>
      <c r="V6" s="15">
        <v>1</v>
      </c>
    </row>
    <row r="7" spans="1:22" s="15" customFormat="1" x14ac:dyDescent="0.2">
      <c r="A7" s="15" t="s">
        <v>98</v>
      </c>
      <c r="B7" s="15">
        <f t="shared" si="0"/>
        <v>2443</v>
      </c>
      <c r="C7" s="15">
        <f t="shared" si="1"/>
        <v>1236</v>
      </c>
      <c r="D7" s="15">
        <f t="shared" si="2"/>
        <v>1213</v>
      </c>
      <c r="E7" s="15">
        <f t="shared" si="3"/>
        <v>2252</v>
      </c>
      <c r="F7" s="15">
        <v>1135</v>
      </c>
      <c r="G7" s="15">
        <v>1117</v>
      </c>
      <c r="H7" s="15">
        <f t="shared" si="4"/>
        <v>54</v>
      </c>
      <c r="I7" s="15">
        <v>31</v>
      </c>
      <c r="J7" s="15">
        <v>23</v>
      </c>
      <c r="K7" s="15">
        <f t="shared" si="5"/>
        <v>60</v>
      </c>
      <c r="L7" s="15">
        <v>31</v>
      </c>
      <c r="M7" s="15">
        <v>29</v>
      </c>
      <c r="N7" s="15">
        <f t="shared" si="6"/>
        <v>57</v>
      </c>
      <c r="O7" s="15">
        <v>25</v>
      </c>
      <c r="P7" s="15">
        <v>32</v>
      </c>
      <c r="Q7" s="15">
        <f t="shared" si="7"/>
        <v>18</v>
      </c>
      <c r="R7" s="15">
        <v>10</v>
      </c>
      <c r="S7" s="15">
        <v>8</v>
      </c>
      <c r="T7" s="15">
        <f t="shared" si="8"/>
        <v>6</v>
      </c>
      <c r="U7" s="15">
        <v>2</v>
      </c>
      <c r="V7" s="15">
        <v>4</v>
      </c>
    </row>
    <row r="8" spans="1:22" s="15" customFormat="1" x14ac:dyDescent="0.2">
      <c r="A8" s="15" t="s">
        <v>99</v>
      </c>
      <c r="B8" s="15">
        <f t="shared" si="0"/>
        <v>2151</v>
      </c>
      <c r="C8" s="15">
        <f t="shared" si="1"/>
        <v>1090</v>
      </c>
      <c r="D8" s="15">
        <f t="shared" si="2"/>
        <v>1063</v>
      </c>
      <c r="E8" s="15">
        <f t="shared" si="3"/>
        <v>1984</v>
      </c>
      <c r="F8" s="15">
        <v>1004</v>
      </c>
      <c r="G8" s="15">
        <v>980</v>
      </c>
      <c r="H8" s="15">
        <f t="shared" si="4"/>
        <v>23</v>
      </c>
      <c r="I8" s="15">
        <v>14</v>
      </c>
      <c r="J8" s="15">
        <v>9</v>
      </c>
      <c r="K8" s="15">
        <f t="shared" si="5"/>
        <v>39</v>
      </c>
      <c r="L8" s="15">
        <v>22</v>
      </c>
      <c r="M8" s="15">
        <v>17</v>
      </c>
      <c r="N8" s="15">
        <f t="shared" si="6"/>
        <v>78</v>
      </c>
      <c r="O8" s="15">
        <v>39</v>
      </c>
      <c r="P8" s="15">
        <v>39</v>
      </c>
      <c r="Q8" s="15">
        <f t="shared" si="7"/>
        <v>25</v>
      </c>
      <c r="R8" s="15">
        <v>9</v>
      </c>
      <c r="S8" s="15">
        <v>16</v>
      </c>
      <c r="T8" s="15">
        <f t="shared" si="8"/>
        <v>4</v>
      </c>
      <c r="U8" s="15">
        <v>2</v>
      </c>
      <c r="V8" s="15">
        <v>2</v>
      </c>
    </row>
    <row r="9" spans="1:22" s="15" customFormat="1" x14ac:dyDescent="0.2">
      <c r="A9" s="15" t="s">
        <v>100</v>
      </c>
      <c r="B9" s="15">
        <f t="shared" si="0"/>
        <v>1929</v>
      </c>
      <c r="C9" s="15">
        <f t="shared" si="1"/>
        <v>1050</v>
      </c>
      <c r="D9" s="15">
        <f t="shared" si="2"/>
        <v>878</v>
      </c>
      <c r="E9" s="15">
        <f t="shared" si="3"/>
        <v>1666</v>
      </c>
      <c r="F9" s="15">
        <v>855</v>
      </c>
      <c r="G9" s="15">
        <v>811</v>
      </c>
      <c r="H9" s="15">
        <f t="shared" si="4"/>
        <v>160</v>
      </c>
      <c r="I9" s="15">
        <v>146</v>
      </c>
      <c r="J9" s="15">
        <v>14</v>
      </c>
      <c r="K9" s="15">
        <f t="shared" si="5"/>
        <v>35</v>
      </c>
      <c r="L9" s="15">
        <v>19</v>
      </c>
      <c r="M9" s="15">
        <v>16</v>
      </c>
      <c r="N9" s="15">
        <f t="shared" si="6"/>
        <v>33</v>
      </c>
      <c r="O9" s="15">
        <v>14</v>
      </c>
      <c r="P9" s="15">
        <v>19</v>
      </c>
      <c r="Q9" s="15">
        <f t="shared" si="7"/>
        <v>30</v>
      </c>
      <c r="R9" s="15">
        <v>14</v>
      </c>
      <c r="S9" s="15">
        <v>16</v>
      </c>
      <c r="T9" s="15">
        <f t="shared" si="8"/>
        <v>7</v>
      </c>
      <c r="U9" s="15">
        <v>5</v>
      </c>
      <c r="V9" s="15">
        <v>2</v>
      </c>
    </row>
    <row r="10" spans="1:22" s="15" customFormat="1" x14ac:dyDescent="0.2">
      <c r="A10" s="15" t="s">
        <v>101</v>
      </c>
      <c r="B10" s="15">
        <f t="shared" si="0"/>
        <v>1819</v>
      </c>
      <c r="C10" s="15">
        <f t="shared" si="1"/>
        <v>1066</v>
      </c>
      <c r="D10" s="15">
        <f t="shared" si="2"/>
        <v>754</v>
      </c>
      <c r="E10" s="15">
        <f t="shared" si="3"/>
        <v>1405</v>
      </c>
      <c r="F10" s="15">
        <v>700</v>
      </c>
      <c r="G10" s="15">
        <v>705</v>
      </c>
      <c r="H10" s="15">
        <f t="shared" si="4"/>
        <v>337</v>
      </c>
      <c r="I10" s="15">
        <v>318</v>
      </c>
      <c r="J10" s="15">
        <v>19</v>
      </c>
      <c r="K10" s="15">
        <f t="shared" si="5"/>
        <v>36</v>
      </c>
      <c r="L10" s="15">
        <v>21</v>
      </c>
      <c r="M10" s="15">
        <v>15</v>
      </c>
      <c r="N10" s="15">
        <f t="shared" si="6"/>
        <v>19</v>
      </c>
      <c r="O10" s="15">
        <v>13</v>
      </c>
      <c r="P10" s="15">
        <v>6</v>
      </c>
      <c r="Q10" s="15">
        <f t="shared" si="7"/>
        <v>21</v>
      </c>
      <c r="R10" s="15">
        <v>13</v>
      </c>
      <c r="S10" s="15">
        <v>8</v>
      </c>
      <c r="T10" s="15">
        <f t="shared" si="8"/>
        <v>2</v>
      </c>
      <c r="U10" s="15">
        <v>1</v>
      </c>
      <c r="V10" s="15">
        <v>1</v>
      </c>
    </row>
    <row r="11" spans="1:22" s="15" customFormat="1" x14ac:dyDescent="0.2">
      <c r="A11" s="15" t="s">
        <v>102</v>
      </c>
      <c r="B11" s="15">
        <f t="shared" si="0"/>
        <v>1506</v>
      </c>
      <c r="C11" s="15">
        <f t="shared" si="1"/>
        <v>813</v>
      </c>
      <c r="D11" s="15">
        <f t="shared" si="2"/>
        <v>693</v>
      </c>
      <c r="E11" s="15">
        <f t="shared" si="3"/>
        <v>1238</v>
      </c>
      <c r="F11" s="15">
        <v>601</v>
      </c>
      <c r="G11" s="15">
        <v>637</v>
      </c>
      <c r="H11" s="15">
        <f t="shared" si="4"/>
        <v>216</v>
      </c>
      <c r="I11" s="15">
        <v>183</v>
      </c>
      <c r="J11" s="15">
        <v>33</v>
      </c>
      <c r="K11" s="15">
        <f t="shared" si="5"/>
        <v>31</v>
      </c>
      <c r="L11" s="15">
        <v>20</v>
      </c>
      <c r="M11" s="15">
        <v>11</v>
      </c>
      <c r="N11" s="15">
        <f t="shared" si="6"/>
        <v>3</v>
      </c>
      <c r="O11" s="15">
        <v>2</v>
      </c>
      <c r="P11" s="15">
        <v>1</v>
      </c>
      <c r="Q11" s="15">
        <f t="shared" si="7"/>
        <v>18</v>
      </c>
      <c r="R11" s="15">
        <v>7</v>
      </c>
      <c r="S11" s="15">
        <v>11</v>
      </c>
      <c r="T11" s="15">
        <f t="shared" si="8"/>
        <v>0</v>
      </c>
      <c r="U11" s="15">
        <v>0</v>
      </c>
      <c r="V11" s="15">
        <v>0</v>
      </c>
    </row>
    <row r="12" spans="1:22" s="15" customFormat="1" x14ac:dyDescent="0.2">
      <c r="A12" s="15" t="s">
        <v>103</v>
      </c>
      <c r="B12" s="15">
        <f t="shared" si="0"/>
        <v>1187</v>
      </c>
      <c r="C12" s="15">
        <f t="shared" si="1"/>
        <v>641</v>
      </c>
      <c r="D12" s="15">
        <f t="shared" si="2"/>
        <v>548</v>
      </c>
      <c r="E12" s="15">
        <f t="shared" si="3"/>
        <v>1004</v>
      </c>
      <c r="F12" s="15">
        <v>506</v>
      </c>
      <c r="G12" s="15">
        <v>498</v>
      </c>
      <c r="H12" s="15">
        <f t="shared" si="4"/>
        <v>142</v>
      </c>
      <c r="I12" s="15">
        <v>106</v>
      </c>
      <c r="J12" s="15">
        <v>36</v>
      </c>
      <c r="K12" s="15">
        <f t="shared" si="5"/>
        <v>23</v>
      </c>
      <c r="L12" s="15">
        <v>18</v>
      </c>
      <c r="M12" s="15">
        <v>5</v>
      </c>
      <c r="N12" s="15">
        <f t="shared" si="6"/>
        <v>3</v>
      </c>
      <c r="O12" s="15">
        <v>3</v>
      </c>
      <c r="P12" s="15">
        <v>0</v>
      </c>
      <c r="Q12" s="15">
        <f t="shared" si="7"/>
        <v>15</v>
      </c>
      <c r="R12" s="15">
        <v>7</v>
      </c>
      <c r="S12" s="15">
        <v>8</v>
      </c>
      <c r="T12" s="15">
        <f t="shared" si="8"/>
        <v>1</v>
      </c>
      <c r="U12" s="15">
        <v>0</v>
      </c>
      <c r="V12" s="15">
        <v>1</v>
      </c>
    </row>
    <row r="13" spans="1:22" s="15" customFormat="1" x14ac:dyDescent="0.2">
      <c r="A13" s="15" t="s">
        <v>104</v>
      </c>
      <c r="B13" s="15">
        <f t="shared" si="0"/>
        <v>1792</v>
      </c>
      <c r="C13" s="15">
        <f t="shared" si="1"/>
        <v>951</v>
      </c>
      <c r="D13" s="15">
        <f t="shared" si="2"/>
        <v>843</v>
      </c>
      <c r="E13" s="15">
        <f t="shared" si="3"/>
        <v>1587</v>
      </c>
      <c r="F13" s="15">
        <v>800</v>
      </c>
      <c r="G13" s="15">
        <v>787</v>
      </c>
      <c r="H13" s="15">
        <f t="shared" si="4"/>
        <v>137</v>
      </c>
      <c r="I13" s="15">
        <v>99</v>
      </c>
      <c r="J13" s="15">
        <v>38</v>
      </c>
      <c r="K13" s="15">
        <f t="shared" si="5"/>
        <v>35</v>
      </c>
      <c r="L13" s="15">
        <v>26</v>
      </c>
      <c r="M13" s="15">
        <v>9</v>
      </c>
      <c r="N13" s="15">
        <f t="shared" si="6"/>
        <v>18</v>
      </c>
      <c r="O13" s="15">
        <v>16</v>
      </c>
      <c r="P13" s="15">
        <v>2</v>
      </c>
      <c r="Q13" s="15">
        <f t="shared" si="7"/>
        <v>13</v>
      </c>
      <c r="R13" s="15">
        <v>8</v>
      </c>
      <c r="S13" s="15">
        <v>5</v>
      </c>
      <c r="T13" s="15">
        <f t="shared" si="8"/>
        <v>4</v>
      </c>
      <c r="U13" s="15">
        <v>2</v>
      </c>
      <c r="V13" s="15">
        <v>2</v>
      </c>
    </row>
    <row r="14" spans="1:22" s="15" customFormat="1" x14ac:dyDescent="0.2">
      <c r="A14" s="15" t="s">
        <v>105</v>
      </c>
      <c r="B14" s="15">
        <f t="shared" si="0"/>
        <v>1181</v>
      </c>
      <c r="C14" s="15">
        <f t="shared" si="1"/>
        <v>578</v>
      </c>
      <c r="D14" s="15">
        <f t="shared" si="2"/>
        <v>601</v>
      </c>
      <c r="E14" s="15">
        <f t="shared" si="3"/>
        <v>1074</v>
      </c>
      <c r="F14" s="15">
        <v>489</v>
      </c>
      <c r="G14" s="15">
        <v>585</v>
      </c>
      <c r="H14" s="15">
        <f t="shared" si="4"/>
        <v>56</v>
      </c>
      <c r="I14" s="15">
        <v>49</v>
      </c>
      <c r="J14" s="15">
        <v>7</v>
      </c>
      <c r="K14" s="15">
        <f t="shared" si="5"/>
        <v>15</v>
      </c>
      <c r="L14" s="15">
        <v>10</v>
      </c>
      <c r="M14" s="15">
        <v>5</v>
      </c>
      <c r="N14" s="15">
        <f t="shared" si="6"/>
        <v>27</v>
      </c>
      <c r="O14" s="15">
        <v>27</v>
      </c>
      <c r="P14" s="15">
        <v>0</v>
      </c>
      <c r="Q14" s="15">
        <f t="shared" si="7"/>
        <v>7</v>
      </c>
      <c r="R14" s="15">
        <v>3</v>
      </c>
      <c r="S14" s="15">
        <v>4</v>
      </c>
      <c r="T14" s="15">
        <f t="shared" si="8"/>
        <v>2</v>
      </c>
      <c r="U14" s="15">
        <v>2</v>
      </c>
      <c r="V14" s="15">
        <v>0</v>
      </c>
    </row>
    <row r="15" spans="1:22" s="15" customFormat="1" x14ac:dyDescent="0.2">
      <c r="A15" s="15" t="s">
        <v>106</v>
      </c>
      <c r="B15" s="15">
        <f t="shared" si="0"/>
        <v>848</v>
      </c>
      <c r="C15" s="15">
        <f t="shared" si="1"/>
        <v>375</v>
      </c>
      <c r="D15" s="15">
        <f t="shared" si="2"/>
        <v>477</v>
      </c>
      <c r="E15" s="15">
        <f t="shared" si="3"/>
        <v>804</v>
      </c>
      <c r="F15" s="15">
        <v>340</v>
      </c>
      <c r="G15" s="15">
        <v>464</v>
      </c>
      <c r="H15" s="15">
        <f t="shared" si="4"/>
        <v>17</v>
      </c>
      <c r="I15" s="15">
        <v>14</v>
      </c>
      <c r="J15" s="15">
        <v>3</v>
      </c>
      <c r="K15" s="15">
        <f t="shared" si="5"/>
        <v>11</v>
      </c>
      <c r="L15" s="15">
        <v>7</v>
      </c>
      <c r="M15" s="15">
        <v>4</v>
      </c>
      <c r="N15" s="15">
        <f t="shared" si="6"/>
        <v>5</v>
      </c>
      <c r="O15" s="15">
        <v>5</v>
      </c>
      <c r="P15" s="15">
        <v>0</v>
      </c>
      <c r="Q15" s="15">
        <f t="shared" si="7"/>
        <v>11</v>
      </c>
      <c r="R15" s="15">
        <v>7</v>
      </c>
      <c r="S15" s="15">
        <v>4</v>
      </c>
      <c r="T15" s="15">
        <f t="shared" si="8"/>
        <v>2</v>
      </c>
      <c r="U15" s="15">
        <v>0</v>
      </c>
      <c r="V15" s="15">
        <v>2</v>
      </c>
    </row>
    <row r="16" spans="1:22" s="15" customFormat="1" x14ac:dyDescent="0.2">
      <c r="A16" s="15" t="s">
        <v>107</v>
      </c>
      <c r="B16" s="15">
        <f t="shared" si="0"/>
        <v>364</v>
      </c>
      <c r="C16" s="15">
        <f t="shared" si="1"/>
        <v>163</v>
      </c>
      <c r="D16" s="15">
        <f t="shared" si="2"/>
        <v>203</v>
      </c>
      <c r="E16" s="15">
        <f t="shared" si="3"/>
        <v>346</v>
      </c>
      <c r="F16" s="15">
        <v>146</v>
      </c>
      <c r="G16" s="15">
        <v>200</v>
      </c>
      <c r="H16" s="15">
        <f t="shared" si="4"/>
        <v>5</v>
      </c>
      <c r="I16" s="15">
        <v>5</v>
      </c>
      <c r="J16" s="15">
        <v>0</v>
      </c>
      <c r="K16" s="15">
        <f t="shared" si="5"/>
        <v>10</v>
      </c>
      <c r="L16" s="15">
        <v>9</v>
      </c>
      <c r="M16" s="15">
        <v>1</v>
      </c>
      <c r="N16" s="15">
        <f t="shared" si="6"/>
        <v>0</v>
      </c>
      <c r="O16" s="15">
        <v>0</v>
      </c>
      <c r="P16" s="15">
        <v>0</v>
      </c>
      <c r="Q16" s="15">
        <f t="shared" si="7"/>
        <v>1</v>
      </c>
      <c r="R16" s="15">
        <v>1</v>
      </c>
      <c r="S16" s="15">
        <v>0</v>
      </c>
      <c r="T16" s="15">
        <f t="shared" si="8"/>
        <v>4</v>
      </c>
      <c r="U16" s="15">
        <v>2</v>
      </c>
      <c r="V16" s="15">
        <v>2</v>
      </c>
    </row>
    <row r="17" spans="1:22" s="15" customFormat="1" x14ac:dyDescent="0.2">
      <c r="A17" s="15" t="s">
        <v>108</v>
      </c>
      <c r="B17" s="15">
        <f t="shared" si="0"/>
        <v>102</v>
      </c>
      <c r="C17" s="15">
        <f t="shared" si="1"/>
        <v>34</v>
      </c>
      <c r="D17" s="15">
        <f t="shared" si="2"/>
        <v>68</v>
      </c>
      <c r="E17" s="15">
        <f t="shared" si="3"/>
        <v>95</v>
      </c>
      <c r="F17" s="15">
        <v>28</v>
      </c>
      <c r="G17" s="15">
        <v>67</v>
      </c>
      <c r="H17" s="15">
        <f t="shared" si="4"/>
        <v>1</v>
      </c>
      <c r="I17" s="15">
        <v>1</v>
      </c>
      <c r="J17" s="15">
        <v>0</v>
      </c>
      <c r="K17" s="15">
        <f t="shared" si="5"/>
        <v>6</v>
      </c>
      <c r="L17" s="15">
        <v>5</v>
      </c>
      <c r="M17" s="15">
        <v>1</v>
      </c>
      <c r="N17" s="15">
        <f t="shared" si="6"/>
        <v>0</v>
      </c>
      <c r="O17" s="15">
        <v>0</v>
      </c>
      <c r="P17" s="15">
        <v>0</v>
      </c>
      <c r="Q17" s="15">
        <f t="shared" si="7"/>
        <v>0</v>
      </c>
      <c r="R17" s="15">
        <v>0</v>
      </c>
      <c r="S17" s="15">
        <v>0</v>
      </c>
      <c r="T17" s="15">
        <f t="shared" si="8"/>
        <v>0</v>
      </c>
      <c r="U17" s="15">
        <v>0</v>
      </c>
      <c r="V17" s="15">
        <v>0</v>
      </c>
    </row>
    <row r="18" spans="1:22" s="15" customFormat="1" x14ac:dyDescent="0.2">
      <c r="A18" s="15" t="s">
        <v>109</v>
      </c>
      <c r="B18" s="15">
        <f t="shared" si="0"/>
        <v>8405</v>
      </c>
      <c r="C18" s="15">
        <f t="shared" si="1"/>
        <v>4388</v>
      </c>
      <c r="D18" s="15">
        <f t="shared" si="2"/>
        <v>4026</v>
      </c>
      <c r="E18" s="15">
        <f t="shared" si="3"/>
        <v>7240</v>
      </c>
      <c r="F18" s="15">
        <v>3453</v>
      </c>
      <c r="G18" s="15">
        <v>3787</v>
      </c>
      <c r="H18" s="15">
        <f t="shared" si="4"/>
        <v>838</v>
      </c>
      <c r="I18" s="15">
        <v>705</v>
      </c>
      <c r="J18" s="15">
        <v>133</v>
      </c>
      <c r="K18" s="15">
        <f t="shared" si="5"/>
        <v>163</v>
      </c>
      <c r="L18" s="15">
        <v>113</v>
      </c>
      <c r="M18" s="15">
        <v>50</v>
      </c>
      <c r="N18" s="15">
        <f t="shared" si="6"/>
        <v>73</v>
      </c>
      <c r="O18" s="15">
        <v>64</v>
      </c>
      <c r="P18" s="15">
        <v>9</v>
      </c>
      <c r="Q18" s="15">
        <f t="shared" si="7"/>
        <v>84</v>
      </c>
      <c r="R18" s="15">
        <v>45</v>
      </c>
      <c r="S18" s="15">
        <v>39</v>
      </c>
      <c r="T18" s="15">
        <f t="shared" si="8"/>
        <v>15</v>
      </c>
      <c r="U18" s="15">
        <v>7</v>
      </c>
      <c r="V18" s="15">
        <v>8</v>
      </c>
    </row>
    <row r="20" spans="1:22" x14ac:dyDescent="0.2">
      <c r="A20" s="14" t="s">
        <v>112</v>
      </c>
    </row>
    <row r="21" spans="1:22" x14ac:dyDescent="0.2">
      <c r="B21" s="29" t="s">
        <v>111</v>
      </c>
      <c r="C21" s="29"/>
      <c r="D21" s="29"/>
      <c r="E21" s="29" t="s">
        <v>84</v>
      </c>
      <c r="F21" s="29"/>
      <c r="G21" s="29"/>
      <c r="H21" s="29" t="s">
        <v>85</v>
      </c>
      <c r="I21" s="29"/>
      <c r="J21" s="29"/>
      <c r="K21" s="29" t="s">
        <v>86</v>
      </c>
      <c r="L21" s="29"/>
      <c r="M21" s="29"/>
      <c r="N21" s="29" t="s">
        <v>87</v>
      </c>
      <c r="O21" s="29"/>
      <c r="P21" s="29"/>
      <c r="Q21" s="29" t="s">
        <v>88</v>
      </c>
      <c r="R21" s="29"/>
      <c r="S21" s="29"/>
      <c r="T21" s="29" t="s">
        <v>110</v>
      </c>
      <c r="U21" s="29"/>
      <c r="V21" s="29"/>
    </row>
    <row r="22" spans="1:22" x14ac:dyDescent="0.2">
      <c r="B22" s="14" t="s">
        <v>14</v>
      </c>
      <c r="C22" s="14" t="s">
        <v>90</v>
      </c>
      <c r="D22" s="14" t="s">
        <v>91</v>
      </c>
      <c r="E22" s="14" t="s">
        <v>14</v>
      </c>
      <c r="F22" s="14" t="s">
        <v>90</v>
      </c>
      <c r="G22" s="14" t="s">
        <v>91</v>
      </c>
      <c r="H22" s="14" t="s">
        <v>14</v>
      </c>
      <c r="I22" s="14" t="s">
        <v>90</v>
      </c>
      <c r="J22" s="14" t="s">
        <v>91</v>
      </c>
      <c r="K22" s="14" t="s">
        <v>14</v>
      </c>
      <c r="L22" s="14" t="s">
        <v>90</v>
      </c>
      <c r="M22" s="14" t="s">
        <v>91</v>
      </c>
      <c r="N22" s="14" t="s">
        <v>14</v>
      </c>
      <c r="O22" s="14" t="s">
        <v>90</v>
      </c>
      <c r="P22" s="14" t="s">
        <v>91</v>
      </c>
      <c r="Q22" s="14" t="s">
        <v>14</v>
      </c>
      <c r="R22" s="14" t="s">
        <v>90</v>
      </c>
      <c r="S22" s="14" t="s">
        <v>91</v>
      </c>
      <c r="T22" s="14" t="s">
        <v>14</v>
      </c>
      <c r="U22" s="14" t="s">
        <v>90</v>
      </c>
      <c r="V22" s="14" t="s">
        <v>91</v>
      </c>
    </row>
    <row r="23" spans="1:22" x14ac:dyDescent="0.2">
      <c r="A23" s="15" t="s">
        <v>95</v>
      </c>
      <c r="B23" s="24">
        <f t="shared" ref="B23:B37" si="9">B4*100/B$4</f>
        <v>100</v>
      </c>
      <c r="C23" s="24">
        <f t="shared" ref="C23:V36" si="10">C4*100/C$4</f>
        <v>100</v>
      </c>
      <c r="D23" s="24">
        <f t="shared" si="10"/>
        <v>100</v>
      </c>
      <c r="E23" s="24">
        <f t="shared" si="10"/>
        <v>100</v>
      </c>
      <c r="F23" s="24">
        <f t="shared" si="10"/>
        <v>100</v>
      </c>
      <c r="G23" s="24">
        <f t="shared" si="10"/>
        <v>100</v>
      </c>
      <c r="H23" s="24">
        <f t="shared" si="10"/>
        <v>100</v>
      </c>
      <c r="I23" s="24">
        <f t="shared" si="10"/>
        <v>100</v>
      </c>
      <c r="J23" s="24">
        <f t="shared" si="10"/>
        <v>100</v>
      </c>
      <c r="K23" s="24">
        <f t="shared" si="10"/>
        <v>100</v>
      </c>
      <c r="L23" s="24">
        <f t="shared" si="10"/>
        <v>100</v>
      </c>
      <c r="M23" s="24">
        <f t="shared" si="10"/>
        <v>100</v>
      </c>
      <c r="N23" s="24">
        <f t="shared" si="10"/>
        <v>100</v>
      </c>
      <c r="O23" s="24">
        <f t="shared" si="10"/>
        <v>100</v>
      </c>
      <c r="P23" s="24">
        <f t="shared" si="10"/>
        <v>100</v>
      </c>
      <c r="Q23" s="24">
        <f t="shared" si="10"/>
        <v>100</v>
      </c>
      <c r="R23" s="24">
        <f t="shared" si="10"/>
        <v>100</v>
      </c>
      <c r="S23" s="24">
        <f t="shared" si="10"/>
        <v>100</v>
      </c>
      <c r="T23" s="24">
        <f t="shared" si="10"/>
        <v>100</v>
      </c>
      <c r="U23" s="24">
        <f t="shared" si="10"/>
        <v>100</v>
      </c>
      <c r="V23" s="24">
        <f t="shared" si="10"/>
        <v>100</v>
      </c>
    </row>
    <row r="24" spans="1:22" x14ac:dyDescent="0.2">
      <c r="A24" s="15" t="s">
        <v>96</v>
      </c>
      <c r="B24" s="24">
        <f t="shared" si="9"/>
        <v>17.115997622778107</v>
      </c>
      <c r="C24" s="24">
        <f t="shared" ref="C24:Q24" si="11">C5*100/C$4</f>
        <v>16.967808930425754</v>
      </c>
      <c r="D24" s="24">
        <f t="shared" si="11"/>
        <v>17.321770469647483</v>
      </c>
      <c r="E24" s="24">
        <f t="shared" si="11"/>
        <v>17.96732105840751</v>
      </c>
      <c r="F24" s="24">
        <f t="shared" si="11"/>
        <v>18.75</v>
      </c>
      <c r="G24" s="24">
        <f t="shared" si="11"/>
        <v>17.198452985255017</v>
      </c>
      <c r="H24" s="24">
        <f t="shared" si="11"/>
        <v>4.7302904564315353</v>
      </c>
      <c r="I24" s="24">
        <f t="shared" si="11"/>
        <v>3.1093279839518555</v>
      </c>
      <c r="J24" s="24">
        <f t="shared" si="11"/>
        <v>12.5</v>
      </c>
      <c r="K24" s="24">
        <f t="shared" si="11"/>
        <v>17.534246575342465</v>
      </c>
      <c r="L24" s="24">
        <f t="shared" si="11"/>
        <v>12.962962962962964</v>
      </c>
      <c r="M24" s="24">
        <f t="shared" si="11"/>
        <v>24.161073825503355</v>
      </c>
      <c r="N24" s="24">
        <f t="shared" si="11"/>
        <v>18.181818181818183</v>
      </c>
      <c r="O24" s="24">
        <f t="shared" si="11"/>
        <v>16.279069767441861</v>
      </c>
      <c r="P24" s="24">
        <f t="shared" si="11"/>
        <v>20.8</v>
      </c>
      <c r="Q24" s="24">
        <f t="shared" si="11"/>
        <v>21.674876847290641</v>
      </c>
      <c r="R24" s="24">
        <f t="shared" si="10"/>
        <v>20.202020202020201</v>
      </c>
      <c r="S24" s="24">
        <f t="shared" si="10"/>
        <v>23.076923076923077</v>
      </c>
      <c r="T24" s="24">
        <f t="shared" si="10"/>
        <v>13.513513513513514</v>
      </c>
      <c r="U24" s="24">
        <f t="shared" si="10"/>
        <v>11.111111111111111</v>
      </c>
      <c r="V24" s="24">
        <f t="shared" si="10"/>
        <v>15.789473684210526</v>
      </c>
    </row>
    <row r="25" spans="1:22" x14ac:dyDescent="0.2">
      <c r="A25" s="15" t="s">
        <v>97</v>
      </c>
      <c r="B25" s="24">
        <f t="shared" si="9"/>
        <v>3.7927494732292399</v>
      </c>
      <c r="C25" s="24">
        <f t="shared" si="10"/>
        <v>3.7279335410176531</v>
      </c>
      <c r="D25" s="24">
        <f t="shared" si="10"/>
        <v>3.8855726996283364</v>
      </c>
      <c r="E25" s="24">
        <f t="shared" si="10"/>
        <v>4.0482867942933787</v>
      </c>
      <c r="F25" s="24">
        <f t="shared" si="10"/>
        <v>4.2199803149606296</v>
      </c>
      <c r="G25" s="24">
        <f t="shared" si="10"/>
        <v>3.8796229151559101</v>
      </c>
      <c r="H25" s="24">
        <f t="shared" si="10"/>
        <v>0.99585062240663902</v>
      </c>
      <c r="I25" s="24">
        <f t="shared" si="10"/>
        <v>0.70210631895687059</v>
      </c>
      <c r="J25" s="24">
        <f t="shared" si="10"/>
        <v>2.4038461538461537</v>
      </c>
      <c r="K25" s="24">
        <f t="shared" si="10"/>
        <v>2.4657534246575343</v>
      </c>
      <c r="L25" s="24">
        <f t="shared" si="10"/>
        <v>0.92592592592592593</v>
      </c>
      <c r="M25" s="24">
        <f t="shared" si="10"/>
        <v>4.6979865771812079</v>
      </c>
      <c r="N25" s="24">
        <f t="shared" si="10"/>
        <v>2.3569023569023568</v>
      </c>
      <c r="O25" s="24">
        <f t="shared" si="10"/>
        <v>1.1627906976744187</v>
      </c>
      <c r="P25" s="24">
        <f t="shared" si="10"/>
        <v>4</v>
      </c>
      <c r="Q25" s="24">
        <f t="shared" si="10"/>
        <v>4.9261083743842367</v>
      </c>
      <c r="R25" s="24">
        <f t="shared" si="10"/>
        <v>4.0404040404040407</v>
      </c>
      <c r="S25" s="24">
        <f t="shared" si="10"/>
        <v>5.7692307692307692</v>
      </c>
      <c r="T25" s="24">
        <f t="shared" si="10"/>
        <v>2.7027027027027026</v>
      </c>
      <c r="U25" s="24">
        <f t="shared" si="10"/>
        <v>0</v>
      </c>
      <c r="V25" s="24">
        <f t="shared" si="10"/>
        <v>5.2631578947368425</v>
      </c>
    </row>
    <row r="26" spans="1:22" x14ac:dyDescent="0.2">
      <c r="A26" s="15" t="s">
        <v>98</v>
      </c>
      <c r="B26" s="24">
        <f t="shared" si="9"/>
        <v>13.19898427791885</v>
      </c>
      <c r="C26" s="24">
        <f t="shared" si="10"/>
        <v>12.834890965732088</v>
      </c>
      <c r="D26" s="24">
        <f t="shared" si="10"/>
        <v>13.661448361301948</v>
      </c>
      <c r="E26" s="24">
        <f t="shared" si="10"/>
        <v>13.73003292281429</v>
      </c>
      <c r="F26" s="24">
        <f t="shared" si="10"/>
        <v>13.964074803149606</v>
      </c>
      <c r="G26" s="24">
        <f t="shared" si="10"/>
        <v>13.500120860526952</v>
      </c>
      <c r="H26" s="24">
        <f t="shared" si="10"/>
        <v>4.4813278008298756</v>
      </c>
      <c r="I26" s="24">
        <f t="shared" si="10"/>
        <v>3.1093279839518555</v>
      </c>
      <c r="J26" s="24">
        <f t="shared" si="10"/>
        <v>11.057692307692308</v>
      </c>
      <c r="K26" s="24">
        <f t="shared" si="10"/>
        <v>16.438356164383563</v>
      </c>
      <c r="L26" s="24">
        <f t="shared" si="10"/>
        <v>14.351851851851851</v>
      </c>
      <c r="M26" s="24">
        <f t="shared" si="10"/>
        <v>19.463087248322147</v>
      </c>
      <c r="N26" s="24">
        <f t="shared" si="10"/>
        <v>19.19191919191919</v>
      </c>
      <c r="O26" s="24">
        <f t="shared" si="10"/>
        <v>14.534883720930232</v>
      </c>
      <c r="P26" s="24">
        <f t="shared" si="10"/>
        <v>25.6</v>
      </c>
      <c r="Q26" s="24">
        <f t="shared" si="10"/>
        <v>8.8669950738916263</v>
      </c>
      <c r="R26" s="24">
        <f t="shared" si="10"/>
        <v>10.1010101010101</v>
      </c>
      <c r="S26" s="24">
        <f t="shared" si="10"/>
        <v>7.6923076923076925</v>
      </c>
      <c r="T26" s="24">
        <f t="shared" si="10"/>
        <v>16.216216216216218</v>
      </c>
      <c r="U26" s="24">
        <f t="shared" si="10"/>
        <v>11.111111111111111</v>
      </c>
      <c r="V26" s="24">
        <f t="shared" si="10"/>
        <v>21.05263157894737</v>
      </c>
    </row>
    <row r="27" spans="1:22" x14ac:dyDescent="0.2">
      <c r="A27" s="15" t="s">
        <v>99</v>
      </c>
      <c r="B27" s="24">
        <f t="shared" si="9"/>
        <v>11.621373385920363</v>
      </c>
      <c r="C27" s="24">
        <f t="shared" si="10"/>
        <v>11.318795430944963</v>
      </c>
      <c r="D27" s="24">
        <f t="shared" si="10"/>
        <v>11.972068926680933</v>
      </c>
      <c r="E27" s="24">
        <f t="shared" si="10"/>
        <v>12.096085843189854</v>
      </c>
      <c r="F27" s="24">
        <f t="shared" si="10"/>
        <v>12.352362204724409</v>
      </c>
      <c r="G27" s="24">
        <f t="shared" si="10"/>
        <v>11.844331641285956</v>
      </c>
      <c r="H27" s="24">
        <f t="shared" si="10"/>
        <v>1.9087136929460582</v>
      </c>
      <c r="I27" s="24">
        <f t="shared" si="10"/>
        <v>1.4042126379137412</v>
      </c>
      <c r="J27" s="24">
        <f t="shared" si="10"/>
        <v>4.3269230769230766</v>
      </c>
      <c r="K27" s="24">
        <f t="shared" si="10"/>
        <v>10.684931506849315</v>
      </c>
      <c r="L27" s="24">
        <f t="shared" si="10"/>
        <v>10.185185185185185</v>
      </c>
      <c r="M27" s="24">
        <f t="shared" si="10"/>
        <v>11.409395973154362</v>
      </c>
      <c r="N27" s="24">
        <f t="shared" si="10"/>
        <v>26.262626262626263</v>
      </c>
      <c r="O27" s="24">
        <f t="shared" si="10"/>
        <v>22.674418604651162</v>
      </c>
      <c r="P27" s="24">
        <f t="shared" si="10"/>
        <v>31.2</v>
      </c>
      <c r="Q27" s="24">
        <f t="shared" si="10"/>
        <v>12.315270935960591</v>
      </c>
      <c r="R27" s="24">
        <f t="shared" si="10"/>
        <v>9.0909090909090917</v>
      </c>
      <c r="S27" s="24">
        <f t="shared" si="10"/>
        <v>15.384615384615385</v>
      </c>
      <c r="T27" s="24">
        <f t="shared" si="10"/>
        <v>10.810810810810811</v>
      </c>
      <c r="U27" s="24">
        <f t="shared" si="10"/>
        <v>11.111111111111111</v>
      </c>
      <c r="V27" s="24">
        <f t="shared" si="10"/>
        <v>10.526315789473685</v>
      </c>
    </row>
    <row r="28" spans="1:22" x14ac:dyDescent="0.2">
      <c r="A28" s="15" t="s">
        <v>100</v>
      </c>
      <c r="B28" s="24">
        <f t="shared" si="9"/>
        <v>10.421956885839322</v>
      </c>
      <c r="C28" s="24">
        <f t="shared" si="10"/>
        <v>10.903426791277258</v>
      </c>
      <c r="D28" s="24">
        <f t="shared" si="10"/>
        <v>9.8885009573150136</v>
      </c>
      <c r="E28" s="24">
        <f t="shared" si="10"/>
        <v>10.157297890501159</v>
      </c>
      <c r="F28" s="24">
        <f t="shared" si="10"/>
        <v>10.519192913385826</v>
      </c>
      <c r="G28" s="24">
        <f t="shared" si="10"/>
        <v>9.8017887357988887</v>
      </c>
      <c r="H28" s="24">
        <f t="shared" si="10"/>
        <v>13.278008298755188</v>
      </c>
      <c r="I28" s="24">
        <f t="shared" si="10"/>
        <v>14.643931795386159</v>
      </c>
      <c r="J28" s="24">
        <f t="shared" si="10"/>
        <v>6.7307692307692308</v>
      </c>
      <c r="K28" s="24">
        <f t="shared" si="10"/>
        <v>9.5890410958904102</v>
      </c>
      <c r="L28" s="24">
        <f t="shared" si="10"/>
        <v>8.7962962962962958</v>
      </c>
      <c r="M28" s="24">
        <f t="shared" si="10"/>
        <v>10.738255033557047</v>
      </c>
      <c r="N28" s="24">
        <f t="shared" si="10"/>
        <v>11.111111111111111</v>
      </c>
      <c r="O28" s="24">
        <f t="shared" si="10"/>
        <v>8.1395348837209305</v>
      </c>
      <c r="P28" s="24">
        <f t="shared" si="10"/>
        <v>15.2</v>
      </c>
      <c r="Q28" s="24">
        <f t="shared" si="10"/>
        <v>14.77832512315271</v>
      </c>
      <c r="R28" s="24">
        <f t="shared" si="10"/>
        <v>14.141414141414142</v>
      </c>
      <c r="S28" s="24">
        <f t="shared" si="10"/>
        <v>15.384615384615385</v>
      </c>
      <c r="T28" s="24">
        <f t="shared" si="10"/>
        <v>18.918918918918919</v>
      </c>
      <c r="U28" s="24">
        <f t="shared" si="10"/>
        <v>27.777777777777779</v>
      </c>
      <c r="V28" s="24">
        <f t="shared" si="10"/>
        <v>10.526315789473685</v>
      </c>
    </row>
    <row r="29" spans="1:22" x14ac:dyDescent="0.2">
      <c r="A29" s="15" t="s">
        <v>101</v>
      </c>
      <c r="B29" s="24">
        <f t="shared" si="9"/>
        <v>9.8276514128261923</v>
      </c>
      <c r="C29" s="24">
        <f t="shared" si="10"/>
        <v>11.06957424714434</v>
      </c>
      <c r="D29" s="24">
        <f t="shared" si="10"/>
        <v>8.4919472913616403</v>
      </c>
      <c r="E29" s="24">
        <f t="shared" si="10"/>
        <v>8.5660285331057189</v>
      </c>
      <c r="F29" s="24">
        <f t="shared" si="10"/>
        <v>8.6122047244094482</v>
      </c>
      <c r="G29" s="24">
        <f t="shared" si="10"/>
        <v>8.5206671501087747</v>
      </c>
      <c r="H29" s="24">
        <f t="shared" si="10"/>
        <v>27.966804979253112</v>
      </c>
      <c r="I29" s="24">
        <f t="shared" si="10"/>
        <v>31.895687061183551</v>
      </c>
      <c r="J29" s="24">
        <f t="shared" si="10"/>
        <v>9.134615384615385</v>
      </c>
      <c r="K29" s="24">
        <f t="shared" si="10"/>
        <v>9.8630136986301373</v>
      </c>
      <c r="L29" s="24">
        <f t="shared" si="10"/>
        <v>9.7222222222222214</v>
      </c>
      <c r="M29" s="24">
        <f t="shared" si="10"/>
        <v>10.067114093959731</v>
      </c>
      <c r="N29" s="24">
        <f t="shared" si="10"/>
        <v>6.3973063973063971</v>
      </c>
      <c r="O29" s="24">
        <f t="shared" si="10"/>
        <v>7.558139534883721</v>
      </c>
      <c r="P29" s="24">
        <f t="shared" si="10"/>
        <v>4.8</v>
      </c>
      <c r="Q29" s="24">
        <f t="shared" si="10"/>
        <v>10.344827586206897</v>
      </c>
      <c r="R29" s="24">
        <f t="shared" si="10"/>
        <v>13.131313131313131</v>
      </c>
      <c r="S29" s="24">
        <f t="shared" si="10"/>
        <v>7.6923076923076925</v>
      </c>
      <c r="T29" s="24">
        <f t="shared" si="10"/>
        <v>5.4054054054054053</v>
      </c>
      <c r="U29" s="24">
        <f t="shared" si="10"/>
        <v>5.5555555555555554</v>
      </c>
      <c r="V29" s="24">
        <f t="shared" si="10"/>
        <v>5.2631578947368425</v>
      </c>
    </row>
    <row r="30" spans="1:22" x14ac:dyDescent="0.2">
      <c r="A30" s="15" t="s">
        <v>102</v>
      </c>
      <c r="B30" s="24">
        <f t="shared" si="9"/>
        <v>8.1365822032524715</v>
      </c>
      <c r="C30" s="24">
        <f t="shared" si="10"/>
        <v>8.4423676012461062</v>
      </c>
      <c r="D30" s="24">
        <f t="shared" si="10"/>
        <v>7.8049329879490932</v>
      </c>
      <c r="E30" s="24">
        <f t="shared" si="10"/>
        <v>7.5478600170710886</v>
      </c>
      <c r="F30" s="24">
        <f t="shared" si="10"/>
        <v>7.3941929133858268</v>
      </c>
      <c r="G30" s="24">
        <f t="shared" si="10"/>
        <v>7.6988155668358713</v>
      </c>
      <c r="H30" s="24">
        <f t="shared" si="10"/>
        <v>17.925311203319502</v>
      </c>
      <c r="I30" s="24">
        <f t="shared" si="10"/>
        <v>18.355065195586761</v>
      </c>
      <c r="J30" s="24">
        <f t="shared" si="10"/>
        <v>15.865384615384615</v>
      </c>
      <c r="K30" s="24">
        <f t="shared" si="10"/>
        <v>8.493150684931507</v>
      </c>
      <c r="L30" s="24">
        <f t="shared" si="10"/>
        <v>9.2592592592592595</v>
      </c>
      <c r="M30" s="24">
        <f t="shared" si="10"/>
        <v>7.3825503355704694</v>
      </c>
      <c r="N30" s="24">
        <f t="shared" si="10"/>
        <v>1.0101010101010102</v>
      </c>
      <c r="O30" s="24">
        <f t="shared" si="10"/>
        <v>1.1627906976744187</v>
      </c>
      <c r="P30" s="24">
        <f t="shared" si="10"/>
        <v>0.8</v>
      </c>
      <c r="Q30" s="24">
        <f t="shared" si="10"/>
        <v>8.8669950738916263</v>
      </c>
      <c r="R30" s="24">
        <f t="shared" si="10"/>
        <v>7.0707070707070709</v>
      </c>
      <c r="S30" s="24">
        <f t="shared" si="10"/>
        <v>10.576923076923077</v>
      </c>
      <c r="T30" s="24">
        <f t="shared" si="10"/>
        <v>0</v>
      </c>
      <c r="U30" s="24">
        <f t="shared" si="10"/>
        <v>0</v>
      </c>
      <c r="V30" s="24">
        <f t="shared" si="10"/>
        <v>0</v>
      </c>
    </row>
    <row r="31" spans="1:22" x14ac:dyDescent="0.2">
      <c r="A31" s="15" t="s">
        <v>103</v>
      </c>
      <c r="B31" s="24">
        <f t="shared" si="9"/>
        <v>6.4130963315143985</v>
      </c>
      <c r="C31" s="24">
        <f t="shared" si="10"/>
        <v>6.6562824506749738</v>
      </c>
      <c r="D31" s="24">
        <f t="shared" si="10"/>
        <v>6.1718662011487782</v>
      </c>
      <c r="E31" s="24">
        <f t="shared" si="10"/>
        <v>6.1212047311303497</v>
      </c>
      <c r="F31" s="24">
        <f t="shared" si="10"/>
        <v>6.2253937007874018</v>
      </c>
      <c r="G31" s="24">
        <f t="shared" si="10"/>
        <v>6.0188542422044957</v>
      </c>
      <c r="H31" s="24">
        <f t="shared" si="10"/>
        <v>11.784232365145229</v>
      </c>
      <c r="I31" s="24">
        <f t="shared" si="10"/>
        <v>10.631895687061183</v>
      </c>
      <c r="J31" s="24">
        <f t="shared" si="10"/>
        <v>17.307692307692307</v>
      </c>
      <c r="K31" s="24">
        <f t="shared" si="10"/>
        <v>6.3013698630136989</v>
      </c>
      <c r="L31" s="24">
        <f t="shared" si="10"/>
        <v>8.3333333333333339</v>
      </c>
      <c r="M31" s="24">
        <f t="shared" si="10"/>
        <v>3.3557046979865772</v>
      </c>
      <c r="N31" s="24">
        <f t="shared" si="10"/>
        <v>1.0101010101010102</v>
      </c>
      <c r="O31" s="24">
        <f t="shared" si="10"/>
        <v>1.7441860465116279</v>
      </c>
      <c r="P31" s="24">
        <f t="shared" si="10"/>
        <v>0</v>
      </c>
      <c r="Q31" s="24">
        <f t="shared" si="10"/>
        <v>7.389162561576355</v>
      </c>
      <c r="R31" s="24">
        <f t="shared" si="10"/>
        <v>7.0707070707070709</v>
      </c>
      <c r="S31" s="24">
        <f t="shared" si="10"/>
        <v>7.6923076923076925</v>
      </c>
      <c r="T31" s="24">
        <f t="shared" si="10"/>
        <v>2.7027027027027026</v>
      </c>
      <c r="U31" s="24">
        <f t="shared" si="10"/>
        <v>0</v>
      </c>
      <c r="V31" s="24">
        <f t="shared" si="10"/>
        <v>5.2631578947368425</v>
      </c>
    </row>
    <row r="32" spans="1:22" x14ac:dyDescent="0.2">
      <c r="A32" s="15" t="s">
        <v>104</v>
      </c>
      <c r="B32" s="24">
        <f t="shared" si="9"/>
        <v>9.6817764330866058</v>
      </c>
      <c r="C32" s="24">
        <f t="shared" si="10"/>
        <v>9.8753894080996893</v>
      </c>
      <c r="D32" s="24">
        <f t="shared" si="10"/>
        <v>9.4943124225701094</v>
      </c>
      <c r="E32" s="24">
        <f t="shared" si="10"/>
        <v>9.675649311059626</v>
      </c>
      <c r="F32" s="24">
        <f t="shared" si="10"/>
        <v>9.8425196850393704</v>
      </c>
      <c r="G32" s="24">
        <f t="shared" si="10"/>
        <v>9.5117234711143333</v>
      </c>
      <c r="H32" s="24">
        <f t="shared" si="10"/>
        <v>11.369294605809129</v>
      </c>
      <c r="I32" s="24">
        <f t="shared" si="10"/>
        <v>9.9297893681043128</v>
      </c>
      <c r="J32" s="24">
        <f t="shared" si="10"/>
        <v>18.26923076923077</v>
      </c>
      <c r="K32" s="24">
        <f t="shared" si="10"/>
        <v>9.5890410958904102</v>
      </c>
      <c r="L32" s="24">
        <f t="shared" si="10"/>
        <v>12.037037037037036</v>
      </c>
      <c r="M32" s="24">
        <f t="shared" si="10"/>
        <v>6.0402684563758386</v>
      </c>
      <c r="N32" s="24">
        <f t="shared" si="10"/>
        <v>6.0606060606060606</v>
      </c>
      <c r="O32" s="24">
        <f t="shared" si="10"/>
        <v>9.3023255813953494</v>
      </c>
      <c r="P32" s="24">
        <f t="shared" si="10"/>
        <v>1.6</v>
      </c>
      <c r="Q32" s="24">
        <f t="shared" si="10"/>
        <v>6.4039408866995071</v>
      </c>
      <c r="R32" s="24">
        <f t="shared" si="10"/>
        <v>8.0808080808080813</v>
      </c>
      <c r="S32" s="24">
        <f t="shared" si="10"/>
        <v>4.8076923076923075</v>
      </c>
      <c r="T32" s="24">
        <f t="shared" si="10"/>
        <v>10.810810810810811</v>
      </c>
      <c r="U32" s="24">
        <f t="shared" si="10"/>
        <v>11.111111111111111</v>
      </c>
      <c r="V32" s="24">
        <f t="shared" si="10"/>
        <v>10.526315789473685</v>
      </c>
    </row>
    <row r="33" spans="1:22" x14ac:dyDescent="0.2">
      <c r="A33" s="15" t="s">
        <v>105</v>
      </c>
      <c r="B33" s="24">
        <f t="shared" si="9"/>
        <v>6.3806796693500463</v>
      </c>
      <c r="C33" s="24">
        <f t="shared" si="10"/>
        <v>6.0020768431983385</v>
      </c>
      <c r="D33" s="24">
        <f t="shared" si="10"/>
        <v>6.7687802680482037</v>
      </c>
      <c r="E33" s="24">
        <f t="shared" si="10"/>
        <v>6.5479819534203143</v>
      </c>
      <c r="F33" s="24">
        <f t="shared" si="10"/>
        <v>6.0162401574803148</v>
      </c>
      <c r="G33" s="24">
        <f t="shared" si="10"/>
        <v>7.0703408266860039</v>
      </c>
      <c r="H33" s="24">
        <f t="shared" si="10"/>
        <v>4.6473029045643157</v>
      </c>
      <c r="I33" s="24">
        <f t="shared" si="10"/>
        <v>4.9147442326980944</v>
      </c>
      <c r="J33" s="24">
        <f t="shared" si="10"/>
        <v>3.3653846153846154</v>
      </c>
      <c r="K33" s="24">
        <f t="shared" si="10"/>
        <v>4.1095890410958908</v>
      </c>
      <c r="L33" s="24">
        <f t="shared" si="10"/>
        <v>4.6296296296296298</v>
      </c>
      <c r="M33" s="24">
        <f t="shared" si="10"/>
        <v>3.3557046979865772</v>
      </c>
      <c r="N33" s="24">
        <f t="shared" si="10"/>
        <v>9.0909090909090917</v>
      </c>
      <c r="O33" s="24">
        <f t="shared" si="10"/>
        <v>15.697674418604651</v>
      </c>
      <c r="P33" s="24">
        <f t="shared" si="10"/>
        <v>0</v>
      </c>
      <c r="Q33" s="24">
        <f t="shared" si="10"/>
        <v>3.4482758620689653</v>
      </c>
      <c r="R33" s="24">
        <f t="shared" si="10"/>
        <v>3.0303030303030303</v>
      </c>
      <c r="S33" s="24">
        <f t="shared" si="10"/>
        <v>3.8461538461538463</v>
      </c>
      <c r="T33" s="24">
        <f t="shared" si="10"/>
        <v>5.4054054054054053</v>
      </c>
      <c r="U33" s="24">
        <f t="shared" si="10"/>
        <v>11.111111111111111</v>
      </c>
      <c r="V33" s="24">
        <f t="shared" si="10"/>
        <v>0</v>
      </c>
    </row>
    <row r="34" spans="1:22" x14ac:dyDescent="0.2">
      <c r="A34" s="15" t="s">
        <v>106</v>
      </c>
      <c r="B34" s="24">
        <f t="shared" si="9"/>
        <v>4.5815549192284832</v>
      </c>
      <c r="C34" s="24">
        <f t="shared" si="10"/>
        <v>3.8940809968847354</v>
      </c>
      <c r="D34" s="24">
        <f t="shared" si="10"/>
        <v>5.3722266020948304</v>
      </c>
      <c r="E34" s="24">
        <f t="shared" si="10"/>
        <v>4.9018412388733079</v>
      </c>
      <c r="F34" s="24">
        <f t="shared" si="10"/>
        <v>4.1830708661417324</v>
      </c>
      <c r="G34" s="24">
        <f t="shared" si="10"/>
        <v>5.6079284505680445</v>
      </c>
      <c r="H34" s="24">
        <f t="shared" si="10"/>
        <v>1.4107883817427387</v>
      </c>
      <c r="I34" s="24">
        <f t="shared" si="10"/>
        <v>1.4042126379137412</v>
      </c>
      <c r="J34" s="24">
        <f t="shared" si="10"/>
        <v>1.4423076923076923</v>
      </c>
      <c r="K34" s="24">
        <f t="shared" si="10"/>
        <v>3.0136986301369864</v>
      </c>
      <c r="L34" s="24">
        <f t="shared" si="10"/>
        <v>3.2407407407407409</v>
      </c>
      <c r="M34" s="24">
        <f t="shared" si="10"/>
        <v>2.6845637583892619</v>
      </c>
      <c r="N34" s="24">
        <f t="shared" si="10"/>
        <v>1.6835016835016836</v>
      </c>
      <c r="O34" s="24">
        <f t="shared" si="10"/>
        <v>2.9069767441860463</v>
      </c>
      <c r="P34" s="24">
        <f t="shared" si="10"/>
        <v>0</v>
      </c>
      <c r="Q34" s="24">
        <f t="shared" si="10"/>
        <v>5.4187192118226601</v>
      </c>
      <c r="R34" s="24">
        <f t="shared" si="10"/>
        <v>7.0707070707070709</v>
      </c>
      <c r="S34" s="24">
        <f t="shared" si="10"/>
        <v>3.8461538461538463</v>
      </c>
      <c r="T34" s="24">
        <f t="shared" si="10"/>
        <v>5.4054054054054053</v>
      </c>
      <c r="U34" s="24">
        <f t="shared" si="10"/>
        <v>0</v>
      </c>
      <c r="V34" s="24">
        <f t="shared" si="10"/>
        <v>10.526315789473685</v>
      </c>
    </row>
    <row r="35" spans="1:22" x14ac:dyDescent="0.2">
      <c r="A35" s="15" t="s">
        <v>107</v>
      </c>
      <c r="B35" s="24">
        <f t="shared" si="9"/>
        <v>1.966610837970717</v>
      </c>
      <c r="C35" s="24">
        <f t="shared" si="10"/>
        <v>1.6926272066458983</v>
      </c>
      <c r="D35" s="24">
        <f t="shared" si="10"/>
        <v>2.2862935015204413</v>
      </c>
      <c r="E35" s="24">
        <f t="shared" si="10"/>
        <v>2.1094988416046823</v>
      </c>
      <c r="F35" s="24">
        <f t="shared" si="10"/>
        <v>1.796259842519685</v>
      </c>
      <c r="G35" s="24">
        <f t="shared" si="10"/>
        <v>2.4172105390379501</v>
      </c>
      <c r="H35" s="24">
        <f t="shared" si="10"/>
        <v>0.41493775933609961</v>
      </c>
      <c r="I35" s="24">
        <f t="shared" si="10"/>
        <v>0.50150451354062187</v>
      </c>
      <c r="J35" s="24">
        <f t="shared" si="10"/>
        <v>0</v>
      </c>
      <c r="K35" s="24">
        <f t="shared" si="10"/>
        <v>2.7397260273972601</v>
      </c>
      <c r="L35" s="24">
        <f t="shared" si="10"/>
        <v>4.166666666666667</v>
      </c>
      <c r="M35" s="24">
        <f t="shared" si="10"/>
        <v>0.67114093959731547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Q35" s="24">
        <f t="shared" si="10"/>
        <v>0.49261083743842365</v>
      </c>
      <c r="R35" s="24">
        <f t="shared" si="10"/>
        <v>1.0101010101010102</v>
      </c>
      <c r="S35" s="24">
        <f t="shared" si="10"/>
        <v>0</v>
      </c>
      <c r="T35" s="24">
        <f t="shared" si="10"/>
        <v>10.810810810810811</v>
      </c>
      <c r="U35" s="24">
        <f t="shared" si="10"/>
        <v>11.111111111111111</v>
      </c>
      <c r="V35" s="24">
        <f t="shared" si="10"/>
        <v>10.526315789473685</v>
      </c>
    </row>
    <row r="36" spans="1:22" x14ac:dyDescent="0.2">
      <c r="A36" s="15" t="s">
        <v>108</v>
      </c>
      <c r="B36" s="24">
        <f t="shared" si="9"/>
        <v>0.55108325679399206</v>
      </c>
      <c r="C36" s="24">
        <f t="shared" si="10"/>
        <v>0.35306334371754933</v>
      </c>
      <c r="D36" s="24">
        <f t="shared" si="10"/>
        <v>0.76585201036152717</v>
      </c>
      <c r="E36" s="24">
        <f t="shared" si="10"/>
        <v>0.57919765882209484</v>
      </c>
      <c r="F36" s="24">
        <f t="shared" si="10"/>
        <v>0.34448818897637795</v>
      </c>
      <c r="G36" s="24">
        <f t="shared" si="10"/>
        <v>0.80976553057771328</v>
      </c>
      <c r="H36" s="24">
        <f t="shared" si="10"/>
        <v>8.2987551867219914E-2</v>
      </c>
      <c r="I36" s="24">
        <f t="shared" si="10"/>
        <v>0.10030090270812438</v>
      </c>
      <c r="J36" s="24">
        <f t="shared" si="10"/>
        <v>0</v>
      </c>
      <c r="K36" s="24">
        <f t="shared" si="10"/>
        <v>1.6438356164383561</v>
      </c>
      <c r="L36" s="24">
        <f t="shared" si="10"/>
        <v>2.3148148148148149</v>
      </c>
      <c r="M36" s="24">
        <f t="shared" ref="C36:V37" si="12">M17*100/M$4</f>
        <v>0.67114093959731547</v>
      </c>
      <c r="N36" s="24">
        <f t="shared" si="12"/>
        <v>0</v>
      </c>
      <c r="O36" s="24">
        <f t="shared" si="12"/>
        <v>0</v>
      </c>
      <c r="P36" s="24">
        <f t="shared" si="12"/>
        <v>0</v>
      </c>
      <c r="Q36" s="24">
        <f t="shared" si="12"/>
        <v>0</v>
      </c>
      <c r="R36" s="24">
        <f t="shared" si="12"/>
        <v>0</v>
      </c>
      <c r="S36" s="24">
        <f t="shared" si="12"/>
        <v>0</v>
      </c>
      <c r="T36" s="24">
        <f t="shared" si="12"/>
        <v>0</v>
      </c>
      <c r="U36" s="24">
        <f t="shared" si="12"/>
        <v>0</v>
      </c>
      <c r="V36" s="24">
        <f t="shared" si="12"/>
        <v>0</v>
      </c>
    </row>
    <row r="37" spans="1:22" ht="10.8" thickBot="1" x14ac:dyDescent="0.25">
      <c r="A37" s="15" t="s">
        <v>109</v>
      </c>
      <c r="B37" s="24">
        <f t="shared" si="9"/>
        <v>45.410340915230428</v>
      </c>
      <c r="C37" s="24">
        <f t="shared" si="12"/>
        <v>45.565939771547249</v>
      </c>
      <c r="D37" s="24">
        <f t="shared" si="12"/>
        <v>45.342944025228064</v>
      </c>
      <c r="E37" s="24">
        <f t="shared" si="12"/>
        <v>44.140958419704916</v>
      </c>
      <c r="F37" s="24">
        <f t="shared" si="12"/>
        <v>42.482775590551178</v>
      </c>
      <c r="G37" s="24">
        <f t="shared" si="12"/>
        <v>45.769881556683586</v>
      </c>
      <c r="H37" s="24">
        <f t="shared" si="12"/>
        <v>69.543568464730285</v>
      </c>
      <c r="I37" s="24">
        <f t="shared" si="12"/>
        <v>70.712136409227682</v>
      </c>
      <c r="J37" s="24">
        <f t="shared" si="12"/>
        <v>63.942307692307693</v>
      </c>
      <c r="K37" s="24">
        <f t="shared" si="12"/>
        <v>44.657534246575345</v>
      </c>
      <c r="L37" s="24">
        <f t="shared" si="12"/>
        <v>52.314814814814817</v>
      </c>
      <c r="M37" s="24">
        <f t="shared" si="12"/>
        <v>33.557046979865774</v>
      </c>
      <c r="N37" s="24">
        <f t="shared" si="12"/>
        <v>24.579124579124578</v>
      </c>
      <c r="O37" s="24">
        <f t="shared" si="12"/>
        <v>37.209302325581397</v>
      </c>
      <c r="P37" s="24">
        <f t="shared" si="12"/>
        <v>7.2</v>
      </c>
      <c r="Q37" s="24">
        <f t="shared" si="12"/>
        <v>41.379310344827587</v>
      </c>
      <c r="R37" s="24">
        <f t="shared" si="12"/>
        <v>45.454545454545453</v>
      </c>
      <c r="S37" s="24">
        <f t="shared" si="12"/>
        <v>37.5</v>
      </c>
      <c r="T37" s="24">
        <f t="shared" si="12"/>
        <v>40.54054054054054</v>
      </c>
      <c r="U37" s="24">
        <f t="shared" si="12"/>
        <v>38.888888888888886</v>
      </c>
      <c r="V37" s="24">
        <f t="shared" si="12"/>
        <v>42.10526315789474</v>
      </c>
    </row>
    <row r="38" spans="1:22" x14ac:dyDescent="0.2">
      <c r="A38" s="22" t="s">
        <v>118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41" spans="1:22" ht="10.8" thickBot="1" x14ac:dyDescent="0.25">
      <c r="A41" s="14" t="s">
        <v>115</v>
      </c>
    </row>
    <row r="42" spans="1:22" ht="10.8" thickBot="1" x14ac:dyDescent="0.25">
      <c r="A42" s="16"/>
      <c r="B42" s="27">
        <v>1930</v>
      </c>
      <c r="C42" s="27"/>
      <c r="D42" s="27"/>
      <c r="E42" s="27">
        <v>1920</v>
      </c>
      <c r="F42" s="27"/>
      <c r="G42" s="27"/>
      <c r="H42" s="27">
        <v>1930</v>
      </c>
      <c r="I42" s="27"/>
      <c r="J42" s="27"/>
      <c r="K42" s="27">
        <v>1920</v>
      </c>
      <c r="L42" s="27"/>
      <c r="M42" s="28"/>
    </row>
    <row r="43" spans="1:22" ht="10.8" thickBot="1" x14ac:dyDescent="0.25">
      <c r="A43" s="17" t="s">
        <v>116</v>
      </c>
      <c r="B43" s="19" t="s">
        <v>14</v>
      </c>
      <c r="C43" s="19" t="s">
        <v>90</v>
      </c>
      <c r="D43" s="19" t="s">
        <v>91</v>
      </c>
      <c r="E43" s="19" t="s">
        <v>14</v>
      </c>
      <c r="F43" s="19" t="s">
        <v>90</v>
      </c>
      <c r="G43" s="19" t="s">
        <v>91</v>
      </c>
      <c r="H43" s="19" t="s">
        <v>14</v>
      </c>
      <c r="I43" s="19" t="s">
        <v>90</v>
      </c>
      <c r="J43" s="19" t="s">
        <v>91</v>
      </c>
      <c r="K43" s="19" t="s">
        <v>14</v>
      </c>
      <c r="L43" s="19" t="s">
        <v>90</v>
      </c>
      <c r="M43" s="20" t="s">
        <v>91</v>
      </c>
    </row>
    <row r="44" spans="1:22" x14ac:dyDescent="0.2">
      <c r="A44" s="15" t="s">
        <v>117</v>
      </c>
      <c r="B44" s="15">
        <v>18509</v>
      </c>
      <c r="C44" s="15">
        <v>9630</v>
      </c>
      <c r="D44" s="15">
        <v>8879</v>
      </c>
      <c r="E44" s="15">
        <f>SUM(E45:E54)</f>
        <v>13275</v>
      </c>
      <c r="F44" s="15">
        <f>SUM(F45:F54)</f>
        <v>6490</v>
      </c>
      <c r="G44" s="15">
        <f>SUM(G45:G54)</f>
        <v>6785</v>
      </c>
      <c r="H44" s="21">
        <f t="shared" ref="H44:M44" si="13">B44*100/B$44</f>
        <v>100</v>
      </c>
      <c r="I44" s="21">
        <f t="shared" si="13"/>
        <v>100</v>
      </c>
      <c r="J44" s="21">
        <f t="shared" si="13"/>
        <v>100</v>
      </c>
      <c r="K44" s="21">
        <f t="shared" si="13"/>
        <v>100</v>
      </c>
      <c r="L44" s="21">
        <f t="shared" si="13"/>
        <v>100</v>
      </c>
      <c r="M44" s="21">
        <f t="shared" si="13"/>
        <v>100</v>
      </c>
    </row>
    <row r="45" spans="1:22" x14ac:dyDescent="0.2">
      <c r="A45" s="15" t="s">
        <v>96</v>
      </c>
      <c r="B45" s="15">
        <v>3168</v>
      </c>
      <c r="C45" s="15">
        <v>1634</v>
      </c>
      <c r="D45" s="15">
        <v>1538</v>
      </c>
      <c r="E45" s="15">
        <f t="shared" ref="E45:E54" si="14">F45+G45</f>
        <v>2235</v>
      </c>
      <c r="F45" s="15">
        <v>1143</v>
      </c>
      <c r="G45" s="15">
        <v>1092</v>
      </c>
      <c r="H45" s="21">
        <f t="shared" ref="H45:H54" si="15">B45*100/B$44</f>
        <v>17.115997622778107</v>
      </c>
      <c r="I45" s="21">
        <f t="shared" ref="I45:I54" si="16">C45*100/C$44</f>
        <v>16.967808930425754</v>
      </c>
      <c r="J45" s="21">
        <f t="shared" ref="J45:J54" si="17">D45*100/D$44</f>
        <v>17.321770469647483</v>
      </c>
      <c r="K45" s="21">
        <f t="shared" ref="K45:K54" si="18">E45*100/E$44</f>
        <v>16.836158192090394</v>
      </c>
      <c r="L45" s="21">
        <f t="shared" ref="L45:L54" si="19">F45*100/F$44</f>
        <v>17.61171032357473</v>
      </c>
      <c r="M45" s="21">
        <f t="shared" ref="M45:M54" si="20">G45*100/G$44</f>
        <v>16.094325718496684</v>
      </c>
    </row>
    <row r="46" spans="1:22" x14ac:dyDescent="0.2">
      <c r="A46" s="15" t="s">
        <v>98</v>
      </c>
      <c r="B46" s="15">
        <v>2443</v>
      </c>
      <c r="C46" s="15">
        <v>1236</v>
      </c>
      <c r="D46" s="15">
        <v>1213</v>
      </c>
      <c r="E46" s="15">
        <f t="shared" si="14"/>
        <v>1829</v>
      </c>
      <c r="F46" s="15">
        <v>940</v>
      </c>
      <c r="G46" s="15">
        <v>889</v>
      </c>
      <c r="H46" s="21">
        <f t="shared" si="15"/>
        <v>13.19898427791885</v>
      </c>
      <c r="I46" s="21">
        <f t="shared" si="16"/>
        <v>12.834890965732088</v>
      </c>
      <c r="J46" s="21">
        <f t="shared" si="17"/>
        <v>13.661448361301948</v>
      </c>
      <c r="K46" s="21">
        <f t="shared" si="18"/>
        <v>13.777777777777779</v>
      </c>
      <c r="L46" s="21">
        <f t="shared" si="19"/>
        <v>14.48382126348228</v>
      </c>
      <c r="M46" s="21">
        <f t="shared" si="20"/>
        <v>13.102431834929993</v>
      </c>
    </row>
    <row r="47" spans="1:22" x14ac:dyDescent="0.2">
      <c r="A47" s="15" t="s">
        <v>99</v>
      </c>
      <c r="B47" s="15">
        <v>2151</v>
      </c>
      <c r="C47" s="15">
        <v>1090</v>
      </c>
      <c r="D47" s="15">
        <v>1063</v>
      </c>
      <c r="E47" s="15">
        <f t="shared" si="14"/>
        <v>1661</v>
      </c>
      <c r="F47" s="15">
        <v>835</v>
      </c>
      <c r="G47" s="15">
        <v>826</v>
      </c>
      <c r="H47" s="21">
        <f t="shared" si="15"/>
        <v>11.621373385920363</v>
      </c>
      <c r="I47" s="21">
        <f t="shared" si="16"/>
        <v>11.318795430944963</v>
      </c>
      <c r="J47" s="21">
        <f t="shared" si="17"/>
        <v>11.972068926680933</v>
      </c>
      <c r="K47" s="21">
        <f t="shared" si="18"/>
        <v>12.512241054613936</v>
      </c>
      <c r="L47" s="21">
        <f t="shared" si="19"/>
        <v>12.865947611710324</v>
      </c>
      <c r="M47" s="21">
        <f t="shared" si="20"/>
        <v>12.173913043478262</v>
      </c>
    </row>
    <row r="48" spans="1:22" x14ac:dyDescent="0.2">
      <c r="A48" s="15" t="s">
        <v>100</v>
      </c>
      <c r="B48" s="15">
        <v>1929</v>
      </c>
      <c r="C48" s="15">
        <v>1050</v>
      </c>
      <c r="D48" s="15">
        <v>878</v>
      </c>
      <c r="E48" s="15">
        <f t="shared" si="14"/>
        <v>1459</v>
      </c>
      <c r="F48" s="15">
        <v>706</v>
      </c>
      <c r="G48" s="15">
        <v>753</v>
      </c>
      <c r="H48" s="21">
        <f t="shared" si="15"/>
        <v>10.421956885839322</v>
      </c>
      <c r="I48" s="21">
        <f t="shared" si="16"/>
        <v>10.903426791277258</v>
      </c>
      <c r="J48" s="21">
        <f t="shared" si="17"/>
        <v>9.8885009573150136</v>
      </c>
      <c r="K48" s="21">
        <f t="shared" si="18"/>
        <v>10.990583804143126</v>
      </c>
      <c r="L48" s="21">
        <f t="shared" si="19"/>
        <v>10.878274268104777</v>
      </c>
      <c r="M48" s="21">
        <f t="shared" si="20"/>
        <v>11.098010316875461</v>
      </c>
    </row>
    <row r="49" spans="1:13" x14ac:dyDescent="0.2">
      <c r="A49" s="15" t="s">
        <v>101</v>
      </c>
      <c r="B49" s="15">
        <v>1819</v>
      </c>
      <c r="C49" s="15">
        <v>1066</v>
      </c>
      <c r="D49" s="15">
        <v>754</v>
      </c>
      <c r="E49" s="15">
        <f t="shared" si="14"/>
        <v>1160</v>
      </c>
      <c r="F49" s="15">
        <v>557</v>
      </c>
      <c r="G49" s="15">
        <v>603</v>
      </c>
      <c r="H49" s="21">
        <f t="shared" si="15"/>
        <v>9.8276514128261923</v>
      </c>
      <c r="I49" s="21">
        <f t="shared" si="16"/>
        <v>11.06957424714434</v>
      </c>
      <c r="J49" s="21">
        <f t="shared" si="17"/>
        <v>8.4919472913616403</v>
      </c>
      <c r="K49" s="21">
        <f t="shared" si="18"/>
        <v>8.7382297551789083</v>
      </c>
      <c r="L49" s="21">
        <f t="shared" si="19"/>
        <v>8.5824345146379049</v>
      </c>
      <c r="M49" s="21">
        <f t="shared" si="20"/>
        <v>8.8872512896094324</v>
      </c>
    </row>
    <row r="50" spans="1:13" x14ac:dyDescent="0.2">
      <c r="A50" s="15" t="s">
        <v>113</v>
      </c>
      <c r="B50" s="15">
        <v>2693</v>
      </c>
      <c r="C50" s="15">
        <v>1454</v>
      </c>
      <c r="D50" s="15">
        <v>1241</v>
      </c>
      <c r="E50" s="15">
        <f t="shared" si="14"/>
        <v>1772</v>
      </c>
      <c r="F50" s="15">
        <v>877</v>
      </c>
      <c r="G50" s="15">
        <v>895</v>
      </c>
      <c r="H50" s="21">
        <f t="shared" si="15"/>
        <v>14.549678534766871</v>
      </c>
      <c r="I50" s="21">
        <f t="shared" si="16"/>
        <v>15.09865005192108</v>
      </c>
      <c r="J50" s="21">
        <f t="shared" si="17"/>
        <v>13.976799189097871</v>
      </c>
      <c r="K50" s="21">
        <f t="shared" si="18"/>
        <v>13.348399246704332</v>
      </c>
      <c r="L50" s="21">
        <f t="shared" si="19"/>
        <v>13.513097072419106</v>
      </c>
      <c r="M50" s="21">
        <f t="shared" si="20"/>
        <v>13.190862196020634</v>
      </c>
    </row>
    <row r="51" spans="1:13" x14ac:dyDescent="0.2">
      <c r="A51" s="15" t="s">
        <v>104</v>
      </c>
      <c r="B51" s="15">
        <v>1792</v>
      </c>
      <c r="C51" s="15">
        <v>951</v>
      </c>
      <c r="D51" s="15">
        <v>843</v>
      </c>
      <c r="E51" s="15">
        <f t="shared" si="14"/>
        <v>1335</v>
      </c>
      <c r="F51" s="15">
        <v>646</v>
      </c>
      <c r="G51" s="15">
        <v>689</v>
      </c>
      <c r="H51" s="21">
        <f t="shared" si="15"/>
        <v>9.6817764330866058</v>
      </c>
      <c r="I51" s="21">
        <f t="shared" si="16"/>
        <v>9.8753894080996893</v>
      </c>
      <c r="J51" s="21">
        <f t="shared" si="17"/>
        <v>9.4943124225701094</v>
      </c>
      <c r="K51" s="21">
        <f t="shared" si="18"/>
        <v>10.056497175141242</v>
      </c>
      <c r="L51" s="21">
        <f t="shared" si="19"/>
        <v>9.953775038520801</v>
      </c>
      <c r="M51" s="21">
        <f t="shared" si="20"/>
        <v>10.154753131908622</v>
      </c>
    </row>
    <row r="52" spans="1:13" x14ac:dyDescent="0.2">
      <c r="A52" s="15" t="s">
        <v>105</v>
      </c>
      <c r="B52" s="15">
        <v>1181</v>
      </c>
      <c r="C52" s="15">
        <v>578</v>
      </c>
      <c r="D52" s="15">
        <v>601</v>
      </c>
      <c r="E52" s="15">
        <f t="shared" si="14"/>
        <v>1005</v>
      </c>
      <c r="F52" s="15">
        <v>448</v>
      </c>
      <c r="G52" s="15">
        <v>557</v>
      </c>
      <c r="H52" s="21">
        <f t="shared" si="15"/>
        <v>6.3806796693500463</v>
      </c>
      <c r="I52" s="21">
        <f t="shared" si="16"/>
        <v>6.0020768431983385</v>
      </c>
      <c r="J52" s="21">
        <f t="shared" si="17"/>
        <v>6.7687802680482037</v>
      </c>
      <c r="K52" s="21">
        <f t="shared" si="18"/>
        <v>7.5706214689265536</v>
      </c>
      <c r="L52" s="21">
        <f t="shared" si="19"/>
        <v>6.9029275808936825</v>
      </c>
      <c r="M52" s="21">
        <f t="shared" si="20"/>
        <v>8.2092851879145172</v>
      </c>
    </row>
    <row r="53" spans="1:13" x14ac:dyDescent="0.2">
      <c r="A53" s="15" t="s">
        <v>106</v>
      </c>
      <c r="B53" s="15">
        <v>848</v>
      </c>
      <c r="C53" s="15">
        <v>375</v>
      </c>
      <c r="D53" s="15">
        <v>477</v>
      </c>
      <c r="E53" s="15">
        <f t="shared" si="14"/>
        <v>529</v>
      </c>
      <c r="F53" s="15">
        <v>246</v>
      </c>
      <c r="G53" s="15">
        <v>283</v>
      </c>
      <c r="H53" s="21">
        <f t="shared" si="15"/>
        <v>4.5815549192284832</v>
      </c>
      <c r="I53" s="21">
        <f t="shared" si="16"/>
        <v>3.8940809968847354</v>
      </c>
      <c r="J53" s="21">
        <f t="shared" si="17"/>
        <v>5.3722266020948304</v>
      </c>
      <c r="K53" s="21">
        <f t="shared" si="18"/>
        <v>3.9849340866290017</v>
      </c>
      <c r="L53" s="21">
        <f t="shared" si="19"/>
        <v>3.7904468412942989</v>
      </c>
      <c r="M53" s="21">
        <f t="shared" si="20"/>
        <v>4.1709653647752392</v>
      </c>
    </row>
    <row r="54" spans="1:13" ht="10.8" thickBot="1" x14ac:dyDescent="0.25">
      <c r="A54" s="15" t="s">
        <v>114</v>
      </c>
      <c r="B54" s="15">
        <v>466</v>
      </c>
      <c r="C54" s="15">
        <v>197</v>
      </c>
      <c r="D54" s="15">
        <v>271</v>
      </c>
      <c r="E54" s="15">
        <f t="shared" si="14"/>
        <v>290</v>
      </c>
      <c r="F54" s="15">
        <v>92</v>
      </c>
      <c r="G54" s="15">
        <v>198</v>
      </c>
      <c r="H54" s="21">
        <f t="shared" si="15"/>
        <v>2.5176940947647091</v>
      </c>
      <c r="I54" s="21">
        <f t="shared" si="16"/>
        <v>2.0456905503634477</v>
      </c>
      <c r="J54" s="21">
        <f t="shared" si="17"/>
        <v>3.0521455118819687</v>
      </c>
      <c r="K54" s="21">
        <f t="shared" si="18"/>
        <v>2.1845574387947271</v>
      </c>
      <c r="L54" s="21">
        <f t="shared" si="19"/>
        <v>1.4175654853620956</v>
      </c>
      <c r="M54" s="21">
        <f t="shared" si="20"/>
        <v>2.918201915991157</v>
      </c>
    </row>
    <row r="55" spans="1:13" x14ac:dyDescent="0.2">
      <c r="A55" s="23" t="s">
        <v>118</v>
      </c>
      <c r="B55" s="23"/>
      <c r="C55" s="23"/>
      <c r="D55" s="23"/>
      <c r="E55" s="23"/>
      <c r="F55" s="23"/>
      <c r="G55" s="23"/>
      <c r="H55" s="22"/>
      <c r="I55" s="22"/>
      <c r="J55" s="22"/>
      <c r="K55" s="22"/>
      <c r="L55" s="22"/>
      <c r="M55" s="22"/>
    </row>
  </sheetData>
  <mergeCells count="18">
    <mergeCell ref="B42:D42"/>
    <mergeCell ref="E42:G42"/>
    <mergeCell ref="H42:J42"/>
    <mergeCell ref="K42:M42"/>
    <mergeCell ref="N2:P2"/>
    <mergeCell ref="Q2:S2"/>
    <mergeCell ref="H2:J2"/>
    <mergeCell ref="K2:M2"/>
    <mergeCell ref="T2:V2"/>
    <mergeCell ref="B21:D21"/>
    <mergeCell ref="E21:G21"/>
    <mergeCell ref="H21:J21"/>
    <mergeCell ref="K21:M21"/>
    <mergeCell ref="N21:P21"/>
    <mergeCell ref="Q21:S21"/>
    <mergeCell ref="T21:V21"/>
    <mergeCell ref="B2:D2"/>
    <mergeCell ref="E2:G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Table 3</vt:lpstr>
      <vt:lpstr>Tab 1</vt:lpstr>
      <vt:lpstr>Tab 2</vt:lpstr>
      <vt:lpstr>Tab 3</vt:lpstr>
      <vt:lpstr>Sheet8</vt:lpstr>
      <vt:lpstr>Sheet7</vt:lpstr>
      <vt:lpstr>Sheet6</vt:lpstr>
      <vt:lpstr>Sheet5</vt:lpstr>
      <vt:lpstr>Sheet4</vt:lpstr>
      <vt:lpstr>Sheet3</vt:lpstr>
    </vt:vector>
  </TitlesOfParts>
  <Company>US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Population Division</dc:creator>
  <cp:lastModifiedBy>Michael Levin</cp:lastModifiedBy>
  <dcterms:created xsi:type="dcterms:W3CDTF">2005-07-20T06:10:46Z</dcterms:created>
  <dcterms:modified xsi:type="dcterms:W3CDTF">2018-03-10T16:40:50Z</dcterms:modified>
</cp:coreProperties>
</file>