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28" windowHeight="6192" firstSheet="1" activeTab="6"/>
  </bookViews>
  <sheets>
    <sheet name="Table 1" sheetId="1" r:id="rId1"/>
    <sheet name="Table 2" sheetId="2" r:id="rId2"/>
    <sheet name="Table 3" sheetId="3" r:id="rId3"/>
    <sheet name="Tab 1" sheetId="4" r:id="rId4"/>
    <sheet name="Tab 2" sheetId="5" r:id="rId5"/>
    <sheet name="Tab 3" sheetId="6" r:id="rId6"/>
    <sheet name="Sheet8" sheetId="7" r:id="rId7"/>
    <sheet name="Sheet7" sheetId="8" r:id="rId8"/>
    <sheet name="Sheet6" sheetId="9" r:id="rId9"/>
    <sheet name="Sheet5" sheetId="10" r:id="rId10"/>
    <sheet name="Sheet4" sheetId="11" r:id="rId11"/>
    <sheet name="Sheet3" sheetId="12" r:id="rId12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<sst xmlns="http://schemas.openxmlformats.org/spreadsheetml/2006/main" count="221" uniqueCount="122">
  <si>
    <t>Census Year</t>
  </si>
  <si>
    <t>Population</t>
  </si>
  <si>
    <t>Increase over preceding Census</t>
  </si>
  <si>
    <t>Number</t>
  </si>
  <si>
    <t>Percent</t>
  </si>
  <si>
    <t>Source: 1930 U.S. Census Report</t>
  </si>
  <si>
    <t>Municipality</t>
  </si>
  <si>
    <t>Area (Sq miles)</t>
  </si>
  <si>
    <t>Population, 1930</t>
  </si>
  <si>
    <t>Total</t>
  </si>
  <si>
    <t>Per Sq Mile</t>
  </si>
  <si>
    <t>Source: 1930 Census</t>
  </si>
  <si>
    <t>Table 3. Population of Municipalities by Minor Civil Divisions: 1920 and 1930</t>
  </si>
  <si>
    <t xml:space="preserve">     Agana Municipality</t>
  </si>
  <si>
    <t>Agana city</t>
  </si>
  <si>
    <t>Barrigada barrio</t>
  </si>
  <si>
    <t>Deded barrio</t>
  </si>
  <si>
    <t>Machananao barrio</t>
  </si>
  <si>
    <t>Sinajana barrio</t>
  </si>
  <si>
    <t>Tutujan barrio</t>
  </si>
  <si>
    <t>Yigo barrio</t>
  </si>
  <si>
    <t xml:space="preserve">   Agat municipality</t>
  </si>
  <si>
    <t>Agat town</t>
  </si>
  <si>
    <t>Chandia barrio</t>
  </si>
  <si>
    <t>Inaso barrio</t>
  </si>
  <si>
    <t>Omo barrio</t>
  </si>
  <si>
    <t>Opagat barrio</t>
  </si>
  <si>
    <t>Pasgual barrio</t>
  </si>
  <si>
    <t>Sagua barrio</t>
  </si>
  <si>
    <t>Salinas barrio</t>
  </si>
  <si>
    <t>Tena barrio</t>
  </si>
  <si>
    <t>Tumat barrio</t>
  </si>
  <si>
    <t>Asan town</t>
  </si>
  <si>
    <t xml:space="preserve">   Asan municipality</t>
  </si>
  <si>
    <t>Libugon barrio</t>
  </si>
  <si>
    <t xml:space="preserve">     Inarajan barrio</t>
  </si>
  <si>
    <t>Inarajan town</t>
  </si>
  <si>
    <t>Aga barrio</t>
  </si>
  <si>
    <t>Bubulao barrio</t>
  </si>
  <si>
    <t>Malolos barrio</t>
  </si>
  <si>
    <t>Taofofo barrio</t>
  </si>
  <si>
    <t xml:space="preserve">   Merizo municipality</t>
  </si>
  <si>
    <t>Merizo town</t>
  </si>
  <si>
    <t>Umatac barrio</t>
  </si>
  <si>
    <t xml:space="preserve">   Piti municipality</t>
  </si>
  <si>
    <t>Piti town</t>
  </si>
  <si>
    <t>Sinengsong barrio</t>
  </si>
  <si>
    <t>Tepungan barrio</t>
  </si>
  <si>
    <t xml:space="preserve">    Sumay municipality</t>
  </si>
  <si>
    <t>Sumay town</t>
  </si>
  <si>
    <t>Sumay (rural)</t>
  </si>
  <si>
    <t xml:space="preserve">   Yona municipality</t>
  </si>
  <si>
    <t>Yona municipality</t>
  </si>
  <si>
    <t xml:space="preserve">     Naval reservations</t>
  </si>
  <si>
    <t>TOTAL</t>
  </si>
  <si>
    <t>Table 1. Total Population, 1901 to 1930; Urban and Rural, 1930 and 1920</t>
  </si>
  <si>
    <t>Class</t>
  </si>
  <si>
    <t>(April 1)</t>
  </si>
  <si>
    <t>(Jan 1)</t>
  </si>
  <si>
    <t>Increase 1920 to 1930</t>
  </si>
  <si>
    <t xml:space="preserve">     Total</t>
  </si>
  <si>
    <t>Urban (Agana city)</t>
  </si>
  <si>
    <t>Rural</t>
  </si>
  <si>
    <t>Naval reservations</t>
  </si>
  <si>
    <t>Table 2. Color or Race, Nativity, and Sex: 1920 and 1930</t>
  </si>
  <si>
    <t xml:space="preserve">     Total population</t>
  </si>
  <si>
    <t xml:space="preserve">   Native born</t>
  </si>
  <si>
    <t xml:space="preserve">   Foreign born</t>
  </si>
  <si>
    <t>Chamorro</t>
  </si>
  <si>
    <t>White</t>
  </si>
  <si>
    <t>Filipino</t>
  </si>
  <si>
    <t>Japanese</t>
  </si>
  <si>
    <t>Chinese</t>
  </si>
  <si>
    <t>Negro and other colored</t>
  </si>
  <si>
    <t>Male</t>
  </si>
  <si>
    <t>Female</t>
  </si>
  <si>
    <t>Males/100 Females</t>
  </si>
  <si>
    <t>Color or Race</t>
  </si>
  <si>
    <t>and Nativity</t>
  </si>
  <si>
    <t xml:space="preserve">     All ages: 1930</t>
  </si>
  <si>
    <t>Under 5 years</t>
  </si>
  <si>
    <t xml:space="preserve">   Under 1 year</t>
  </si>
  <si>
    <t>5 to 9 years</t>
  </si>
  <si>
    <t>10 to 14 years</t>
  </si>
  <si>
    <t>15 to 19 years</t>
  </si>
  <si>
    <t>20 to 24 years</t>
  </si>
  <si>
    <t>25 to 29 years</t>
  </si>
  <si>
    <t>30 to 34 years</t>
  </si>
  <si>
    <t>35 to 44 years</t>
  </si>
  <si>
    <t>45 to 54 years</t>
  </si>
  <si>
    <t>55 to 64 years</t>
  </si>
  <si>
    <t>65 to 74 years</t>
  </si>
  <si>
    <t>75 years and over</t>
  </si>
  <si>
    <t xml:space="preserve">   21 years and over</t>
  </si>
  <si>
    <t>All Classes</t>
  </si>
  <si>
    <t>PERCENTS</t>
  </si>
  <si>
    <t>25 to 34 years</t>
  </si>
  <si>
    <t>65 years and over</t>
  </si>
  <si>
    <t>Table 3A. Age and Sex: 1920 and 1930</t>
  </si>
  <si>
    <t>Age</t>
  </si>
  <si>
    <t xml:space="preserve">    All Ages</t>
  </si>
  <si>
    <t>Source: 1920 and 1930 Censuses</t>
  </si>
  <si>
    <t>Table 3.  Age and Sex by Race: 1930</t>
  </si>
  <si>
    <t>Table 1. Population of American Samoa: 1901 to 1930</t>
  </si>
  <si>
    <t>…</t>
  </si>
  <si>
    <t xml:space="preserve">     American Samoa</t>
  </si>
  <si>
    <t>Manu'a</t>
  </si>
  <si>
    <t>Eastern Tutuila</t>
  </si>
  <si>
    <t>Western Tutuila</t>
  </si>
  <si>
    <t>Swains Island</t>
  </si>
  <si>
    <t>Note: Swains Island Annexed in 1925</t>
  </si>
  <si>
    <t>1920-30</t>
  </si>
  <si>
    <t>1912-20</t>
  </si>
  <si>
    <t>1900-12</t>
  </si>
  <si>
    <t>Percent change</t>
  </si>
  <si>
    <t>Table 2. Area and Population of Districts: 1930</t>
  </si>
  <si>
    <t>Polynesian</t>
  </si>
  <si>
    <t>Mixed</t>
  </si>
  <si>
    <t>Other</t>
  </si>
  <si>
    <t>Table 4. School Attendance: 1930 and 1920</t>
  </si>
  <si>
    <t>****  REDO PLEASE</t>
  </si>
  <si>
    <t>REDO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</si>
</sst>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</numFmts>
  <fonts count="2">
    <font>
      <sz val="10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69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170" fontId="1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17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9" xfId="0" applyBorder="1" applyAlignment="1">
      <alignment/>
    </xf>
    <xf numFmtId="3" fontId="0" fillId="0" borderId="3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7" sqref="D7"/>
    </sheetView>
  </sheetViews>
  <sheetFormatPr defaultColWidth="9.140625" defaultRowHeight="12.75"/>
  <cols>
    <col min="1" max="1" width="17.57421875" style="2" customWidth="1"/>
    <col min="2" max="4" width="17.57421875" style="0" customWidth="1"/>
  </cols>
  <sheetData>
    <row r="1" ht="13.5" thickBot="1">
      <c r="A1" s="2" t="s">
        <v>103</v>
      </c>
    </row>
    <row r="2" spans="1:4" ht="12.75">
      <c r="A2" s="3"/>
      <c r="B2" s="4"/>
      <c r="C2" s="4" t="s">
        <v>2</v>
      </c>
      <c r="D2" s="4"/>
    </row>
    <row r="3" spans="1:4" ht="13.5" thickBot="1">
      <c r="A3" s="5" t="s">
        <v>0</v>
      </c>
      <c r="B3" s="6" t="s">
        <v>1</v>
      </c>
      <c r="C3" s="6" t="s">
        <v>3</v>
      </c>
      <c r="D3" s="6" t="s">
        <v>4</v>
      </c>
    </row>
    <row r="4" spans="1:4" ht="12.75">
      <c r="A4" s="2">
        <v>1930</v>
      </c>
      <c r="B4" s="7">
        <v>10055</v>
      </c>
      <c r="C4" s="7">
        <f>B4-B5</f>
        <v>1999</v>
      </c>
      <c r="D4" s="1">
        <f>C4*100/B5</f>
        <v>24.813803376365442</v>
      </c>
    </row>
    <row r="5" spans="1:4" ht="12.75">
      <c r="A5" s="2">
        <v>1920</v>
      </c>
      <c r="B5" s="7">
        <v>8056</v>
      </c>
      <c r="C5" s="7">
        <f>B5-B6</f>
        <v>805</v>
      </c>
      <c r="D5" s="1">
        <f>C5*100/B6</f>
        <v>11.101916976968694</v>
      </c>
    </row>
    <row r="6" spans="1:4" ht="12.75">
      <c r="A6" s="2">
        <v>1910</v>
      </c>
      <c r="B6" s="7">
        <v>7251</v>
      </c>
      <c r="C6" s="7">
        <f>B6-B7</f>
        <v>1572</v>
      </c>
      <c r="D6" s="1">
        <f>C6*100/B7</f>
        <v>27.680929741151612</v>
      </c>
    </row>
    <row r="7" spans="1:4" ht="13.5" thickBot="1">
      <c r="A7" s="2">
        <v>1901</v>
      </c>
      <c r="B7" s="7">
        <v>5679</v>
      </c>
      <c r="C7" s="25" t="s">
        <v>104</v>
      </c>
      <c r="D7" s="25" t="s">
        <v>104</v>
      </c>
    </row>
    <row r="8" spans="1:4" ht="12.75">
      <c r="A8" s="3" t="s">
        <v>5</v>
      </c>
      <c r="B8" s="4"/>
      <c r="C8" s="4"/>
      <c r="D8" s="4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2" sqref="A2"/>
    </sheetView>
  </sheetViews>
  <sheetFormatPr defaultColWidth="9.140625" defaultRowHeight="12.75"/>
  <cols>
    <col min="1" max="1" width="19.28125" style="0" customWidth="1"/>
    <col min="2" max="2" width="8.57421875" style="0" customWidth="1"/>
    <col min="3" max="3" width="8.57421875" style="7" customWidth="1"/>
    <col min="4" max="4" width="8.57421875" style="0" customWidth="1"/>
  </cols>
  <sheetData>
    <row r="1" ht="13.5" thickBot="1">
      <c r="A1" t="s">
        <v>115</v>
      </c>
    </row>
    <row r="2" spans="1:10" ht="13.5" thickBot="1">
      <c r="A2" s="4"/>
      <c r="B2" s="10"/>
      <c r="C2" s="29" t="s">
        <v>8</v>
      </c>
      <c r="D2" s="30"/>
      <c r="E2" s="4"/>
      <c r="F2" s="4"/>
      <c r="G2" s="4"/>
      <c r="H2" s="31" t="s">
        <v>114</v>
      </c>
      <c r="I2" s="31"/>
      <c r="J2" s="31"/>
    </row>
    <row r="3" spans="1:10" ht="13.5" thickBot="1">
      <c r="A3" s="9" t="s">
        <v>6</v>
      </c>
      <c r="B3" s="11" t="s">
        <v>7</v>
      </c>
      <c r="C3" s="12" t="s">
        <v>9</v>
      </c>
      <c r="D3" s="13" t="s">
        <v>10</v>
      </c>
      <c r="E3" s="9">
        <v>1920</v>
      </c>
      <c r="F3" s="9">
        <v>1912</v>
      </c>
      <c r="G3" s="9">
        <v>1900</v>
      </c>
      <c r="H3" s="28" t="s">
        <v>111</v>
      </c>
      <c r="I3" s="28" t="s">
        <v>112</v>
      </c>
      <c r="J3" s="28" t="s">
        <v>113</v>
      </c>
    </row>
    <row r="4" spans="1:10" ht="12.75">
      <c r="A4" t="s">
        <v>105</v>
      </c>
      <c r="B4">
        <v>76</v>
      </c>
      <c r="C4" s="7">
        <f>SUM(C5:C8)</f>
        <v>10055</v>
      </c>
      <c r="D4">
        <v>132.3</v>
      </c>
      <c r="E4" s="7">
        <f>SUM(E5:E8)</f>
        <v>8056</v>
      </c>
      <c r="F4" s="7">
        <f>SUM(F5:F8)</f>
        <v>7251</v>
      </c>
      <c r="G4" s="7">
        <f>SUM(G5:G8)</f>
        <v>5679</v>
      </c>
      <c r="H4" s="26">
        <f>(C4-E4)*100/E4</f>
        <v>24.813803376365442</v>
      </c>
      <c r="I4" s="26">
        <f aca="true" t="shared" si="0" ref="I4:J6">(E4-F4)*100/F4</f>
        <v>11.101916976968694</v>
      </c>
      <c r="J4" s="26">
        <f t="shared" si="0"/>
        <v>27.680929741151612</v>
      </c>
    </row>
    <row r="5" spans="1:10" ht="12.75">
      <c r="A5" t="s">
        <v>106</v>
      </c>
      <c r="C5" s="7">
        <v>2147</v>
      </c>
      <c r="E5">
        <v>1871</v>
      </c>
      <c r="F5">
        <v>1797</v>
      </c>
      <c r="G5">
        <v>1756</v>
      </c>
      <c r="H5" s="26">
        <f>(C5-E5)*100/E5</f>
        <v>14.751469802244788</v>
      </c>
      <c r="I5" s="26">
        <f t="shared" si="0"/>
        <v>4.117974401780746</v>
      </c>
      <c r="J5" s="26">
        <f t="shared" si="0"/>
        <v>2.334851936218679</v>
      </c>
    </row>
    <row r="6" spans="1:10" ht="12.75">
      <c r="A6" t="s">
        <v>107</v>
      </c>
      <c r="C6" s="7">
        <v>5032</v>
      </c>
      <c r="E6">
        <v>3777</v>
      </c>
      <c r="F6">
        <v>3186</v>
      </c>
      <c r="G6">
        <v>2221</v>
      </c>
      <c r="H6" s="26">
        <f>(C6-E6)*100/E6</f>
        <v>33.22742917659518</v>
      </c>
      <c r="I6" s="26">
        <f t="shared" si="0"/>
        <v>18.549905838041433</v>
      </c>
      <c r="J6" s="26">
        <f t="shared" si="0"/>
        <v>43.44889689329131</v>
      </c>
    </row>
    <row r="7" spans="1:10" ht="12.75">
      <c r="A7" t="s">
        <v>108</v>
      </c>
      <c r="C7" s="7">
        <v>2777</v>
      </c>
      <c r="E7">
        <v>2408</v>
      </c>
      <c r="F7">
        <v>2268</v>
      </c>
      <c r="G7">
        <v>1702</v>
      </c>
      <c r="H7" s="27" t="s">
        <v>104</v>
      </c>
      <c r="I7" s="27" t="s">
        <v>104</v>
      </c>
      <c r="J7" s="27" t="s">
        <v>104</v>
      </c>
    </row>
    <row r="8" spans="1:10" ht="13.5" thickBot="1">
      <c r="A8" t="s">
        <v>109</v>
      </c>
      <c r="C8" s="7">
        <v>99</v>
      </c>
      <c r="E8" s="9"/>
      <c r="F8" s="9"/>
      <c r="G8" s="9"/>
      <c r="H8" s="6" t="s">
        <v>104</v>
      </c>
      <c r="I8" s="6" t="s">
        <v>104</v>
      </c>
      <c r="J8" s="6" t="s">
        <v>104</v>
      </c>
    </row>
    <row r="9" spans="1:4" ht="12.75">
      <c r="A9" s="4" t="s">
        <v>11</v>
      </c>
      <c r="B9" s="4"/>
      <c r="C9" s="8"/>
      <c r="D9" s="4"/>
    </row>
    <row r="10" ht="12.75">
      <c r="A10" t="s">
        <v>110</v>
      </c>
    </row>
  </sheetData>
  <mergeCells count="2">
    <mergeCell ref="C2:D2"/>
    <mergeCell ref="H2:J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workbookViewId="0" topLeftCell="A1">
      <selection activeCell="B4" sqref="B4"/>
    </sheetView>
  </sheetViews>
  <sheetFormatPr defaultColWidth="9.140625" defaultRowHeight="12.75"/>
  <cols>
    <col min="1" max="3" width="26.140625" style="0" customWidth="1"/>
  </cols>
  <sheetData>
    <row r="1" ht="12.75">
      <c r="A1" t="s">
        <v>12</v>
      </c>
    </row>
    <row r="2" spans="1:3" ht="12.75">
      <c r="A2" s="35" t="s">
        <v>120</v>
      </c>
      <c r="B2">
        <v>1930</v>
      </c>
      <c r="C2">
        <v>1920</v>
      </c>
    </row>
    <row r="3" spans="1:2" ht="12.75">
      <c r="A3" t="s">
        <v>54</v>
      </c>
      <c r="B3">
        <f>B5+B14+B26+B30+B37+B41+B46+B50+B53</f>
        <v>18509</v>
      </c>
    </row>
    <row r="5" spans="1:2" ht="12.75">
      <c r="A5" t="s">
        <v>13</v>
      </c>
      <c r="B5">
        <v>11042</v>
      </c>
    </row>
    <row r="6" spans="1:3" ht="12.75">
      <c r="A6" t="s">
        <v>14</v>
      </c>
      <c r="B6">
        <v>8690</v>
      </c>
      <c r="C6">
        <v>7432</v>
      </c>
    </row>
    <row r="7" spans="1:3" ht="12.75">
      <c r="A7" t="s">
        <v>15</v>
      </c>
      <c r="B7">
        <v>701</v>
      </c>
      <c r="C7">
        <v>180</v>
      </c>
    </row>
    <row r="8" spans="1:3" ht="12.75">
      <c r="A8" t="s">
        <v>16</v>
      </c>
      <c r="B8">
        <v>760</v>
      </c>
      <c r="C8">
        <v>369</v>
      </c>
    </row>
    <row r="9" spans="1:3" ht="12.75">
      <c r="A9" t="s">
        <v>17</v>
      </c>
      <c r="B9">
        <v>135</v>
      </c>
      <c r="C9">
        <v>28</v>
      </c>
    </row>
    <row r="10" spans="1:3" ht="12.75">
      <c r="A10" t="s">
        <v>18</v>
      </c>
      <c r="B10">
        <v>380</v>
      </c>
      <c r="C10">
        <v>204</v>
      </c>
    </row>
    <row r="11" spans="1:2" ht="12.75">
      <c r="A11" t="s">
        <v>19</v>
      </c>
      <c r="B11">
        <v>148</v>
      </c>
    </row>
    <row r="12" spans="1:3" ht="12.75">
      <c r="A12" t="s">
        <v>20</v>
      </c>
      <c r="B12">
        <v>228</v>
      </c>
      <c r="C12">
        <v>107</v>
      </c>
    </row>
    <row r="14" spans="1:2" ht="12.75">
      <c r="A14" t="s">
        <v>21</v>
      </c>
      <c r="B14">
        <v>887</v>
      </c>
    </row>
    <row r="15" spans="1:3" ht="12.75">
      <c r="A15" t="s">
        <v>22</v>
      </c>
      <c r="B15">
        <v>609</v>
      </c>
      <c r="C15">
        <v>757</v>
      </c>
    </row>
    <row r="16" spans="1:2" ht="12.75">
      <c r="A16" t="s">
        <v>23</v>
      </c>
      <c r="B16">
        <v>22</v>
      </c>
    </row>
    <row r="17" spans="1:2" ht="12.75">
      <c r="A17" t="s">
        <v>24</v>
      </c>
      <c r="B17">
        <v>34</v>
      </c>
    </row>
    <row r="18" spans="1:2" ht="12.75">
      <c r="A18" t="s">
        <v>25</v>
      </c>
      <c r="B18">
        <v>22</v>
      </c>
    </row>
    <row r="19" spans="1:2" ht="12.75">
      <c r="A19" t="s">
        <v>26</v>
      </c>
      <c r="B19">
        <v>35</v>
      </c>
    </row>
    <row r="20" spans="1:2" ht="12.75">
      <c r="A20" t="s">
        <v>27</v>
      </c>
      <c r="B20">
        <v>16</v>
      </c>
    </row>
    <row r="21" spans="1:2" ht="12.75">
      <c r="A21" t="s">
        <v>28</v>
      </c>
      <c r="B21">
        <v>19</v>
      </c>
    </row>
    <row r="22" spans="1:2" ht="12.75">
      <c r="A22" t="s">
        <v>29</v>
      </c>
      <c r="B22">
        <v>86</v>
      </c>
    </row>
    <row r="23" spans="1:2" ht="12.75">
      <c r="A23" t="s">
        <v>30</v>
      </c>
      <c r="B23">
        <v>21</v>
      </c>
    </row>
    <row r="24" spans="1:2" ht="12.75">
      <c r="A24" t="s">
        <v>31</v>
      </c>
      <c r="B24">
        <v>23</v>
      </c>
    </row>
    <row r="26" spans="1:2" ht="12.75">
      <c r="A26" t="s">
        <v>33</v>
      </c>
      <c r="B26">
        <v>559</v>
      </c>
    </row>
    <row r="27" spans="1:3" ht="12.75">
      <c r="A27" t="s">
        <v>32</v>
      </c>
      <c r="B27">
        <v>538</v>
      </c>
      <c r="C27">
        <v>345</v>
      </c>
    </row>
    <row r="28" spans="1:2" ht="12.75">
      <c r="A28" t="s">
        <v>34</v>
      </c>
      <c r="B28">
        <v>21</v>
      </c>
    </row>
    <row r="30" spans="1:2" ht="12.75">
      <c r="A30" t="s">
        <v>35</v>
      </c>
      <c r="B30">
        <v>1176</v>
      </c>
    </row>
    <row r="31" spans="1:3" ht="12.75">
      <c r="A31" t="s">
        <v>36</v>
      </c>
      <c r="B31">
        <v>812</v>
      </c>
      <c r="C31">
        <v>612</v>
      </c>
    </row>
    <row r="32" spans="1:3" ht="12.75">
      <c r="A32" t="s">
        <v>37</v>
      </c>
      <c r="B32">
        <v>0</v>
      </c>
      <c r="C32">
        <v>27</v>
      </c>
    </row>
    <row r="33" spans="1:3" ht="12.75">
      <c r="A33" t="s">
        <v>38</v>
      </c>
      <c r="B33">
        <v>12</v>
      </c>
      <c r="C33">
        <v>60</v>
      </c>
    </row>
    <row r="34" spans="1:3" ht="12.75">
      <c r="A34" t="s">
        <v>39</v>
      </c>
      <c r="B34">
        <v>31</v>
      </c>
      <c r="C34">
        <v>39</v>
      </c>
    </row>
    <row r="35" spans="1:3" ht="12.75">
      <c r="A35" t="s">
        <v>40</v>
      </c>
      <c r="B35">
        <v>321</v>
      </c>
      <c r="C35">
        <v>215</v>
      </c>
    </row>
    <row r="37" spans="1:2" ht="12.75">
      <c r="A37" t="s">
        <v>41</v>
      </c>
      <c r="B37">
        <v>1101</v>
      </c>
    </row>
    <row r="38" spans="1:3" ht="12.75">
      <c r="A38" t="s">
        <v>42</v>
      </c>
      <c r="B38">
        <v>710</v>
      </c>
      <c r="C38">
        <v>655</v>
      </c>
    </row>
    <row r="39" spans="1:3" ht="12.75">
      <c r="A39" t="s">
        <v>43</v>
      </c>
      <c r="B39">
        <v>391</v>
      </c>
      <c r="C39">
        <v>327</v>
      </c>
    </row>
    <row r="41" spans="1:2" ht="12.75">
      <c r="A41" t="s">
        <v>44</v>
      </c>
      <c r="B41">
        <v>928</v>
      </c>
    </row>
    <row r="42" spans="1:3" ht="12.75">
      <c r="A42" t="s">
        <v>45</v>
      </c>
      <c r="B42">
        <v>387</v>
      </c>
      <c r="C42">
        <v>429</v>
      </c>
    </row>
    <row r="43" spans="1:2" ht="12.75">
      <c r="A43" t="s">
        <v>46</v>
      </c>
      <c r="B43">
        <v>178</v>
      </c>
    </row>
    <row r="44" spans="1:3" ht="12.75">
      <c r="A44" t="s">
        <v>47</v>
      </c>
      <c r="B44">
        <v>363</v>
      </c>
      <c r="C44">
        <v>240</v>
      </c>
    </row>
    <row r="46" spans="1:2" ht="12.75">
      <c r="A46" t="s">
        <v>48</v>
      </c>
      <c r="B46">
        <v>1209</v>
      </c>
    </row>
    <row r="47" spans="1:3" ht="12.75">
      <c r="A47" t="s">
        <v>49</v>
      </c>
      <c r="B47">
        <v>1028</v>
      </c>
      <c r="C47">
        <v>795</v>
      </c>
    </row>
    <row r="48" spans="1:2" ht="12.75">
      <c r="A48" t="s">
        <v>50</v>
      </c>
      <c r="B48">
        <v>181</v>
      </c>
    </row>
    <row r="50" spans="1:2" ht="12.75">
      <c r="A50" t="s">
        <v>51</v>
      </c>
      <c r="B50">
        <v>489</v>
      </c>
    </row>
    <row r="51" spans="1:3" ht="12.75">
      <c r="A51" t="s">
        <v>52</v>
      </c>
      <c r="B51">
        <v>489</v>
      </c>
      <c r="C51">
        <v>424</v>
      </c>
    </row>
    <row r="53" spans="1:2" ht="12.75">
      <c r="A53" t="s">
        <v>53</v>
      </c>
      <c r="B53">
        <v>1118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8" sqref="A8"/>
    </sheetView>
  </sheetViews>
  <sheetFormatPr defaultColWidth="9.140625" defaultRowHeight="12.75"/>
  <cols>
    <col min="1" max="1" width="20.7109375" style="0" customWidth="1"/>
  </cols>
  <sheetData>
    <row r="1" ht="12.75">
      <c r="A1" t="s">
        <v>55</v>
      </c>
    </row>
    <row r="2" spans="2:6" ht="12.75">
      <c r="B2">
        <v>1930</v>
      </c>
      <c r="C2">
        <v>1920</v>
      </c>
      <c r="D2">
        <v>1910</v>
      </c>
      <c r="E2">
        <v>1901</v>
      </c>
      <c r="F2" t="s">
        <v>59</v>
      </c>
    </row>
    <row r="3" spans="1:7" ht="12.75">
      <c r="A3" t="s">
        <v>56</v>
      </c>
      <c r="B3" t="s">
        <v>57</v>
      </c>
      <c r="C3" t="s">
        <v>58</v>
      </c>
      <c r="F3" t="s">
        <v>3</v>
      </c>
      <c r="G3" t="s">
        <v>4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28" sqref="A28"/>
    </sheetView>
  </sheetViews>
  <sheetFormatPr defaultColWidth="9.140625" defaultRowHeight="12.75"/>
  <cols>
    <col min="1" max="1" width="17.28125" style="14" customWidth="1"/>
    <col min="2" max="3" width="7.8515625" style="15" customWidth="1"/>
    <col min="4" max="5" width="7.8515625" style="14" customWidth="1"/>
    <col min="6" max="9" width="7.8515625" style="15" customWidth="1"/>
    <col min="10" max="11" width="7.8515625" style="14" customWidth="1"/>
    <col min="12" max="16384" width="8.8515625" style="14" customWidth="1"/>
  </cols>
  <sheetData>
    <row r="1" ht="10.5" thickBot="1">
      <c r="A1" s="14" t="s">
        <v>64</v>
      </c>
    </row>
    <row r="2" spans="1:11" ht="10.5" thickBot="1">
      <c r="A2" s="16" t="s">
        <v>77</v>
      </c>
      <c r="B2" s="32" t="s">
        <v>3</v>
      </c>
      <c r="C2" s="32"/>
      <c r="D2" s="32" t="s">
        <v>4</v>
      </c>
      <c r="E2" s="32"/>
      <c r="F2" s="32">
        <v>1930</v>
      </c>
      <c r="G2" s="32"/>
      <c r="H2" s="32">
        <v>1920</v>
      </c>
      <c r="I2" s="32"/>
      <c r="J2" s="32" t="s">
        <v>76</v>
      </c>
      <c r="K2" s="33"/>
    </row>
    <row r="3" spans="1:11" ht="10.5" thickBot="1">
      <c r="A3" s="17" t="s">
        <v>78</v>
      </c>
      <c r="B3" s="18">
        <v>1930</v>
      </c>
      <c r="C3" s="18">
        <v>1920</v>
      </c>
      <c r="D3" s="19">
        <v>1930</v>
      </c>
      <c r="E3" s="19">
        <v>1920</v>
      </c>
      <c r="F3" s="18" t="s">
        <v>74</v>
      </c>
      <c r="G3" s="18" t="s">
        <v>75</v>
      </c>
      <c r="H3" s="18" t="s">
        <v>74</v>
      </c>
      <c r="I3" s="18" t="s">
        <v>75</v>
      </c>
      <c r="J3" s="19">
        <v>1930</v>
      </c>
      <c r="K3" s="20">
        <v>1920</v>
      </c>
    </row>
    <row r="4" spans="1:11" ht="9.75">
      <c r="A4" s="14" t="s">
        <v>65</v>
      </c>
      <c r="B4" s="15">
        <v>18509</v>
      </c>
      <c r="C4" s="15">
        <v>13275</v>
      </c>
      <c r="D4" s="21">
        <f>B4*100/B$4</f>
        <v>100</v>
      </c>
      <c r="E4" s="21">
        <f>C4*100/C$4</f>
        <v>100</v>
      </c>
      <c r="F4" s="15">
        <v>9630</v>
      </c>
      <c r="G4" s="15">
        <v>8879</v>
      </c>
      <c r="H4" s="15">
        <v>6490</v>
      </c>
      <c r="I4" s="15">
        <v>6785</v>
      </c>
      <c r="J4" s="21">
        <f>F4*100/G4</f>
        <v>108.45815970266922</v>
      </c>
      <c r="K4" s="21">
        <f>G4*100/H4</f>
        <v>136.81047765793528</v>
      </c>
    </row>
    <row r="5" spans="1:11" ht="9.75">
      <c r="A5" s="14" t="s">
        <v>66</v>
      </c>
      <c r="B5" s="15">
        <v>18300</v>
      </c>
      <c r="C5" s="15">
        <v>13111</v>
      </c>
      <c r="D5" s="21">
        <f aca="true" t="shared" si="0" ref="D5:D24">B5*100/B$4</f>
        <v>98.87081960127506</v>
      </c>
      <c r="E5" s="21">
        <f aca="true" t="shared" si="1" ref="E5:E24">C5*100/C$4</f>
        <v>98.76459510357816</v>
      </c>
      <c r="F5" s="15">
        <v>9485</v>
      </c>
      <c r="G5" s="15">
        <v>8815</v>
      </c>
      <c r="J5" s="21">
        <f aca="true" t="shared" si="2" ref="J5:J24">F5*100/G5</f>
        <v>107.60068065796938</v>
      </c>
      <c r="K5" s="21"/>
    </row>
    <row r="6" spans="1:11" ht="9.75">
      <c r="A6" s="14" t="s">
        <v>67</v>
      </c>
      <c r="B6" s="15">
        <v>209</v>
      </c>
      <c r="C6" s="15">
        <v>162</v>
      </c>
      <c r="D6" s="21">
        <f t="shared" si="0"/>
        <v>1.1291803987249447</v>
      </c>
      <c r="E6" s="21">
        <f t="shared" si="1"/>
        <v>1.2203389830508475</v>
      </c>
      <c r="F6" s="15">
        <v>145</v>
      </c>
      <c r="G6" s="15">
        <v>64</v>
      </c>
      <c r="J6" s="21">
        <f t="shared" si="2"/>
        <v>226.5625</v>
      </c>
      <c r="K6" s="21"/>
    </row>
    <row r="7" spans="1:11" ht="9.75">
      <c r="A7" s="14" t="s">
        <v>68</v>
      </c>
      <c r="B7" s="15">
        <v>16402</v>
      </c>
      <c r="C7" s="15">
        <v>12216</v>
      </c>
      <c r="D7" s="21">
        <f t="shared" si="0"/>
        <v>88.6163488032849</v>
      </c>
      <c r="E7" s="21">
        <f t="shared" si="1"/>
        <v>92.0225988700565</v>
      </c>
      <c r="F7" s="15">
        <v>8128</v>
      </c>
      <c r="G7" s="15">
        <v>8274</v>
      </c>
      <c r="H7" s="15">
        <v>5837</v>
      </c>
      <c r="I7" s="15">
        <v>6379</v>
      </c>
      <c r="J7" s="21">
        <f t="shared" si="2"/>
        <v>98.2354363065023</v>
      </c>
      <c r="K7" s="21">
        <f>G7*100/H7</f>
        <v>141.75089943464107</v>
      </c>
    </row>
    <row r="8" spans="1:11" ht="9.75">
      <c r="A8" s="14" t="s">
        <v>66</v>
      </c>
      <c r="B8" s="15">
        <v>16319</v>
      </c>
      <c r="C8" s="15">
        <v>12186</v>
      </c>
      <c r="D8" s="21">
        <f t="shared" si="0"/>
        <v>88.16791831001134</v>
      </c>
      <c r="E8" s="21">
        <f t="shared" si="1"/>
        <v>91.79661016949153</v>
      </c>
      <c r="F8" s="15">
        <v>8088</v>
      </c>
      <c r="G8" s="15">
        <v>8231</v>
      </c>
      <c r="J8" s="21">
        <f t="shared" si="2"/>
        <v>98.26266553274208</v>
      </c>
      <c r="K8" s="21"/>
    </row>
    <row r="9" spans="1:11" ht="9.75">
      <c r="A9" s="14" t="s">
        <v>67</v>
      </c>
      <c r="B9" s="15">
        <v>83</v>
      </c>
      <c r="C9" s="15">
        <v>29</v>
      </c>
      <c r="D9" s="21">
        <f t="shared" si="0"/>
        <v>0.4484304932735426</v>
      </c>
      <c r="E9" s="21">
        <f t="shared" si="1"/>
        <v>0.2184557438794727</v>
      </c>
      <c r="F9" s="15">
        <v>40</v>
      </c>
      <c r="G9" s="15">
        <v>43</v>
      </c>
      <c r="J9" s="21">
        <f t="shared" si="2"/>
        <v>93.02325581395348</v>
      </c>
      <c r="K9" s="21"/>
    </row>
    <row r="10" spans="1:11" ht="9.75">
      <c r="A10" s="14" t="s">
        <v>69</v>
      </c>
      <c r="B10" s="15">
        <v>1205</v>
      </c>
      <c r="C10" s="15">
        <v>280</v>
      </c>
      <c r="D10" s="21">
        <f t="shared" si="0"/>
        <v>6.510346318007456</v>
      </c>
      <c r="E10" s="21">
        <f t="shared" si="1"/>
        <v>2.109227871939736</v>
      </c>
      <c r="F10" s="15">
        <v>997</v>
      </c>
      <c r="G10" s="15">
        <v>208</v>
      </c>
      <c r="H10" s="15">
        <v>176</v>
      </c>
      <c r="I10" s="15">
        <v>104</v>
      </c>
      <c r="J10" s="21">
        <f t="shared" si="2"/>
        <v>479.3269230769231</v>
      </c>
      <c r="K10" s="21">
        <f>G10*100/H10</f>
        <v>118.18181818181819</v>
      </c>
    </row>
    <row r="11" spans="1:11" ht="9.75">
      <c r="A11" s="14" t="s">
        <v>66</v>
      </c>
      <c r="B11" s="15">
        <v>1139</v>
      </c>
      <c r="C11" s="15">
        <v>235</v>
      </c>
      <c r="D11" s="21">
        <f t="shared" si="0"/>
        <v>6.153763034199579</v>
      </c>
      <c r="E11" s="21">
        <f t="shared" si="1"/>
        <v>1.7702448210922788</v>
      </c>
      <c r="F11" s="15">
        <v>946</v>
      </c>
      <c r="G11" s="15">
        <v>193</v>
      </c>
      <c r="J11" s="21">
        <f t="shared" si="2"/>
        <v>490.1554404145078</v>
      </c>
      <c r="K11" s="21"/>
    </row>
    <row r="12" spans="1:11" ht="9.75">
      <c r="A12" s="14" t="s">
        <v>67</v>
      </c>
      <c r="B12" s="15">
        <v>66</v>
      </c>
      <c r="C12" s="15">
        <v>44</v>
      </c>
      <c r="D12" s="21">
        <f t="shared" si="0"/>
        <v>0.35658328380787724</v>
      </c>
      <c r="E12" s="21">
        <f t="shared" si="1"/>
        <v>0.3314500941619586</v>
      </c>
      <c r="F12" s="15">
        <v>51</v>
      </c>
      <c r="G12" s="15">
        <v>15</v>
      </c>
      <c r="J12" s="21">
        <f t="shared" si="2"/>
        <v>340</v>
      </c>
      <c r="K12" s="21"/>
    </row>
    <row r="13" spans="1:11" ht="9.75">
      <c r="A13" s="14" t="s">
        <v>70</v>
      </c>
      <c r="B13" s="15">
        <v>365</v>
      </c>
      <c r="C13" s="15">
        <v>396</v>
      </c>
      <c r="D13" s="21">
        <f t="shared" si="0"/>
        <v>1.9720136149981091</v>
      </c>
      <c r="E13" s="21">
        <f t="shared" si="1"/>
        <v>2.983050847457627</v>
      </c>
      <c r="F13" s="15">
        <v>216</v>
      </c>
      <c r="G13" s="15">
        <v>149</v>
      </c>
      <c r="H13" s="15">
        <v>237</v>
      </c>
      <c r="I13" s="15">
        <v>159</v>
      </c>
      <c r="J13" s="21">
        <f t="shared" si="2"/>
        <v>144.96644295302013</v>
      </c>
      <c r="K13" s="21">
        <f>G13*100/H13</f>
        <v>62.869198312236286</v>
      </c>
    </row>
    <row r="14" spans="1:11" ht="9.75">
      <c r="A14" s="14" t="s">
        <v>66</v>
      </c>
      <c r="B14" s="15">
        <v>364</v>
      </c>
      <c r="C14" s="15">
        <v>394</v>
      </c>
      <c r="D14" s="21">
        <f t="shared" si="0"/>
        <v>1.966610837970717</v>
      </c>
      <c r="E14" s="21">
        <f t="shared" si="1"/>
        <v>2.967984934086629</v>
      </c>
      <c r="F14" s="15">
        <v>216</v>
      </c>
      <c r="G14" s="15">
        <v>148</v>
      </c>
      <c r="J14" s="21">
        <f t="shared" si="2"/>
        <v>145.94594594594594</v>
      </c>
      <c r="K14" s="21"/>
    </row>
    <row r="15" spans="1:11" ht="9.75">
      <c r="A15" s="14" t="s">
        <v>67</v>
      </c>
      <c r="B15" s="15">
        <v>1</v>
      </c>
      <c r="C15" s="15">
        <v>2</v>
      </c>
      <c r="D15" s="21">
        <f t="shared" si="0"/>
        <v>0.005402777027392079</v>
      </c>
      <c r="E15" s="21">
        <f t="shared" si="1"/>
        <v>0.015065913370998116</v>
      </c>
      <c r="F15" s="15">
        <v>0</v>
      </c>
      <c r="G15" s="15">
        <v>1</v>
      </c>
      <c r="J15" s="21">
        <f t="shared" si="2"/>
        <v>0</v>
      </c>
      <c r="K15" s="21"/>
    </row>
    <row r="16" spans="1:11" ht="9.75">
      <c r="A16" s="14" t="s">
        <v>71</v>
      </c>
      <c r="B16" s="15">
        <v>297</v>
      </c>
      <c r="C16" s="15">
        <v>210</v>
      </c>
      <c r="D16" s="21">
        <f t="shared" si="0"/>
        <v>1.6046247771354476</v>
      </c>
      <c r="E16" s="21">
        <f t="shared" si="1"/>
        <v>1.5819209039548023</v>
      </c>
      <c r="F16" s="15">
        <v>172</v>
      </c>
      <c r="G16" s="15">
        <v>125</v>
      </c>
      <c r="H16" s="15">
        <v>136</v>
      </c>
      <c r="I16" s="15">
        <v>74</v>
      </c>
      <c r="J16" s="21">
        <f t="shared" si="2"/>
        <v>137.6</v>
      </c>
      <c r="K16" s="21">
        <f>G16*100/H16</f>
        <v>91.91176470588235</v>
      </c>
    </row>
    <row r="17" spans="1:11" ht="9.75">
      <c r="A17" s="14" t="s">
        <v>66</v>
      </c>
      <c r="B17" s="15">
        <v>240</v>
      </c>
      <c r="C17" s="15">
        <v>132</v>
      </c>
      <c r="D17" s="21">
        <f t="shared" si="0"/>
        <v>1.296666486574099</v>
      </c>
      <c r="E17" s="21">
        <f t="shared" si="1"/>
        <v>0.9943502824858758</v>
      </c>
      <c r="F17" s="15">
        <v>119</v>
      </c>
      <c r="G17" s="15">
        <v>121</v>
      </c>
      <c r="J17" s="21">
        <f t="shared" si="2"/>
        <v>98.34710743801652</v>
      </c>
      <c r="K17" s="21"/>
    </row>
    <row r="18" spans="1:11" ht="9.75">
      <c r="A18" s="14" t="s">
        <v>67</v>
      </c>
      <c r="B18" s="15">
        <v>57</v>
      </c>
      <c r="C18" s="15">
        <v>78</v>
      </c>
      <c r="D18" s="21">
        <f t="shared" si="0"/>
        <v>0.30795829056134855</v>
      </c>
      <c r="E18" s="21">
        <f t="shared" si="1"/>
        <v>0.5875706214689266</v>
      </c>
      <c r="F18" s="15">
        <v>53</v>
      </c>
      <c r="G18" s="15">
        <v>4</v>
      </c>
      <c r="J18" s="21">
        <f t="shared" si="2"/>
        <v>1325</v>
      </c>
      <c r="K18" s="21"/>
    </row>
    <row r="19" spans="1:11" ht="9.75">
      <c r="A19" s="14" t="s">
        <v>72</v>
      </c>
      <c r="B19" s="15">
        <v>203</v>
      </c>
      <c r="C19" s="15">
        <v>74</v>
      </c>
      <c r="D19" s="21">
        <f t="shared" si="0"/>
        <v>1.0967637365605922</v>
      </c>
      <c r="E19" s="21">
        <f t="shared" si="1"/>
        <v>0.5574387947269304</v>
      </c>
      <c r="F19" s="15">
        <v>99</v>
      </c>
      <c r="G19" s="15">
        <v>104</v>
      </c>
      <c r="H19" s="15">
        <v>48</v>
      </c>
      <c r="I19" s="15">
        <v>26</v>
      </c>
      <c r="J19" s="21">
        <f t="shared" si="2"/>
        <v>95.1923076923077</v>
      </c>
      <c r="K19" s="21">
        <f>G19*100/H19</f>
        <v>216.66666666666666</v>
      </c>
    </row>
    <row r="20" spans="1:11" ht="9.75">
      <c r="A20" s="14" t="s">
        <v>66</v>
      </c>
      <c r="B20" s="15">
        <v>202</v>
      </c>
      <c r="C20" s="15">
        <v>68</v>
      </c>
      <c r="D20" s="21">
        <f t="shared" si="0"/>
        <v>1.0913609595332001</v>
      </c>
      <c r="E20" s="21">
        <f t="shared" si="1"/>
        <v>0.512241054613936</v>
      </c>
      <c r="F20" s="15">
        <v>98</v>
      </c>
      <c r="G20" s="15">
        <v>104</v>
      </c>
      <c r="J20" s="21">
        <f t="shared" si="2"/>
        <v>94.23076923076923</v>
      </c>
      <c r="K20" s="21"/>
    </row>
    <row r="21" spans="1:11" ht="9.75">
      <c r="A21" s="14" t="s">
        <v>67</v>
      </c>
      <c r="B21" s="15">
        <v>1</v>
      </c>
      <c r="C21" s="15">
        <v>6</v>
      </c>
      <c r="D21" s="21">
        <f t="shared" si="0"/>
        <v>0.005402777027392079</v>
      </c>
      <c r="E21" s="21">
        <f t="shared" si="1"/>
        <v>0.04519774011299435</v>
      </c>
      <c r="F21" s="15">
        <v>1</v>
      </c>
      <c r="G21" s="15">
        <v>0</v>
      </c>
      <c r="J21" s="21"/>
      <c r="K21" s="21"/>
    </row>
    <row r="22" spans="1:11" ht="9.75">
      <c r="A22" s="14" t="s">
        <v>73</v>
      </c>
      <c r="B22" s="15">
        <v>37</v>
      </c>
      <c r="C22" s="15">
        <v>99</v>
      </c>
      <c r="D22" s="21">
        <f t="shared" si="0"/>
        <v>0.19990275001350694</v>
      </c>
      <c r="E22" s="21">
        <f t="shared" si="1"/>
        <v>0.7457627118644068</v>
      </c>
      <c r="F22" s="15">
        <v>18</v>
      </c>
      <c r="G22" s="15">
        <v>19</v>
      </c>
      <c r="H22" s="15">
        <v>56</v>
      </c>
      <c r="I22" s="15">
        <v>43</v>
      </c>
      <c r="J22" s="21">
        <f t="shared" si="2"/>
        <v>94.73684210526316</v>
      </c>
      <c r="K22" s="21">
        <f>G22*100/H22</f>
        <v>33.92857142857143</v>
      </c>
    </row>
    <row r="23" spans="1:11" ht="9.75">
      <c r="A23" s="14" t="s">
        <v>66</v>
      </c>
      <c r="B23" s="15">
        <v>36</v>
      </c>
      <c r="C23" s="15">
        <v>96</v>
      </c>
      <c r="D23" s="21">
        <f t="shared" si="0"/>
        <v>0.19449997298611485</v>
      </c>
      <c r="E23" s="21">
        <f t="shared" si="1"/>
        <v>0.7231638418079096</v>
      </c>
      <c r="F23" s="15">
        <v>18</v>
      </c>
      <c r="G23" s="15">
        <v>18</v>
      </c>
      <c r="J23" s="21">
        <f t="shared" si="2"/>
        <v>100</v>
      </c>
      <c r="K23" s="21"/>
    </row>
    <row r="24" spans="1:11" ht="10.5" thickBot="1">
      <c r="A24" s="14" t="s">
        <v>67</v>
      </c>
      <c r="B24" s="15">
        <v>1</v>
      </c>
      <c r="C24" s="15">
        <v>3</v>
      </c>
      <c r="D24" s="21">
        <f t="shared" si="0"/>
        <v>0.005402777027392079</v>
      </c>
      <c r="E24" s="21">
        <f t="shared" si="1"/>
        <v>0.022598870056497175</v>
      </c>
      <c r="F24" s="15">
        <v>0</v>
      </c>
      <c r="G24" s="15">
        <v>1</v>
      </c>
      <c r="J24" s="21">
        <f t="shared" si="2"/>
        <v>0</v>
      </c>
      <c r="K24" s="21"/>
    </row>
    <row r="25" spans="1:11" ht="9.75">
      <c r="A25" s="22" t="s">
        <v>11</v>
      </c>
      <c r="B25" s="23"/>
      <c r="C25" s="23"/>
      <c r="D25" s="22"/>
      <c r="E25" s="22"/>
      <c r="F25" s="23"/>
      <c r="G25" s="23"/>
      <c r="H25" s="23"/>
      <c r="I25" s="23"/>
      <c r="J25" s="22"/>
      <c r="K25" s="22"/>
    </row>
    <row r="28" ht="9.75">
      <c r="A28" s="36" t="s">
        <v>121</v>
      </c>
    </row>
  </sheetData>
  <mergeCells count="5">
    <mergeCell ref="J2:K2"/>
    <mergeCell ref="B2:C2"/>
    <mergeCell ref="D2:E2"/>
    <mergeCell ref="F2:G2"/>
    <mergeCell ref="H2:I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G55" sqref="G55"/>
    </sheetView>
  </sheetViews>
  <sheetFormatPr defaultColWidth="9.140625" defaultRowHeight="12.75"/>
  <cols>
    <col min="1" max="1" width="13.7109375" style="14" customWidth="1"/>
    <col min="2" max="7" width="5.28125" style="14" customWidth="1"/>
    <col min="8" max="16" width="4.8515625" style="14" customWidth="1"/>
    <col min="17" max="213" width="6.421875" style="14" customWidth="1"/>
    <col min="214" max="16384" width="8.8515625" style="14" customWidth="1"/>
  </cols>
  <sheetData>
    <row r="1" ht="10.5" thickBot="1">
      <c r="A1" s="14" t="s">
        <v>102</v>
      </c>
    </row>
    <row r="2" spans="1:16" ht="10.5" thickBot="1">
      <c r="A2" s="16"/>
      <c r="B2" s="32" t="s">
        <v>94</v>
      </c>
      <c r="C2" s="32"/>
      <c r="D2" s="32"/>
      <c r="E2" s="32" t="s">
        <v>116</v>
      </c>
      <c r="F2" s="32"/>
      <c r="G2" s="32"/>
      <c r="H2" s="32" t="s">
        <v>117</v>
      </c>
      <c r="I2" s="32"/>
      <c r="J2" s="32"/>
      <c r="K2" s="32" t="s">
        <v>69</v>
      </c>
      <c r="L2" s="32"/>
      <c r="M2" s="32"/>
      <c r="N2" s="32" t="s">
        <v>118</v>
      </c>
      <c r="O2" s="32"/>
      <c r="P2" s="32"/>
    </row>
    <row r="3" spans="1:16" ht="10.5" thickBot="1">
      <c r="A3" s="17" t="s">
        <v>99</v>
      </c>
      <c r="B3" s="19" t="s">
        <v>9</v>
      </c>
      <c r="C3" s="19" t="s">
        <v>74</v>
      </c>
      <c r="D3" s="19" t="s">
        <v>75</v>
      </c>
      <c r="E3" s="19" t="s">
        <v>9</v>
      </c>
      <c r="F3" s="19" t="s">
        <v>74</v>
      </c>
      <c r="G3" s="19" t="s">
        <v>75</v>
      </c>
      <c r="H3" s="19" t="s">
        <v>9</v>
      </c>
      <c r="I3" s="19" t="s">
        <v>74</v>
      </c>
      <c r="J3" s="19" t="s">
        <v>75</v>
      </c>
      <c r="K3" s="19" t="s">
        <v>9</v>
      </c>
      <c r="L3" s="19" t="s">
        <v>74</v>
      </c>
      <c r="M3" s="19" t="s">
        <v>75</v>
      </c>
      <c r="N3" s="19" t="s">
        <v>9</v>
      </c>
      <c r="O3" s="19" t="s">
        <v>74</v>
      </c>
      <c r="P3" s="19" t="s">
        <v>75</v>
      </c>
    </row>
    <row r="4" spans="1:16" s="15" customFormat="1" ht="9.75">
      <c r="A4" s="15" t="s">
        <v>79</v>
      </c>
      <c r="B4" s="15">
        <f>C4+D4</f>
        <v>10055</v>
      </c>
      <c r="C4" s="15">
        <f>F4+I4+L4+O4</f>
        <v>5208</v>
      </c>
      <c r="D4" s="15">
        <f>G4+J4+M4+P4</f>
        <v>4847</v>
      </c>
      <c r="E4" s="15">
        <f>F4+G4</f>
        <v>8926</v>
      </c>
      <c r="F4" s="15">
        <f>SUM(F5:F17)-F6</f>
        <v>4541</v>
      </c>
      <c r="G4" s="15">
        <f>SUM(G5:G17)-G6</f>
        <v>4385</v>
      </c>
      <c r="H4" s="15">
        <f>I4+J4</f>
        <v>877</v>
      </c>
      <c r="I4" s="15">
        <f>SUM(I5:I17)-I6</f>
        <v>469</v>
      </c>
      <c r="J4" s="15">
        <f>SUM(J5:J17)-J6</f>
        <v>408</v>
      </c>
      <c r="K4" s="15">
        <f>L4+M4</f>
        <v>227</v>
      </c>
      <c r="L4" s="15">
        <f>SUM(L5:L17)-L6</f>
        <v>174</v>
      </c>
      <c r="M4" s="15">
        <f>SUM(M5:M17)-M6</f>
        <v>53</v>
      </c>
      <c r="N4" s="15">
        <f>SUM(N5:N17)-N6</f>
        <v>25</v>
      </c>
      <c r="O4" s="15">
        <f>SUM(O5:O17)-O6</f>
        <v>24</v>
      </c>
      <c r="P4" s="15">
        <f>N4-O4</f>
        <v>1</v>
      </c>
    </row>
    <row r="5" spans="1:16" s="15" customFormat="1" ht="9.75">
      <c r="A5" s="15" t="s">
        <v>80</v>
      </c>
      <c r="B5" s="15">
        <f aca="true" t="shared" si="0" ref="B5:B18">C5+D5</f>
        <v>1702</v>
      </c>
      <c r="C5" s="15">
        <f aca="true" t="shared" si="1" ref="C5:C18">F5+I5+L5+O5</f>
        <v>892</v>
      </c>
      <c r="D5" s="15">
        <f aca="true" t="shared" si="2" ref="D5:D18">G5+J5+M5+P5</f>
        <v>810</v>
      </c>
      <c r="E5" s="15">
        <f aca="true" t="shared" si="3" ref="E5:E18">F5+G5</f>
        <v>1469</v>
      </c>
      <c r="F5" s="15">
        <v>764</v>
      </c>
      <c r="G5" s="15">
        <v>705</v>
      </c>
      <c r="H5" s="15">
        <f aca="true" t="shared" si="4" ref="H5:H18">I5+J5</f>
        <v>222</v>
      </c>
      <c r="I5" s="15">
        <v>120</v>
      </c>
      <c r="J5" s="15">
        <v>102</v>
      </c>
      <c r="K5" s="15">
        <f aca="true" t="shared" si="5" ref="K5:K18">L5+M5</f>
        <v>7</v>
      </c>
      <c r="L5" s="15">
        <v>5</v>
      </c>
      <c r="M5" s="15">
        <v>2</v>
      </c>
      <c r="N5" s="15">
        <v>4</v>
      </c>
      <c r="O5" s="15">
        <v>3</v>
      </c>
      <c r="P5" s="15">
        <f aca="true" t="shared" si="6" ref="P5:P18">N5-O5</f>
        <v>1</v>
      </c>
    </row>
    <row r="6" spans="1:16" s="15" customFormat="1" ht="9.75">
      <c r="A6" s="15" t="s">
        <v>81</v>
      </c>
      <c r="B6" s="15">
        <f t="shared" si="0"/>
        <v>357</v>
      </c>
      <c r="C6" s="15">
        <f t="shared" si="1"/>
        <v>182</v>
      </c>
      <c r="D6" s="15">
        <f t="shared" si="2"/>
        <v>175</v>
      </c>
      <c r="E6" s="15">
        <f t="shared" si="3"/>
        <v>311</v>
      </c>
      <c r="F6" s="15">
        <v>157</v>
      </c>
      <c r="G6" s="15">
        <v>154</v>
      </c>
      <c r="H6" s="15">
        <f t="shared" si="4"/>
        <v>43</v>
      </c>
      <c r="I6" s="15">
        <v>23</v>
      </c>
      <c r="J6" s="15">
        <v>20</v>
      </c>
      <c r="K6" s="15">
        <f t="shared" si="5"/>
        <v>2</v>
      </c>
      <c r="L6" s="15">
        <v>1</v>
      </c>
      <c r="M6" s="15">
        <v>1</v>
      </c>
      <c r="N6" s="15">
        <v>1</v>
      </c>
      <c r="O6" s="15">
        <v>1</v>
      </c>
      <c r="P6" s="15">
        <f t="shared" si="6"/>
        <v>0</v>
      </c>
    </row>
    <row r="7" spans="1:16" s="15" customFormat="1" ht="9.75">
      <c r="A7" s="15" t="s">
        <v>82</v>
      </c>
      <c r="B7" s="15">
        <f t="shared" si="0"/>
        <v>1459</v>
      </c>
      <c r="C7" s="15">
        <f t="shared" si="1"/>
        <v>737</v>
      </c>
      <c r="D7" s="15">
        <f t="shared" si="2"/>
        <v>722</v>
      </c>
      <c r="E7" s="15">
        <f t="shared" si="3"/>
        <v>1276</v>
      </c>
      <c r="F7" s="15">
        <v>645</v>
      </c>
      <c r="G7" s="15">
        <v>631</v>
      </c>
      <c r="H7" s="15">
        <f t="shared" si="4"/>
        <v>168</v>
      </c>
      <c r="I7" s="15">
        <v>82</v>
      </c>
      <c r="J7" s="15">
        <v>86</v>
      </c>
      <c r="K7" s="15">
        <f t="shared" si="5"/>
        <v>14</v>
      </c>
      <c r="L7" s="15">
        <v>9</v>
      </c>
      <c r="M7" s="15">
        <v>5</v>
      </c>
      <c r="N7" s="15">
        <v>1</v>
      </c>
      <c r="O7" s="15">
        <v>1</v>
      </c>
      <c r="P7" s="15">
        <f t="shared" si="6"/>
        <v>0</v>
      </c>
    </row>
    <row r="8" spans="1:16" s="15" customFormat="1" ht="9.75">
      <c r="A8" s="15" t="s">
        <v>83</v>
      </c>
      <c r="B8" s="15">
        <f t="shared" si="0"/>
        <v>1226</v>
      </c>
      <c r="C8" s="15">
        <f t="shared" si="1"/>
        <v>646</v>
      </c>
      <c r="D8" s="15">
        <f t="shared" si="2"/>
        <v>580</v>
      </c>
      <c r="E8" s="15">
        <f t="shared" si="3"/>
        <v>1074</v>
      </c>
      <c r="F8" s="15">
        <v>552</v>
      </c>
      <c r="G8" s="15">
        <v>522</v>
      </c>
      <c r="H8" s="15">
        <f t="shared" si="4"/>
        <v>143</v>
      </c>
      <c r="I8" s="15">
        <v>87</v>
      </c>
      <c r="J8" s="15">
        <v>56</v>
      </c>
      <c r="K8" s="15">
        <f t="shared" si="5"/>
        <v>7</v>
      </c>
      <c r="L8" s="15">
        <v>5</v>
      </c>
      <c r="M8" s="15">
        <v>2</v>
      </c>
      <c r="N8" s="15">
        <v>2</v>
      </c>
      <c r="O8" s="15">
        <v>2</v>
      </c>
      <c r="P8" s="15">
        <f t="shared" si="6"/>
        <v>0</v>
      </c>
    </row>
    <row r="9" spans="1:16" s="15" customFormat="1" ht="9.75">
      <c r="A9" s="15" t="s">
        <v>84</v>
      </c>
      <c r="B9" s="15">
        <f t="shared" si="0"/>
        <v>1021</v>
      </c>
      <c r="C9" s="15">
        <f t="shared" si="1"/>
        <v>528</v>
      </c>
      <c r="D9" s="15">
        <f t="shared" si="2"/>
        <v>493</v>
      </c>
      <c r="E9" s="15">
        <f t="shared" si="3"/>
        <v>909</v>
      </c>
      <c r="F9" s="15">
        <v>464</v>
      </c>
      <c r="G9" s="15">
        <v>445</v>
      </c>
      <c r="H9" s="15">
        <f t="shared" si="4"/>
        <v>98</v>
      </c>
      <c r="I9" s="15">
        <v>52</v>
      </c>
      <c r="J9" s="15">
        <v>46</v>
      </c>
      <c r="K9" s="15">
        <f t="shared" si="5"/>
        <v>14</v>
      </c>
      <c r="L9" s="15">
        <v>12</v>
      </c>
      <c r="M9" s="15">
        <v>2</v>
      </c>
      <c r="N9" s="15">
        <v>0</v>
      </c>
      <c r="O9" s="15">
        <v>0</v>
      </c>
      <c r="P9" s="15">
        <f t="shared" si="6"/>
        <v>0</v>
      </c>
    </row>
    <row r="10" spans="1:16" s="15" customFormat="1" ht="9.75">
      <c r="A10" s="15" t="s">
        <v>85</v>
      </c>
      <c r="B10" s="15">
        <f t="shared" si="0"/>
        <v>799</v>
      </c>
      <c r="C10" s="15">
        <f t="shared" si="1"/>
        <v>394</v>
      </c>
      <c r="D10" s="15">
        <f t="shared" si="2"/>
        <v>405</v>
      </c>
      <c r="E10" s="15">
        <f t="shared" si="3"/>
        <v>690</v>
      </c>
      <c r="F10" s="15">
        <v>322</v>
      </c>
      <c r="G10" s="15">
        <v>368</v>
      </c>
      <c r="H10" s="15">
        <f t="shared" si="4"/>
        <v>73</v>
      </c>
      <c r="I10" s="15">
        <v>39</v>
      </c>
      <c r="J10" s="15">
        <v>34</v>
      </c>
      <c r="K10" s="15">
        <f t="shared" si="5"/>
        <v>35</v>
      </c>
      <c r="L10" s="15">
        <v>32</v>
      </c>
      <c r="M10" s="15">
        <v>3</v>
      </c>
      <c r="N10" s="15">
        <v>1</v>
      </c>
      <c r="O10" s="15">
        <v>1</v>
      </c>
      <c r="P10" s="15">
        <f t="shared" si="6"/>
        <v>0</v>
      </c>
    </row>
    <row r="11" spans="1:16" s="15" customFormat="1" ht="9.75">
      <c r="A11" s="15" t="s">
        <v>86</v>
      </c>
      <c r="B11" s="15">
        <f t="shared" si="0"/>
        <v>845</v>
      </c>
      <c r="C11" s="15">
        <f t="shared" si="1"/>
        <v>421</v>
      </c>
      <c r="D11" s="15">
        <f t="shared" si="2"/>
        <v>424</v>
      </c>
      <c r="E11" s="15">
        <f t="shared" si="3"/>
        <v>745</v>
      </c>
      <c r="F11" s="15">
        <v>358</v>
      </c>
      <c r="G11" s="15">
        <v>387</v>
      </c>
      <c r="H11" s="15">
        <f t="shared" si="4"/>
        <v>48</v>
      </c>
      <c r="I11" s="15">
        <v>23</v>
      </c>
      <c r="J11" s="15">
        <v>25</v>
      </c>
      <c r="K11" s="15">
        <f t="shared" si="5"/>
        <v>45</v>
      </c>
      <c r="L11" s="15">
        <v>33</v>
      </c>
      <c r="M11" s="15">
        <v>12</v>
      </c>
      <c r="N11" s="15">
        <v>7</v>
      </c>
      <c r="O11" s="15">
        <v>7</v>
      </c>
      <c r="P11" s="15">
        <f t="shared" si="6"/>
        <v>0</v>
      </c>
    </row>
    <row r="12" spans="1:16" s="15" customFormat="1" ht="9.75">
      <c r="A12" s="15" t="s">
        <v>87</v>
      </c>
      <c r="B12" s="15">
        <f t="shared" si="0"/>
        <v>672</v>
      </c>
      <c r="C12" s="15">
        <f t="shared" si="1"/>
        <v>359</v>
      </c>
      <c r="D12" s="15">
        <f t="shared" si="2"/>
        <v>313</v>
      </c>
      <c r="E12" s="15">
        <f t="shared" si="3"/>
        <v>607</v>
      </c>
      <c r="F12" s="15">
        <v>316</v>
      </c>
      <c r="G12" s="15">
        <v>291</v>
      </c>
      <c r="H12" s="15">
        <f t="shared" si="4"/>
        <v>31</v>
      </c>
      <c r="I12" s="15">
        <v>17</v>
      </c>
      <c r="J12" s="15">
        <v>14</v>
      </c>
      <c r="K12" s="15">
        <f t="shared" si="5"/>
        <v>34</v>
      </c>
      <c r="L12" s="15">
        <v>26</v>
      </c>
      <c r="M12" s="15">
        <v>8</v>
      </c>
      <c r="N12" s="15">
        <v>0</v>
      </c>
      <c r="O12" s="15">
        <v>0</v>
      </c>
      <c r="P12" s="15">
        <f t="shared" si="6"/>
        <v>0</v>
      </c>
    </row>
    <row r="13" spans="1:16" s="15" customFormat="1" ht="9.75">
      <c r="A13" s="15" t="s">
        <v>88</v>
      </c>
      <c r="B13" s="15">
        <f t="shared" si="0"/>
        <v>1012</v>
      </c>
      <c r="C13" s="15">
        <f t="shared" si="1"/>
        <v>518</v>
      </c>
      <c r="D13" s="15">
        <f t="shared" si="2"/>
        <v>494</v>
      </c>
      <c r="E13" s="15">
        <f t="shared" si="3"/>
        <v>920</v>
      </c>
      <c r="F13" s="15">
        <v>463</v>
      </c>
      <c r="G13" s="15">
        <v>457</v>
      </c>
      <c r="H13" s="15">
        <f t="shared" si="4"/>
        <v>44</v>
      </c>
      <c r="I13" s="15">
        <v>21</v>
      </c>
      <c r="J13" s="15">
        <v>23</v>
      </c>
      <c r="K13" s="15">
        <f t="shared" si="5"/>
        <v>44</v>
      </c>
      <c r="L13" s="15">
        <v>30</v>
      </c>
      <c r="M13" s="15">
        <v>14</v>
      </c>
      <c r="N13" s="15">
        <v>4</v>
      </c>
      <c r="O13" s="15">
        <v>4</v>
      </c>
      <c r="P13" s="15">
        <f t="shared" si="6"/>
        <v>0</v>
      </c>
    </row>
    <row r="14" spans="1:16" s="15" customFormat="1" ht="9.75">
      <c r="A14" s="15" t="s">
        <v>89</v>
      </c>
      <c r="B14" s="15">
        <f t="shared" si="0"/>
        <v>792</v>
      </c>
      <c r="C14" s="15">
        <f t="shared" si="1"/>
        <v>443</v>
      </c>
      <c r="D14" s="15">
        <f t="shared" si="2"/>
        <v>349</v>
      </c>
      <c r="E14" s="15">
        <f t="shared" si="3"/>
        <v>735</v>
      </c>
      <c r="F14" s="15">
        <v>401</v>
      </c>
      <c r="G14" s="15">
        <v>334</v>
      </c>
      <c r="H14" s="15">
        <f t="shared" si="4"/>
        <v>35</v>
      </c>
      <c r="I14" s="15">
        <v>22</v>
      </c>
      <c r="J14" s="15">
        <v>13</v>
      </c>
      <c r="K14" s="15">
        <f t="shared" si="5"/>
        <v>18</v>
      </c>
      <c r="L14" s="15">
        <v>16</v>
      </c>
      <c r="M14" s="15">
        <v>2</v>
      </c>
      <c r="N14" s="15">
        <v>4</v>
      </c>
      <c r="O14" s="15">
        <v>4</v>
      </c>
      <c r="P14" s="15">
        <f t="shared" si="6"/>
        <v>0</v>
      </c>
    </row>
    <row r="15" spans="1:16" s="15" customFormat="1" ht="9.75">
      <c r="A15" s="15" t="s">
        <v>90</v>
      </c>
      <c r="B15" s="15">
        <f t="shared" si="0"/>
        <v>356</v>
      </c>
      <c r="C15" s="15">
        <f t="shared" si="1"/>
        <v>198</v>
      </c>
      <c r="D15" s="15">
        <f t="shared" si="2"/>
        <v>158</v>
      </c>
      <c r="E15" s="15">
        <f t="shared" si="3"/>
        <v>338</v>
      </c>
      <c r="F15" s="15">
        <v>187</v>
      </c>
      <c r="G15" s="15">
        <v>151</v>
      </c>
      <c r="H15" s="15">
        <f t="shared" si="4"/>
        <v>10</v>
      </c>
      <c r="I15" s="15">
        <v>6</v>
      </c>
      <c r="J15" s="15">
        <v>4</v>
      </c>
      <c r="K15" s="15">
        <f t="shared" si="5"/>
        <v>6</v>
      </c>
      <c r="L15" s="15">
        <v>3</v>
      </c>
      <c r="M15" s="15">
        <v>3</v>
      </c>
      <c r="N15" s="15">
        <v>2</v>
      </c>
      <c r="O15" s="15">
        <v>2</v>
      </c>
      <c r="P15" s="15">
        <f t="shared" si="6"/>
        <v>0</v>
      </c>
    </row>
    <row r="16" spans="1:16" s="15" customFormat="1" ht="9.75">
      <c r="A16" s="15" t="s">
        <v>91</v>
      </c>
      <c r="B16" s="15">
        <f t="shared" si="0"/>
        <v>144</v>
      </c>
      <c r="C16" s="15">
        <f t="shared" si="1"/>
        <v>60</v>
      </c>
      <c r="D16" s="15">
        <f t="shared" si="2"/>
        <v>84</v>
      </c>
      <c r="E16" s="15">
        <f t="shared" si="3"/>
        <v>138</v>
      </c>
      <c r="F16" s="15">
        <v>59</v>
      </c>
      <c r="G16" s="15">
        <v>79</v>
      </c>
      <c r="H16" s="15">
        <f t="shared" si="4"/>
        <v>5</v>
      </c>
      <c r="I16" s="15">
        <v>0</v>
      </c>
      <c r="J16" s="15">
        <v>5</v>
      </c>
      <c r="K16" s="15">
        <f t="shared" si="5"/>
        <v>1</v>
      </c>
      <c r="L16" s="15">
        <v>1</v>
      </c>
      <c r="M16" s="15">
        <v>0</v>
      </c>
      <c r="N16" s="15">
        <v>0</v>
      </c>
      <c r="O16" s="15">
        <v>0</v>
      </c>
      <c r="P16" s="15">
        <f t="shared" si="6"/>
        <v>0</v>
      </c>
    </row>
    <row r="17" spans="1:16" s="15" customFormat="1" ht="9.75">
      <c r="A17" s="15" t="s">
        <v>92</v>
      </c>
      <c r="B17" s="15">
        <f t="shared" si="0"/>
        <v>27</v>
      </c>
      <c r="C17" s="15">
        <f t="shared" si="1"/>
        <v>12</v>
      </c>
      <c r="D17" s="15">
        <f t="shared" si="2"/>
        <v>15</v>
      </c>
      <c r="E17" s="15">
        <f t="shared" si="3"/>
        <v>25</v>
      </c>
      <c r="F17" s="15">
        <v>10</v>
      </c>
      <c r="G17" s="15">
        <v>15</v>
      </c>
      <c r="H17" s="15">
        <f t="shared" si="4"/>
        <v>0</v>
      </c>
      <c r="I17" s="15">
        <v>0</v>
      </c>
      <c r="J17" s="15">
        <v>0</v>
      </c>
      <c r="K17" s="15">
        <f t="shared" si="5"/>
        <v>2</v>
      </c>
      <c r="L17" s="15">
        <v>2</v>
      </c>
      <c r="M17" s="15">
        <v>0</v>
      </c>
      <c r="N17" s="15">
        <v>0</v>
      </c>
      <c r="O17" s="15">
        <v>0</v>
      </c>
      <c r="P17" s="15">
        <f t="shared" si="6"/>
        <v>0</v>
      </c>
    </row>
    <row r="18" spans="1:16" s="15" customFormat="1" ht="9.75">
      <c r="A18" s="15" t="s">
        <v>93</v>
      </c>
      <c r="B18" s="15">
        <f t="shared" si="0"/>
        <v>4428</v>
      </c>
      <c r="C18" s="15">
        <f t="shared" si="1"/>
        <v>2295</v>
      </c>
      <c r="D18" s="15">
        <f t="shared" si="2"/>
        <v>2133</v>
      </c>
      <c r="E18" s="15">
        <f t="shared" si="3"/>
        <v>4009</v>
      </c>
      <c r="F18" s="15">
        <v>2026</v>
      </c>
      <c r="G18" s="15">
        <v>1983</v>
      </c>
      <c r="H18" s="15">
        <f t="shared" si="4"/>
        <v>227</v>
      </c>
      <c r="I18" s="15">
        <v>119</v>
      </c>
      <c r="J18" s="15">
        <v>108</v>
      </c>
      <c r="K18" s="15">
        <f t="shared" si="5"/>
        <v>174</v>
      </c>
      <c r="L18" s="15">
        <v>132</v>
      </c>
      <c r="M18" s="15">
        <v>42</v>
      </c>
      <c r="N18" s="15">
        <v>18</v>
      </c>
      <c r="O18" s="15">
        <v>18</v>
      </c>
      <c r="P18" s="15">
        <f t="shared" si="6"/>
        <v>0</v>
      </c>
    </row>
    <row r="20" ht="9.75">
      <c r="A20" s="14" t="s">
        <v>95</v>
      </c>
    </row>
    <row r="21" spans="2:16" ht="9.75">
      <c r="B21" s="34" t="s">
        <v>94</v>
      </c>
      <c r="C21" s="34"/>
      <c r="D21" s="34"/>
      <c r="E21" s="34" t="s">
        <v>68</v>
      </c>
      <c r="F21" s="34"/>
      <c r="G21" s="34"/>
      <c r="H21" s="34" t="s">
        <v>69</v>
      </c>
      <c r="I21" s="34"/>
      <c r="J21" s="34"/>
      <c r="K21" s="34" t="s">
        <v>70</v>
      </c>
      <c r="L21" s="34"/>
      <c r="M21" s="34"/>
      <c r="N21" s="34" t="s">
        <v>71</v>
      </c>
      <c r="O21" s="34"/>
      <c r="P21" s="34"/>
    </row>
    <row r="22" spans="2:16" ht="9.75">
      <c r="B22" s="14" t="s">
        <v>9</v>
      </c>
      <c r="C22" s="14" t="s">
        <v>74</v>
      </c>
      <c r="D22" s="14" t="s">
        <v>75</v>
      </c>
      <c r="E22" s="14" t="s">
        <v>9</v>
      </c>
      <c r="F22" s="14" t="s">
        <v>74</v>
      </c>
      <c r="G22" s="14" t="s">
        <v>75</v>
      </c>
      <c r="H22" s="14" t="s">
        <v>9</v>
      </c>
      <c r="I22" s="14" t="s">
        <v>74</v>
      </c>
      <c r="J22" s="14" t="s">
        <v>75</v>
      </c>
      <c r="K22" s="14" t="s">
        <v>9</v>
      </c>
      <c r="L22" s="14" t="s">
        <v>74</v>
      </c>
      <c r="M22" s="14" t="s">
        <v>75</v>
      </c>
      <c r="N22" s="14" t="s">
        <v>9</v>
      </c>
      <c r="O22" s="14" t="s">
        <v>74</v>
      </c>
      <c r="P22" s="14" t="s">
        <v>75</v>
      </c>
    </row>
    <row r="23" spans="1:16" ht="9.75">
      <c r="A23" s="15" t="s">
        <v>79</v>
      </c>
      <c r="B23" s="24">
        <f aca="true" t="shared" si="7" ref="B23:B37">B4*100/B$4</f>
        <v>100</v>
      </c>
      <c r="C23" s="24">
        <f aca="true" t="shared" si="8" ref="C23:P36">C4*100/C$4</f>
        <v>100</v>
      </c>
      <c r="D23" s="24">
        <f t="shared" si="8"/>
        <v>100</v>
      </c>
      <c r="E23" s="24">
        <f t="shared" si="8"/>
        <v>100</v>
      </c>
      <c r="F23" s="24">
        <f t="shared" si="8"/>
        <v>100</v>
      </c>
      <c r="G23" s="24">
        <f t="shared" si="8"/>
        <v>100</v>
      </c>
      <c r="H23" s="24">
        <f t="shared" si="8"/>
        <v>100</v>
      </c>
      <c r="I23" s="24">
        <f t="shared" si="8"/>
        <v>100</v>
      </c>
      <c r="J23" s="24">
        <f t="shared" si="8"/>
        <v>100</v>
      </c>
      <c r="K23" s="24">
        <f t="shared" si="8"/>
        <v>100</v>
      </c>
      <c r="L23" s="24">
        <f t="shared" si="8"/>
        <v>100</v>
      </c>
      <c r="M23" s="24">
        <f t="shared" si="8"/>
        <v>100</v>
      </c>
      <c r="N23" s="24">
        <f t="shared" si="8"/>
        <v>100</v>
      </c>
      <c r="O23" s="24">
        <f t="shared" si="8"/>
        <v>100</v>
      </c>
      <c r="P23" s="24">
        <f t="shared" si="8"/>
        <v>100</v>
      </c>
    </row>
    <row r="24" spans="1:16" ht="9.75">
      <c r="A24" s="15" t="s">
        <v>80</v>
      </c>
      <c r="B24" s="24">
        <f t="shared" si="7"/>
        <v>16.92690203878667</v>
      </c>
      <c r="C24" s="24">
        <f aca="true" t="shared" si="9" ref="C24:P24">C5*100/C$4</f>
        <v>17.127496159754223</v>
      </c>
      <c r="D24" s="24">
        <f t="shared" si="9"/>
        <v>16.711367856406024</v>
      </c>
      <c r="E24" s="24">
        <f t="shared" si="9"/>
        <v>16.45753977145418</v>
      </c>
      <c r="F24" s="24">
        <f t="shared" si="9"/>
        <v>16.824487998238272</v>
      </c>
      <c r="G24" s="24">
        <f t="shared" si="9"/>
        <v>16.077537058152792</v>
      </c>
      <c r="H24" s="24">
        <f t="shared" si="9"/>
        <v>25.31356898517674</v>
      </c>
      <c r="I24" s="24">
        <f t="shared" si="9"/>
        <v>25.586353944562898</v>
      </c>
      <c r="J24" s="24">
        <f t="shared" si="9"/>
        <v>25</v>
      </c>
      <c r="K24" s="24">
        <f t="shared" si="9"/>
        <v>3.0837004405286343</v>
      </c>
      <c r="L24" s="24">
        <f t="shared" si="9"/>
        <v>2.8735632183908044</v>
      </c>
      <c r="M24" s="24">
        <f t="shared" si="9"/>
        <v>3.7735849056603774</v>
      </c>
      <c r="N24" s="24">
        <f t="shared" si="9"/>
        <v>16</v>
      </c>
      <c r="O24" s="24">
        <f t="shared" si="9"/>
        <v>12.5</v>
      </c>
      <c r="P24" s="24">
        <f t="shared" si="9"/>
        <v>100</v>
      </c>
    </row>
    <row r="25" spans="1:16" ht="9.75">
      <c r="A25" s="15" t="s">
        <v>81</v>
      </c>
      <c r="B25" s="24">
        <f t="shared" si="7"/>
        <v>3.550472401790154</v>
      </c>
      <c r="C25" s="24">
        <f t="shared" si="8"/>
        <v>3.4946236559139785</v>
      </c>
      <c r="D25" s="24">
        <f t="shared" si="8"/>
        <v>3.610480709717351</v>
      </c>
      <c r="E25" s="24">
        <f t="shared" si="8"/>
        <v>3.484203450593771</v>
      </c>
      <c r="F25" s="24">
        <f t="shared" si="8"/>
        <v>3.457388240475666</v>
      </c>
      <c r="G25" s="24">
        <f t="shared" si="8"/>
        <v>3.5119726339794757</v>
      </c>
      <c r="H25" s="24">
        <f t="shared" si="8"/>
        <v>4.903078677309008</v>
      </c>
      <c r="I25" s="24">
        <f t="shared" si="8"/>
        <v>4.904051172707889</v>
      </c>
      <c r="J25" s="24">
        <f t="shared" si="8"/>
        <v>4.901960784313726</v>
      </c>
      <c r="K25" s="24">
        <f t="shared" si="8"/>
        <v>0.8810572687224669</v>
      </c>
      <c r="L25" s="24">
        <f t="shared" si="8"/>
        <v>0.5747126436781609</v>
      </c>
      <c r="M25" s="24">
        <f t="shared" si="8"/>
        <v>1.8867924528301887</v>
      </c>
      <c r="N25" s="24">
        <f aca="true" t="shared" si="10" ref="N25:P35">N6*100/N$4</f>
        <v>4</v>
      </c>
      <c r="O25" s="24">
        <f t="shared" si="10"/>
        <v>4.166666666666667</v>
      </c>
      <c r="P25" s="24">
        <f t="shared" si="10"/>
        <v>0</v>
      </c>
    </row>
    <row r="26" spans="1:16" ht="9.75">
      <c r="A26" s="15" t="s">
        <v>82</v>
      </c>
      <c r="B26" s="24">
        <f t="shared" si="7"/>
        <v>14.510193933366484</v>
      </c>
      <c r="C26" s="24">
        <f t="shared" si="8"/>
        <v>14.151305683563749</v>
      </c>
      <c r="D26" s="24">
        <f t="shared" si="8"/>
        <v>14.895811842376729</v>
      </c>
      <c r="E26" s="24">
        <f t="shared" si="8"/>
        <v>14.295317051310777</v>
      </c>
      <c r="F26" s="24">
        <f t="shared" si="8"/>
        <v>14.203919841444616</v>
      </c>
      <c r="G26" s="24">
        <f t="shared" si="8"/>
        <v>14.389965792474344</v>
      </c>
      <c r="H26" s="24">
        <f t="shared" si="8"/>
        <v>19.156214367160775</v>
      </c>
      <c r="I26" s="24">
        <f t="shared" si="8"/>
        <v>17.48400852878465</v>
      </c>
      <c r="J26" s="24">
        <f t="shared" si="8"/>
        <v>21.07843137254902</v>
      </c>
      <c r="K26" s="24">
        <f t="shared" si="8"/>
        <v>6.167400881057269</v>
      </c>
      <c r="L26" s="24">
        <f t="shared" si="8"/>
        <v>5.172413793103448</v>
      </c>
      <c r="M26" s="24">
        <f t="shared" si="8"/>
        <v>9.433962264150944</v>
      </c>
      <c r="N26" s="24">
        <f t="shared" si="10"/>
        <v>4</v>
      </c>
      <c r="O26" s="24">
        <f t="shared" si="10"/>
        <v>4.166666666666667</v>
      </c>
      <c r="P26" s="24">
        <f t="shared" si="10"/>
        <v>0</v>
      </c>
    </row>
    <row r="27" spans="1:16" ht="9.75">
      <c r="A27" s="15" t="s">
        <v>83</v>
      </c>
      <c r="B27" s="24">
        <f t="shared" si="7"/>
        <v>12.1929388363998</v>
      </c>
      <c r="C27" s="24">
        <f t="shared" si="8"/>
        <v>12.403993855606759</v>
      </c>
      <c r="D27" s="24">
        <f t="shared" si="8"/>
        <v>11.966164637920363</v>
      </c>
      <c r="E27" s="24">
        <f t="shared" si="8"/>
        <v>12.032265292404212</v>
      </c>
      <c r="F27" s="24">
        <f t="shared" si="8"/>
        <v>12.155912794538647</v>
      </c>
      <c r="G27" s="24">
        <f t="shared" si="8"/>
        <v>11.904218928164196</v>
      </c>
      <c r="H27" s="24">
        <f t="shared" si="8"/>
        <v>16.305587229190422</v>
      </c>
      <c r="I27" s="24">
        <f t="shared" si="8"/>
        <v>18.550106609808104</v>
      </c>
      <c r="J27" s="24">
        <f t="shared" si="8"/>
        <v>13.72549019607843</v>
      </c>
      <c r="K27" s="24">
        <f t="shared" si="8"/>
        <v>3.0837004405286343</v>
      </c>
      <c r="L27" s="24">
        <f t="shared" si="8"/>
        <v>2.8735632183908044</v>
      </c>
      <c r="M27" s="24">
        <f t="shared" si="8"/>
        <v>3.7735849056603774</v>
      </c>
      <c r="N27" s="24">
        <f t="shared" si="10"/>
        <v>8</v>
      </c>
      <c r="O27" s="24">
        <f t="shared" si="10"/>
        <v>8.333333333333334</v>
      </c>
      <c r="P27" s="24">
        <f t="shared" si="10"/>
        <v>0</v>
      </c>
    </row>
    <row r="28" spans="1:16" ht="9.75">
      <c r="A28" s="15" t="s">
        <v>84</v>
      </c>
      <c r="B28" s="24">
        <f t="shared" si="7"/>
        <v>10.154152163102934</v>
      </c>
      <c r="C28" s="24">
        <f t="shared" si="8"/>
        <v>10.138248847926267</v>
      </c>
      <c r="D28" s="24">
        <f t="shared" si="8"/>
        <v>10.171239942232308</v>
      </c>
      <c r="E28" s="24">
        <f t="shared" si="8"/>
        <v>10.183732915079544</v>
      </c>
      <c r="F28" s="24">
        <f t="shared" si="8"/>
        <v>10.218013653380313</v>
      </c>
      <c r="G28" s="24">
        <f t="shared" si="8"/>
        <v>10.148232611174459</v>
      </c>
      <c r="H28" s="24">
        <f t="shared" si="8"/>
        <v>11.174458380843786</v>
      </c>
      <c r="I28" s="24">
        <f t="shared" si="8"/>
        <v>11.087420042643924</v>
      </c>
      <c r="J28" s="24">
        <f t="shared" si="8"/>
        <v>11.27450980392157</v>
      </c>
      <c r="K28" s="24">
        <f t="shared" si="8"/>
        <v>6.167400881057269</v>
      </c>
      <c r="L28" s="24">
        <f t="shared" si="8"/>
        <v>6.896551724137931</v>
      </c>
      <c r="M28" s="24">
        <f t="shared" si="8"/>
        <v>3.7735849056603774</v>
      </c>
      <c r="N28" s="24">
        <f t="shared" si="10"/>
        <v>0</v>
      </c>
      <c r="O28" s="24">
        <f t="shared" si="10"/>
        <v>0</v>
      </c>
      <c r="P28" s="24">
        <f t="shared" si="10"/>
        <v>0</v>
      </c>
    </row>
    <row r="29" spans="1:16" ht="9.75">
      <c r="A29" s="15" t="s">
        <v>85</v>
      </c>
      <c r="B29" s="24">
        <f t="shared" si="7"/>
        <v>7.946295375435107</v>
      </c>
      <c r="C29" s="24">
        <f t="shared" si="8"/>
        <v>7.565284178187404</v>
      </c>
      <c r="D29" s="24">
        <f t="shared" si="8"/>
        <v>8.355683928203012</v>
      </c>
      <c r="E29" s="24">
        <f t="shared" si="8"/>
        <v>7.730226305175891</v>
      </c>
      <c r="F29" s="24">
        <f t="shared" si="8"/>
        <v>7.0909491301475445</v>
      </c>
      <c r="G29" s="24">
        <f t="shared" si="8"/>
        <v>8.392246294184721</v>
      </c>
      <c r="H29" s="24">
        <f t="shared" si="8"/>
        <v>8.323831242873432</v>
      </c>
      <c r="I29" s="24">
        <f t="shared" si="8"/>
        <v>8.315565031982942</v>
      </c>
      <c r="J29" s="24">
        <f t="shared" si="8"/>
        <v>8.333333333333334</v>
      </c>
      <c r="K29" s="24">
        <f t="shared" si="8"/>
        <v>15.418502202643172</v>
      </c>
      <c r="L29" s="24">
        <f t="shared" si="8"/>
        <v>18.39080459770115</v>
      </c>
      <c r="M29" s="24">
        <f t="shared" si="8"/>
        <v>5.660377358490566</v>
      </c>
      <c r="N29" s="24">
        <f t="shared" si="10"/>
        <v>4</v>
      </c>
      <c r="O29" s="24">
        <f t="shared" si="10"/>
        <v>4.166666666666667</v>
      </c>
      <c r="P29" s="24">
        <f t="shared" si="10"/>
        <v>0</v>
      </c>
    </row>
    <row r="30" spans="1:16" ht="9.75">
      <c r="A30" s="15" t="s">
        <v>86</v>
      </c>
      <c r="B30" s="24">
        <f t="shared" si="7"/>
        <v>8.403779214321233</v>
      </c>
      <c r="C30" s="24">
        <f t="shared" si="8"/>
        <v>8.083717357910906</v>
      </c>
      <c r="D30" s="24">
        <f t="shared" si="8"/>
        <v>8.74767897668661</v>
      </c>
      <c r="E30" s="24">
        <f t="shared" si="8"/>
        <v>8.346403764284114</v>
      </c>
      <c r="F30" s="24">
        <f t="shared" si="8"/>
        <v>7.8837260515305</v>
      </c>
      <c r="G30" s="24">
        <f t="shared" si="8"/>
        <v>8.825541619156214</v>
      </c>
      <c r="H30" s="24">
        <f t="shared" si="8"/>
        <v>5.473204104903079</v>
      </c>
      <c r="I30" s="24">
        <f t="shared" si="8"/>
        <v>4.904051172707889</v>
      </c>
      <c r="J30" s="24">
        <f t="shared" si="8"/>
        <v>6.127450980392157</v>
      </c>
      <c r="K30" s="24">
        <f t="shared" si="8"/>
        <v>19.823788546255507</v>
      </c>
      <c r="L30" s="24">
        <f t="shared" si="8"/>
        <v>18.96551724137931</v>
      </c>
      <c r="M30" s="24">
        <f t="shared" si="8"/>
        <v>22.641509433962263</v>
      </c>
      <c r="N30" s="24">
        <f t="shared" si="10"/>
        <v>28</v>
      </c>
      <c r="O30" s="24">
        <f t="shared" si="10"/>
        <v>29.166666666666668</v>
      </c>
      <c r="P30" s="24">
        <f t="shared" si="10"/>
        <v>0</v>
      </c>
    </row>
    <row r="31" spans="1:16" ht="9.75">
      <c r="A31" s="15" t="s">
        <v>87</v>
      </c>
      <c r="B31" s="24">
        <f t="shared" si="7"/>
        <v>6.6832421680755845</v>
      </c>
      <c r="C31" s="24">
        <f t="shared" si="8"/>
        <v>6.893241167434716</v>
      </c>
      <c r="D31" s="24">
        <f t="shared" si="8"/>
        <v>6.457602640808748</v>
      </c>
      <c r="E31" s="24">
        <f t="shared" si="8"/>
        <v>6.800358503248936</v>
      </c>
      <c r="F31" s="24">
        <f t="shared" si="8"/>
        <v>6.9588196432503855</v>
      </c>
      <c r="G31" s="24">
        <f t="shared" si="8"/>
        <v>6.636259977194983</v>
      </c>
      <c r="H31" s="24">
        <f t="shared" si="8"/>
        <v>3.5347776510832385</v>
      </c>
      <c r="I31" s="24">
        <f t="shared" si="8"/>
        <v>3.624733475479744</v>
      </c>
      <c r="J31" s="24">
        <f t="shared" si="8"/>
        <v>3.4313725490196076</v>
      </c>
      <c r="K31" s="24">
        <f t="shared" si="8"/>
        <v>14.977973568281937</v>
      </c>
      <c r="L31" s="24">
        <f t="shared" si="8"/>
        <v>14.942528735632184</v>
      </c>
      <c r="M31" s="24">
        <f t="shared" si="8"/>
        <v>15.09433962264151</v>
      </c>
      <c r="N31" s="24">
        <f t="shared" si="10"/>
        <v>0</v>
      </c>
      <c r="O31" s="24">
        <f t="shared" si="10"/>
        <v>0</v>
      </c>
      <c r="P31" s="24">
        <f t="shared" si="10"/>
        <v>0</v>
      </c>
    </row>
    <row r="32" spans="1:16" ht="9.75">
      <c r="A32" s="15" t="s">
        <v>88</v>
      </c>
      <c r="B32" s="24">
        <f t="shared" si="7"/>
        <v>10.06464445549478</v>
      </c>
      <c r="C32" s="24">
        <f t="shared" si="8"/>
        <v>9.946236559139784</v>
      </c>
      <c r="D32" s="24">
        <f t="shared" si="8"/>
        <v>10.191871260573551</v>
      </c>
      <c r="E32" s="24">
        <f t="shared" si="8"/>
        <v>10.306968406901188</v>
      </c>
      <c r="F32" s="24">
        <f t="shared" si="8"/>
        <v>10.195992072230785</v>
      </c>
      <c r="G32" s="24">
        <f t="shared" si="8"/>
        <v>10.421892816419613</v>
      </c>
      <c r="H32" s="24">
        <f t="shared" si="8"/>
        <v>5.017103762827822</v>
      </c>
      <c r="I32" s="24">
        <f t="shared" si="8"/>
        <v>4.477611940298507</v>
      </c>
      <c r="J32" s="24">
        <f t="shared" si="8"/>
        <v>5.637254901960785</v>
      </c>
      <c r="K32" s="24">
        <f t="shared" si="8"/>
        <v>19.383259911894275</v>
      </c>
      <c r="L32" s="24">
        <f t="shared" si="8"/>
        <v>17.24137931034483</v>
      </c>
      <c r="M32" s="24">
        <f t="shared" si="8"/>
        <v>26.41509433962264</v>
      </c>
      <c r="N32" s="24">
        <f t="shared" si="10"/>
        <v>16</v>
      </c>
      <c r="O32" s="24">
        <f t="shared" si="10"/>
        <v>16.666666666666668</v>
      </c>
      <c r="P32" s="24">
        <f t="shared" si="10"/>
        <v>0</v>
      </c>
    </row>
    <row r="33" spans="1:16" ht="9.75">
      <c r="A33" s="15" t="s">
        <v>89</v>
      </c>
      <c r="B33" s="24">
        <f t="shared" si="7"/>
        <v>7.876678269517653</v>
      </c>
      <c r="C33" s="24">
        <f t="shared" si="8"/>
        <v>8.506144393241167</v>
      </c>
      <c r="D33" s="24">
        <f t="shared" si="8"/>
        <v>7.20033010109346</v>
      </c>
      <c r="E33" s="24">
        <f t="shared" si="8"/>
        <v>8.23437149899171</v>
      </c>
      <c r="F33" s="24">
        <f t="shared" si="8"/>
        <v>8.830654040960141</v>
      </c>
      <c r="G33" s="24">
        <f t="shared" si="8"/>
        <v>7.6168757126567845</v>
      </c>
      <c r="H33" s="24">
        <f t="shared" si="8"/>
        <v>3.990877993158495</v>
      </c>
      <c r="I33" s="24">
        <f t="shared" si="8"/>
        <v>4.690831556503198</v>
      </c>
      <c r="J33" s="24">
        <f t="shared" si="8"/>
        <v>3.1862745098039214</v>
      </c>
      <c r="K33" s="24">
        <f t="shared" si="8"/>
        <v>7.929515418502203</v>
      </c>
      <c r="L33" s="24">
        <f t="shared" si="8"/>
        <v>9.195402298850574</v>
      </c>
      <c r="M33" s="24">
        <f t="shared" si="8"/>
        <v>3.7735849056603774</v>
      </c>
      <c r="N33" s="24">
        <f t="shared" si="10"/>
        <v>16</v>
      </c>
      <c r="O33" s="24">
        <f t="shared" si="10"/>
        <v>16.666666666666668</v>
      </c>
      <c r="P33" s="24">
        <f t="shared" si="10"/>
        <v>0</v>
      </c>
    </row>
    <row r="34" spans="1:16" ht="9.75">
      <c r="A34" s="15" t="s">
        <v>90</v>
      </c>
      <c r="B34" s="24">
        <f t="shared" si="7"/>
        <v>3.5405271009448036</v>
      </c>
      <c r="C34" s="24">
        <f t="shared" si="8"/>
        <v>3.80184331797235</v>
      </c>
      <c r="D34" s="24">
        <f t="shared" si="8"/>
        <v>3.2597482979162367</v>
      </c>
      <c r="E34" s="24">
        <f t="shared" si="8"/>
        <v>3.786690566883262</v>
      </c>
      <c r="F34" s="24">
        <f t="shared" si="8"/>
        <v>4.118035674961463</v>
      </c>
      <c r="G34" s="24">
        <f t="shared" si="8"/>
        <v>3.443557582668187</v>
      </c>
      <c r="H34" s="24">
        <f t="shared" si="8"/>
        <v>1.1402508551881414</v>
      </c>
      <c r="I34" s="24">
        <f t="shared" si="8"/>
        <v>1.279317697228145</v>
      </c>
      <c r="J34" s="24">
        <f t="shared" si="8"/>
        <v>0.9803921568627451</v>
      </c>
      <c r="K34" s="24">
        <f t="shared" si="8"/>
        <v>2.643171806167401</v>
      </c>
      <c r="L34" s="24">
        <f t="shared" si="8"/>
        <v>1.7241379310344827</v>
      </c>
      <c r="M34" s="24">
        <f t="shared" si="8"/>
        <v>5.660377358490566</v>
      </c>
      <c r="N34" s="24">
        <f t="shared" si="10"/>
        <v>8</v>
      </c>
      <c r="O34" s="24">
        <f t="shared" si="10"/>
        <v>8.333333333333334</v>
      </c>
      <c r="P34" s="24">
        <f t="shared" si="10"/>
        <v>0</v>
      </c>
    </row>
    <row r="35" spans="1:16" ht="9.75">
      <c r="A35" s="15" t="s">
        <v>91</v>
      </c>
      <c r="B35" s="24">
        <f t="shared" si="7"/>
        <v>1.4321233217304823</v>
      </c>
      <c r="C35" s="24">
        <f t="shared" si="8"/>
        <v>1.152073732718894</v>
      </c>
      <c r="D35" s="24">
        <f t="shared" si="8"/>
        <v>1.7330307406643284</v>
      </c>
      <c r="E35" s="24">
        <f t="shared" si="8"/>
        <v>1.546045261035178</v>
      </c>
      <c r="F35" s="24">
        <f t="shared" si="8"/>
        <v>1.2992732878220656</v>
      </c>
      <c r="G35" s="24">
        <f t="shared" si="8"/>
        <v>1.8015963511972635</v>
      </c>
      <c r="H35" s="24">
        <f t="shared" si="8"/>
        <v>0.5701254275940707</v>
      </c>
      <c r="I35" s="24">
        <f t="shared" si="8"/>
        <v>0</v>
      </c>
      <c r="J35" s="24">
        <f t="shared" si="8"/>
        <v>1.2254901960784315</v>
      </c>
      <c r="K35" s="24">
        <f t="shared" si="8"/>
        <v>0.44052863436123346</v>
      </c>
      <c r="L35" s="24">
        <f t="shared" si="8"/>
        <v>0.5747126436781609</v>
      </c>
      <c r="M35" s="24">
        <f t="shared" si="8"/>
        <v>0</v>
      </c>
      <c r="N35" s="24">
        <f t="shared" si="10"/>
        <v>0</v>
      </c>
      <c r="O35" s="24">
        <f t="shared" si="10"/>
        <v>0</v>
      </c>
      <c r="P35" s="24">
        <f t="shared" si="10"/>
        <v>0</v>
      </c>
    </row>
    <row r="36" spans="1:16" ht="9.75">
      <c r="A36" s="15" t="s">
        <v>92</v>
      </c>
      <c r="B36" s="24">
        <f t="shared" si="7"/>
        <v>0.26852312282446544</v>
      </c>
      <c r="C36" s="24">
        <f t="shared" si="8"/>
        <v>0.2304147465437788</v>
      </c>
      <c r="D36" s="24">
        <f t="shared" si="8"/>
        <v>0.30946977511863005</v>
      </c>
      <c r="E36" s="24">
        <f t="shared" si="8"/>
        <v>0.28008066323101055</v>
      </c>
      <c r="F36" s="24">
        <f t="shared" si="8"/>
        <v>0.22021581149526537</v>
      </c>
      <c r="G36" s="24">
        <f t="shared" si="8"/>
        <v>0.34207525655644244</v>
      </c>
      <c r="H36" s="24">
        <f t="shared" si="8"/>
        <v>0</v>
      </c>
      <c r="I36" s="24">
        <f t="shared" si="8"/>
        <v>0</v>
      </c>
      <c r="J36" s="24">
        <f t="shared" si="8"/>
        <v>0</v>
      </c>
      <c r="K36" s="24">
        <f t="shared" si="8"/>
        <v>0.8810572687224669</v>
      </c>
      <c r="L36" s="24">
        <f t="shared" si="8"/>
        <v>1.1494252873563218</v>
      </c>
      <c r="M36" s="24">
        <f aca="true" t="shared" si="11" ref="C36:P37">M17*100/M$4</f>
        <v>0</v>
      </c>
      <c r="N36" s="24">
        <f t="shared" si="11"/>
        <v>0</v>
      </c>
      <c r="O36" s="24">
        <f t="shared" si="11"/>
        <v>0</v>
      </c>
      <c r="P36" s="24">
        <f t="shared" si="11"/>
        <v>0</v>
      </c>
    </row>
    <row r="37" spans="1:16" ht="10.5" thickBot="1">
      <c r="A37" s="15" t="s">
        <v>93</v>
      </c>
      <c r="B37" s="24">
        <f t="shared" si="7"/>
        <v>44.03779214321233</v>
      </c>
      <c r="C37" s="24">
        <f t="shared" si="11"/>
        <v>44.066820276497694</v>
      </c>
      <c r="D37" s="24">
        <f t="shared" si="11"/>
        <v>44.0066020218692</v>
      </c>
      <c r="E37" s="24">
        <f t="shared" si="11"/>
        <v>44.91373515572485</v>
      </c>
      <c r="F37" s="24">
        <f t="shared" si="11"/>
        <v>44.61572340894076</v>
      </c>
      <c r="G37" s="24">
        <f t="shared" si="11"/>
        <v>45.22234891676169</v>
      </c>
      <c r="H37" s="24">
        <f t="shared" si="11"/>
        <v>25.883694412770808</v>
      </c>
      <c r="I37" s="24">
        <f t="shared" si="11"/>
        <v>25.37313432835821</v>
      </c>
      <c r="J37" s="24">
        <f t="shared" si="11"/>
        <v>26.470588235294116</v>
      </c>
      <c r="K37" s="24">
        <f t="shared" si="11"/>
        <v>76.65198237885463</v>
      </c>
      <c r="L37" s="24">
        <f t="shared" si="11"/>
        <v>75.86206896551724</v>
      </c>
      <c r="M37" s="24">
        <f t="shared" si="11"/>
        <v>79.24528301886792</v>
      </c>
      <c r="N37" s="24">
        <f t="shared" si="11"/>
        <v>72</v>
      </c>
      <c r="O37" s="24">
        <f t="shared" si="11"/>
        <v>75</v>
      </c>
      <c r="P37" s="24">
        <f t="shared" si="11"/>
        <v>0</v>
      </c>
    </row>
    <row r="38" spans="1:16" ht="9.75">
      <c r="A38" s="22" t="s">
        <v>101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41" ht="10.5" thickBot="1">
      <c r="A41" s="14" t="s">
        <v>98</v>
      </c>
    </row>
    <row r="42" spans="1:13" ht="10.5" thickBot="1">
      <c r="A42" s="16"/>
      <c r="B42" s="32">
        <v>1930</v>
      </c>
      <c r="C42" s="32"/>
      <c r="D42" s="32"/>
      <c r="E42" s="32">
        <v>1920</v>
      </c>
      <c r="F42" s="32"/>
      <c r="G42" s="32"/>
      <c r="H42" s="32">
        <v>1930</v>
      </c>
      <c r="I42" s="32"/>
      <c r="J42" s="32"/>
      <c r="K42" s="32">
        <v>1920</v>
      </c>
      <c r="L42" s="32"/>
      <c r="M42" s="33"/>
    </row>
    <row r="43" spans="1:13" ht="10.5" thickBot="1">
      <c r="A43" s="17" t="s">
        <v>99</v>
      </c>
      <c r="B43" s="19" t="s">
        <v>9</v>
      </c>
      <c r="C43" s="19" t="s">
        <v>74</v>
      </c>
      <c r="D43" s="19" t="s">
        <v>75</v>
      </c>
      <c r="E43" s="19" t="s">
        <v>9</v>
      </c>
      <c r="F43" s="19" t="s">
        <v>74</v>
      </c>
      <c r="G43" s="19" t="s">
        <v>75</v>
      </c>
      <c r="H43" s="19" t="s">
        <v>9</v>
      </c>
      <c r="I43" s="19" t="s">
        <v>74</v>
      </c>
      <c r="J43" s="19" t="s">
        <v>75</v>
      </c>
      <c r="K43" s="19" t="s">
        <v>9</v>
      </c>
      <c r="L43" s="19" t="s">
        <v>74</v>
      </c>
      <c r="M43" s="20" t="s">
        <v>75</v>
      </c>
    </row>
    <row r="44" spans="1:13" ht="9.75">
      <c r="A44" s="15" t="s">
        <v>100</v>
      </c>
      <c r="B44" s="15">
        <f>C44+D44</f>
        <v>10055</v>
      </c>
      <c r="C44" s="15">
        <f>SUM(C45:C54)</f>
        <v>5208</v>
      </c>
      <c r="D44" s="15">
        <f>SUM(D45:D54)</f>
        <v>4847</v>
      </c>
      <c r="E44" s="15">
        <f>SUM(E45:E54)</f>
        <v>8056</v>
      </c>
      <c r="F44" s="15">
        <f>SUM(F45:F54)</f>
        <v>4139</v>
      </c>
      <c r="G44" s="15">
        <f>SUM(G45:G54)</f>
        <v>3917</v>
      </c>
      <c r="H44" s="21">
        <f aca="true" t="shared" si="12" ref="H44:M44">B44*100/B$44</f>
        <v>100</v>
      </c>
      <c r="I44" s="21">
        <f t="shared" si="12"/>
        <v>100</v>
      </c>
      <c r="J44" s="21">
        <f t="shared" si="12"/>
        <v>100</v>
      </c>
      <c r="K44" s="21">
        <f t="shared" si="12"/>
        <v>100</v>
      </c>
      <c r="L44" s="21">
        <f t="shared" si="12"/>
        <v>100</v>
      </c>
      <c r="M44" s="21">
        <f t="shared" si="12"/>
        <v>100</v>
      </c>
    </row>
    <row r="45" spans="1:13" ht="9.75">
      <c r="A45" s="15" t="s">
        <v>80</v>
      </c>
      <c r="B45" s="15">
        <f aca="true" t="shared" si="13" ref="B45:B54">C45+D45</f>
        <v>1702</v>
      </c>
      <c r="C45" s="15">
        <v>892</v>
      </c>
      <c r="D45" s="15">
        <v>810</v>
      </c>
      <c r="E45" s="15">
        <f aca="true" t="shared" si="14" ref="E45:E54">F45+G45</f>
        <v>1271</v>
      </c>
      <c r="F45" s="15">
        <v>641</v>
      </c>
      <c r="G45" s="15">
        <v>630</v>
      </c>
      <c r="H45" s="21">
        <f aca="true" t="shared" si="15" ref="H45:H54">B45*100/B$44</f>
        <v>16.92690203878667</v>
      </c>
      <c r="I45" s="21">
        <f aca="true" t="shared" si="16" ref="I45:I54">C45*100/C$44</f>
        <v>17.127496159754223</v>
      </c>
      <c r="J45" s="21">
        <f aca="true" t="shared" si="17" ref="J45:J54">D45*100/D$44</f>
        <v>16.711367856406024</v>
      </c>
      <c r="K45" s="21">
        <f aca="true" t="shared" si="18" ref="K45:K54">E45*100/E$44</f>
        <v>15.777060575968223</v>
      </c>
      <c r="L45" s="21">
        <f aca="true" t="shared" si="19" ref="L45:L54">F45*100/F$44</f>
        <v>15.4868325682532</v>
      </c>
      <c r="M45" s="21">
        <f aca="true" t="shared" si="20" ref="M45:M54">G45*100/G$44</f>
        <v>16.083737554250703</v>
      </c>
    </row>
    <row r="46" spans="1:13" ht="9.75">
      <c r="A46" s="15" t="s">
        <v>82</v>
      </c>
      <c r="B46" s="15">
        <f t="shared" si="13"/>
        <v>1459</v>
      </c>
      <c r="C46" s="15">
        <v>737</v>
      </c>
      <c r="D46" s="15">
        <v>722</v>
      </c>
      <c r="E46" s="15">
        <f t="shared" si="14"/>
        <v>1102</v>
      </c>
      <c r="F46" s="15">
        <v>557</v>
      </c>
      <c r="G46" s="15">
        <v>545</v>
      </c>
      <c r="H46" s="21">
        <f t="shared" si="15"/>
        <v>14.510193933366484</v>
      </c>
      <c r="I46" s="21">
        <f t="shared" si="16"/>
        <v>14.151305683563749</v>
      </c>
      <c r="J46" s="21">
        <f t="shared" si="17"/>
        <v>14.895811842376729</v>
      </c>
      <c r="K46" s="21">
        <f t="shared" si="18"/>
        <v>13.679245283018869</v>
      </c>
      <c r="L46" s="21">
        <f t="shared" si="19"/>
        <v>13.45735684948055</v>
      </c>
      <c r="M46" s="21">
        <f t="shared" si="20"/>
        <v>13.913709471534338</v>
      </c>
    </row>
    <row r="47" spans="1:13" ht="9.75">
      <c r="A47" s="15" t="s">
        <v>83</v>
      </c>
      <c r="B47" s="15">
        <f t="shared" si="13"/>
        <v>1226</v>
      </c>
      <c r="C47" s="15">
        <v>646</v>
      </c>
      <c r="D47" s="15">
        <v>580</v>
      </c>
      <c r="E47" s="15">
        <f t="shared" si="14"/>
        <v>773</v>
      </c>
      <c r="F47" s="15">
        <v>410</v>
      </c>
      <c r="G47" s="15">
        <v>363</v>
      </c>
      <c r="H47" s="21">
        <f t="shared" si="15"/>
        <v>12.1929388363998</v>
      </c>
      <c r="I47" s="21">
        <f t="shared" si="16"/>
        <v>12.403993855606759</v>
      </c>
      <c r="J47" s="21">
        <f t="shared" si="17"/>
        <v>11.966164637920363</v>
      </c>
      <c r="K47" s="21">
        <f t="shared" si="18"/>
        <v>9.595332671300893</v>
      </c>
      <c r="L47" s="21">
        <f t="shared" si="19"/>
        <v>9.905774341628412</v>
      </c>
      <c r="M47" s="21">
        <f t="shared" si="20"/>
        <v>9.267296400306357</v>
      </c>
    </row>
    <row r="48" spans="1:13" ht="9.75">
      <c r="A48" s="15" t="s">
        <v>84</v>
      </c>
      <c r="B48" s="15">
        <f t="shared" si="13"/>
        <v>1021</v>
      </c>
      <c r="C48" s="15">
        <v>528</v>
      </c>
      <c r="D48" s="15">
        <v>493</v>
      </c>
      <c r="E48" s="15">
        <f t="shared" si="14"/>
        <v>711</v>
      </c>
      <c r="F48" s="15">
        <v>379</v>
      </c>
      <c r="G48" s="15">
        <v>332</v>
      </c>
      <c r="H48" s="21">
        <f t="shared" si="15"/>
        <v>10.154152163102934</v>
      </c>
      <c r="I48" s="21">
        <f t="shared" si="16"/>
        <v>10.138248847926267</v>
      </c>
      <c r="J48" s="21">
        <f t="shared" si="17"/>
        <v>10.171239942232308</v>
      </c>
      <c r="K48" s="21">
        <f t="shared" si="18"/>
        <v>8.825719960278054</v>
      </c>
      <c r="L48" s="21">
        <f t="shared" si="19"/>
        <v>9.15680115970041</v>
      </c>
      <c r="M48" s="21">
        <f t="shared" si="20"/>
        <v>8.475874393668624</v>
      </c>
    </row>
    <row r="49" spans="1:13" ht="9.75">
      <c r="A49" s="15" t="s">
        <v>85</v>
      </c>
      <c r="B49" s="15">
        <f t="shared" si="13"/>
        <v>799</v>
      </c>
      <c r="C49" s="15">
        <v>394</v>
      </c>
      <c r="D49" s="15">
        <v>405</v>
      </c>
      <c r="E49" s="15">
        <f t="shared" si="14"/>
        <v>690</v>
      </c>
      <c r="F49" s="15">
        <v>336</v>
      </c>
      <c r="G49" s="15">
        <v>354</v>
      </c>
      <c r="H49" s="21">
        <f t="shared" si="15"/>
        <v>7.946295375435107</v>
      </c>
      <c r="I49" s="21">
        <f t="shared" si="16"/>
        <v>7.565284178187404</v>
      </c>
      <c r="J49" s="21">
        <f t="shared" si="17"/>
        <v>8.355683928203012</v>
      </c>
      <c r="K49" s="21">
        <f t="shared" si="18"/>
        <v>8.565044687189673</v>
      </c>
      <c r="L49" s="21">
        <f t="shared" si="19"/>
        <v>8.117902875090602</v>
      </c>
      <c r="M49" s="21">
        <f t="shared" si="20"/>
        <v>9.037528720959918</v>
      </c>
    </row>
    <row r="50" spans="1:13" ht="9.75">
      <c r="A50" s="15" t="s">
        <v>96</v>
      </c>
      <c r="B50" s="15">
        <f t="shared" si="13"/>
        <v>1517</v>
      </c>
      <c r="C50" s="15">
        <v>780</v>
      </c>
      <c r="D50" s="15">
        <v>737</v>
      </c>
      <c r="E50" s="15">
        <f t="shared" si="14"/>
        <v>1460</v>
      </c>
      <c r="F50" s="15">
        <v>686</v>
      </c>
      <c r="G50" s="15">
        <v>774</v>
      </c>
      <c r="H50" s="21">
        <f t="shared" si="15"/>
        <v>15.087021382396818</v>
      </c>
      <c r="I50" s="21">
        <f t="shared" si="16"/>
        <v>14.976958525345623</v>
      </c>
      <c r="J50" s="21">
        <f t="shared" si="17"/>
        <v>15.205281617495357</v>
      </c>
      <c r="K50" s="21">
        <f t="shared" si="18"/>
        <v>18.123138033763656</v>
      </c>
      <c r="L50" s="21">
        <f t="shared" si="19"/>
        <v>16.57405170330998</v>
      </c>
      <c r="M50" s="21">
        <f t="shared" si="20"/>
        <v>19.76002042379372</v>
      </c>
    </row>
    <row r="51" spans="1:13" ht="9.75">
      <c r="A51" s="15" t="s">
        <v>88</v>
      </c>
      <c r="B51" s="15">
        <f t="shared" si="13"/>
        <v>1012</v>
      </c>
      <c r="C51" s="15">
        <v>518</v>
      </c>
      <c r="D51" s="15">
        <v>494</v>
      </c>
      <c r="E51" s="15">
        <f t="shared" si="14"/>
        <v>983</v>
      </c>
      <c r="F51" s="15">
        <v>554</v>
      </c>
      <c r="G51" s="15">
        <v>429</v>
      </c>
      <c r="H51" s="21">
        <f t="shared" si="15"/>
        <v>10.06464445549478</v>
      </c>
      <c r="I51" s="21">
        <f t="shared" si="16"/>
        <v>9.946236559139784</v>
      </c>
      <c r="J51" s="21">
        <f t="shared" si="17"/>
        <v>10.191871260573551</v>
      </c>
      <c r="K51" s="21">
        <f t="shared" si="18"/>
        <v>12.202085402184707</v>
      </c>
      <c r="L51" s="21">
        <f t="shared" si="19"/>
        <v>13.384875573810099</v>
      </c>
      <c r="M51" s="21">
        <f t="shared" si="20"/>
        <v>10.95225938218024</v>
      </c>
    </row>
    <row r="52" spans="1:13" ht="9.75">
      <c r="A52" s="15" t="s">
        <v>89</v>
      </c>
      <c r="B52" s="15">
        <f t="shared" si="13"/>
        <v>792</v>
      </c>
      <c r="C52" s="15">
        <v>443</v>
      </c>
      <c r="D52" s="15">
        <v>349</v>
      </c>
      <c r="E52" s="15">
        <f t="shared" si="14"/>
        <v>548</v>
      </c>
      <c r="F52" s="15">
        <v>310</v>
      </c>
      <c r="G52" s="15">
        <v>238</v>
      </c>
      <c r="H52" s="21">
        <f t="shared" si="15"/>
        <v>7.876678269517653</v>
      </c>
      <c r="I52" s="21">
        <f t="shared" si="16"/>
        <v>8.506144393241167</v>
      </c>
      <c r="J52" s="21">
        <f t="shared" si="17"/>
        <v>7.20033010109346</v>
      </c>
      <c r="K52" s="21">
        <f t="shared" si="18"/>
        <v>6.802383316782523</v>
      </c>
      <c r="L52" s="21">
        <f t="shared" si="19"/>
        <v>7.48973181928002</v>
      </c>
      <c r="M52" s="21">
        <f t="shared" si="20"/>
        <v>6.076078631605821</v>
      </c>
    </row>
    <row r="53" spans="1:13" ht="9.75">
      <c r="A53" s="15" t="s">
        <v>90</v>
      </c>
      <c r="B53" s="15">
        <f t="shared" si="13"/>
        <v>356</v>
      </c>
      <c r="C53" s="15">
        <v>198</v>
      </c>
      <c r="D53" s="15">
        <v>158</v>
      </c>
      <c r="E53" s="15">
        <f t="shared" si="14"/>
        <v>314</v>
      </c>
      <c r="F53" s="15">
        <v>158</v>
      </c>
      <c r="G53" s="15">
        <v>156</v>
      </c>
      <c r="H53" s="21">
        <f t="shared" si="15"/>
        <v>3.5405271009448036</v>
      </c>
      <c r="I53" s="21">
        <f t="shared" si="16"/>
        <v>3.80184331797235</v>
      </c>
      <c r="J53" s="21">
        <f t="shared" si="17"/>
        <v>3.2597482979162367</v>
      </c>
      <c r="K53" s="21">
        <f t="shared" si="18"/>
        <v>3.8977159880834162</v>
      </c>
      <c r="L53" s="21">
        <f t="shared" si="19"/>
        <v>3.8173471853104615</v>
      </c>
      <c r="M53" s="21">
        <f t="shared" si="20"/>
        <v>3.982639775338269</v>
      </c>
    </row>
    <row r="54" spans="1:13" ht="10.5" thickBot="1">
      <c r="A54" s="15" t="s">
        <v>97</v>
      </c>
      <c r="B54" s="15">
        <f t="shared" si="13"/>
        <v>171</v>
      </c>
      <c r="C54" s="15">
        <v>72</v>
      </c>
      <c r="D54" s="15">
        <v>99</v>
      </c>
      <c r="E54" s="15">
        <f t="shared" si="14"/>
        <v>204</v>
      </c>
      <c r="F54" s="15">
        <v>108</v>
      </c>
      <c r="G54" s="15">
        <v>96</v>
      </c>
      <c r="H54" s="21">
        <f t="shared" si="15"/>
        <v>1.7006464445549478</v>
      </c>
      <c r="I54" s="21">
        <f t="shared" si="16"/>
        <v>1.3824884792626728</v>
      </c>
      <c r="J54" s="21">
        <f t="shared" si="17"/>
        <v>2.0425005157829585</v>
      </c>
      <c r="K54" s="21">
        <f t="shared" si="18"/>
        <v>2.53227408142999</v>
      </c>
      <c r="L54" s="21">
        <f t="shared" si="19"/>
        <v>2.609325924136265</v>
      </c>
      <c r="M54" s="21">
        <f t="shared" si="20"/>
        <v>2.450855246362012</v>
      </c>
    </row>
    <row r="55" spans="1:13" ht="9.75">
      <c r="A55" s="23" t="s">
        <v>101</v>
      </c>
      <c r="B55" s="23"/>
      <c r="C55" s="23"/>
      <c r="D55" s="23"/>
      <c r="E55" s="23"/>
      <c r="F55" s="23"/>
      <c r="G55" s="23"/>
      <c r="H55" s="22"/>
      <c r="I55" s="22"/>
      <c r="J55" s="22"/>
      <c r="K55" s="22"/>
      <c r="L55" s="22"/>
      <c r="M55" s="22"/>
    </row>
  </sheetData>
  <mergeCells count="14">
    <mergeCell ref="B42:D42"/>
    <mergeCell ref="E42:G42"/>
    <mergeCell ref="H42:J42"/>
    <mergeCell ref="K42:M42"/>
    <mergeCell ref="N2:P2"/>
    <mergeCell ref="B21:D21"/>
    <mergeCell ref="E21:G21"/>
    <mergeCell ref="H21:J21"/>
    <mergeCell ref="K21:M21"/>
    <mergeCell ref="N21:P21"/>
    <mergeCell ref="B2:D2"/>
    <mergeCell ref="E2:G2"/>
    <mergeCell ref="H2:J2"/>
    <mergeCell ref="K2:M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2" sqref="A2"/>
    </sheetView>
  </sheetViews>
  <sheetFormatPr defaultColWidth="9.140625" defaultRowHeight="12.75"/>
  <sheetData>
    <row r="1" ht="12.75">
      <c r="A1" t="s">
        <v>119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Michael J. Levin</cp:lastModifiedBy>
  <dcterms:created xsi:type="dcterms:W3CDTF">2005-07-20T06:10:46Z</dcterms:created>
  <dcterms:modified xsi:type="dcterms:W3CDTF">2006-01-11T12:03:28Z</dcterms:modified>
  <cp:category/>
  <cp:version/>
  <cp:contentType/>
  <cp:contentStatus/>
</cp:coreProperties>
</file>