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AmSamoa\Census\AS1990\"/>
    </mc:Choice>
  </mc:AlternateContent>
  <xr:revisionPtr revIDLastSave="0" documentId="13_ncr:1_{2D635D60-2BF4-4895-93C5-7BDE0D502AB5}" xr6:coauthVersionLast="31" xr6:coauthVersionMax="31" xr10:uidLastSave="{00000000-0000-0000-0000-000000000000}"/>
  <bookViews>
    <workbookView xWindow="0" yWindow="0" windowWidth="20160" windowHeight="7884" firstSheet="8" activeTab="8" xr2:uid="{D5222AAD-2612-4080-B8E3-94AC9C510771}"/>
  </bookViews>
  <sheets>
    <sheet name="Age" sheetId="1" r:id="rId1"/>
    <sheet name="Fertility" sheetId="3" r:id="rId2"/>
    <sheet name="Marital Status" sheetId="4" r:id="rId3"/>
    <sheet name="Birthplace" sheetId="5" r:id="rId4"/>
    <sheet name="Citizenship" sheetId="6" r:id="rId5"/>
    <sheet name="Year of entry" sheetId="7" r:id="rId6"/>
    <sheet name="Mother's birthplace" sheetId="8" r:id="rId7"/>
    <sheet name="Father's Birthplace" sheetId="9" r:id="rId8"/>
    <sheet name="Ethnic Origin" sheetId="10" r:id="rId9"/>
    <sheet name="Residence in 1985" sheetId="11" r:id="rId10"/>
    <sheet name="Language Spoken at Home" sheetId="12" r:id="rId11"/>
    <sheet name="Frequency of English Usage" sheetId="13" r:id="rId12"/>
    <sheet name="School Attendance" sheetId="14" r:id="rId13"/>
    <sheet name="Educational Attainment" sheetId="15" r:id="rId14"/>
    <sheet name="Literacy and VoEd" sheetId="16" r:id="rId15"/>
    <sheet name="Disability" sheetId="17" r:id="rId16"/>
    <sheet name="Veteran's Status" sheetId="18" r:id="rId17"/>
    <sheet name="Labor Force Status" sheetId="19" r:id="rId18"/>
    <sheet name="Work status in 1989" sheetId="20" r:id="rId19"/>
    <sheet name="Occupation" sheetId="21" r:id="rId20"/>
    <sheet name="Class of Worker" sheetId="22" r:id="rId21"/>
    <sheet name="Industry" sheetId="23" r:id="rId22"/>
    <sheet name="Commuting" sheetId="24" r:id="rId23"/>
    <sheet name="Income in 1989" sheetId="25" r:id="rId24"/>
    <sheet name="Income for characteristics" sheetId="26" r:id="rId25"/>
    <sheet name="Poverty status in 1989" sheetId="27" r:id="rId26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1" l="1"/>
  <c r="D31" i="11"/>
  <c r="E31" i="11"/>
  <c r="B31" i="11"/>
  <c r="C51" i="11"/>
  <c r="D51" i="11"/>
  <c r="E51" i="11"/>
  <c r="C52" i="11"/>
  <c r="D52" i="11"/>
  <c r="E52" i="11"/>
  <c r="B51" i="11"/>
  <c r="B52" i="11"/>
  <c r="E57" i="11"/>
  <c r="E56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55" i="11"/>
  <c r="E26" i="11"/>
  <c r="E25" i="11"/>
  <c r="E28" i="11"/>
  <c r="D41" i="19"/>
  <c r="E30" i="27"/>
  <c r="E4" i="27"/>
  <c r="E5" i="27"/>
  <c r="E7" i="27"/>
  <c r="E8" i="27"/>
  <c r="E9" i="27"/>
  <c r="E11" i="27"/>
  <c r="E12" i="27"/>
  <c r="E13" i="27"/>
  <c r="E14" i="27"/>
  <c r="E15" i="27"/>
  <c r="E17" i="27"/>
  <c r="E18" i="27"/>
  <c r="E19" i="27"/>
  <c r="E21" i="27"/>
  <c r="E22" i="27"/>
  <c r="E23" i="27"/>
  <c r="E24" i="27"/>
  <c r="E25" i="27"/>
  <c r="E29" i="27"/>
  <c r="E31" i="27"/>
  <c r="E32" i="27"/>
  <c r="E34" i="27"/>
  <c r="E35" i="27"/>
  <c r="E36" i="27"/>
  <c r="E38" i="27"/>
  <c r="E39" i="27"/>
  <c r="E40" i="27"/>
  <c r="E41" i="27"/>
  <c r="E42" i="27"/>
  <c r="E44" i="27"/>
  <c r="E45" i="27"/>
  <c r="E46" i="27"/>
  <c r="E48" i="27"/>
  <c r="E49" i="27" s="1"/>
  <c r="E50" i="27"/>
  <c r="E51" i="27"/>
  <c r="E52" i="27"/>
  <c r="E53" i="27"/>
  <c r="E57" i="27"/>
  <c r="E58" i="27"/>
  <c r="E59" i="27"/>
  <c r="E60" i="27"/>
  <c r="E61" i="27"/>
  <c r="E3" i="27"/>
  <c r="D97" i="23"/>
  <c r="C97" i="23"/>
  <c r="C50" i="23" s="1"/>
  <c r="B97" i="23"/>
  <c r="C3" i="23"/>
  <c r="D3" i="23"/>
  <c r="B3" i="23"/>
  <c r="B51" i="23"/>
  <c r="C51" i="23"/>
  <c r="D51" i="23"/>
  <c r="B52" i="23"/>
  <c r="C52" i="23"/>
  <c r="D52" i="23"/>
  <c r="B53" i="23"/>
  <c r="C53" i="23"/>
  <c r="D53" i="23"/>
  <c r="B54" i="23"/>
  <c r="C54" i="23"/>
  <c r="D54" i="23"/>
  <c r="B55" i="23"/>
  <c r="C55" i="23"/>
  <c r="D55" i="23"/>
  <c r="B56" i="23"/>
  <c r="C56" i="23"/>
  <c r="D56" i="23"/>
  <c r="B57" i="23"/>
  <c r="C57" i="23"/>
  <c r="D57" i="23"/>
  <c r="B58" i="23"/>
  <c r="C58" i="23"/>
  <c r="D58" i="23"/>
  <c r="B59" i="23"/>
  <c r="C59" i="23"/>
  <c r="D59" i="23"/>
  <c r="B60" i="23"/>
  <c r="C60" i="23"/>
  <c r="D60" i="23"/>
  <c r="B61" i="23"/>
  <c r="C61" i="23"/>
  <c r="D61" i="23"/>
  <c r="B62" i="23"/>
  <c r="C62" i="23"/>
  <c r="D62" i="23"/>
  <c r="B63" i="23"/>
  <c r="C63" i="23"/>
  <c r="D63" i="23"/>
  <c r="B64" i="23"/>
  <c r="C64" i="23"/>
  <c r="D64" i="23"/>
  <c r="B65" i="23"/>
  <c r="C65" i="23"/>
  <c r="D65" i="23"/>
  <c r="B66" i="23"/>
  <c r="C66" i="23"/>
  <c r="D66" i="23"/>
  <c r="B67" i="23"/>
  <c r="C67" i="23"/>
  <c r="D67" i="23"/>
  <c r="B68" i="23"/>
  <c r="C68" i="23"/>
  <c r="D68" i="23"/>
  <c r="B69" i="23"/>
  <c r="C69" i="23"/>
  <c r="D69" i="23"/>
  <c r="B70" i="23"/>
  <c r="C70" i="23"/>
  <c r="D70" i="23"/>
  <c r="B71" i="23"/>
  <c r="C71" i="23"/>
  <c r="D71" i="23"/>
  <c r="B72" i="23"/>
  <c r="C72" i="23"/>
  <c r="D72" i="23"/>
  <c r="B73" i="23"/>
  <c r="C73" i="23"/>
  <c r="D73" i="23"/>
  <c r="B74" i="23"/>
  <c r="C74" i="23"/>
  <c r="D74" i="23"/>
  <c r="B75" i="23"/>
  <c r="C75" i="23"/>
  <c r="D75" i="23"/>
  <c r="B76" i="23"/>
  <c r="C76" i="23"/>
  <c r="D76" i="23"/>
  <c r="B77" i="23"/>
  <c r="C77" i="23"/>
  <c r="D77" i="23"/>
  <c r="B78" i="23"/>
  <c r="C78" i="23"/>
  <c r="D78" i="23"/>
  <c r="B79" i="23"/>
  <c r="C79" i="23"/>
  <c r="D79" i="23"/>
  <c r="B80" i="23"/>
  <c r="C80" i="23"/>
  <c r="D80" i="23"/>
  <c r="B81" i="23"/>
  <c r="C81" i="23"/>
  <c r="D81" i="23"/>
  <c r="B82" i="23"/>
  <c r="C82" i="23"/>
  <c r="D82" i="23"/>
  <c r="B83" i="23"/>
  <c r="C83" i="23"/>
  <c r="D83" i="23"/>
  <c r="B84" i="23"/>
  <c r="C84" i="23"/>
  <c r="D84" i="23"/>
  <c r="B85" i="23"/>
  <c r="C85" i="23"/>
  <c r="D85" i="23"/>
  <c r="B86" i="23"/>
  <c r="C86" i="23"/>
  <c r="D86" i="23"/>
  <c r="B87" i="23"/>
  <c r="C87" i="23"/>
  <c r="D87" i="23"/>
  <c r="B88" i="23"/>
  <c r="C88" i="23"/>
  <c r="D88" i="23"/>
  <c r="B89" i="23"/>
  <c r="C89" i="23"/>
  <c r="D89" i="23"/>
  <c r="B90" i="23"/>
  <c r="C90" i="23"/>
  <c r="D90" i="23"/>
  <c r="B91" i="23"/>
  <c r="C91" i="23"/>
  <c r="D91" i="23"/>
  <c r="B92" i="23"/>
  <c r="C92" i="23"/>
  <c r="D92" i="23"/>
  <c r="B93" i="23"/>
  <c r="C93" i="23"/>
  <c r="D93" i="23"/>
  <c r="B94" i="23"/>
  <c r="C94" i="23"/>
  <c r="D94" i="23"/>
  <c r="B95" i="23"/>
  <c r="C95" i="23"/>
  <c r="D95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54" i="23"/>
  <c r="E98" i="23"/>
  <c r="E99" i="23"/>
  <c r="E100" i="23"/>
  <c r="E101" i="23"/>
  <c r="E102" i="23"/>
  <c r="E103" i="23"/>
  <c r="E104" i="23"/>
  <c r="E105" i="23"/>
  <c r="E106" i="23"/>
  <c r="E107" i="23"/>
  <c r="E108" i="23"/>
  <c r="E109" i="23"/>
  <c r="E110" i="23"/>
  <c r="E111" i="23"/>
  <c r="E112" i="23"/>
  <c r="E113" i="23"/>
  <c r="E114" i="23"/>
  <c r="E115" i="23"/>
  <c r="E116" i="23"/>
  <c r="E117" i="23"/>
  <c r="E118" i="23"/>
  <c r="E119" i="23"/>
  <c r="E120" i="23"/>
  <c r="E121" i="23"/>
  <c r="E122" i="23"/>
  <c r="E123" i="23"/>
  <c r="E124" i="23"/>
  <c r="E125" i="23"/>
  <c r="E126" i="23"/>
  <c r="E127" i="23"/>
  <c r="E128" i="23"/>
  <c r="E129" i="23"/>
  <c r="E130" i="23"/>
  <c r="E131" i="23"/>
  <c r="E132" i="23"/>
  <c r="E133" i="23"/>
  <c r="E134" i="23"/>
  <c r="E135" i="23"/>
  <c r="E136" i="23"/>
  <c r="E137" i="23"/>
  <c r="E138" i="23"/>
  <c r="E139" i="23"/>
  <c r="E140" i="23"/>
  <c r="E141" i="23"/>
  <c r="E142" i="23"/>
  <c r="B12" i="22"/>
  <c r="C12" i="22"/>
  <c r="D12" i="22"/>
  <c r="B13" i="22"/>
  <c r="C13" i="22"/>
  <c r="D13" i="22"/>
  <c r="B14" i="22"/>
  <c r="C14" i="22"/>
  <c r="D14" i="22"/>
  <c r="B15" i="22"/>
  <c r="C15" i="22"/>
  <c r="D15" i="22"/>
  <c r="B16" i="22"/>
  <c r="C16" i="22"/>
  <c r="D16" i="22"/>
  <c r="B17" i="22"/>
  <c r="C17" i="22"/>
  <c r="D17" i="22"/>
  <c r="D19" i="22"/>
  <c r="C19" i="22"/>
  <c r="B19" i="22"/>
  <c r="C3" i="22"/>
  <c r="D3" i="22"/>
  <c r="D11" i="22" s="1"/>
  <c r="B3" i="22"/>
  <c r="E4" i="22"/>
  <c r="E5" i="22"/>
  <c r="E6" i="22"/>
  <c r="E7" i="22"/>
  <c r="E8" i="22"/>
  <c r="E9" i="22"/>
  <c r="E15" i="22"/>
  <c r="E20" i="22"/>
  <c r="E21" i="22"/>
  <c r="E22" i="22"/>
  <c r="E23" i="22"/>
  <c r="E24" i="22"/>
  <c r="E25" i="22"/>
  <c r="B35" i="21"/>
  <c r="C35" i="21"/>
  <c r="D35" i="21"/>
  <c r="B36" i="21"/>
  <c r="C36" i="21"/>
  <c r="D36" i="21"/>
  <c r="B37" i="21"/>
  <c r="C37" i="21"/>
  <c r="D37" i="21"/>
  <c r="B38" i="21"/>
  <c r="C38" i="21"/>
  <c r="D38" i="21"/>
  <c r="B39" i="21"/>
  <c r="C39" i="21"/>
  <c r="D39" i="21"/>
  <c r="B40" i="21"/>
  <c r="C40" i="21"/>
  <c r="D40" i="21"/>
  <c r="B41" i="21"/>
  <c r="C41" i="21"/>
  <c r="D41" i="21"/>
  <c r="B42" i="21"/>
  <c r="C42" i="21"/>
  <c r="D42" i="21"/>
  <c r="B43" i="21"/>
  <c r="C43" i="21"/>
  <c r="D43" i="21"/>
  <c r="B44" i="21"/>
  <c r="C44" i="21"/>
  <c r="D44" i="21"/>
  <c r="B45" i="21"/>
  <c r="C45" i="21"/>
  <c r="D45" i="21"/>
  <c r="B46" i="21"/>
  <c r="C46" i="21"/>
  <c r="D46" i="21"/>
  <c r="B47" i="21"/>
  <c r="C47" i="21"/>
  <c r="D47" i="21"/>
  <c r="E47" i="21"/>
  <c r="B48" i="21"/>
  <c r="C48" i="21"/>
  <c r="D48" i="21"/>
  <c r="B49" i="21"/>
  <c r="C49" i="21"/>
  <c r="D49" i="21"/>
  <c r="B50" i="21"/>
  <c r="C50" i="21"/>
  <c r="D50" i="21"/>
  <c r="B51" i="21"/>
  <c r="C51" i="21"/>
  <c r="D51" i="21"/>
  <c r="B52" i="21"/>
  <c r="C52" i="21"/>
  <c r="D52" i="21"/>
  <c r="B53" i="21"/>
  <c r="C53" i="21"/>
  <c r="D53" i="21"/>
  <c r="B54" i="21"/>
  <c r="C54" i="21"/>
  <c r="D54" i="21"/>
  <c r="B55" i="21"/>
  <c r="C55" i="21"/>
  <c r="D55" i="21"/>
  <c r="B56" i="21"/>
  <c r="C56" i="21"/>
  <c r="D56" i="21"/>
  <c r="B57" i="21"/>
  <c r="C57" i="21"/>
  <c r="D57" i="21"/>
  <c r="B58" i="21"/>
  <c r="C58" i="21"/>
  <c r="D58" i="21"/>
  <c r="B59" i="21"/>
  <c r="C59" i="21"/>
  <c r="D59" i="21"/>
  <c r="B60" i="21"/>
  <c r="C60" i="21"/>
  <c r="D60" i="21"/>
  <c r="B61" i="21"/>
  <c r="C61" i="21"/>
  <c r="D61" i="21"/>
  <c r="B62" i="21"/>
  <c r="C62" i="21"/>
  <c r="D62" i="21"/>
  <c r="B63" i="21"/>
  <c r="C63" i="21"/>
  <c r="D63" i="21"/>
  <c r="E94" i="21"/>
  <c r="E93" i="21"/>
  <c r="E92" i="21"/>
  <c r="E91" i="21"/>
  <c r="E90" i="21"/>
  <c r="E89" i="21"/>
  <c r="E88" i="21"/>
  <c r="E87" i="21"/>
  <c r="E86" i="21"/>
  <c r="E85" i="21"/>
  <c r="E84" i="21"/>
  <c r="E83" i="21"/>
  <c r="E82" i="21"/>
  <c r="E81" i="21"/>
  <c r="E80" i="21"/>
  <c r="E79" i="21"/>
  <c r="E78" i="21"/>
  <c r="E77" i="21"/>
  <c r="E76" i="21"/>
  <c r="E75" i="21"/>
  <c r="E74" i="21"/>
  <c r="E73" i="21"/>
  <c r="E72" i="21"/>
  <c r="E71" i="21"/>
  <c r="E70" i="21"/>
  <c r="E69" i="21"/>
  <c r="E68" i="21"/>
  <c r="E67" i="21"/>
  <c r="E66" i="21"/>
  <c r="D65" i="21"/>
  <c r="C65" i="21"/>
  <c r="B65" i="21"/>
  <c r="E4" i="21"/>
  <c r="E5" i="21"/>
  <c r="E6" i="21"/>
  <c r="E37" i="21" s="1"/>
  <c r="E7" i="21"/>
  <c r="E38" i="21" s="1"/>
  <c r="E8" i="21"/>
  <c r="E39" i="21" s="1"/>
  <c r="E9" i="21"/>
  <c r="E10" i="21"/>
  <c r="E11" i="21"/>
  <c r="E12" i="21"/>
  <c r="E13" i="21"/>
  <c r="E14" i="21"/>
  <c r="E45" i="21" s="1"/>
  <c r="E15" i="21"/>
  <c r="E46" i="21" s="1"/>
  <c r="E16" i="21"/>
  <c r="E17" i="21"/>
  <c r="E18" i="21"/>
  <c r="E49" i="21" s="1"/>
  <c r="E19" i="21"/>
  <c r="E20" i="21"/>
  <c r="E21" i="21"/>
  <c r="E22" i="21"/>
  <c r="E53" i="21" s="1"/>
  <c r="E23" i="21"/>
  <c r="E24" i="21"/>
  <c r="E25" i="21"/>
  <c r="E56" i="21" s="1"/>
  <c r="E26" i="21"/>
  <c r="E27" i="21"/>
  <c r="E28" i="21"/>
  <c r="E29" i="21"/>
  <c r="E30" i="21"/>
  <c r="E61" i="21" s="1"/>
  <c r="E31" i="21"/>
  <c r="E32" i="21"/>
  <c r="C3" i="21"/>
  <c r="D3" i="21"/>
  <c r="B3" i="21"/>
  <c r="B34" i="21" s="1"/>
  <c r="C49" i="20"/>
  <c r="F71" i="15"/>
  <c r="E71" i="15"/>
  <c r="D71" i="15"/>
  <c r="C71" i="15"/>
  <c r="F70" i="15"/>
  <c r="E70" i="15"/>
  <c r="D70" i="15"/>
  <c r="C70" i="15"/>
  <c r="F50" i="15"/>
  <c r="E50" i="15"/>
  <c r="D50" i="15"/>
  <c r="C50" i="15"/>
  <c r="F49" i="15"/>
  <c r="E49" i="15"/>
  <c r="D49" i="15"/>
  <c r="C49" i="15"/>
  <c r="D20" i="15"/>
  <c r="E20" i="15"/>
  <c r="F20" i="15"/>
  <c r="D21" i="15"/>
  <c r="E21" i="15"/>
  <c r="F21" i="15"/>
  <c r="C21" i="15"/>
  <c r="C20" i="15"/>
  <c r="F28" i="15"/>
  <c r="F29" i="15"/>
  <c r="F27" i="15"/>
  <c r="F26" i="15"/>
  <c r="F24" i="15"/>
  <c r="F23" i="15"/>
  <c r="E32" i="14"/>
  <c r="D33" i="13"/>
  <c r="E35" i="25"/>
  <c r="E40" i="25"/>
  <c r="B17" i="25"/>
  <c r="B3" i="25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7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B47" i="24"/>
  <c r="B46" i="24" s="1"/>
  <c r="B28" i="24"/>
  <c r="B27" i="24" s="1"/>
  <c r="B5" i="24"/>
  <c r="E55" i="20"/>
  <c r="E54" i="20"/>
  <c r="E53" i="20"/>
  <c r="E48" i="20"/>
  <c r="E47" i="20"/>
  <c r="E46" i="20"/>
  <c r="E45" i="20"/>
  <c r="E44" i="20"/>
  <c r="E43" i="20"/>
  <c r="E41" i="20"/>
  <c r="E40" i="20"/>
  <c r="E39" i="20"/>
  <c r="E38" i="20"/>
  <c r="E37" i="20"/>
  <c r="E5" i="20"/>
  <c r="E6" i="20"/>
  <c r="E7" i="20"/>
  <c r="E8" i="20"/>
  <c r="E9" i="20"/>
  <c r="E11" i="20"/>
  <c r="E12" i="20"/>
  <c r="E13" i="20"/>
  <c r="E14" i="20"/>
  <c r="E15" i="20"/>
  <c r="E16" i="20"/>
  <c r="E17" i="20"/>
  <c r="B42" i="20"/>
  <c r="B36" i="20"/>
  <c r="B32" i="20"/>
  <c r="B31" i="20"/>
  <c r="B30" i="20"/>
  <c r="B29" i="20"/>
  <c r="B28" i="20"/>
  <c r="B27" i="20"/>
  <c r="B25" i="20"/>
  <c r="B24" i="20"/>
  <c r="B23" i="20"/>
  <c r="B22" i="20"/>
  <c r="B21" i="20"/>
  <c r="B10" i="20"/>
  <c r="B4" i="20"/>
  <c r="E64" i="19"/>
  <c r="E46" i="19"/>
  <c r="E47" i="19"/>
  <c r="E48" i="19"/>
  <c r="E50" i="19"/>
  <c r="E51" i="19"/>
  <c r="E52" i="19"/>
  <c r="E53" i="19"/>
  <c r="E55" i="19"/>
  <c r="E56" i="19"/>
  <c r="E57" i="19"/>
  <c r="E58" i="19"/>
  <c r="E59" i="19"/>
  <c r="E60" i="19"/>
  <c r="E61" i="19"/>
  <c r="E62" i="19"/>
  <c r="E63" i="19"/>
  <c r="E45" i="19"/>
  <c r="E43" i="19"/>
  <c r="E42" i="19"/>
  <c r="E40" i="19"/>
  <c r="E39" i="19"/>
  <c r="E38" i="19"/>
  <c r="E37" i="19"/>
  <c r="E36" i="19"/>
  <c r="E34" i="19"/>
  <c r="E15" i="19"/>
  <c r="E14" i="19"/>
  <c r="E12" i="19"/>
  <c r="E11" i="19"/>
  <c r="E10" i="19"/>
  <c r="E9" i="19"/>
  <c r="E8" i="19"/>
  <c r="E6" i="19"/>
  <c r="B35" i="19"/>
  <c r="B41" i="19" s="1"/>
  <c r="B32" i="19"/>
  <c r="B29" i="19"/>
  <c r="B28" i="19"/>
  <c r="B26" i="19"/>
  <c r="B25" i="19"/>
  <c r="B24" i="19"/>
  <c r="B23" i="19"/>
  <c r="B22" i="19"/>
  <c r="B20" i="19"/>
  <c r="B7" i="19"/>
  <c r="B13" i="19" s="1"/>
  <c r="E4" i="18"/>
  <c r="E5" i="18"/>
  <c r="E7" i="18"/>
  <c r="E8" i="18"/>
  <c r="E9" i="18"/>
  <c r="E14" i="18"/>
  <c r="E15" i="18"/>
  <c r="E16" i="18"/>
  <c r="E17" i="18"/>
  <c r="E18" i="18"/>
  <c r="E19" i="18"/>
  <c r="E20" i="18"/>
  <c r="E21" i="18"/>
  <c r="E22" i="18"/>
  <c r="E27" i="18"/>
  <c r="E28" i="18"/>
  <c r="E29" i="18"/>
  <c r="E30" i="18"/>
  <c r="E35" i="18"/>
  <c r="E36" i="18"/>
  <c r="E41" i="18"/>
  <c r="E43" i="18"/>
  <c r="E44" i="18"/>
  <c r="E45" i="18"/>
  <c r="E53" i="18"/>
  <c r="E55" i="18"/>
  <c r="E57" i="18"/>
  <c r="E58" i="18"/>
  <c r="E59" i="18"/>
  <c r="B56" i="18"/>
  <c r="B54" i="18" s="1"/>
  <c r="B52" i="18"/>
  <c r="B51" i="18"/>
  <c r="B50" i="18"/>
  <c r="B48" i="18"/>
  <c r="B42" i="18"/>
  <c r="B40" i="18" s="1"/>
  <c r="B34" i="18"/>
  <c r="B26" i="18"/>
  <c r="B13" i="18"/>
  <c r="B6" i="18"/>
  <c r="E54" i="17"/>
  <c r="E55" i="17"/>
  <c r="E56" i="17"/>
  <c r="E53" i="17"/>
  <c r="E46" i="17"/>
  <c r="E45" i="17"/>
  <c r="E44" i="17"/>
  <c r="E43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4" i="17"/>
  <c r="E5" i="17"/>
  <c r="E6" i="17"/>
  <c r="E7" i="17"/>
  <c r="E8" i="17"/>
  <c r="E9" i="17"/>
  <c r="E10" i="17"/>
  <c r="E11" i="17"/>
  <c r="E12" i="17"/>
  <c r="E13" i="17"/>
  <c r="E14" i="17"/>
  <c r="E3" i="17"/>
  <c r="B51" i="17"/>
  <c r="B50" i="17"/>
  <c r="B49" i="17"/>
  <c r="B48" i="17"/>
  <c r="B27" i="17"/>
  <c r="B26" i="17"/>
  <c r="B24" i="17"/>
  <c r="B23" i="17"/>
  <c r="B22" i="17"/>
  <c r="B20" i="17"/>
  <c r="B19" i="17"/>
  <c r="B18" i="17"/>
  <c r="B17" i="17"/>
  <c r="B16" i="17"/>
  <c r="E4" i="16"/>
  <c r="E5" i="16"/>
  <c r="E12" i="16"/>
  <c r="E13" i="16"/>
  <c r="E19" i="16"/>
  <c r="E20" i="16"/>
  <c r="E21" i="16"/>
  <c r="E31" i="16"/>
  <c r="E32" i="16"/>
  <c r="E33" i="16"/>
  <c r="B30" i="16"/>
  <c r="B27" i="16"/>
  <c r="B26" i="16"/>
  <c r="B25" i="16"/>
  <c r="B18" i="16"/>
  <c r="B17" i="16" s="1"/>
  <c r="B11" i="16"/>
  <c r="B9" i="16"/>
  <c r="B8" i="16"/>
  <c r="B3" i="16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E53" i="15"/>
  <c r="D53" i="15"/>
  <c r="C53" i="15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D3" i="15"/>
  <c r="E3" i="15"/>
  <c r="C3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E31" i="14"/>
  <c r="E30" i="14"/>
  <c r="E29" i="14"/>
  <c r="E28" i="14"/>
  <c r="E27" i="14"/>
  <c r="E26" i="14"/>
  <c r="E25" i="14"/>
  <c r="E24" i="14"/>
  <c r="E4" i="14"/>
  <c r="E5" i="14"/>
  <c r="E6" i="14"/>
  <c r="E7" i="14"/>
  <c r="E8" i="14"/>
  <c r="E9" i="14"/>
  <c r="E10" i="14"/>
  <c r="E11" i="14"/>
  <c r="B23" i="14"/>
  <c r="B21" i="14"/>
  <c r="B20" i="14"/>
  <c r="B19" i="14"/>
  <c r="B18" i="14"/>
  <c r="B17" i="14"/>
  <c r="B16" i="14"/>
  <c r="B15" i="14"/>
  <c r="B14" i="14"/>
  <c r="B3" i="14"/>
  <c r="E4" i="13"/>
  <c r="E7" i="13"/>
  <c r="E8" i="13"/>
  <c r="E9" i="13"/>
  <c r="E10" i="13"/>
  <c r="E11" i="13"/>
  <c r="E20" i="13"/>
  <c r="E22" i="13"/>
  <c r="E25" i="13"/>
  <c r="E26" i="13"/>
  <c r="E27" i="13"/>
  <c r="E28" i="13"/>
  <c r="E29" i="13"/>
  <c r="E31" i="13"/>
  <c r="E34" i="13"/>
  <c r="E35" i="13"/>
  <c r="E36" i="13"/>
  <c r="E37" i="13"/>
  <c r="E38" i="13"/>
  <c r="E47" i="13"/>
  <c r="E49" i="13"/>
  <c r="E52" i="13"/>
  <c r="E53" i="13"/>
  <c r="E54" i="13"/>
  <c r="E55" i="13"/>
  <c r="B51" i="13"/>
  <c r="B46" i="13"/>
  <c r="B45" i="13"/>
  <c r="B44" i="13"/>
  <c r="B43" i="13"/>
  <c r="B40" i="13"/>
  <c r="B33" i="13"/>
  <c r="B24" i="13"/>
  <c r="B21" i="13" s="1"/>
  <c r="B23" i="13" s="1"/>
  <c r="B19" i="13"/>
  <c r="B18" i="13"/>
  <c r="B17" i="13"/>
  <c r="B16" i="13"/>
  <c r="B13" i="13"/>
  <c r="B6" i="13"/>
  <c r="B3" i="13" s="1"/>
  <c r="B37" i="12"/>
  <c r="B35" i="12" s="1"/>
  <c r="E4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27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8" i="11"/>
  <c r="E7" i="11"/>
  <c r="E4" i="11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D41" i="9"/>
  <c r="C41" i="9"/>
  <c r="B41" i="9"/>
  <c r="D39" i="9"/>
  <c r="C39" i="9"/>
  <c r="B39" i="9"/>
  <c r="D38" i="9"/>
  <c r="C38" i="9"/>
  <c r="B38" i="9"/>
  <c r="D37" i="9"/>
  <c r="C37" i="9"/>
  <c r="B37" i="9"/>
  <c r="D36" i="9"/>
  <c r="C36" i="9"/>
  <c r="B36" i="9"/>
  <c r="D35" i="9"/>
  <c r="C35" i="9"/>
  <c r="B35" i="9"/>
  <c r="D34" i="9"/>
  <c r="C34" i="9"/>
  <c r="B34" i="9"/>
  <c r="D33" i="9"/>
  <c r="C33" i="9"/>
  <c r="B33" i="9"/>
  <c r="D32" i="9"/>
  <c r="C32" i="9"/>
  <c r="B32" i="9"/>
  <c r="D31" i="9"/>
  <c r="C31" i="9"/>
  <c r="B31" i="9"/>
  <c r="D30" i="9"/>
  <c r="C30" i="9"/>
  <c r="B30" i="9"/>
  <c r="D29" i="9"/>
  <c r="C29" i="9"/>
  <c r="B29" i="9"/>
  <c r="D28" i="9"/>
  <c r="C28" i="9"/>
  <c r="B28" i="9"/>
  <c r="D27" i="9"/>
  <c r="C27" i="9"/>
  <c r="B27" i="9"/>
  <c r="D26" i="9"/>
  <c r="C26" i="9"/>
  <c r="B26" i="9"/>
  <c r="D25" i="9"/>
  <c r="C25" i="9"/>
  <c r="B25" i="9"/>
  <c r="D24" i="9"/>
  <c r="C24" i="9"/>
  <c r="B24" i="9"/>
  <c r="D23" i="9"/>
  <c r="C23" i="9"/>
  <c r="B23" i="9"/>
  <c r="E20" i="9"/>
  <c r="E19" i="9"/>
  <c r="E18" i="9"/>
  <c r="E17" i="9"/>
  <c r="E36" i="9" s="1"/>
  <c r="E16" i="9"/>
  <c r="E15" i="9"/>
  <c r="E14" i="9"/>
  <c r="E13" i="9"/>
  <c r="E12" i="9"/>
  <c r="E11" i="9"/>
  <c r="E10" i="9"/>
  <c r="E9" i="9"/>
  <c r="E8" i="9"/>
  <c r="E7" i="9"/>
  <c r="E6" i="9"/>
  <c r="E5" i="9"/>
  <c r="E4" i="9"/>
  <c r="D3" i="9"/>
  <c r="C3" i="9"/>
  <c r="B3" i="9"/>
  <c r="E58" i="8"/>
  <c r="E57" i="8"/>
  <c r="E56" i="8"/>
  <c r="E55" i="8"/>
  <c r="E54" i="8"/>
  <c r="E53" i="8"/>
  <c r="E52" i="8"/>
  <c r="E51" i="8"/>
  <c r="E32" i="8" s="1"/>
  <c r="E50" i="8"/>
  <c r="E49" i="8"/>
  <c r="E48" i="8"/>
  <c r="E47" i="8"/>
  <c r="E46" i="8"/>
  <c r="E45" i="8"/>
  <c r="E44" i="8"/>
  <c r="E43" i="8"/>
  <c r="E24" i="8" s="1"/>
  <c r="E42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4" i="7"/>
  <c r="E6" i="7"/>
  <c r="E7" i="7"/>
  <c r="E8" i="7"/>
  <c r="E9" i="7"/>
  <c r="E10" i="7"/>
  <c r="E11" i="7"/>
  <c r="E12" i="7"/>
  <c r="E13" i="7"/>
  <c r="E28" i="7"/>
  <c r="E30" i="7"/>
  <c r="E31" i="7"/>
  <c r="E32" i="7"/>
  <c r="E33" i="7"/>
  <c r="E34" i="7"/>
  <c r="E35" i="7"/>
  <c r="E36" i="7"/>
  <c r="E37" i="7"/>
  <c r="B29" i="7"/>
  <c r="B27" i="7" s="1"/>
  <c r="B25" i="7"/>
  <c r="B24" i="7"/>
  <c r="B23" i="7"/>
  <c r="B22" i="7"/>
  <c r="B21" i="7"/>
  <c r="B20" i="7"/>
  <c r="B19" i="7"/>
  <c r="B18" i="7"/>
  <c r="B16" i="7"/>
  <c r="B5" i="7"/>
  <c r="C29" i="6"/>
  <c r="E5" i="6"/>
  <c r="E6" i="6"/>
  <c r="E7" i="6"/>
  <c r="E8" i="6"/>
  <c r="E10" i="6"/>
  <c r="E11" i="6"/>
  <c r="E25" i="6"/>
  <c r="E26" i="6"/>
  <c r="E27" i="6"/>
  <c r="E28" i="6"/>
  <c r="E30" i="6"/>
  <c r="E31" i="6"/>
  <c r="B29" i="6"/>
  <c r="B24" i="6"/>
  <c r="B23" i="6" s="1"/>
  <c r="B21" i="6"/>
  <c r="B20" i="6"/>
  <c r="B18" i="6"/>
  <c r="B17" i="6"/>
  <c r="B16" i="6"/>
  <c r="B15" i="6"/>
  <c r="B9" i="6"/>
  <c r="B4" i="6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46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3" i="5"/>
  <c r="B45" i="5"/>
  <c r="B3" i="5"/>
  <c r="D45" i="5"/>
  <c r="C45" i="5"/>
  <c r="D3" i="5"/>
  <c r="C3" i="5"/>
  <c r="E65" i="23" l="1"/>
  <c r="E56" i="23"/>
  <c r="E86" i="23"/>
  <c r="E73" i="23"/>
  <c r="E61" i="23"/>
  <c r="E97" i="23"/>
  <c r="E81" i="23"/>
  <c r="E59" i="23"/>
  <c r="E93" i="23"/>
  <c r="E68" i="23"/>
  <c r="E53" i="23"/>
  <c r="E51" i="23"/>
  <c r="E95" i="23"/>
  <c r="E94" i="23"/>
  <c r="E89" i="23"/>
  <c r="E80" i="23"/>
  <c r="E78" i="23"/>
  <c r="E77" i="23"/>
  <c r="E74" i="23"/>
  <c r="E69" i="23"/>
  <c r="E91" i="23"/>
  <c r="E90" i="23"/>
  <c r="E88" i="23"/>
  <c r="E87" i="23"/>
  <c r="E85" i="23"/>
  <c r="E83" i="23"/>
  <c r="E82" i="23"/>
  <c r="E79" i="23"/>
  <c r="E75" i="23"/>
  <c r="E72" i="23"/>
  <c r="E71" i="23"/>
  <c r="E70" i="23"/>
  <c r="E67" i="23"/>
  <c r="E66" i="23"/>
  <c r="E64" i="23"/>
  <c r="E63" i="23"/>
  <c r="E62" i="23"/>
  <c r="E58" i="23"/>
  <c r="E57" i="23"/>
  <c r="E55" i="23"/>
  <c r="E3" i="23"/>
  <c r="E92" i="23"/>
  <c r="E84" i="23"/>
  <c r="E76" i="23"/>
  <c r="E60" i="23"/>
  <c r="B50" i="23"/>
  <c r="E52" i="23"/>
  <c r="D50" i="23"/>
  <c r="E12" i="22"/>
  <c r="E17" i="22"/>
  <c r="E13" i="22"/>
  <c r="C11" i="22"/>
  <c r="E19" i="22"/>
  <c r="E14" i="22"/>
  <c r="E3" i="22"/>
  <c r="E16" i="22"/>
  <c r="B11" i="22"/>
  <c r="E63" i="21"/>
  <c r="E48" i="21"/>
  <c r="E41" i="21"/>
  <c r="D34" i="21"/>
  <c r="E62" i="21"/>
  <c r="E57" i="21"/>
  <c r="E55" i="21"/>
  <c r="E40" i="21"/>
  <c r="C34" i="21"/>
  <c r="E60" i="21"/>
  <c r="E59" i="21"/>
  <c r="E58" i="21"/>
  <c r="E54" i="21"/>
  <c r="E52" i="21"/>
  <c r="E51" i="21"/>
  <c r="E50" i="21"/>
  <c r="E44" i="21"/>
  <c r="E43" i="21"/>
  <c r="E42" i="21"/>
  <c r="E65" i="21"/>
  <c r="E36" i="21"/>
  <c r="E35" i="21"/>
  <c r="E3" i="21"/>
  <c r="B26" i="20"/>
  <c r="B20" i="20"/>
  <c r="B3" i="20"/>
  <c r="B47" i="18"/>
  <c r="B3" i="18"/>
  <c r="B29" i="16"/>
  <c r="B24" i="16"/>
  <c r="B7" i="16"/>
  <c r="F53" i="15"/>
  <c r="B13" i="14"/>
  <c r="B48" i="13"/>
  <c r="B50" i="13" s="1"/>
  <c r="B30" i="13"/>
  <c r="B39" i="13" s="1"/>
  <c r="B42" i="13"/>
  <c r="B12" i="13"/>
  <c r="B14" i="13"/>
  <c r="B4" i="19"/>
  <c r="B21" i="19"/>
  <c r="B27" i="19" s="1"/>
  <c r="B31" i="19"/>
  <c r="B49" i="18"/>
  <c r="B15" i="13"/>
  <c r="B32" i="13"/>
  <c r="B5" i="13"/>
  <c r="D22" i="9"/>
  <c r="C22" i="9"/>
  <c r="E41" i="9"/>
  <c r="E39" i="9"/>
  <c r="E38" i="9"/>
  <c r="E37" i="9"/>
  <c r="E35" i="9"/>
  <c r="E34" i="9"/>
  <c r="E31" i="9"/>
  <c r="E30" i="9"/>
  <c r="E29" i="9"/>
  <c r="E28" i="9"/>
  <c r="E27" i="9"/>
  <c r="E26" i="9"/>
  <c r="E23" i="9"/>
  <c r="B22" i="9"/>
  <c r="E25" i="9"/>
  <c r="E33" i="9"/>
  <c r="E32" i="9"/>
  <c r="E24" i="9"/>
  <c r="E3" i="9"/>
  <c r="E29" i="8"/>
  <c r="E36" i="8"/>
  <c r="E28" i="8"/>
  <c r="E38" i="8"/>
  <c r="E39" i="8"/>
  <c r="E37" i="8"/>
  <c r="E34" i="8"/>
  <c r="E31" i="8"/>
  <c r="E30" i="8"/>
  <c r="E26" i="8"/>
  <c r="E25" i="8"/>
  <c r="E23" i="8"/>
  <c r="E35" i="8"/>
  <c r="E33" i="8"/>
  <c r="E27" i="8"/>
  <c r="B17" i="7"/>
  <c r="B3" i="7"/>
  <c r="B19" i="6"/>
  <c r="B14" i="6"/>
  <c r="B3" i="6"/>
  <c r="E45" i="5"/>
  <c r="C27" i="10"/>
  <c r="D27" i="10"/>
  <c r="E27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6" i="10"/>
  <c r="D36" i="10"/>
  <c r="E36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4" i="10"/>
  <c r="D44" i="10"/>
  <c r="E44" i="10"/>
  <c r="C45" i="10"/>
  <c r="D45" i="10"/>
  <c r="E45" i="10"/>
  <c r="D48" i="10"/>
  <c r="D47" i="10" s="1"/>
  <c r="C48" i="10"/>
  <c r="C47" i="10" s="1"/>
  <c r="C4" i="10"/>
  <c r="D4" i="10"/>
  <c r="B4" i="10"/>
  <c r="D26" i="12"/>
  <c r="C26" i="12"/>
  <c r="B5" i="12"/>
  <c r="B33" i="11"/>
  <c r="C33" i="11"/>
  <c r="D33" i="11"/>
  <c r="E33" i="11"/>
  <c r="B34" i="11"/>
  <c r="C34" i="11"/>
  <c r="D34" i="11"/>
  <c r="E34" i="11"/>
  <c r="B36" i="11"/>
  <c r="C36" i="11"/>
  <c r="D36" i="11"/>
  <c r="E36" i="11"/>
  <c r="B37" i="11"/>
  <c r="C37" i="11"/>
  <c r="D37" i="11"/>
  <c r="E37" i="11"/>
  <c r="B38" i="11"/>
  <c r="C38" i="11"/>
  <c r="D38" i="11"/>
  <c r="E38" i="11"/>
  <c r="B39" i="11"/>
  <c r="C39" i="11"/>
  <c r="D39" i="11"/>
  <c r="E39" i="11"/>
  <c r="B40" i="11"/>
  <c r="C40" i="11"/>
  <c r="D40" i="11"/>
  <c r="E40" i="11"/>
  <c r="B41" i="11"/>
  <c r="C41" i="11"/>
  <c r="D41" i="11"/>
  <c r="E41" i="11"/>
  <c r="B42" i="11"/>
  <c r="C42" i="11"/>
  <c r="D42" i="11"/>
  <c r="E42" i="11"/>
  <c r="B43" i="11"/>
  <c r="C43" i="11"/>
  <c r="D43" i="11"/>
  <c r="E43" i="11"/>
  <c r="B44" i="11"/>
  <c r="C44" i="11"/>
  <c r="D44" i="11"/>
  <c r="E44" i="11"/>
  <c r="B45" i="11"/>
  <c r="C45" i="11"/>
  <c r="D45" i="11"/>
  <c r="E45" i="11"/>
  <c r="B46" i="11"/>
  <c r="C46" i="11"/>
  <c r="D46" i="11"/>
  <c r="E46" i="11"/>
  <c r="B47" i="11"/>
  <c r="C47" i="11"/>
  <c r="D47" i="11"/>
  <c r="E47" i="11"/>
  <c r="B48" i="11"/>
  <c r="C48" i="11"/>
  <c r="D48" i="11"/>
  <c r="E48" i="11"/>
  <c r="B49" i="11"/>
  <c r="C49" i="11"/>
  <c r="D49" i="11"/>
  <c r="E49" i="11"/>
  <c r="B50" i="11"/>
  <c r="C50" i="11"/>
  <c r="D50" i="11"/>
  <c r="E50" i="11"/>
  <c r="B53" i="11"/>
  <c r="C53" i="11"/>
  <c r="D53" i="11"/>
  <c r="E53" i="11"/>
  <c r="B30" i="11"/>
  <c r="C30" i="11"/>
  <c r="D30" i="11"/>
  <c r="E30" i="11"/>
  <c r="D61" i="11"/>
  <c r="C61" i="11"/>
  <c r="B61" i="11"/>
  <c r="D58" i="11"/>
  <c r="C58" i="11"/>
  <c r="B58" i="11"/>
  <c r="B9" i="11"/>
  <c r="D9" i="11"/>
  <c r="C9" i="11"/>
  <c r="B6" i="11"/>
  <c r="D41" i="8"/>
  <c r="C41" i="8"/>
  <c r="C3" i="8"/>
  <c r="D3" i="8"/>
  <c r="B3" i="8"/>
  <c r="D24" i="5"/>
  <c r="B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E24" i="5"/>
  <c r="C24" i="5"/>
  <c r="C3" i="25"/>
  <c r="D3" i="25"/>
  <c r="C17" i="25"/>
  <c r="D17" i="25"/>
  <c r="C6" i="24"/>
  <c r="C5" i="24" s="1"/>
  <c r="D8" i="24"/>
  <c r="C28" i="24"/>
  <c r="D28" i="24"/>
  <c r="D27" i="24" s="1"/>
  <c r="C47" i="24"/>
  <c r="C46" i="24" s="1"/>
  <c r="D47" i="24"/>
  <c r="D46" i="24" s="1"/>
  <c r="C4" i="20"/>
  <c r="C3" i="20" s="1"/>
  <c r="D4" i="20"/>
  <c r="D3" i="20" s="1"/>
  <c r="C10" i="20"/>
  <c r="D10" i="20"/>
  <c r="C21" i="20"/>
  <c r="D21" i="20"/>
  <c r="E21" i="20"/>
  <c r="C22" i="20"/>
  <c r="D22" i="20"/>
  <c r="E22" i="20"/>
  <c r="C23" i="20"/>
  <c r="D23" i="20"/>
  <c r="E23" i="20"/>
  <c r="C24" i="20"/>
  <c r="D24" i="20"/>
  <c r="E24" i="20"/>
  <c r="C25" i="20"/>
  <c r="D25" i="20"/>
  <c r="E25" i="20"/>
  <c r="C27" i="20"/>
  <c r="D27" i="20"/>
  <c r="E27" i="20"/>
  <c r="C28" i="20"/>
  <c r="D28" i="20"/>
  <c r="E28" i="20"/>
  <c r="C29" i="20"/>
  <c r="D29" i="20"/>
  <c r="E29" i="20"/>
  <c r="C30" i="20"/>
  <c r="D30" i="20"/>
  <c r="E30" i="20"/>
  <c r="C31" i="20"/>
  <c r="D31" i="20"/>
  <c r="E31" i="20"/>
  <c r="C32" i="20"/>
  <c r="D32" i="20"/>
  <c r="E32" i="20"/>
  <c r="C33" i="20"/>
  <c r="C36" i="20"/>
  <c r="D36" i="20"/>
  <c r="D49" i="20" s="1"/>
  <c r="D33" i="20" s="1"/>
  <c r="C42" i="20"/>
  <c r="D42" i="20"/>
  <c r="C7" i="19"/>
  <c r="C4" i="19" s="1"/>
  <c r="D7" i="19"/>
  <c r="D13" i="19" s="1"/>
  <c r="C20" i="19"/>
  <c r="D20" i="19"/>
  <c r="E20" i="19"/>
  <c r="C22" i="19"/>
  <c r="D22" i="19"/>
  <c r="E22" i="19"/>
  <c r="C23" i="19"/>
  <c r="D23" i="19"/>
  <c r="E23" i="19"/>
  <c r="C24" i="19"/>
  <c r="D24" i="19"/>
  <c r="E24" i="19"/>
  <c r="C25" i="19"/>
  <c r="D25" i="19"/>
  <c r="E25" i="19"/>
  <c r="C26" i="19"/>
  <c r="D26" i="19"/>
  <c r="E26" i="19"/>
  <c r="C28" i="19"/>
  <c r="D28" i="19"/>
  <c r="E28" i="19"/>
  <c r="C29" i="19"/>
  <c r="D29" i="19"/>
  <c r="E29" i="19"/>
  <c r="C35" i="19"/>
  <c r="E35" i="19" s="1"/>
  <c r="E41" i="19" s="1"/>
  <c r="D35" i="19"/>
  <c r="C6" i="18"/>
  <c r="D6" i="18"/>
  <c r="D3" i="18" s="1"/>
  <c r="C13" i="18"/>
  <c r="D13" i="18"/>
  <c r="C26" i="18"/>
  <c r="D26" i="18"/>
  <c r="C34" i="18"/>
  <c r="D34" i="18"/>
  <c r="C42" i="18"/>
  <c r="D42" i="18"/>
  <c r="D40" i="18" s="1"/>
  <c r="C48" i="18"/>
  <c r="E48" i="18" s="1"/>
  <c r="D48" i="18"/>
  <c r="C50" i="18"/>
  <c r="D50" i="18"/>
  <c r="C51" i="18"/>
  <c r="D51" i="18"/>
  <c r="C52" i="18"/>
  <c r="D52" i="18"/>
  <c r="C56" i="18"/>
  <c r="D56" i="18"/>
  <c r="C16" i="17"/>
  <c r="D16" i="17"/>
  <c r="E16" i="17"/>
  <c r="C17" i="17"/>
  <c r="D17" i="17"/>
  <c r="E17" i="17"/>
  <c r="C18" i="17"/>
  <c r="D18" i="17"/>
  <c r="E18" i="17"/>
  <c r="C19" i="17"/>
  <c r="D19" i="17"/>
  <c r="E19" i="17"/>
  <c r="C20" i="17"/>
  <c r="D20" i="17"/>
  <c r="E20" i="17"/>
  <c r="C22" i="17"/>
  <c r="D22" i="17"/>
  <c r="E22" i="17"/>
  <c r="C23" i="17"/>
  <c r="D23" i="17"/>
  <c r="E23" i="17"/>
  <c r="C24" i="17"/>
  <c r="D24" i="17"/>
  <c r="E24" i="17"/>
  <c r="C26" i="17"/>
  <c r="D26" i="17"/>
  <c r="E26" i="17"/>
  <c r="C27" i="17"/>
  <c r="D27" i="17"/>
  <c r="E27" i="17"/>
  <c r="C48" i="17"/>
  <c r="D48" i="17"/>
  <c r="E48" i="17"/>
  <c r="C49" i="17"/>
  <c r="D49" i="17"/>
  <c r="E49" i="17"/>
  <c r="C50" i="17"/>
  <c r="D50" i="17"/>
  <c r="E50" i="17"/>
  <c r="C51" i="17"/>
  <c r="D51" i="17"/>
  <c r="E51" i="17"/>
  <c r="C3" i="16"/>
  <c r="E3" i="16" s="1"/>
  <c r="D3" i="16"/>
  <c r="C8" i="16"/>
  <c r="D8" i="16"/>
  <c r="C9" i="16"/>
  <c r="D9" i="16"/>
  <c r="C11" i="16"/>
  <c r="D11" i="16"/>
  <c r="C18" i="16"/>
  <c r="E18" i="16" s="1"/>
  <c r="D18" i="16"/>
  <c r="D17" i="16" s="1"/>
  <c r="C25" i="16"/>
  <c r="D25" i="16"/>
  <c r="C26" i="16"/>
  <c r="D26" i="16"/>
  <c r="C27" i="16"/>
  <c r="D27" i="16"/>
  <c r="C30" i="16"/>
  <c r="C29" i="16" s="1"/>
  <c r="D30" i="16"/>
  <c r="D29" i="16" s="1"/>
  <c r="D33" i="15"/>
  <c r="E33" i="15"/>
  <c r="F33" i="15"/>
  <c r="D34" i="15"/>
  <c r="E34" i="15"/>
  <c r="F34" i="15"/>
  <c r="D35" i="15"/>
  <c r="E35" i="15"/>
  <c r="F35" i="15"/>
  <c r="D36" i="15"/>
  <c r="E36" i="15"/>
  <c r="F36" i="15"/>
  <c r="D37" i="15"/>
  <c r="E37" i="15"/>
  <c r="F37" i="15"/>
  <c r="D38" i="15"/>
  <c r="E38" i="15"/>
  <c r="F38" i="15"/>
  <c r="D39" i="15"/>
  <c r="E39" i="15"/>
  <c r="F39" i="15"/>
  <c r="D40" i="15"/>
  <c r="E40" i="15"/>
  <c r="F40" i="15"/>
  <c r="D41" i="15"/>
  <c r="E41" i="15"/>
  <c r="F41" i="15"/>
  <c r="D42" i="15"/>
  <c r="E42" i="15"/>
  <c r="F42" i="15"/>
  <c r="D43" i="15"/>
  <c r="E43" i="15"/>
  <c r="F43" i="15"/>
  <c r="D44" i="15"/>
  <c r="E44" i="15"/>
  <c r="F44" i="15"/>
  <c r="D45" i="15"/>
  <c r="E45" i="15"/>
  <c r="F45" i="15"/>
  <c r="D46" i="15"/>
  <c r="E46" i="15"/>
  <c r="F46" i="15"/>
  <c r="D47" i="15"/>
  <c r="E47" i="15"/>
  <c r="F47" i="15"/>
  <c r="C3" i="14"/>
  <c r="D3" i="14"/>
  <c r="C14" i="14"/>
  <c r="D14" i="14"/>
  <c r="E14" i="14"/>
  <c r="C15" i="14"/>
  <c r="D15" i="14"/>
  <c r="E15" i="14"/>
  <c r="C16" i="14"/>
  <c r="D16" i="14"/>
  <c r="E16" i="14"/>
  <c r="C17" i="14"/>
  <c r="D17" i="14"/>
  <c r="E17" i="14"/>
  <c r="C18" i="14"/>
  <c r="D18" i="14"/>
  <c r="E18" i="14"/>
  <c r="C19" i="14"/>
  <c r="D19" i="14"/>
  <c r="E19" i="14"/>
  <c r="C20" i="14"/>
  <c r="D20" i="14"/>
  <c r="E20" i="14"/>
  <c r="C21" i="14"/>
  <c r="D21" i="14"/>
  <c r="E21" i="14"/>
  <c r="C23" i="14"/>
  <c r="D23" i="14"/>
  <c r="C6" i="13"/>
  <c r="D6" i="13"/>
  <c r="D3" i="13" s="1"/>
  <c r="C13" i="13"/>
  <c r="D13" i="13"/>
  <c r="C16" i="13"/>
  <c r="D16" i="13"/>
  <c r="C17" i="13"/>
  <c r="D17" i="13"/>
  <c r="C18" i="13"/>
  <c r="D18" i="13"/>
  <c r="C19" i="13"/>
  <c r="D19" i="13"/>
  <c r="C24" i="13"/>
  <c r="C21" i="13" s="1"/>
  <c r="C23" i="13" s="1"/>
  <c r="D24" i="13"/>
  <c r="D30" i="13"/>
  <c r="C33" i="13"/>
  <c r="E33" i="13" s="1"/>
  <c r="C40" i="13"/>
  <c r="D40" i="13"/>
  <c r="C43" i="13"/>
  <c r="D43" i="13"/>
  <c r="C44" i="13"/>
  <c r="D44" i="13"/>
  <c r="C45" i="13"/>
  <c r="D45" i="13"/>
  <c r="C46" i="13"/>
  <c r="D46" i="13"/>
  <c r="C51" i="13"/>
  <c r="D51" i="13"/>
  <c r="D42" i="13" s="1"/>
  <c r="C5" i="12"/>
  <c r="C3" i="12" s="1"/>
  <c r="D5" i="12"/>
  <c r="D3" i="12" s="1"/>
  <c r="C20" i="12"/>
  <c r="D20" i="12"/>
  <c r="C22" i="12"/>
  <c r="D22" i="12"/>
  <c r="C23" i="12"/>
  <c r="D23" i="12"/>
  <c r="C24" i="12"/>
  <c r="D24" i="12"/>
  <c r="C25" i="12"/>
  <c r="D25" i="12"/>
  <c r="C27" i="12"/>
  <c r="D27" i="12"/>
  <c r="C28" i="12"/>
  <c r="D28" i="12"/>
  <c r="C29" i="12"/>
  <c r="D29" i="12"/>
  <c r="C30" i="12"/>
  <c r="D30" i="12"/>
  <c r="C31" i="12"/>
  <c r="D31" i="12"/>
  <c r="C32" i="12"/>
  <c r="D32" i="12"/>
  <c r="C33" i="12"/>
  <c r="D33" i="12"/>
  <c r="C37" i="12"/>
  <c r="C35" i="12" s="1"/>
  <c r="D37" i="12"/>
  <c r="D35" i="12" s="1"/>
  <c r="C6" i="11"/>
  <c r="D6" i="11"/>
  <c r="C3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C23" i="8"/>
  <c r="D23" i="8"/>
  <c r="C24" i="8"/>
  <c r="D24" i="8"/>
  <c r="C25" i="8"/>
  <c r="D25" i="8"/>
  <c r="C26" i="8"/>
  <c r="D26" i="8"/>
  <c r="C27" i="8"/>
  <c r="D27" i="8"/>
  <c r="C28" i="8"/>
  <c r="D28" i="8"/>
  <c r="C29" i="8"/>
  <c r="D29" i="8"/>
  <c r="C30" i="8"/>
  <c r="D30" i="8"/>
  <c r="C31" i="8"/>
  <c r="D31" i="8"/>
  <c r="C32" i="8"/>
  <c r="D32" i="8"/>
  <c r="C33" i="8"/>
  <c r="D33" i="8"/>
  <c r="C34" i="8"/>
  <c r="D34" i="8"/>
  <c r="C35" i="8"/>
  <c r="D35" i="8"/>
  <c r="C36" i="8"/>
  <c r="D36" i="8"/>
  <c r="C37" i="8"/>
  <c r="D37" i="8"/>
  <c r="C38" i="8"/>
  <c r="D38" i="8"/>
  <c r="C39" i="8"/>
  <c r="D39" i="8"/>
  <c r="C5" i="7"/>
  <c r="C3" i="7" s="1"/>
  <c r="D5" i="7"/>
  <c r="D3" i="7" s="1"/>
  <c r="C16" i="7"/>
  <c r="D16" i="7"/>
  <c r="C18" i="7"/>
  <c r="D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C29" i="7"/>
  <c r="C27" i="7" s="1"/>
  <c r="D29" i="7"/>
  <c r="C4" i="6"/>
  <c r="D4" i="6"/>
  <c r="C9" i="6"/>
  <c r="C19" i="6" s="1"/>
  <c r="D9" i="6"/>
  <c r="C15" i="6"/>
  <c r="D15" i="6"/>
  <c r="C16" i="6"/>
  <c r="D16" i="6"/>
  <c r="C17" i="6"/>
  <c r="D17" i="6"/>
  <c r="C18" i="6"/>
  <c r="E18" i="6" s="1"/>
  <c r="D18" i="6"/>
  <c r="C20" i="6"/>
  <c r="D20" i="6"/>
  <c r="C21" i="6"/>
  <c r="D21" i="6"/>
  <c r="C24" i="6"/>
  <c r="C23" i="6" s="1"/>
  <c r="D24" i="6"/>
  <c r="D29" i="6"/>
  <c r="E29" i="6" s="1"/>
  <c r="C3" i="4"/>
  <c r="D3" i="4"/>
  <c r="E3" i="4"/>
  <c r="F3" i="4"/>
  <c r="B4" i="4"/>
  <c r="B5" i="4"/>
  <c r="B6" i="4"/>
  <c r="B7" i="4"/>
  <c r="B8" i="4"/>
  <c r="C10" i="4"/>
  <c r="D10" i="4"/>
  <c r="E10" i="4"/>
  <c r="F10" i="4"/>
  <c r="B11" i="4"/>
  <c r="B12" i="4"/>
  <c r="B13" i="4"/>
  <c r="B14" i="4"/>
  <c r="B15" i="4"/>
  <c r="B3" i="3"/>
  <c r="B4" i="3"/>
  <c r="B5" i="3"/>
  <c r="B6" i="3"/>
  <c r="B8" i="3"/>
  <c r="B9" i="3"/>
  <c r="B10" i="3"/>
  <c r="B11" i="3"/>
  <c r="B13" i="3"/>
  <c r="B14" i="3"/>
  <c r="B15" i="3"/>
  <c r="B16" i="3"/>
  <c r="B18" i="3"/>
  <c r="B19" i="3"/>
  <c r="B20" i="3"/>
  <c r="B21" i="3"/>
  <c r="B23" i="3"/>
  <c r="B24" i="3"/>
  <c r="B25" i="3"/>
  <c r="B26" i="3"/>
  <c r="B28" i="3"/>
  <c r="B29" i="3"/>
  <c r="B30" i="3"/>
  <c r="B31" i="3"/>
  <c r="B33" i="3"/>
  <c r="B34" i="3"/>
  <c r="B35" i="3"/>
  <c r="B36" i="3"/>
  <c r="B37" i="3"/>
  <c r="B38" i="3"/>
  <c r="B39" i="3"/>
  <c r="B40" i="3"/>
  <c r="B41" i="3"/>
  <c r="B42" i="3"/>
  <c r="B44" i="3"/>
  <c r="B45" i="3"/>
  <c r="D35" i="11" l="1"/>
  <c r="D32" i="11"/>
  <c r="C35" i="11"/>
  <c r="C32" i="11"/>
  <c r="B55" i="11"/>
  <c r="B57" i="11" s="1"/>
  <c r="B35" i="11"/>
  <c r="E9" i="11"/>
  <c r="E35" i="11" s="1"/>
  <c r="B32" i="11"/>
  <c r="E6" i="11"/>
  <c r="E32" i="11" s="1"/>
  <c r="E7" i="19"/>
  <c r="E13" i="19" s="1"/>
  <c r="B33" i="19"/>
  <c r="E3" i="25"/>
  <c r="E46" i="24"/>
  <c r="E28" i="24"/>
  <c r="D6" i="24"/>
  <c r="D5" i="24" s="1"/>
  <c r="E5" i="24" s="1"/>
  <c r="E8" i="24"/>
  <c r="E47" i="24"/>
  <c r="C27" i="24"/>
  <c r="E27" i="24" s="1"/>
  <c r="E50" i="23"/>
  <c r="E11" i="22"/>
  <c r="E34" i="21"/>
  <c r="E42" i="20"/>
  <c r="E36" i="20"/>
  <c r="E20" i="20" s="1"/>
  <c r="D26" i="20"/>
  <c r="C26" i="20"/>
  <c r="E10" i="20"/>
  <c r="E4" i="20"/>
  <c r="E3" i="20"/>
  <c r="E50" i="18"/>
  <c r="E51" i="18"/>
  <c r="E42" i="18"/>
  <c r="D49" i="18"/>
  <c r="E34" i="18"/>
  <c r="E26" i="18"/>
  <c r="E13" i="18"/>
  <c r="E6" i="18"/>
  <c r="E56" i="18"/>
  <c r="E52" i="18"/>
  <c r="D23" i="16"/>
  <c r="E27" i="16"/>
  <c r="E26" i="16"/>
  <c r="E25" i="16"/>
  <c r="E11" i="16"/>
  <c r="E9" i="16"/>
  <c r="E8" i="16"/>
  <c r="E29" i="16"/>
  <c r="E30" i="16"/>
  <c r="B23" i="16"/>
  <c r="E23" i="14"/>
  <c r="D13" i="14"/>
  <c r="E3" i="14"/>
  <c r="E51" i="13"/>
  <c r="E46" i="13"/>
  <c r="E45" i="13"/>
  <c r="E44" i="13"/>
  <c r="E43" i="13"/>
  <c r="E40" i="13"/>
  <c r="E18" i="13"/>
  <c r="E6" i="13"/>
  <c r="E19" i="13"/>
  <c r="E17" i="13"/>
  <c r="D15" i="13"/>
  <c r="E16" i="13"/>
  <c r="E13" i="13"/>
  <c r="C42" i="13"/>
  <c r="E42" i="13" s="1"/>
  <c r="E24" i="13"/>
  <c r="B41" i="13"/>
  <c r="E5" i="12"/>
  <c r="D19" i="20"/>
  <c r="B18" i="19"/>
  <c r="B3" i="19"/>
  <c r="B5" i="19" s="1"/>
  <c r="C13" i="19"/>
  <c r="D54" i="18"/>
  <c r="D47" i="18" s="1"/>
  <c r="D24" i="16"/>
  <c r="C48" i="13"/>
  <c r="C3" i="13"/>
  <c r="C30" i="13"/>
  <c r="C15" i="13"/>
  <c r="B3" i="12"/>
  <c r="E3" i="12" s="1"/>
  <c r="D19" i="12"/>
  <c r="C55" i="11"/>
  <c r="C57" i="11" s="1"/>
  <c r="B3" i="11"/>
  <c r="D55" i="11"/>
  <c r="D57" i="11" s="1"/>
  <c r="B3" i="10"/>
  <c r="E4" i="10"/>
  <c r="D26" i="10"/>
  <c r="C26" i="10"/>
  <c r="C25" i="10"/>
  <c r="D3" i="10"/>
  <c r="D25" i="10" s="1"/>
  <c r="B48" i="10"/>
  <c r="E22" i="9"/>
  <c r="E3" i="8"/>
  <c r="E23" i="7"/>
  <c r="E16" i="7"/>
  <c r="E25" i="7"/>
  <c r="E24" i="7"/>
  <c r="E22" i="7"/>
  <c r="E21" i="7"/>
  <c r="E20" i="7"/>
  <c r="E19" i="7"/>
  <c r="E18" i="7"/>
  <c r="E29" i="7"/>
  <c r="E5" i="7"/>
  <c r="B15" i="7"/>
  <c r="E3" i="7"/>
  <c r="D19" i="6"/>
  <c r="E17" i="6"/>
  <c r="E21" i="6"/>
  <c r="D3" i="6"/>
  <c r="E20" i="6"/>
  <c r="E16" i="6"/>
  <c r="D14" i="6"/>
  <c r="E15" i="6"/>
  <c r="E24" i="6"/>
  <c r="C3" i="6"/>
  <c r="E3" i="6" s="1"/>
  <c r="E9" i="6"/>
  <c r="E19" i="6"/>
  <c r="E4" i="6"/>
  <c r="B13" i="6"/>
  <c r="D23" i="6"/>
  <c r="D13" i="6" s="1"/>
  <c r="B3" i="4"/>
  <c r="C21" i="12"/>
  <c r="D3" i="11"/>
  <c r="C3" i="11"/>
  <c r="D22" i="8"/>
  <c r="C22" i="8"/>
  <c r="C40" i="18"/>
  <c r="E40" i="18" s="1"/>
  <c r="C49" i="18"/>
  <c r="C41" i="19"/>
  <c r="C21" i="19"/>
  <c r="C27" i="19" s="1"/>
  <c r="C32" i="19"/>
  <c r="C19" i="12"/>
  <c r="D27" i="7"/>
  <c r="E27" i="7" s="1"/>
  <c r="D17" i="7"/>
  <c r="C15" i="7"/>
  <c r="C3" i="19"/>
  <c r="C5" i="19" s="1"/>
  <c r="C13" i="14"/>
  <c r="C19" i="20"/>
  <c r="D32" i="13"/>
  <c r="B10" i="4"/>
  <c r="D5" i="13"/>
  <c r="C17" i="16"/>
  <c r="E17" i="16" s="1"/>
  <c r="C24" i="16"/>
  <c r="C14" i="6"/>
  <c r="D7" i="16"/>
  <c r="C54" i="18"/>
  <c r="D32" i="19"/>
  <c r="C7" i="16"/>
  <c r="E7" i="16" s="1"/>
  <c r="C17" i="7"/>
  <c r="D21" i="12"/>
  <c r="D48" i="13"/>
  <c r="D39" i="13" s="1"/>
  <c r="D41" i="13" s="1"/>
  <c r="D21" i="13"/>
  <c r="E21" i="13" s="1"/>
  <c r="D21" i="19"/>
  <c r="D27" i="19" s="1"/>
  <c r="D4" i="19"/>
  <c r="E4" i="19" s="1"/>
  <c r="C3" i="18"/>
  <c r="E3" i="18" s="1"/>
  <c r="D20" i="20"/>
  <c r="C20" i="20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E49" i="1"/>
  <c r="D49" i="1"/>
  <c r="C49" i="1"/>
  <c r="B49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3" i="1" s="1"/>
  <c r="F21" i="1"/>
  <c r="C3" i="1"/>
  <c r="D3" i="1"/>
  <c r="E3" i="1"/>
  <c r="B3" i="1"/>
  <c r="E3" i="11" l="1"/>
  <c r="E5" i="11" s="1"/>
  <c r="B29" i="11"/>
  <c r="E32" i="19"/>
  <c r="E21" i="19"/>
  <c r="E27" i="19" s="1"/>
  <c r="B17" i="19"/>
  <c r="B19" i="19" s="1"/>
  <c r="E6" i="24"/>
  <c r="E26" i="20"/>
  <c r="E54" i="18"/>
  <c r="E49" i="18"/>
  <c r="E24" i="16"/>
  <c r="E13" i="14"/>
  <c r="E15" i="13"/>
  <c r="C39" i="13"/>
  <c r="E39" i="13" s="1"/>
  <c r="E41" i="13" s="1"/>
  <c r="C50" i="13"/>
  <c r="E48" i="13"/>
  <c r="E50" i="13" s="1"/>
  <c r="E30" i="13"/>
  <c r="C32" i="13"/>
  <c r="E32" i="13" s="1"/>
  <c r="C12" i="13"/>
  <c r="E3" i="13"/>
  <c r="E5" i="13" s="1"/>
  <c r="C5" i="13"/>
  <c r="D5" i="11"/>
  <c r="D29" i="11"/>
  <c r="C5" i="11"/>
  <c r="C29" i="11"/>
  <c r="B5" i="11"/>
  <c r="E26" i="10"/>
  <c r="B47" i="10"/>
  <c r="E48" i="10"/>
  <c r="E3" i="10"/>
  <c r="B26" i="10"/>
  <c r="E17" i="7"/>
  <c r="E14" i="6"/>
  <c r="E23" i="6"/>
  <c r="C13" i="6"/>
  <c r="E13" i="6" s="1"/>
  <c r="F34" i="1"/>
  <c r="C31" i="19"/>
  <c r="D18" i="19"/>
  <c r="D3" i="19"/>
  <c r="D5" i="19" s="1"/>
  <c r="E18" i="19"/>
  <c r="C47" i="18"/>
  <c r="E47" i="18" s="1"/>
  <c r="D31" i="19"/>
  <c r="D33" i="19" s="1"/>
  <c r="C23" i="16"/>
  <c r="E23" i="16" s="1"/>
  <c r="C18" i="19"/>
  <c r="D23" i="13"/>
  <c r="E23" i="13" s="1"/>
  <c r="D15" i="7"/>
  <c r="E15" i="7" s="1"/>
  <c r="D50" i="13"/>
  <c r="D12" i="13"/>
  <c r="D14" i="13" s="1"/>
  <c r="F42" i="1"/>
  <c r="F35" i="1"/>
  <c r="F41" i="1"/>
  <c r="B26" i="1"/>
  <c r="C26" i="1"/>
  <c r="F28" i="1"/>
  <c r="F27" i="1"/>
  <c r="F33" i="1"/>
  <c r="D26" i="1"/>
  <c r="F44" i="1"/>
  <c r="F40" i="1"/>
  <c r="F39" i="1"/>
  <c r="F38" i="1"/>
  <c r="F37" i="1"/>
  <c r="F36" i="1"/>
  <c r="F32" i="1"/>
  <c r="F31" i="1"/>
  <c r="F30" i="1"/>
  <c r="F29" i="1"/>
  <c r="F49" i="1"/>
  <c r="E26" i="1"/>
  <c r="F3" i="1"/>
  <c r="E29" i="11" l="1"/>
  <c r="E31" i="19"/>
  <c r="E33" i="19" s="1"/>
  <c r="E3" i="19"/>
  <c r="E5" i="19" s="1"/>
  <c r="C41" i="13"/>
  <c r="E12" i="13"/>
  <c r="E14" i="13" s="1"/>
  <c r="C14" i="13"/>
  <c r="C17" i="19"/>
  <c r="C19" i="19" s="1"/>
  <c r="E25" i="10"/>
  <c r="B25" i="10"/>
  <c r="E47" i="10"/>
  <c r="C33" i="19"/>
  <c r="D17" i="19"/>
  <c r="D19" i="19" s="1"/>
  <c r="F26" i="1"/>
  <c r="E17" i="19" l="1"/>
  <c r="E19" i="19" s="1"/>
  <c r="B36" i="8"/>
  <c r="B39" i="8"/>
  <c r="B26" i="8"/>
  <c r="B28" i="8"/>
  <c r="B32" i="8"/>
  <c r="B34" i="8"/>
  <c r="B23" i="8"/>
  <c r="B30" i="8"/>
  <c r="B27" i="8"/>
  <c r="B37" i="8"/>
  <c r="B24" i="8"/>
  <c r="B38" i="8"/>
  <c r="B31" i="8"/>
  <c r="B33" i="8"/>
  <c r="B35" i="8"/>
  <c r="B25" i="8"/>
  <c r="B29" i="8"/>
  <c r="B41" i="8" l="1"/>
  <c r="B22" i="8" l="1"/>
  <c r="E41" i="8"/>
  <c r="E22" i="8" s="1"/>
  <c r="B20" i="12"/>
  <c r="E36" i="12"/>
  <c r="E20" i="12" s="1"/>
  <c r="B30" i="12"/>
  <c r="B31" i="12"/>
  <c r="E43" i="12"/>
  <c r="E27" i="12" s="1"/>
  <c r="B27" i="12"/>
  <c r="B24" i="12"/>
  <c r="E40" i="12"/>
  <c r="E24" i="12" s="1"/>
  <c r="E47" i="12"/>
  <c r="E31" i="12" s="1"/>
  <c r="B26" i="12"/>
  <c r="E46" i="12"/>
  <c r="E30" i="12" s="1"/>
  <c r="E42" i="12"/>
  <c r="E26" i="12" s="1"/>
  <c r="B29" i="12"/>
  <c r="E45" i="12"/>
  <c r="E29" i="12" s="1"/>
  <c r="E48" i="12"/>
  <c r="E32" i="12" s="1"/>
  <c r="B32" i="12"/>
  <c r="E38" i="12"/>
  <c r="E22" i="12" s="1"/>
  <c r="B22" i="12"/>
  <c r="E49" i="12"/>
  <c r="E33" i="12" s="1"/>
  <c r="B33" i="12"/>
  <c r="E39" i="12"/>
  <c r="E23" i="12" s="1"/>
  <c r="B23" i="12"/>
  <c r="E44" i="12"/>
  <c r="E28" i="12" s="1"/>
  <c r="B28" i="12"/>
  <c r="E41" i="12"/>
  <c r="E25" i="12" s="1"/>
  <c r="B25" i="12"/>
  <c r="E37" i="12"/>
  <c r="E21" i="12" s="1"/>
  <c r="B21" i="12"/>
  <c r="B19" i="12"/>
  <c r="E35" i="12"/>
  <c r="E19" i="12" s="1"/>
  <c r="E32" i="15"/>
  <c r="C32" i="15"/>
  <c r="F3" i="15"/>
  <c r="F32" i="15" s="1"/>
  <c r="D32" i="15"/>
  <c r="B19" i="20"/>
  <c r="E35" i="20"/>
  <c r="E19" i="20" s="1"/>
  <c r="B49" i="20"/>
  <c r="B33" i="20" s="1"/>
  <c r="E49" i="20" l="1"/>
  <c r="E33" i="20" s="1"/>
</calcChain>
</file>

<file path=xl/sharedStrings.xml><?xml version="1.0" encoding="utf-8"?>
<sst xmlns="http://schemas.openxmlformats.org/spreadsheetml/2006/main" count="1492" uniqueCount="564">
  <si>
    <t xml:space="preserve">     All persons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</si>
  <si>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</si>
  <si>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</si>
  <si>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</si>
  <si>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</si>
  <si>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</si>
  <si>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</si>
  <si>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</si>
  <si>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</si>
  <si>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</si>
  <si>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</si>
  <si>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tp 54 years</t>
  </si>
  <si>
    <t>55 to 59 years</t>
  </si>
  <si>
    <t>60 to 64 years</t>
  </si>
  <si>
    <t>65 to 69 years</t>
  </si>
  <si>
    <t>70 to 74 years</t>
  </si>
  <si>
    <t>75 to 79 years</t>
  </si>
  <si>
    <t>80 to 84  years</t>
  </si>
  <si>
    <t>85 years and over</t>
  </si>
  <si>
    <t>16 years and over</t>
  </si>
  <si>
    <t>Median</t>
  </si>
  <si>
    <t xml:space="preserve">    Females</t>
  </si>
  <si>
    <t xml:space="preserve">      Males</t>
  </si>
  <si>
    <t>Total</t>
  </si>
  <si>
    <t xml:space="preserve">      Women 15 to 19 years</t>
  </si>
  <si>
    <t xml:space="preserve">   Children ever born</t>
  </si>
  <si>
    <t>Women ever married</t>
  </si>
  <si>
    <t xml:space="preserve">      Women 20 to 24 years</t>
  </si>
  <si>
    <t xml:space="preserve">      Women 25 to 29 years</t>
  </si>
  <si>
    <t xml:space="preserve">      Women 30 to 34 years</t>
  </si>
  <si>
    <t xml:space="preserve">      Women 35 to 39 years</t>
  </si>
  <si>
    <t xml:space="preserve">      Women 40 to 4 years</t>
  </si>
  <si>
    <t xml:space="preserve">      Women 45 to 49 years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</si>
  <si>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</si>
  <si>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</si>
  <si>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</si>
  <si>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</si>
  <si>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</si>
  <si>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</si>
  <si>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</si>
  <si>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or more children</t>
  </si>
  <si>
    <t>Eastern</t>
  </si>
  <si>
    <t>Western</t>
  </si>
  <si>
    <t>Swains</t>
  </si>
  <si>
    <t>Source: 1990 Census Printed Report CPH-6-CNMI</t>
  </si>
  <si>
    <t>Fertility</t>
  </si>
  <si>
    <t>Divorced</t>
  </si>
  <si>
    <t>Widowed</t>
  </si>
  <si>
    <t>Searatead</t>
  </si>
  <si>
    <t>Now married, except separated</t>
  </si>
  <si>
    <t>Never married</t>
  </si>
  <si>
    <t xml:space="preserve">    Females 15 years and over</t>
  </si>
  <si>
    <t xml:space="preserve">    Males 15 years and over</t>
  </si>
  <si>
    <t>Marital Status</t>
  </si>
  <si>
    <t>Elsewhere</t>
  </si>
  <si>
    <t xml:space="preserve">   Hawaii</t>
  </si>
  <si>
    <t xml:space="preserve">   California</t>
  </si>
  <si>
    <t>United States</t>
  </si>
  <si>
    <t xml:space="preserve">   Other Asia</t>
  </si>
  <si>
    <t xml:space="preserve">   Vietanem</t>
  </si>
  <si>
    <t xml:space="preserve">   Taiwan</t>
  </si>
  <si>
    <t xml:space="preserve">   Philippines</t>
  </si>
  <si>
    <t xml:space="preserve">   China</t>
  </si>
  <si>
    <t xml:space="preserve">   Korea</t>
  </si>
  <si>
    <t xml:space="preserve">   Japan</t>
  </si>
  <si>
    <t>Asia</t>
  </si>
  <si>
    <t>Other Pacific Islands</t>
  </si>
  <si>
    <t xml:space="preserve">     Females</t>
  </si>
  <si>
    <t xml:space="preserve">     Males</t>
  </si>
  <si>
    <t xml:space="preserve">     All peraons</t>
  </si>
  <si>
    <t>Birthplace</t>
  </si>
  <si>
    <t xml:space="preserve">    Temporary residence</t>
  </si>
  <si>
    <t xml:space="preserve">    Permanent residence</t>
  </si>
  <si>
    <t>Not a citizen or national</t>
  </si>
  <si>
    <t xml:space="preserve">    Naturalized citizen</t>
  </si>
  <si>
    <t xml:space="preserve">    Born abroad, US parents</t>
  </si>
  <si>
    <t xml:space="preserve">    Born in US or other US Area</t>
  </si>
  <si>
    <t xml:space="preserve">    Born in this Area</t>
  </si>
  <si>
    <t>Citizen or National</t>
  </si>
  <si>
    <t xml:space="preserve">       Males</t>
  </si>
  <si>
    <t>Citizenship</t>
  </si>
  <si>
    <t xml:space="preserve">   Before 1960</t>
  </si>
  <si>
    <t xml:space="preserve">   1960 to 1969</t>
  </si>
  <si>
    <t xml:space="preserve">   1970 to 1974</t>
  </si>
  <si>
    <t xml:space="preserve">   1975 to 1979</t>
  </si>
  <si>
    <t xml:space="preserve">   1980 to 1984</t>
  </si>
  <si>
    <t xml:space="preserve">   1985 or 1986</t>
  </si>
  <si>
    <t xml:space="preserve">   1987 or 1988</t>
  </si>
  <si>
    <t xml:space="preserve">   1989 or 1990</t>
  </si>
  <si>
    <t>Born outside this Area</t>
  </si>
  <si>
    <t>Born in this Area</t>
  </si>
  <si>
    <t xml:space="preserve">      All persons</t>
  </si>
  <si>
    <t>Year of entry</t>
  </si>
  <si>
    <t>Mother's Birthplace</t>
  </si>
  <si>
    <t>Not reported</t>
  </si>
  <si>
    <t>Multiple ethnic groups</t>
  </si>
  <si>
    <t xml:space="preserve">   Other single ethnic group</t>
  </si>
  <si>
    <t xml:space="preserve">   Black</t>
  </si>
  <si>
    <t xml:space="preserve">   White</t>
  </si>
  <si>
    <t xml:space="preserve">      Other Asian</t>
  </si>
  <si>
    <t xml:space="preserve">      Korean</t>
  </si>
  <si>
    <t xml:space="preserve">      Japanese</t>
  </si>
  <si>
    <t xml:space="preserve">      Filipino</t>
  </si>
  <si>
    <t xml:space="preserve">      Chinese</t>
  </si>
  <si>
    <t xml:space="preserve">   Asian</t>
  </si>
  <si>
    <t xml:space="preserve">   Other Pacific Islands</t>
  </si>
  <si>
    <t>Single ethnic group</t>
  </si>
  <si>
    <t xml:space="preserve">      Females</t>
  </si>
  <si>
    <t>Ethnic origin</t>
  </si>
  <si>
    <t xml:space="preserve">   Elsewhere</t>
  </si>
  <si>
    <t xml:space="preserve">   United States</t>
  </si>
  <si>
    <t xml:space="preserve">      Other Asia</t>
  </si>
  <si>
    <t xml:space="preserve">      Vietnam</t>
  </si>
  <si>
    <t xml:space="preserve">      Taiwan</t>
  </si>
  <si>
    <t xml:space="preserve">      Philippines</t>
  </si>
  <si>
    <t xml:space="preserve">      china</t>
  </si>
  <si>
    <t xml:space="preserve">      Korea</t>
  </si>
  <si>
    <t xml:space="preserve">      Japan</t>
  </si>
  <si>
    <t xml:space="preserve">   Asia</t>
  </si>
  <si>
    <t>Outside this Area in 1985</t>
  </si>
  <si>
    <t>Different house in this Area</t>
  </si>
  <si>
    <t xml:space="preserve">              Percent</t>
  </si>
  <si>
    <t>Same house in this Area in 1985</t>
  </si>
  <si>
    <t xml:space="preserve">    Persons 5 years and over</t>
  </si>
  <si>
    <t>Residence in 1985</t>
  </si>
  <si>
    <t xml:space="preserve">    Other languages</t>
  </si>
  <si>
    <t xml:space="preserve">        Other Asian languages</t>
  </si>
  <si>
    <t xml:space="preserve">        Philippines lang</t>
  </si>
  <si>
    <t xml:space="preserve">        Korean</t>
  </si>
  <si>
    <t xml:space="preserve">       Japanese</t>
  </si>
  <si>
    <t xml:space="preserve">        Chinese</t>
  </si>
  <si>
    <t xml:space="preserve">    Asian languages</t>
  </si>
  <si>
    <t xml:space="preserve">    Other Pacific Islander Language</t>
  </si>
  <si>
    <t>Speak language other than English at home</t>
  </si>
  <si>
    <t>Speak only English at home</t>
  </si>
  <si>
    <t xml:space="preserve">       Females</t>
  </si>
  <si>
    <t xml:space="preserve">      Persons 5 years and over</t>
  </si>
  <si>
    <t>Language Spoken at Home</t>
  </si>
  <si>
    <t xml:space="preserve">    Does not speak English</t>
  </si>
  <si>
    <t xml:space="preserve">    Less frequently than English</t>
  </si>
  <si>
    <t xml:space="preserve">    Both equally often</t>
  </si>
  <si>
    <t xml:space="preserve">    More frequently than English</t>
  </si>
  <si>
    <t>Speak other language at home</t>
  </si>
  <si>
    <t xml:space="preserve">             Percent</t>
  </si>
  <si>
    <t xml:space="preserve">         Females</t>
  </si>
  <si>
    <t xml:space="preserve">          Males</t>
  </si>
  <si>
    <t xml:space="preserve">         Persons 5 to 17 years</t>
  </si>
  <si>
    <t xml:space="preserve">         Persons 5 years and over</t>
  </si>
  <si>
    <t>Frequency of English Use</t>
  </si>
  <si>
    <t xml:space="preserve">   Public school</t>
  </si>
  <si>
    <t>College</t>
  </si>
  <si>
    <t>High school (grades 9 to 12)</t>
  </si>
  <si>
    <t>Elementary school (Grades 1 to 8)</t>
  </si>
  <si>
    <t>Preprimary school</t>
  </si>
  <si>
    <t xml:space="preserve">     Females 3 years and over and enrolled</t>
  </si>
  <si>
    <t xml:space="preserve">     Males 3 years and over and enrolled</t>
  </si>
  <si>
    <t xml:space="preserve">     Persons 3 years and over and enrolled</t>
  </si>
  <si>
    <t>School Attendance</t>
  </si>
  <si>
    <t>Percent Bachelor's degree or higher</t>
  </si>
  <si>
    <t>Percent some college or higher</t>
  </si>
  <si>
    <t>Percent high school graduate or higher</t>
  </si>
  <si>
    <t xml:space="preserve">     Persons 25 to 34 years</t>
  </si>
  <si>
    <t xml:space="preserve">     Persons 18 to 24 years</t>
  </si>
  <si>
    <t>Percent Bachelor's Degree or higher</t>
  </si>
  <si>
    <t>Graduate or professional degree</t>
  </si>
  <si>
    <t>Bachelor's degree</t>
  </si>
  <si>
    <t>Associate degree, academic program</t>
  </si>
  <si>
    <t>Associate degree, occupational program</t>
  </si>
  <si>
    <t>Some college, no degree</t>
  </si>
  <si>
    <t>High school graduate, inlc equivalency</t>
  </si>
  <si>
    <t>4 years, no diploma</t>
  </si>
  <si>
    <t>3 years</t>
  </si>
  <si>
    <t>2 years</t>
  </si>
  <si>
    <t>1 year</t>
  </si>
  <si>
    <t>High school:</t>
  </si>
  <si>
    <t>8 years</t>
  </si>
  <si>
    <t>7 years</t>
  </si>
  <si>
    <t>5 and 6 years</t>
  </si>
  <si>
    <t>1 to 4 years</t>
  </si>
  <si>
    <t>Elemenary:</t>
  </si>
  <si>
    <t>None</t>
  </si>
  <si>
    <t xml:space="preserve">       Females 25 years and over</t>
  </si>
  <si>
    <t>Literacy and VoEd</t>
  </si>
  <si>
    <t xml:space="preserve">       Males 25 years and over</t>
  </si>
  <si>
    <t xml:space="preserve">       Persons 25 years and over</t>
  </si>
  <si>
    <t>Educational Attainment</t>
  </si>
  <si>
    <t>Did not complete requirements for a program</t>
  </si>
  <si>
    <t xml:space="preserve">    Not in this Area</t>
  </si>
  <si>
    <t xml:space="preserve">    In this Area</t>
  </si>
  <si>
    <t>Completed requirements for a program</t>
  </si>
  <si>
    <t xml:space="preserve">     Females 16 to 64 years</t>
  </si>
  <si>
    <t xml:space="preserve">     Males 16 to 64 years</t>
  </si>
  <si>
    <t xml:space="preserve">     Persons 16 to 64 years</t>
  </si>
  <si>
    <t>VOCATIONAL TRAINING</t>
  </si>
  <si>
    <t>Cannot read and write</t>
  </si>
  <si>
    <t>Can read and write in any language</t>
  </si>
  <si>
    <t xml:space="preserve">       Females 10 years and over</t>
  </si>
  <si>
    <t xml:space="preserve">       Males 10 years and over</t>
  </si>
  <si>
    <t xml:space="preserve">       Persons 10 years and over</t>
  </si>
  <si>
    <t>Literacy and Vocational training</t>
  </si>
  <si>
    <t xml:space="preserve">   With a self-care limitation</t>
  </si>
  <si>
    <t xml:space="preserve">   With a mobility limitation</t>
  </si>
  <si>
    <t>With a mobility or self-care limitation</t>
  </si>
  <si>
    <t xml:space="preserve">      Civilian noninstitutional Females 65 years and over</t>
  </si>
  <si>
    <t xml:space="preserve">      Civilian noninstitutional Males 65 years and over</t>
  </si>
  <si>
    <t xml:space="preserve">      Civilian noninstitutional persons 65 years and over</t>
  </si>
  <si>
    <t xml:space="preserve">      In labor force</t>
  </si>
  <si>
    <t>No work disability</t>
  </si>
  <si>
    <t xml:space="preserve">   Prevented from working</t>
  </si>
  <si>
    <t>With a work disability</t>
  </si>
  <si>
    <t xml:space="preserve">     Civilian noninstitutional Females 16 to 64 years</t>
  </si>
  <si>
    <t xml:space="preserve">     Civilian noninstitutional Males 16 to 64 years</t>
  </si>
  <si>
    <t xml:space="preserve">     Civilian noninstitutional persons 16 to 64 years</t>
  </si>
  <si>
    <t>Disability</t>
  </si>
  <si>
    <t>Other civilians</t>
  </si>
  <si>
    <t xml:space="preserve">   Other dependent</t>
  </si>
  <si>
    <t xml:space="preserve">   Of active-duty member</t>
  </si>
  <si>
    <t>Military dependent</t>
  </si>
  <si>
    <t>In Armed Forces</t>
  </si>
  <si>
    <t xml:space="preserve">       All persons</t>
  </si>
  <si>
    <t>MILITARY DEPENDENCY</t>
  </si>
  <si>
    <t>Not receiving military benefits</t>
  </si>
  <si>
    <t>Receiving military benefits</t>
  </si>
  <si>
    <t xml:space="preserve">     Civilian veterans 16 years and over</t>
  </si>
  <si>
    <t>MILITARY BENEFITS</t>
  </si>
  <si>
    <t>20 or more years</t>
  </si>
  <si>
    <t>11 to 19 years</t>
  </si>
  <si>
    <t>2 to 10 years</t>
  </si>
  <si>
    <t>Less than 2 years</t>
  </si>
  <si>
    <t>LENGTH OF SERVICE</t>
  </si>
  <si>
    <t>World War II, no Korean conflict</t>
  </si>
  <si>
    <t>Korean conflist and WW II</t>
  </si>
  <si>
    <t>Korean conflict, no WW II</t>
  </si>
  <si>
    <t>February 1955 to July 1964 only</t>
  </si>
  <si>
    <t>Vietnam era and Korean conflict</t>
  </si>
  <si>
    <t>Veitname era, no Korean conflict</t>
  </si>
  <si>
    <t xml:space="preserve">      Served 2 or more years</t>
  </si>
  <si>
    <t xml:space="preserve">   September 1980 or later service only</t>
  </si>
  <si>
    <t>May 1975 or later service</t>
  </si>
  <si>
    <t xml:space="preserve">      Civilian veterans 16 years and over</t>
  </si>
  <si>
    <t>PERIOD OF SERVICE</t>
  </si>
  <si>
    <t xml:space="preserve">   Never served</t>
  </si>
  <si>
    <t xml:space="preserve">   In Reserves or National Guard in the past, but not now</t>
  </si>
  <si>
    <t xml:space="preserve">   In Reserves or National Guard now</t>
  </si>
  <si>
    <t>Never on active duty</t>
  </si>
  <si>
    <t>On active duty in the past, but not now</t>
  </si>
  <si>
    <t>Now on active duty</t>
  </si>
  <si>
    <t xml:space="preserve">      Persons 16 years and over</t>
  </si>
  <si>
    <t>Veteran's Status</t>
  </si>
  <si>
    <t xml:space="preserve">       Not in labor force</t>
  </si>
  <si>
    <t xml:space="preserve">       Unemployed, civilian</t>
  </si>
  <si>
    <t xml:space="preserve">       Emplyed, civilian</t>
  </si>
  <si>
    <t xml:space="preserve">   Not High school graduate, includes Armed Forces</t>
  </si>
  <si>
    <t xml:space="preserve">   High school graduate, includes Armed Forces</t>
  </si>
  <si>
    <t>Not enrolled in school, includess Armed Forces</t>
  </si>
  <si>
    <t xml:space="preserve">       Pers 16 to 19 years</t>
  </si>
  <si>
    <t>Parent in the labor force</t>
  </si>
  <si>
    <t xml:space="preserve">        Own children under 6 living with one parent</t>
  </si>
  <si>
    <t>Both parents in labor force</t>
  </si>
  <si>
    <t xml:space="preserve">        Own children under 6 living with both parents</t>
  </si>
  <si>
    <t xml:space="preserve">   In labor force</t>
  </si>
  <si>
    <t>With own children 6 to 17 years only</t>
  </si>
  <si>
    <t>With own children under 6 years</t>
  </si>
  <si>
    <t xml:space="preserve">   Subsistence activity only</t>
  </si>
  <si>
    <t>Not in labor force</t>
  </si>
  <si>
    <t xml:space="preserve">               Percent of labor force</t>
  </si>
  <si>
    <t xml:space="preserve">      Unemployed</t>
  </si>
  <si>
    <t xml:space="preserve">           35 hours or more</t>
  </si>
  <si>
    <t xml:space="preserve">        At work </t>
  </si>
  <si>
    <t xml:space="preserve">            Also did subsistence activity</t>
  </si>
  <si>
    <t xml:space="preserve">      Employed</t>
  </si>
  <si>
    <t xml:space="preserve">   Civilian labor force</t>
  </si>
  <si>
    <t xml:space="preserve">   Armed forces</t>
  </si>
  <si>
    <t xml:space="preserve">               Percent of persons 16+ years</t>
  </si>
  <si>
    <t>In labor force</t>
  </si>
  <si>
    <t xml:space="preserve">            Females 16 years and over</t>
  </si>
  <si>
    <t xml:space="preserve">            Males 16 years and over</t>
  </si>
  <si>
    <t xml:space="preserve">            Persons 16 years and over</t>
  </si>
  <si>
    <t>Labor Force Status</t>
  </si>
  <si>
    <t>2 or more workers</t>
  </si>
  <si>
    <t>No workers</t>
  </si>
  <si>
    <t xml:space="preserve">       Families</t>
  </si>
  <si>
    <t>WORKERS IN FAMILY IN 1989</t>
  </si>
  <si>
    <t>Did not work in 1989</t>
  </si>
  <si>
    <t xml:space="preserve">   Usually worked 1 to 34 hrs per week</t>
  </si>
  <si>
    <t xml:space="preserve">      1 to 13 weeks</t>
  </si>
  <si>
    <t xml:space="preserve">      14 to 26 weeks</t>
  </si>
  <si>
    <t xml:space="preserve">      27 to 39 weeks</t>
  </si>
  <si>
    <t xml:space="preserve">      40 to 49 weeks</t>
  </si>
  <si>
    <t xml:space="preserve">      50 to 52 weeks</t>
  </si>
  <si>
    <t xml:space="preserve">   Usually worked 35+ hours per week</t>
  </si>
  <si>
    <t>Worked in 1989</t>
  </si>
  <si>
    <t xml:space="preserve">       Females 16 uears and over</t>
  </si>
  <si>
    <t xml:space="preserve">       Males 16 uears and over</t>
  </si>
  <si>
    <t xml:space="preserve">       Persons 16 uears and over</t>
  </si>
  <si>
    <t>Work Status in 1989</t>
  </si>
  <si>
    <t xml:space="preserve">   Handlers, cleaners, helpers</t>
  </si>
  <si>
    <t xml:space="preserve">   Transport and material moving</t>
  </si>
  <si>
    <t xml:space="preserve">   Machine operators, assemblers and inspectors</t>
  </si>
  <si>
    <t>Operators, fabricators. Laborers</t>
  </si>
  <si>
    <t xml:space="preserve">   Precision production</t>
  </si>
  <si>
    <t xml:space="preserve">   Extractive</t>
  </si>
  <si>
    <t xml:space="preserve">   Construcion</t>
  </si>
  <si>
    <t xml:space="preserve">   Mechanics and repairers</t>
  </si>
  <si>
    <t>Precision production, craft, and repair</t>
  </si>
  <si>
    <t>Farming, forestry, and dishing</t>
  </si>
  <si>
    <t xml:space="preserve">      Peronal service</t>
  </si>
  <si>
    <t xml:space="preserve">      Cleaning and building service</t>
  </si>
  <si>
    <t xml:space="preserve">      Health service</t>
  </si>
  <si>
    <t xml:space="preserve">      Food preparation and service</t>
  </si>
  <si>
    <t xml:space="preserve">   Other service</t>
  </si>
  <si>
    <t xml:space="preserve">   Protective service</t>
  </si>
  <si>
    <t xml:space="preserve">   Private household</t>
  </si>
  <si>
    <t>Service occupations</t>
  </si>
  <si>
    <t xml:space="preserve">      Secrtetaries, stenographers, typists</t>
  </si>
  <si>
    <t xml:space="preserve">   Administrative support</t>
  </si>
  <si>
    <t xml:space="preserve">   Sales occupations</t>
  </si>
  <si>
    <t xml:space="preserve">   Technologists and technicians except health</t>
  </si>
  <si>
    <t xml:space="preserve">   Health technologists and technicians</t>
  </si>
  <si>
    <t>Techincal, sales, administrative support</t>
  </si>
  <si>
    <t xml:space="preserve">      Teachers, librarians, and counselors</t>
  </si>
  <si>
    <t xml:space="preserve">   Professional specailty</t>
  </si>
  <si>
    <t xml:space="preserve">      Managerial related</t>
  </si>
  <si>
    <t xml:space="preserve">   Executive, adminsitrative and managerial</t>
  </si>
  <si>
    <t xml:space="preserve">Managerial and professional specialty </t>
  </si>
  <si>
    <t xml:space="preserve">       Employed females 16 years and over</t>
  </si>
  <si>
    <t xml:space="preserve">       Employed males 16 years and over</t>
  </si>
  <si>
    <t xml:space="preserve">       Employed persons 16 years and over</t>
  </si>
  <si>
    <t>Occupation</t>
  </si>
  <si>
    <t>Unpaid family workers</t>
  </si>
  <si>
    <t>Self-employed workers</t>
  </si>
  <si>
    <t>Federal government workers</t>
  </si>
  <si>
    <t>Local or territorial government workers</t>
  </si>
  <si>
    <t>Private non-for-profit wage and salary workers</t>
  </si>
  <si>
    <t>Private for profit wage and salary workers</t>
  </si>
  <si>
    <t xml:space="preserve">      Employed Females 16 years and over</t>
  </si>
  <si>
    <t xml:space="preserve">      Employed Males 16 years and over</t>
  </si>
  <si>
    <t xml:space="preserve">      Employed persons 16 years and over</t>
  </si>
  <si>
    <t>Class of Worker</t>
  </si>
  <si>
    <t>Public administration</t>
  </si>
  <si>
    <t xml:space="preserve">   Other professional</t>
  </si>
  <si>
    <t xml:space="preserve">   Engineering and architecture</t>
  </si>
  <si>
    <t xml:space="preserve">   Educational services</t>
  </si>
  <si>
    <t xml:space="preserve">   Legal</t>
  </si>
  <si>
    <t xml:space="preserve">   Health services</t>
  </si>
  <si>
    <t>Professional</t>
  </si>
  <si>
    <t>Entertainment and recreation</t>
  </si>
  <si>
    <t xml:space="preserve">      Hotels and motels</t>
  </si>
  <si>
    <t>Personal serivces</t>
  </si>
  <si>
    <t>Repari services</t>
  </si>
  <si>
    <t>Business services</t>
  </si>
  <si>
    <t>Finance, insurance and reaql estate</t>
  </si>
  <si>
    <t xml:space="preserve">   Eating and drinking places</t>
  </si>
  <si>
    <t>Retail trade</t>
  </si>
  <si>
    <t xml:space="preserve">   Nondurable goods</t>
  </si>
  <si>
    <t xml:space="preserve">   Durable goods</t>
  </si>
  <si>
    <t>Wholesale trade</t>
  </si>
  <si>
    <t xml:space="preserve">   Utilities</t>
  </si>
  <si>
    <t xml:space="preserve">   Communications</t>
  </si>
  <si>
    <t xml:space="preserve">      Taxi service</t>
  </si>
  <si>
    <t xml:space="preserve">      Bus service</t>
  </si>
  <si>
    <t xml:space="preserve">   Transportation</t>
  </si>
  <si>
    <t>Transport, communication</t>
  </si>
  <si>
    <t xml:space="preserve">      Other durable</t>
  </si>
  <si>
    <t xml:space="preserve">      Professional and photo equip</t>
  </si>
  <si>
    <t xml:space="preserve">      Machinery and transport equipment</t>
  </si>
  <si>
    <t xml:space="preserve">      Metal</t>
  </si>
  <si>
    <t xml:space="preserve">      Stone, clay</t>
  </si>
  <si>
    <t xml:space="preserve">      Lumber and wood</t>
  </si>
  <si>
    <t xml:space="preserve">      Other nondurable</t>
  </si>
  <si>
    <t xml:space="preserve">      Leather</t>
  </si>
  <si>
    <t xml:space="preserve">      Rubber and plactisc</t>
  </si>
  <si>
    <t xml:space="preserve">      Patroleum and coal</t>
  </si>
  <si>
    <t xml:space="preserve">      Printing, publishing</t>
  </si>
  <si>
    <t xml:space="preserve">      Apparel</t>
  </si>
  <si>
    <t xml:space="preserve">      Textile mill products</t>
  </si>
  <si>
    <t xml:space="preserve">      Food and kindred products</t>
  </si>
  <si>
    <t>Manufacturing</t>
  </si>
  <si>
    <t>Construction</t>
  </si>
  <si>
    <t>Mining</t>
  </si>
  <si>
    <t>Forestry and fidheries</t>
  </si>
  <si>
    <t>Agriculture</t>
  </si>
  <si>
    <t>Industry</t>
  </si>
  <si>
    <t>Worked at home</t>
  </si>
  <si>
    <t xml:space="preserve">   4:00 pm to 11:59 pm</t>
  </si>
  <si>
    <t xml:space="preserve">   1:00 pm to 3:59 pm</t>
  </si>
  <si>
    <t xml:space="preserve">   9:00 am to 12:59 pm</t>
  </si>
  <si>
    <t xml:space="preserve">   8:30 am to 8:59 am</t>
  </si>
  <si>
    <t xml:space="preserve">   8:00 am to 8:29 am</t>
  </si>
  <si>
    <t xml:space="preserve">   7:30 am to 7:59 am</t>
  </si>
  <si>
    <t xml:space="preserve">   7:00 am to 7:29 am</t>
  </si>
  <si>
    <t xml:space="preserve">   6:30 am to 6:59 am</t>
  </si>
  <si>
    <t xml:space="preserve">   6:00 am to 6:29 am</t>
  </si>
  <si>
    <t xml:space="preserve">   5:00 am to 5:59 am</t>
  </si>
  <si>
    <t xml:space="preserve">   12:00 am to 4:59 am</t>
  </si>
  <si>
    <t>Did not work at home</t>
  </si>
  <si>
    <t xml:space="preserve">         Workers 16 years and over</t>
  </si>
  <si>
    <t>DEPARTURE TIME</t>
  </si>
  <si>
    <t xml:space="preserve">   Mean (minutes)</t>
  </si>
  <si>
    <t xml:space="preserve">   90 minutes or more</t>
  </si>
  <si>
    <t xml:space="preserve">   60 to 89 minutes</t>
  </si>
  <si>
    <t xml:space="preserve">   45 to 59 minutes</t>
  </si>
  <si>
    <t xml:space="preserve">   40 to 44 minutes</t>
  </si>
  <si>
    <t xml:space="preserve">   35 to 39 minutes</t>
  </si>
  <si>
    <t xml:space="preserve">   30 to 34 minutes</t>
  </si>
  <si>
    <t xml:space="preserve">   25 to 29 minutes</t>
  </si>
  <si>
    <t xml:space="preserve">   20 to 24 minutes</t>
  </si>
  <si>
    <t xml:space="preserve">   15 to 19 minutes</t>
  </si>
  <si>
    <t xml:space="preserve">   10 to 14 minutes</t>
  </si>
  <si>
    <t xml:space="preserve">   5 to 9 minutes</t>
  </si>
  <si>
    <t xml:space="preserve">   Less than 5 minutes</t>
  </si>
  <si>
    <t xml:space="preserve">       Workers 16 years and over</t>
  </si>
  <si>
    <t>TRAVEL TIME TO WORK</t>
  </si>
  <si>
    <t>Other method</t>
  </si>
  <si>
    <t>Walked</t>
  </si>
  <si>
    <t>Bicycle</t>
  </si>
  <si>
    <t>Motorcycle</t>
  </si>
  <si>
    <t>Taxicab</t>
  </si>
  <si>
    <t>Boat</t>
  </si>
  <si>
    <t>Public van/bus</t>
  </si>
  <si>
    <t xml:space="preserve">      10 or more persons</t>
  </si>
  <si>
    <t xml:space="preserve">      7 to 9 persons</t>
  </si>
  <si>
    <t xml:space="preserve">      6 perons</t>
  </si>
  <si>
    <t xml:space="preserve">      5 persons</t>
  </si>
  <si>
    <t xml:space="preserve">      4 persons</t>
  </si>
  <si>
    <t xml:space="preserve">      3 persons</t>
  </si>
  <si>
    <t xml:space="preserve">      2 person carpool</t>
  </si>
  <si>
    <t xml:space="preserve">   Carpooled</t>
  </si>
  <si>
    <t xml:space="preserve">   Drive alone</t>
  </si>
  <si>
    <t>Car, truck of private van/bus</t>
  </si>
  <si>
    <t xml:space="preserve">      Workers 16 years and over</t>
  </si>
  <si>
    <t>MEANS OF TRANSPORT TO WORK</t>
  </si>
  <si>
    <t>Commuting</t>
  </si>
  <si>
    <t xml:space="preserve">      Mean (dollars)</t>
  </si>
  <si>
    <t>With other income</t>
  </si>
  <si>
    <t>With remittance income</t>
  </si>
  <si>
    <t>With retirement income</t>
  </si>
  <si>
    <t>With public assistance income</t>
  </si>
  <si>
    <t>With Socical Security Income</t>
  </si>
  <si>
    <t>With interest, dividend or net rental income</t>
  </si>
  <si>
    <t xml:space="preserve">      Mean self-employment income (dollars)</t>
  </si>
  <si>
    <t xml:space="preserve">   With self-employment income</t>
  </si>
  <si>
    <t xml:space="preserve">      Mean wage or salary income (dollars)</t>
  </si>
  <si>
    <t xml:space="preserve">   With wage or salary income</t>
  </si>
  <si>
    <t xml:space="preserve">      Mean earnings (dollars)</t>
  </si>
  <si>
    <t>With earnings</t>
  </si>
  <si>
    <t xml:space="preserve">       Households</t>
  </si>
  <si>
    <t>INCOME BY TYPE IN 1989</t>
  </si>
  <si>
    <t xml:space="preserve">   Persons in household (dollars)</t>
  </si>
  <si>
    <t>Per capita income (dollars)</t>
  </si>
  <si>
    <t xml:space="preserve">   Median (dollars)</t>
  </si>
  <si>
    <t>Percent year-round full-time workers</t>
  </si>
  <si>
    <t xml:space="preserve">          Median (dollars)</t>
  </si>
  <si>
    <t xml:space="preserve">      Females 15 years and over, with income</t>
  </si>
  <si>
    <t xml:space="preserve">      Males 15 years and over, with income</t>
  </si>
  <si>
    <t>Mean (dollars)</t>
  </si>
  <si>
    <t>Median (dollars)</t>
  </si>
  <si>
    <t>$75,000 or more</t>
  </si>
  <si>
    <t>$50,000 to $74,999</t>
  </si>
  <si>
    <t>$35,000 to $49,999</t>
  </si>
  <si>
    <t>$25,000 to $34,999</t>
  </si>
  <si>
    <t>$20,000 to $24,999</t>
  </si>
  <si>
    <t>$15,000 to $19,999</t>
  </si>
  <si>
    <t>$10,000 to $14,999</t>
  </si>
  <si>
    <t>$5,000 to $9,999</t>
  </si>
  <si>
    <t>$2,500 to $4,999</t>
  </si>
  <si>
    <t>Less than $2,500</t>
  </si>
  <si>
    <t xml:space="preserve">        Households</t>
  </si>
  <si>
    <t>Income in 1989</t>
  </si>
  <si>
    <t>Doctorate or professioanl degree (dollars)</t>
  </si>
  <si>
    <t>Bachelor's Degree (dollars)</t>
  </si>
  <si>
    <t>High school graduate (dollars)</t>
  </si>
  <si>
    <t>Not a high school graduate (dollars)</t>
  </si>
  <si>
    <t>Educational attainment of Householder</t>
  </si>
  <si>
    <t xml:space="preserve">   Husband and wife worked (dollars)</t>
  </si>
  <si>
    <t>2 or more workers (dollars)</t>
  </si>
  <si>
    <t>1 worker (dollars)</t>
  </si>
  <si>
    <t>No workers (dollars)</t>
  </si>
  <si>
    <t>Wrokers in family in 1989</t>
  </si>
  <si>
    <t xml:space="preserve">   With own children under 6 years (dollars)</t>
  </si>
  <si>
    <t>With own children under 18 years (dollars)</t>
  </si>
  <si>
    <t xml:space="preserve">      Female householder, no husband present (dollars)</t>
  </si>
  <si>
    <t xml:space="preserve">      Married couple Families (dollars)</t>
  </si>
  <si>
    <t xml:space="preserve">      Families (dollars)</t>
  </si>
  <si>
    <t>Family type and presence of own children</t>
  </si>
  <si>
    <t>MEDIAN INCOME IN 1989 BY SELECTED CHARACTERISTICS</t>
  </si>
  <si>
    <t>Income Characteristics</t>
  </si>
  <si>
    <t xml:space="preserve">      Related children 5 to 17 years</t>
  </si>
  <si>
    <t xml:space="preserve">   Related children under 18 years</t>
  </si>
  <si>
    <t>Persons below 185 percent of poverty level</t>
  </si>
  <si>
    <t>Persons below 125 percent of poverty level</t>
  </si>
  <si>
    <t>Persons below 50 percent of poverty level</t>
  </si>
  <si>
    <t>RATIO OF INCOME TO POV ERTY LEVEL</t>
  </si>
  <si>
    <t xml:space="preserve">    Household 75 years and over</t>
  </si>
  <si>
    <t>Householder 675 years and over</t>
  </si>
  <si>
    <t xml:space="preserve">   With related children 5 to 17 years</t>
  </si>
  <si>
    <t>With related children under 18 years</t>
  </si>
  <si>
    <t xml:space="preserve">         Percent</t>
  </si>
  <si>
    <t xml:space="preserve">    Persons for whom poverty status determined</t>
  </si>
  <si>
    <t>Persons 65 years and over</t>
  </si>
  <si>
    <t>Non-family householder</t>
  </si>
  <si>
    <t xml:space="preserve">     Unrelated individuals for whom poverty determined</t>
  </si>
  <si>
    <t xml:space="preserve">         Female householder, no husband present</t>
  </si>
  <si>
    <t xml:space="preserve">         Married-couple Families</t>
  </si>
  <si>
    <t xml:space="preserve">              Percent below poverty level</t>
  </si>
  <si>
    <t xml:space="preserve">         Families</t>
  </si>
  <si>
    <t>INCOME IN 1989 BELOW POVERTY LEVEL</t>
  </si>
  <si>
    <t>Poverty characteristics</t>
  </si>
  <si>
    <t>Manu'a</t>
  </si>
  <si>
    <t>American Samoa</t>
  </si>
  <si>
    <t>Weatern Samoa</t>
  </si>
  <si>
    <t>New Zealand</t>
  </si>
  <si>
    <t>Niue</t>
  </si>
  <si>
    <t>Tokelau</t>
  </si>
  <si>
    <t>Tonga</t>
  </si>
  <si>
    <t>Father's Birthplace</t>
  </si>
  <si>
    <t xml:space="preserve">    Same county</t>
  </si>
  <si>
    <t xml:space="preserve">    Different county</t>
  </si>
  <si>
    <t xml:space="preserve">   Western Samoa</t>
  </si>
  <si>
    <t xml:space="preserve">   New Zealand</t>
  </si>
  <si>
    <t xml:space="preserve">   Niue</t>
  </si>
  <si>
    <t xml:space="preserve">   Tokelau</t>
  </si>
  <si>
    <t xml:space="preserve">   Tonga</t>
  </si>
  <si>
    <t xml:space="preserve">    Males</t>
  </si>
  <si>
    <t xml:space="preserve">    Samoan</t>
  </si>
  <si>
    <t xml:space="preserve">    Niuean</t>
  </si>
  <si>
    <t xml:space="preserve">    Tokelauan</t>
  </si>
  <si>
    <t xml:space="preserve">    Tongan</t>
  </si>
  <si>
    <t xml:space="preserve">   Samoan</t>
  </si>
  <si>
    <t xml:space="preserve">   Niuean</t>
  </si>
  <si>
    <t xml:space="preserve">   Tokelauan</t>
  </si>
  <si>
    <t xml:space="preserve">   Tongan</t>
  </si>
  <si>
    <t xml:space="preserve">   Samoan and other</t>
  </si>
  <si>
    <t xml:space="preserve">   Asian and other</t>
  </si>
  <si>
    <t xml:space="preserve">   White and other</t>
  </si>
  <si>
    <t>Source: 1990 Census Printed Report CPH-6-AS</t>
  </si>
  <si>
    <t>Table  1. Age and Sex by District, American Samoa: 1990</t>
  </si>
  <si>
    <t>Table 2. Fertility by District, American Samoa: 1990</t>
  </si>
  <si>
    <t>Table 3. Marital Status by District, American Samoa: 1990</t>
  </si>
  <si>
    <t>Table 4. Birthplace by District, American Samoa: 1990</t>
  </si>
  <si>
    <t>Table 5. Citizenship by District, American Samoa: 1990</t>
  </si>
  <si>
    <t>Table 6. Year of Entry by District, American Samoa: 1990</t>
  </si>
  <si>
    <t>Table 7. Mother's Birthplace by District, American Samoa: 1990</t>
  </si>
  <si>
    <t>Table 8. Father's Birthplace by District, American Samoa: 1990</t>
  </si>
  <si>
    <t>Table 9. Ethnic Origin by District, American Samoa: 1990</t>
  </si>
  <si>
    <t>Table 10. Residence in 1985 by District, American Samoa: 1990</t>
  </si>
  <si>
    <t>Table 11. Language Spoken at Home by District, American Samoa: 1990</t>
  </si>
  <si>
    <t>Table 12. Frequency of English Use by District, American Samoa: 1990</t>
  </si>
  <si>
    <t>Table 13. School Attendance by District, American Samoa: 1990</t>
  </si>
  <si>
    <t>Table 14. Educational Attainment by District, American Samoa: 1990</t>
  </si>
  <si>
    <t>Table 15. Literacy and Vocational Training by District, American Samoa: 1990</t>
  </si>
  <si>
    <t>Table 16. Disability by District, American Samoa: 1990</t>
  </si>
  <si>
    <t>Table 17. Veteran's Status by District, American Samoa: 1990</t>
  </si>
  <si>
    <t>Table 18. Labor Force Status by District, American Samoa: 1990</t>
  </si>
  <si>
    <t>Table 19. Work Status in 1989 by District, American Samoa: 1990</t>
  </si>
  <si>
    <t>Table 20. Occupation by District, American Samoa: 1990</t>
  </si>
  <si>
    <t>Table 21. Class of Worker by District, American Samoa: 1990</t>
  </si>
  <si>
    <t>Table 22. Industry by District, American Samoa: 1990</t>
  </si>
  <si>
    <t>Table 23.  Commuting by District, American Samoa: 1990</t>
  </si>
  <si>
    <t>Table 25. Income Characteristics by District, American Samoa: 1990</t>
  </si>
  <si>
    <t>Table 26. Poverty Characteristics by District, American Samoa: 1990</t>
  </si>
  <si>
    <t xml:space="preserve">         </t>
  </si>
  <si>
    <t xml:space="preserve">      California</t>
  </si>
  <si>
    <t xml:space="preserve">      Hawaii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</si>
</sst>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F5371-5262-46C7-B49A-F35EB1BE084E}">
  <dimension ref="A1:F70"/>
  <sheetViews>
    <sheetView workbookViewId="0">
      <selection activeCell="B22" sqref="B22"/>
    </sheetView>
  </sheetViews>
  <sheetFormatPr defaultRowHeight="14.4" x14ac:dyDescent="0.3"/>
  <cols>
    <col min="1" max="1" width="21.21875" customWidth="1"/>
  </cols>
  <sheetData>
    <row r="1" spans="1:6" x14ac:dyDescent="0.3">
      <c r="A1" t="s">
        <v>536</v>
      </c>
    </row>
    <row r="2" spans="1:6" x14ac:dyDescent="0.3">
      <c r="A2" s="4"/>
      <c r="B2" s="3" t="s">
        <v>23</v>
      </c>
      <c r="C2" s="3" t="s">
        <v>41</v>
      </c>
      <c r="D2" s="3" t="s">
        <v>42</v>
      </c>
      <c r="E2" s="3" t="s">
        <v>508</v>
      </c>
      <c r="F2" s="2" t="s">
        <v>43</v>
      </c>
    </row>
    <row r="3" spans="1:6" x14ac:dyDescent="0.3">
      <c r="A3" t="s">
        <v>0</v>
      </c>
      <c r="B3">
        <f>SUM(B4:B21)</f>
        <v>46773</v>
      </c>
      <c r="C3">
        <f t="shared" ref="C3:E3" si="0">SUM(C4:C21)</f>
        <v>21175</v>
      </c>
      <c r="D3">
        <f t="shared" si="0"/>
        <v>23868</v>
      </c>
      <c r="E3">
        <f t="shared" si="0"/>
        <v>1714</v>
      </c>
      <c r="F3">
        <f>B3-C3-D3-E3</f>
        <v>16</v>
      </c>
    </row>
    <row r="4" spans="1:6" x14ac:dyDescent="0.3">
      <c r="A4" t="s">
        <v>1</v>
      </c>
      <c r="B4">
        <v>6952</v>
      </c>
      <c r="C4">
        <v>3100</v>
      </c>
      <c r="D4">
        <v>3592</v>
      </c>
      <c r="E4">
        <v>257</v>
      </c>
      <c r="F4">
        <f t="shared" ref="F4:F21" si="1">B4-C4-D4-E4</f>
        <v>3</v>
      </c>
    </row>
    <row r="5" spans="1:6" x14ac:dyDescent="0.3">
      <c r="A5" t="s">
        <v>2</v>
      </c>
      <c r="B5">
        <v>5640</v>
      </c>
      <c r="C5">
        <v>2402</v>
      </c>
      <c r="D5">
        <v>3019</v>
      </c>
      <c r="E5">
        <v>217</v>
      </c>
      <c r="F5">
        <f t="shared" si="1"/>
        <v>2</v>
      </c>
    </row>
    <row r="6" spans="1:6" x14ac:dyDescent="0.3">
      <c r="A6" t="s">
        <v>3</v>
      </c>
      <c r="B6">
        <v>5229</v>
      </c>
      <c r="C6">
        <v>2355</v>
      </c>
      <c r="D6">
        <v>2662</v>
      </c>
      <c r="E6">
        <v>209</v>
      </c>
      <c r="F6">
        <f t="shared" si="1"/>
        <v>3</v>
      </c>
    </row>
    <row r="7" spans="1:6" x14ac:dyDescent="0.3">
      <c r="A7" t="s">
        <v>4</v>
      </c>
      <c r="B7">
        <v>4718</v>
      </c>
      <c r="C7">
        <v>2188</v>
      </c>
      <c r="D7">
        <v>2373</v>
      </c>
      <c r="E7">
        <v>154</v>
      </c>
      <c r="F7">
        <f t="shared" si="1"/>
        <v>3</v>
      </c>
    </row>
    <row r="8" spans="1:6" x14ac:dyDescent="0.3">
      <c r="A8" t="s">
        <v>5</v>
      </c>
      <c r="B8">
        <v>4664</v>
      </c>
      <c r="C8">
        <v>2184</v>
      </c>
      <c r="D8">
        <v>2349</v>
      </c>
      <c r="E8">
        <v>131</v>
      </c>
      <c r="F8">
        <f t="shared" si="1"/>
        <v>0</v>
      </c>
    </row>
    <row r="9" spans="1:6" x14ac:dyDescent="0.3">
      <c r="A9" t="s">
        <v>6</v>
      </c>
      <c r="B9">
        <v>4161</v>
      </c>
      <c r="C9">
        <v>1926</v>
      </c>
      <c r="D9">
        <v>2122</v>
      </c>
      <c r="E9">
        <v>112</v>
      </c>
      <c r="F9">
        <f t="shared" si="1"/>
        <v>1</v>
      </c>
    </row>
    <row r="10" spans="1:6" x14ac:dyDescent="0.3">
      <c r="A10" t="s">
        <v>7</v>
      </c>
      <c r="B10">
        <v>3513</v>
      </c>
      <c r="C10">
        <v>1586</v>
      </c>
      <c r="D10">
        <v>1829</v>
      </c>
      <c r="E10">
        <v>97</v>
      </c>
      <c r="F10">
        <f t="shared" si="1"/>
        <v>1</v>
      </c>
    </row>
    <row r="11" spans="1:6" x14ac:dyDescent="0.3">
      <c r="A11" t="s">
        <v>8</v>
      </c>
      <c r="B11">
        <v>2721</v>
      </c>
      <c r="C11">
        <v>1189</v>
      </c>
      <c r="D11">
        <v>1463</v>
      </c>
      <c r="E11">
        <v>69</v>
      </c>
      <c r="F11">
        <f t="shared" si="1"/>
        <v>0</v>
      </c>
    </row>
    <row r="12" spans="1:6" x14ac:dyDescent="0.3">
      <c r="A12" t="s">
        <v>9</v>
      </c>
      <c r="B12">
        <v>2246</v>
      </c>
      <c r="C12">
        <v>1013</v>
      </c>
      <c r="D12">
        <v>1174</v>
      </c>
      <c r="E12">
        <v>59</v>
      </c>
      <c r="F12">
        <f t="shared" si="1"/>
        <v>0</v>
      </c>
    </row>
    <row r="13" spans="1:6" x14ac:dyDescent="0.3">
      <c r="A13" t="s">
        <v>10</v>
      </c>
      <c r="B13">
        <v>1779</v>
      </c>
      <c r="C13">
        <v>797</v>
      </c>
      <c r="D13">
        <v>912</v>
      </c>
      <c r="E13">
        <v>70</v>
      </c>
      <c r="F13">
        <f t="shared" si="1"/>
        <v>0</v>
      </c>
    </row>
    <row r="14" spans="1:6" x14ac:dyDescent="0.3">
      <c r="A14" t="s">
        <v>11</v>
      </c>
      <c r="B14">
        <v>1522</v>
      </c>
      <c r="C14">
        <v>724</v>
      </c>
      <c r="D14">
        <v>739</v>
      </c>
      <c r="E14">
        <v>58</v>
      </c>
      <c r="F14">
        <f t="shared" si="1"/>
        <v>1</v>
      </c>
    </row>
    <row r="15" spans="1:6" x14ac:dyDescent="0.3">
      <c r="A15" t="s">
        <v>12</v>
      </c>
      <c r="B15">
        <v>1093</v>
      </c>
      <c r="C15">
        <v>533</v>
      </c>
      <c r="D15">
        <v>497</v>
      </c>
      <c r="E15">
        <v>61</v>
      </c>
      <c r="F15">
        <f t="shared" si="1"/>
        <v>2</v>
      </c>
    </row>
    <row r="16" spans="1:6" x14ac:dyDescent="0.3">
      <c r="A16" t="s">
        <v>13</v>
      </c>
      <c r="B16">
        <v>923</v>
      </c>
      <c r="C16">
        <v>447</v>
      </c>
      <c r="D16">
        <v>405</v>
      </c>
      <c r="E16">
        <v>71</v>
      </c>
      <c r="F16">
        <f t="shared" si="1"/>
        <v>0</v>
      </c>
    </row>
    <row r="17" spans="1:6" x14ac:dyDescent="0.3">
      <c r="A17" t="s">
        <v>14</v>
      </c>
      <c r="B17">
        <v>667</v>
      </c>
      <c r="C17">
        <v>297</v>
      </c>
      <c r="D17">
        <v>321</v>
      </c>
      <c r="E17">
        <v>49</v>
      </c>
      <c r="F17">
        <f t="shared" si="1"/>
        <v>0</v>
      </c>
    </row>
    <row r="18" spans="1:6" x14ac:dyDescent="0.3">
      <c r="A18" t="s">
        <v>15</v>
      </c>
      <c r="B18">
        <v>424</v>
      </c>
      <c r="C18">
        <v>192</v>
      </c>
      <c r="D18">
        <v>185</v>
      </c>
      <c r="E18">
        <v>47</v>
      </c>
      <c r="F18">
        <f t="shared" si="1"/>
        <v>0</v>
      </c>
    </row>
    <row r="19" spans="1:6" x14ac:dyDescent="0.3">
      <c r="A19" t="s">
        <v>16</v>
      </c>
      <c r="B19">
        <v>290</v>
      </c>
      <c r="C19">
        <v>136</v>
      </c>
      <c r="D19">
        <v>126</v>
      </c>
      <c r="E19">
        <v>28</v>
      </c>
      <c r="F19">
        <f t="shared" si="1"/>
        <v>0</v>
      </c>
    </row>
    <row r="20" spans="1:6" x14ac:dyDescent="0.3">
      <c r="A20" t="s">
        <v>17</v>
      </c>
      <c r="B20">
        <v>125</v>
      </c>
      <c r="C20">
        <v>60</v>
      </c>
      <c r="D20">
        <v>53</v>
      </c>
      <c r="E20">
        <v>12</v>
      </c>
      <c r="F20">
        <f t="shared" si="1"/>
        <v>0</v>
      </c>
    </row>
    <row r="21" spans="1:6" x14ac:dyDescent="0.3">
      <c r="A21" t="s">
        <v>18</v>
      </c>
      <c r="B21">
        <v>106</v>
      </c>
      <c r="C21">
        <v>46</v>
      </c>
      <c r="D21">
        <v>47</v>
      </c>
      <c r="E21">
        <v>13</v>
      </c>
      <c r="F21">
        <f t="shared" si="1"/>
        <v>0</v>
      </c>
    </row>
    <row r="23" spans="1:6" x14ac:dyDescent="0.3">
      <c r="A23" t="s">
        <v>19</v>
      </c>
    </row>
    <row r="24" spans="1:6" x14ac:dyDescent="0.3">
      <c r="A24" t="s">
        <v>20</v>
      </c>
    </row>
    <row r="26" spans="1:6" x14ac:dyDescent="0.3">
      <c r="A26" t="s">
        <v>22</v>
      </c>
      <c r="B26">
        <f>B3-B49</f>
        <v>24023</v>
      </c>
      <c r="C26">
        <f t="shared" ref="C26:F26" si="2">C3-C49</f>
        <v>10790</v>
      </c>
      <c r="D26">
        <f t="shared" si="2"/>
        <v>12362</v>
      </c>
      <c r="E26">
        <f t="shared" si="2"/>
        <v>861</v>
      </c>
      <c r="F26">
        <f t="shared" si="2"/>
        <v>10</v>
      </c>
    </row>
    <row r="27" spans="1:6" x14ac:dyDescent="0.3">
      <c r="A27" t="s">
        <v>1</v>
      </c>
      <c r="B27">
        <f t="shared" ref="B27:F27" si="3">B4-B50</f>
        <v>3598</v>
      </c>
      <c r="C27">
        <f t="shared" si="3"/>
        <v>1605</v>
      </c>
      <c r="D27">
        <f t="shared" si="3"/>
        <v>1861</v>
      </c>
      <c r="E27">
        <f t="shared" si="3"/>
        <v>130</v>
      </c>
      <c r="F27">
        <f t="shared" si="3"/>
        <v>2</v>
      </c>
    </row>
    <row r="28" spans="1:6" x14ac:dyDescent="0.3">
      <c r="A28" t="s">
        <v>2</v>
      </c>
      <c r="B28">
        <f t="shared" ref="B28:F28" si="4">B5-B51</f>
        <v>2924</v>
      </c>
      <c r="C28">
        <f t="shared" si="4"/>
        <v>1218</v>
      </c>
      <c r="D28">
        <f t="shared" si="4"/>
        <v>1597</v>
      </c>
      <c r="E28">
        <f t="shared" si="4"/>
        <v>107</v>
      </c>
      <c r="F28">
        <f t="shared" si="4"/>
        <v>2</v>
      </c>
    </row>
    <row r="29" spans="1:6" x14ac:dyDescent="0.3">
      <c r="A29" t="s">
        <v>3</v>
      </c>
      <c r="B29">
        <f t="shared" ref="B29:F29" si="5">B6-B52</f>
        <v>2812</v>
      </c>
      <c r="C29">
        <f t="shared" si="5"/>
        <v>1255</v>
      </c>
      <c r="D29">
        <f t="shared" si="5"/>
        <v>1449</v>
      </c>
      <c r="E29">
        <f t="shared" si="5"/>
        <v>105</v>
      </c>
      <c r="F29">
        <f t="shared" si="5"/>
        <v>3</v>
      </c>
    </row>
    <row r="30" spans="1:6" x14ac:dyDescent="0.3">
      <c r="A30" t="s">
        <v>4</v>
      </c>
      <c r="B30">
        <f t="shared" ref="B30:F30" si="6">B7-B53</f>
        <v>2396</v>
      </c>
      <c r="C30">
        <f t="shared" si="6"/>
        <v>1113</v>
      </c>
      <c r="D30">
        <f t="shared" si="6"/>
        <v>1205</v>
      </c>
      <c r="E30">
        <f t="shared" si="6"/>
        <v>77</v>
      </c>
      <c r="F30">
        <f t="shared" si="6"/>
        <v>1</v>
      </c>
    </row>
    <row r="31" spans="1:6" x14ac:dyDescent="0.3">
      <c r="A31" t="s">
        <v>5</v>
      </c>
      <c r="B31">
        <f t="shared" ref="B31:F31" si="7">B8-B54</f>
        <v>2301</v>
      </c>
      <c r="C31">
        <f t="shared" si="7"/>
        <v>1062</v>
      </c>
      <c r="D31">
        <f t="shared" si="7"/>
        <v>1163</v>
      </c>
      <c r="E31">
        <f t="shared" si="7"/>
        <v>76</v>
      </c>
      <c r="F31">
        <f t="shared" si="7"/>
        <v>0</v>
      </c>
    </row>
    <row r="32" spans="1:6" x14ac:dyDescent="0.3">
      <c r="A32" t="s">
        <v>6</v>
      </c>
      <c r="B32">
        <f t="shared" ref="B32:F32" si="8">B9-B55</f>
        <v>1986</v>
      </c>
      <c r="C32">
        <f t="shared" si="8"/>
        <v>903</v>
      </c>
      <c r="D32">
        <f t="shared" si="8"/>
        <v>1029</v>
      </c>
      <c r="E32">
        <f t="shared" si="8"/>
        <v>54</v>
      </c>
      <c r="F32">
        <f t="shared" si="8"/>
        <v>0</v>
      </c>
    </row>
    <row r="33" spans="1:6" x14ac:dyDescent="0.3">
      <c r="A33" t="s">
        <v>7</v>
      </c>
      <c r="B33">
        <f t="shared" ref="B33:F33" si="9">B10-B56</f>
        <v>1807</v>
      </c>
      <c r="C33">
        <f t="shared" si="9"/>
        <v>831</v>
      </c>
      <c r="D33">
        <f t="shared" si="9"/>
        <v>927</v>
      </c>
      <c r="E33">
        <f t="shared" si="9"/>
        <v>48</v>
      </c>
      <c r="F33">
        <f t="shared" si="9"/>
        <v>1</v>
      </c>
    </row>
    <row r="34" spans="1:6" x14ac:dyDescent="0.3">
      <c r="A34" t="s">
        <v>8</v>
      </c>
      <c r="B34">
        <f t="shared" ref="B34:F34" si="10">B11-B57</f>
        <v>1359</v>
      </c>
      <c r="C34">
        <f t="shared" si="10"/>
        <v>582</v>
      </c>
      <c r="D34">
        <f t="shared" si="10"/>
        <v>746</v>
      </c>
      <c r="E34">
        <f t="shared" si="10"/>
        <v>31</v>
      </c>
      <c r="F34">
        <f t="shared" si="10"/>
        <v>0</v>
      </c>
    </row>
    <row r="35" spans="1:6" x14ac:dyDescent="0.3">
      <c r="A35" t="s">
        <v>9</v>
      </c>
      <c r="B35">
        <f t="shared" ref="B35:F35" si="11">B12-B58</f>
        <v>1178</v>
      </c>
      <c r="C35">
        <f t="shared" si="11"/>
        <v>536</v>
      </c>
      <c r="D35">
        <f t="shared" si="11"/>
        <v>616</v>
      </c>
      <c r="E35">
        <f t="shared" si="11"/>
        <v>26</v>
      </c>
      <c r="F35">
        <f t="shared" si="11"/>
        <v>0</v>
      </c>
    </row>
    <row r="36" spans="1:6" x14ac:dyDescent="0.3">
      <c r="A36" t="s">
        <v>10</v>
      </c>
      <c r="B36">
        <f t="shared" ref="B36:F36" si="12">B13-B59</f>
        <v>974</v>
      </c>
      <c r="C36">
        <f t="shared" si="12"/>
        <v>439</v>
      </c>
      <c r="D36">
        <f t="shared" si="12"/>
        <v>495</v>
      </c>
      <c r="E36">
        <f t="shared" si="12"/>
        <v>40</v>
      </c>
      <c r="F36">
        <f t="shared" si="12"/>
        <v>0</v>
      </c>
    </row>
    <row r="37" spans="1:6" x14ac:dyDescent="0.3">
      <c r="A37" t="s">
        <v>11</v>
      </c>
      <c r="B37">
        <f t="shared" ref="B37:F37" si="13">B14-B60</f>
        <v>835</v>
      </c>
      <c r="C37">
        <f t="shared" si="13"/>
        <v>381</v>
      </c>
      <c r="D37">
        <f t="shared" si="13"/>
        <v>425</v>
      </c>
      <c r="E37">
        <f t="shared" si="13"/>
        <v>29</v>
      </c>
      <c r="F37">
        <f t="shared" si="13"/>
        <v>0</v>
      </c>
    </row>
    <row r="38" spans="1:6" x14ac:dyDescent="0.3">
      <c r="A38" t="s">
        <v>12</v>
      </c>
      <c r="B38">
        <f t="shared" ref="B38:F38" si="14">B15-B61</f>
        <v>598</v>
      </c>
      <c r="C38">
        <f t="shared" si="14"/>
        <v>289</v>
      </c>
      <c r="D38">
        <f t="shared" si="14"/>
        <v>277</v>
      </c>
      <c r="E38">
        <f t="shared" si="14"/>
        <v>31</v>
      </c>
      <c r="F38">
        <f t="shared" si="14"/>
        <v>1</v>
      </c>
    </row>
    <row r="39" spans="1:6" x14ac:dyDescent="0.3">
      <c r="A39" t="s">
        <v>13</v>
      </c>
      <c r="B39">
        <f t="shared" ref="B39:F39" si="15">B16-B62</f>
        <v>467</v>
      </c>
      <c r="C39">
        <f t="shared" si="15"/>
        <v>228</v>
      </c>
      <c r="D39">
        <f t="shared" si="15"/>
        <v>210</v>
      </c>
      <c r="E39">
        <f t="shared" si="15"/>
        <v>29</v>
      </c>
      <c r="F39">
        <f t="shared" si="15"/>
        <v>0</v>
      </c>
    </row>
    <row r="40" spans="1:6" x14ac:dyDescent="0.3">
      <c r="A40" t="s">
        <v>14</v>
      </c>
      <c r="B40">
        <f t="shared" ref="B40:F40" si="16">B17-B63</f>
        <v>324</v>
      </c>
      <c r="C40">
        <f t="shared" si="16"/>
        <v>145</v>
      </c>
      <c r="D40">
        <f t="shared" si="16"/>
        <v>153</v>
      </c>
      <c r="E40">
        <f t="shared" si="16"/>
        <v>26</v>
      </c>
      <c r="F40">
        <f t="shared" si="16"/>
        <v>0</v>
      </c>
    </row>
    <row r="41" spans="1:6" x14ac:dyDescent="0.3">
      <c r="A41" t="s">
        <v>15</v>
      </c>
      <c r="B41">
        <f t="shared" ref="B41:F41" si="17">B18-B64</f>
        <v>223</v>
      </c>
      <c r="C41">
        <f t="shared" si="17"/>
        <v>96</v>
      </c>
      <c r="D41">
        <f t="shared" si="17"/>
        <v>100</v>
      </c>
      <c r="E41">
        <f t="shared" si="17"/>
        <v>27</v>
      </c>
      <c r="F41">
        <f t="shared" si="17"/>
        <v>0</v>
      </c>
    </row>
    <row r="42" spans="1:6" x14ac:dyDescent="0.3">
      <c r="A42" t="s">
        <v>16</v>
      </c>
      <c r="B42">
        <f t="shared" ref="B42:F42" si="18">B19-B65</f>
        <v>137</v>
      </c>
      <c r="C42">
        <f t="shared" si="18"/>
        <v>67</v>
      </c>
      <c r="D42">
        <f t="shared" si="18"/>
        <v>56</v>
      </c>
      <c r="E42">
        <f t="shared" si="18"/>
        <v>14</v>
      </c>
      <c r="F42">
        <f t="shared" si="18"/>
        <v>0</v>
      </c>
    </row>
    <row r="43" spans="1:6" x14ac:dyDescent="0.3">
      <c r="A43" t="s">
        <v>17</v>
      </c>
      <c r="B43">
        <f t="shared" ref="B43:F43" si="19">B20-B66</f>
        <v>55</v>
      </c>
      <c r="C43">
        <f t="shared" si="19"/>
        <v>21</v>
      </c>
      <c r="D43">
        <f t="shared" si="19"/>
        <v>28</v>
      </c>
      <c r="E43">
        <f t="shared" si="19"/>
        <v>6</v>
      </c>
      <c r="F43">
        <f t="shared" si="19"/>
        <v>0</v>
      </c>
    </row>
    <row r="44" spans="1:6" x14ac:dyDescent="0.3">
      <c r="A44" t="s">
        <v>18</v>
      </c>
      <c r="B44">
        <f t="shared" ref="B44:F44" si="20">B21-B67</f>
        <v>49</v>
      </c>
      <c r="C44">
        <f t="shared" si="20"/>
        <v>19</v>
      </c>
      <c r="D44">
        <f t="shared" si="20"/>
        <v>25</v>
      </c>
      <c r="E44">
        <f t="shared" si="20"/>
        <v>5</v>
      </c>
      <c r="F44">
        <f t="shared" si="20"/>
        <v>0</v>
      </c>
    </row>
    <row r="46" spans="1:6" x14ac:dyDescent="0.3">
      <c r="A46" t="s">
        <v>19</v>
      </c>
    </row>
    <row r="47" spans="1:6" x14ac:dyDescent="0.3">
      <c r="A47" t="s">
        <v>20</v>
      </c>
    </row>
    <row r="49" spans="1:6" x14ac:dyDescent="0.3">
      <c r="A49" t="s">
        <v>21</v>
      </c>
      <c r="B49">
        <f>SUM(B50:B67)</f>
        <v>22750</v>
      </c>
      <c r="C49">
        <f t="shared" ref="C49" si="21">SUM(C50:C67)</f>
        <v>10385</v>
      </c>
      <c r="D49">
        <f t="shared" ref="D49" si="22">SUM(D50:D67)</f>
        <v>11506</v>
      </c>
      <c r="E49">
        <f t="shared" ref="E49" si="23">SUM(E50:E67)</f>
        <v>853</v>
      </c>
      <c r="F49">
        <f>B49-C49-D49-E49</f>
        <v>6</v>
      </c>
    </row>
    <row r="50" spans="1:6" x14ac:dyDescent="0.3">
      <c r="A50" t="s">
        <v>1</v>
      </c>
      <c r="B50">
        <v>3354</v>
      </c>
      <c r="C50">
        <v>1495</v>
      </c>
      <c r="D50">
        <v>1731</v>
      </c>
      <c r="E50">
        <v>127</v>
      </c>
      <c r="F50">
        <f t="shared" ref="F50:F67" si="24">B50-C50-D50-E50</f>
        <v>1</v>
      </c>
    </row>
    <row r="51" spans="1:6" x14ac:dyDescent="0.3">
      <c r="A51" t="s">
        <v>2</v>
      </c>
      <c r="B51">
        <v>2716</v>
      </c>
      <c r="C51">
        <v>1184</v>
      </c>
      <c r="D51">
        <v>1422</v>
      </c>
      <c r="E51">
        <v>110</v>
      </c>
      <c r="F51">
        <f t="shared" si="24"/>
        <v>0</v>
      </c>
    </row>
    <row r="52" spans="1:6" x14ac:dyDescent="0.3">
      <c r="A52" t="s">
        <v>3</v>
      </c>
      <c r="B52">
        <v>2417</v>
      </c>
      <c r="C52">
        <v>1100</v>
      </c>
      <c r="D52">
        <v>1213</v>
      </c>
      <c r="E52">
        <v>104</v>
      </c>
      <c r="F52">
        <f t="shared" si="24"/>
        <v>0</v>
      </c>
    </row>
    <row r="53" spans="1:6" x14ac:dyDescent="0.3">
      <c r="A53" t="s">
        <v>4</v>
      </c>
      <c r="B53">
        <v>2322</v>
      </c>
      <c r="C53">
        <v>1075</v>
      </c>
      <c r="D53">
        <v>1168</v>
      </c>
      <c r="E53">
        <v>77</v>
      </c>
      <c r="F53">
        <f t="shared" si="24"/>
        <v>2</v>
      </c>
    </row>
    <row r="54" spans="1:6" x14ac:dyDescent="0.3">
      <c r="A54" t="s">
        <v>5</v>
      </c>
      <c r="B54">
        <v>2363</v>
      </c>
      <c r="C54">
        <v>1122</v>
      </c>
      <c r="D54">
        <v>1186</v>
      </c>
      <c r="E54">
        <v>55</v>
      </c>
      <c r="F54">
        <f t="shared" si="24"/>
        <v>0</v>
      </c>
    </row>
    <row r="55" spans="1:6" x14ac:dyDescent="0.3">
      <c r="A55" t="s">
        <v>6</v>
      </c>
      <c r="B55">
        <v>2175</v>
      </c>
      <c r="C55">
        <v>1023</v>
      </c>
      <c r="D55">
        <v>1093</v>
      </c>
      <c r="E55">
        <v>58</v>
      </c>
      <c r="F55">
        <f t="shared" si="24"/>
        <v>1</v>
      </c>
    </row>
    <row r="56" spans="1:6" x14ac:dyDescent="0.3">
      <c r="A56" t="s">
        <v>7</v>
      </c>
      <c r="B56">
        <v>1706</v>
      </c>
      <c r="C56">
        <v>755</v>
      </c>
      <c r="D56">
        <v>902</v>
      </c>
      <c r="E56">
        <v>49</v>
      </c>
      <c r="F56">
        <f t="shared" si="24"/>
        <v>0</v>
      </c>
    </row>
    <row r="57" spans="1:6" x14ac:dyDescent="0.3">
      <c r="A57" t="s">
        <v>8</v>
      </c>
      <c r="B57">
        <v>1362</v>
      </c>
      <c r="C57">
        <v>607</v>
      </c>
      <c r="D57">
        <v>717</v>
      </c>
      <c r="E57">
        <v>38</v>
      </c>
      <c r="F57">
        <f t="shared" si="24"/>
        <v>0</v>
      </c>
    </row>
    <row r="58" spans="1:6" x14ac:dyDescent="0.3">
      <c r="A58" t="s">
        <v>9</v>
      </c>
      <c r="B58">
        <v>1068</v>
      </c>
      <c r="C58">
        <v>477</v>
      </c>
      <c r="D58">
        <v>558</v>
      </c>
      <c r="E58">
        <v>33</v>
      </c>
      <c r="F58">
        <f t="shared" si="24"/>
        <v>0</v>
      </c>
    </row>
    <row r="59" spans="1:6" x14ac:dyDescent="0.3">
      <c r="A59" t="s">
        <v>10</v>
      </c>
      <c r="B59">
        <v>805</v>
      </c>
      <c r="C59">
        <v>358</v>
      </c>
      <c r="D59">
        <v>417</v>
      </c>
      <c r="E59">
        <v>30</v>
      </c>
      <c r="F59">
        <f t="shared" si="24"/>
        <v>0</v>
      </c>
    </row>
    <row r="60" spans="1:6" x14ac:dyDescent="0.3">
      <c r="A60" t="s">
        <v>11</v>
      </c>
      <c r="B60">
        <v>687</v>
      </c>
      <c r="C60">
        <v>343</v>
      </c>
      <c r="D60">
        <v>314</v>
      </c>
      <c r="E60">
        <v>29</v>
      </c>
      <c r="F60">
        <f t="shared" si="24"/>
        <v>1</v>
      </c>
    </row>
    <row r="61" spans="1:6" x14ac:dyDescent="0.3">
      <c r="A61" t="s">
        <v>12</v>
      </c>
      <c r="B61">
        <v>495</v>
      </c>
      <c r="C61">
        <v>244</v>
      </c>
      <c r="D61">
        <v>220</v>
      </c>
      <c r="E61">
        <v>30</v>
      </c>
      <c r="F61">
        <f t="shared" si="24"/>
        <v>1</v>
      </c>
    </row>
    <row r="62" spans="1:6" x14ac:dyDescent="0.3">
      <c r="A62" t="s">
        <v>13</v>
      </c>
      <c r="B62">
        <v>456</v>
      </c>
      <c r="C62">
        <v>219</v>
      </c>
      <c r="D62">
        <v>195</v>
      </c>
      <c r="E62">
        <v>42</v>
      </c>
      <c r="F62">
        <f t="shared" si="24"/>
        <v>0</v>
      </c>
    </row>
    <row r="63" spans="1:6" x14ac:dyDescent="0.3">
      <c r="A63" t="s">
        <v>14</v>
      </c>
      <c r="B63">
        <v>343</v>
      </c>
      <c r="C63">
        <v>152</v>
      </c>
      <c r="D63">
        <v>168</v>
      </c>
      <c r="E63">
        <v>23</v>
      </c>
      <c r="F63">
        <f t="shared" si="24"/>
        <v>0</v>
      </c>
    </row>
    <row r="64" spans="1:6" x14ac:dyDescent="0.3">
      <c r="A64" t="s">
        <v>15</v>
      </c>
      <c r="B64">
        <v>201</v>
      </c>
      <c r="C64">
        <v>96</v>
      </c>
      <c r="D64">
        <v>85</v>
      </c>
      <c r="E64">
        <v>20</v>
      </c>
      <c r="F64">
        <f t="shared" si="24"/>
        <v>0</v>
      </c>
    </row>
    <row r="65" spans="1:6" x14ac:dyDescent="0.3">
      <c r="A65" t="s">
        <v>16</v>
      </c>
      <c r="B65">
        <v>153</v>
      </c>
      <c r="C65">
        <v>69</v>
      </c>
      <c r="D65">
        <v>70</v>
      </c>
      <c r="E65">
        <v>14</v>
      </c>
      <c r="F65">
        <f t="shared" si="24"/>
        <v>0</v>
      </c>
    </row>
    <row r="66" spans="1:6" x14ac:dyDescent="0.3">
      <c r="A66" t="s">
        <v>17</v>
      </c>
      <c r="B66">
        <v>70</v>
      </c>
      <c r="C66">
        <v>39</v>
      </c>
      <c r="D66">
        <v>25</v>
      </c>
      <c r="E66">
        <v>6</v>
      </c>
      <c r="F66">
        <f t="shared" si="24"/>
        <v>0</v>
      </c>
    </row>
    <row r="67" spans="1:6" x14ac:dyDescent="0.3">
      <c r="A67" t="s">
        <v>18</v>
      </c>
      <c r="B67">
        <v>57</v>
      </c>
      <c r="C67">
        <v>27</v>
      </c>
      <c r="D67">
        <v>22</v>
      </c>
      <c r="E67">
        <v>8</v>
      </c>
      <c r="F67">
        <f t="shared" si="24"/>
        <v>0</v>
      </c>
    </row>
    <row r="69" spans="1:6" x14ac:dyDescent="0.3">
      <c r="A69" t="s">
        <v>19</v>
      </c>
    </row>
    <row r="70" spans="1:6" x14ac:dyDescent="0.3">
      <c r="A70" t="s">
        <v>20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94374-15C7-49C5-952D-39E159802F60}">
  <dimension ref="A1:E80"/>
  <sheetViews>
    <sheetView workbookViewId="0">
      <selection activeCell="B1" sqref="B1"/>
    </sheetView>
  </sheetViews>
  <sheetFormatPr defaultRowHeight="14.4" x14ac:dyDescent="0.3"/>
  <cols>
    <col min="1" max="1" width="23.77734375" customWidth="1"/>
  </cols>
  <sheetData>
    <row r="1" spans="1:5" x14ac:dyDescent="0.3">
      <c r="A1" t="s">
        <v>545</v>
      </c>
    </row>
    <row r="2" spans="1:5" x14ac:dyDescent="0.3">
      <c r="A2" s="4" t="s">
        <v>124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123</v>
      </c>
      <c r="B3">
        <f>B4+B6+B9</f>
        <v>39821</v>
      </c>
      <c r="C3">
        <f>C4+C6+C9</f>
        <v>18075</v>
      </c>
      <c r="D3">
        <f>D4+D6+D9</f>
        <v>20276</v>
      </c>
      <c r="E3">
        <f>B3-C3-D3</f>
        <v>1470</v>
      </c>
    </row>
    <row r="4" spans="1:5" x14ac:dyDescent="0.3">
      <c r="A4" t="s">
        <v>122</v>
      </c>
      <c r="B4">
        <v>30759</v>
      </c>
      <c r="C4">
        <v>14628</v>
      </c>
      <c r="D4">
        <v>15100</v>
      </c>
      <c r="E4">
        <f>B4-C4-D4</f>
        <v>1031</v>
      </c>
    </row>
    <row r="5" spans="1:5" x14ac:dyDescent="0.3">
      <c r="A5" t="s">
        <v>121</v>
      </c>
      <c r="B5" s="5">
        <f>B4*100/B3</f>
        <v>77.243163155119163</v>
      </c>
      <c r="C5" s="5">
        <f>C4*100/C3</f>
        <v>80.92946058091286</v>
      </c>
      <c r="D5" s="5">
        <f>D4*100/D3</f>
        <v>74.472282501479583</v>
      </c>
      <c r="E5" s="5">
        <f>E4*100/E3</f>
        <v>70.136054421768705</v>
      </c>
    </row>
    <row r="6" spans="1:5" x14ac:dyDescent="0.3">
      <c r="A6" t="s">
        <v>120</v>
      </c>
      <c r="B6">
        <f>B7+B8</f>
        <v>2763</v>
      </c>
      <c r="C6">
        <f>C7+C8</f>
        <v>883</v>
      </c>
      <c r="D6">
        <f>D7+D8</f>
        <v>1615</v>
      </c>
      <c r="E6">
        <f t="shared" ref="E6:E28" si="0">B6-C6-D6</f>
        <v>265</v>
      </c>
    </row>
    <row r="7" spans="1:5" x14ac:dyDescent="0.3">
      <c r="A7" t="s">
        <v>516</v>
      </c>
      <c r="B7">
        <v>1152</v>
      </c>
      <c r="C7">
        <v>297</v>
      </c>
      <c r="D7">
        <v>655</v>
      </c>
      <c r="E7">
        <f t="shared" si="0"/>
        <v>200</v>
      </c>
    </row>
    <row r="8" spans="1:5" x14ac:dyDescent="0.3">
      <c r="A8" t="s">
        <v>517</v>
      </c>
      <c r="B8">
        <v>1611</v>
      </c>
      <c r="C8">
        <v>586</v>
      </c>
      <c r="D8">
        <v>960</v>
      </c>
      <c r="E8">
        <f t="shared" si="0"/>
        <v>65</v>
      </c>
    </row>
    <row r="9" spans="1:5" x14ac:dyDescent="0.3">
      <c r="A9" t="s">
        <v>119</v>
      </c>
      <c r="B9">
        <f>SUM(B10:B16)+B24+B27</f>
        <v>6299</v>
      </c>
      <c r="C9">
        <f>SUM(C10:C16)+C24+C27</f>
        <v>2564</v>
      </c>
      <c r="D9">
        <f t="shared" ref="D9:E9" si="1">SUM(D10:D16)+D24+D27</f>
        <v>3561</v>
      </c>
      <c r="E9">
        <f t="shared" si="0"/>
        <v>174</v>
      </c>
    </row>
    <row r="10" spans="1:5" x14ac:dyDescent="0.3">
      <c r="A10" t="s">
        <v>518</v>
      </c>
      <c r="B10">
        <v>3415</v>
      </c>
      <c r="C10">
        <v>1395</v>
      </c>
      <c r="D10">
        <v>1953</v>
      </c>
      <c r="E10">
        <f t="shared" si="0"/>
        <v>67</v>
      </c>
    </row>
    <row r="11" spans="1:5" x14ac:dyDescent="0.3">
      <c r="A11" t="s">
        <v>519</v>
      </c>
      <c r="B11">
        <v>133</v>
      </c>
      <c r="C11">
        <v>33</v>
      </c>
      <c r="D11">
        <v>91</v>
      </c>
      <c r="E11">
        <f t="shared" si="0"/>
        <v>9</v>
      </c>
    </row>
    <row r="12" spans="1:5" x14ac:dyDescent="0.3">
      <c r="A12" t="s">
        <v>520</v>
      </c>
      <c r="B12">
        <v>3</v>
      </c>
      <c r="C12">
        <v>3</v>
      </c>
      <c r="D12">
        <v>0</v>
      </c>
      <c r="E12">
        <f t="shared" si="0"/>
        <v>0</v>
      </c>
    </row>
    <row r="13" spans="1:5" x14ac:dyDescent="0.3">
      <c r="A13" t="s">
        <v>521</v>
      </c>
      <c r="B13">
        <v>2</v>
      </c>
      <c r="C13">
        <v>2</v>
      </c>
      <c r="D13">
        <v>0</v>
      </c>
      <c r="E13">
        <f t="shared" si="0"/>
        <v>0</v>
      </c>
    </row>
    <row r="14" spans="1:5" x14ac:dyDescent="0.3">
      <c r="A14" t="s">
        <v>522</v>
      </c>
      <c r="B14">
        <v>383</v>
      </c>
      <c r="C14">
        <v>127</v>
      </c>
      <c r="D14">
        <v>254</v>
      </c>
      <c r="E14">
        <f t="shared" si="0"/>
        <v>2</v>
      </c>
    </row>
    <row r="15" spans="1:5" x14ac:dyDescent="0.3">
      <c r="A15" t="s">
        <v>105</v>
      </c>
      <c r="B15">
        <v>97</v>
      </c>
      <c r="C15">
        <v>29</v>
      </c>
      <c r="D15">
        <v>66</v>
      </c>
      <c r="E15">
        <f t="shared" si="0"/>
        <v>2</v>
      </c>
    </row>
    <row r="16" spans="1:5" x14ac:dyDescent="0.3">
      <c r="A16" t="s">
        <v>118</v>
      </c>
      <c r="B16">
        <v>281</v>
      </c>
      <c r="C16">
        <v>168</v>
      </c>
      <c r="D16">
        <v>110</v>
      </c>
      <c r="E16">
        <f t="shared" si="0"/>
        <v>3</v>
      </c>
    </row>
    <row r="17" spans="1:5" x14ac:dyDescent="0.3">
      <c r="A17" t="s">
        <v>117</v>
      </c>
      <c r="B17">
        <v>3</v>
      </c>
      <c r="C17">
        <v>1</v>
      </c>
      <c r="D17">
        <v>2</v>
      </c>
      <c r="E17">
        <f t="shared" si="0"/>
        <v>0</v>
      </c>
    </row>
    <row r="18" spans="1:5" x14ac:dyDescent="0.3">
      <c r="A18" t="s">
        <v>116</v>
      </c>
      <c r="B18">
        <v>72</v>
      </c>
      <c r="C18">
        <v>67</v>
      </c>
      <c r="D18">
        <v>4</v>
      </c>
      <c r="E18">
        <f t="shared" si="0"/>
        <v>1</v>
      </c>
    </row>
    <row r="19" spans="1:5" x14ac:dyDescent="0.3">
      <c r="A19" t="s">
        <v>115</v>
      </c>
      <c r="B19">
        <v>14</v>
      </c>
      <c r="C19">
        <v>11</v>
      </c>
      <c r="D19">
        <v>3</v>
      </c>
      <c r="E19">
        <f t="shared" si="0"/>
        <v>0</v>
      </c>
    </row>
    <row r="20" spans="1:5" x14ac:dyDescent="0.3">
      <c r="A20" t="s">
        <v>114</v>
      </c>
      <c r="B20">
        <v>159</v>
      </c>
      <c r="C20">
        <v>60</v>
      </c>
      <c r="D20">
        <v>97</v>
      </c>
      <c r="E20">
        <f t="shared" si="0"/>
        <v>2</v>
      </c>
    </row>
    <row r="21" spans="1:5" x14ac:dyDescent="0.3">
      <c r="A21" t="s">
        <v>113</v>
      </c>
      <c r="B21">
        <v>23</v>
      </c>
      <c r="C21">
        <v>23</v>
      </c>
      <c r="D21">
        <v>0</v>
      </c>
      <c r="E21">
        <f t="shared" si="0"/>
        <v>0</v>
      </c>
    </row>
    <row r="22" spans="1:5" x14ac:dyDescent="0.3">
      <c r="A22" t="s">
        <v>112</v>
      </c>
      <c r="B22">
        <v>0</v>
      </c>
      <c r="C22">
        <v>0</v>
      </c>
      <c r="D22">
        <v>0</v>
      </c>
      <c r="E22">
        <f t="shared" si="0"/>
        <v>0</v>
      </c>
    </row>
    <row r="23" spans="1:5" x14ac:dyDescent="0.3">
      <c r="A23" t="s">
        <v>111</v>
      </c>
      <c r="B23">
        <v>10</v>
      </c>
      <c r="C23">
        <v>6</v>
      </c>
      <c r="D23">
        <v>4</v>
      </c>
      <c r="E23">
        <f t="shared" si="0"/>
        <v>0</v>
      </c>
    </row>
    <row r="24" spans="1:5" x14ac:dyDescent="0.3">
      <c r="A24" t="s">
        <v>110</v>
      </c>
      <c r="B24">
        <v>1781</v>
      </c>
      <c r="C24">
        <v>654</v>
      </c>
      <c r="D24">
        <v>1037</v>
      </c>
      <c r="E24">
        <f t="shared" si="0"/>
        <v>90</v>
      </c>
    </row>
    <row r="25" spans="1:5" x14ac:dyDescent="0.3">
      <c r="A25" t="s">
        <v>562</v>
      </c>
      <c r="B25">
        <v>843</v>
      </c>
      <c r="C25">
        <v>329</v>
      </c>
      <c r="D25">
        <v>464</v>
      </c>
      <c r="E25">
        <f t="shared" si="0"/>
        <v>50</v>
      </c>
    </row>
    <row r="26" spans="1:5" x14ac:dyDescent="0.3">
      <c r="A26" t="s">
        <v>563</v>
      </c>
      <c r="B26">
        <v>528</v>
      </c>
      <c r="C26">
        <v>217</v>
      </c>
      <c r="D26">
        <v>283</v>
      </c>
      <c r="E26">
        <f t="shared" si="0"/>
        <v>28</v>
      </c>
    </row>
    <row r="27" spans="1:5" x14ac:dyDescent="0.3">
      <c r="A27" t="s">
        <v>109</v>
      </c>
      <c r="B27">
        <v>204</v>
      </c>
      <c r="C27">
        <v>153</v>
      </c>
      <c r="D27">
        <v>50</v>
      </c>
      <c r="E27">
        <f t="shared" si="0"/>
        <v>1</v>
      </c>
    </row>
    <row r="28" spans="1:5" x14ac:dyDescent="0.3">
      <c r="E28">
        <f t="shared" si="0"/>
        <v>0</v>
      </c>
    </row>
    <row r="29" spans="1:5" x14ac:dyDescent="0.3">
      <c r="A29" t="s">
        <v>523</v>
      </c>
      <c r="B29">
        <f>B3-B55</f>
        <v>20425</v>
      </c>
      <c r="C29">
        <f>C3-C55</f>
        <v>9185</v>
      </c>
      <c r="D29">
        <f>D3-D55</f>
        <v>10501</v>
      </c>
      <c r="E29">
        <f>E3-E55</f>
        <v>739</v>
      </c>
    </row>
    <row r="30" spans="1:5" x14ac:dyDescent="0.3">
      <c r="A30" t="s">
        <v>122</v>
      </c>
      <c r="B30">
        <f>B4-B56</f>
        <v>15668</v>
      </c>
      <c r="C30">
        <f>C4-C56</f>
        <v>7343</v>
      </c>
      <c r="D30">
        <f>D4-D56</f>
        <v>7817</v>
      </c>
      <c r="E30">
        <f>E4-E56</f>
        <v>508</v>
      </c>
    </row>
    <row r="31" spans="1:5" x14ac:dyDescent="0.3">
      <c r="A31" t="s">
        <v>121</v>
      </c>
      <c r="B31" s="5">
        <f>B30*100/B29</f>
        <v>76.709914320685428</v>
      </c>
      <c r="C31" s="5">
        <f t="shared" ref="C31:E31" si="2">C30*100/C29</f>
        <v>79.945563418617311</v>
      </c>
      <c r="D31" s="5">
        <f t="shared" si="2"/>
        <v>74.440529473383492</v>
      </c>
      <c r="E31" s="5">
        <f t="shared" si="2"/>
        <v>68.741542625169146</v>
      </c>
    </row>
    <row r="32" spans="1:5" x14ac:dyDescent="0.3">
      <c r="A32" t="s">
        <v>120</v>
      </c>
      <c r="B32">
        <f>B6-B58</f>
        <v>1425</v>
      </c>
      <c r="C32">
        <f t="shared" ref="C32:E32" si="3">C6-C58</f>
        <v>456</v>
      </c>
      <c r="D32">
        <f t="shared" si="3"/>
        <v>830</v>
      </c>
      <c r="E32">
        <f t="shared" si="3"/>
        <v>139</v>
      </c>
    </row>
    <row r="33" spans="1:5" x14ac:dyDescent="0.3">
      <c r="A33" t="s">
        <v>516</v>
      </c>
      <c r="B33">
        <f t="shared" ref="B33:E33" si="4">B7-B59</f>
        <v>600</v>
      </c>
      <c r="C33">
        <f t="shared" si="4"/>
        <v>151</v>
      </c>
      <c r="D33">
        <f t="shared" si="4"/>
        <v>349</v>
      </c>
      <c r="E33">
        <f t="shared" si="4"/>
        <v>100</v>
      </c>
    </row>
    <row r="34" spans="1:5" x14ac:dyDescent="0.3">
      <c r="A34" t="s">
        <v>517</v>
      </c>
      <c r="B34">
        <f t="shared" ref="B34:E34" si="5">B8-B60</f>
        <v>825</v>
      </c>
      <c r="C34">
        <f t="shared" si="5"/>
        <v>305</v>
      </c>
      <c r="D34">
        <f t="shared" si="5"/>
        <v>481</v>
      </c>
      <c r="E34">
        <f t="shared" si="5"/>
        <v>39</v>
      </c>
    </row>
    <row r="35" spans="1:5" x14ac:dyDescent="0.3">
      <c r="A35" t="s">
        <v>119</v>
      </c>
      <c r="B35">
        <f t="shared" ref="B35:E35" si="6">B9-B61</f>
        <v>3332</v>
      </c>
      <c r="C35">
        <f t="shared" si="6"/>
        <v>1386</v>
      </c>
      <c r="D35">
        <f t="shared" si="6"/>
        <v>1854</v>
      </c>
      <c r="E35">
        <f t="shared" si="6"/>
        <v>92</v>
      </c>
    </row>
    <row r="36" spans="1:5" x14ac:dyDescent="0.3">
      <c r="A36" t="s">
        <v>518</v>
      </c>
      <c r="B36">
        <f t="shared" ref="B36:E36" si="7">B10-B62</f>
        <v>1741</v>
      </c>
      <c r="C36">
        <f t="shared" si="7"/>
        <v>702</v>
      </c>
      <c r="D36">
        <f t="shared" si="7"/>
        <v>1005</v>
      </c>
      <c r="E36">
        <f t="shared" si="7"/>
        <v>34</v>
      </c>
    </row>
    <row r="37" spans="1:5" x14ac:dyDescent="0.3">
      <c r="A37" t="s">
        <v>519</v>
      </c>
      <c r="B37">
        <f t="shared" ref="B37:E37" si="8">B11-B63</f>
        <v>76</v>
      </c>
      <c r="C37">
        <f t="shared" si="8"/>
        <v>19</v>
      </c>
      <c r="D37">
        <f t="shared" si="8"/>
        <v>51</v>
      </c>
      <c r="E37">
        <f t="shared" si="8"/>
        <v>6</v>
      </c>
    </row>
    <row r="38" spans="1:5" x14ac:dyDescent="0.3">
      <c r="A38" t="s">
        <v>520</v>
      </c>
      <c r="B38">
        <f t="shared" ref="B38:E38" si="9">B12-B64</f>
        <v>1</v>
      </c>
      <c r="C38">
        <f t="shared" si="9"/>
        <v>1</v>
      </c>
      <c r="D38">
        <f t="shared" si="9"/>
        <v>0</v>
      </c>
      <c r="E38">
        <f t="shared" si="9"/>
        <v>0</v>
      </c>
    </row>
    <row r="39" spans="1:5" x14ac:dyDescent="0.3">
      <c r="A39" t="s">
        <v>521</v>
      </c>
      <c r="B39">
        <f t="shared" ref="B39:E39" si="10">B13-B65</f>
        <v>1</v>
      </c>
      <c r="C39">
        <f t="shared" si="10"/>
        <v>1</v>
      </c>
      <c r="D39">
        <f t="shared" si="10"/>
        <v>0</v>
      </c>
      <c r="E39">
        <f t="shared" si="10"/>
        <v>0</v>
      </c>
    </row>
    <row r="40" spans="1:5" x14ac:dyDescent="0.3">
      <c r="A40" t="s">
        <v>522</v>
      </c>
      <c r="B40">
        <f t="shared" ref="B40:E40" si="11">B14-B66</f>
        <v>191</v>
      </c>
      <c r="C40">
        <f t="shared" si="11"/>
        <v>65</v>
      </c>
      <c r="D40">
        <f t="shared" si="11"/>
        <v>124</v>
      </c>
      <c r="E40">
        <f t="shared" si="11"/>
        <v>2</v>
      </c>
    </row>
    <row r="41" spans="1:5" x14ac:dyDescent="0.3">
      <c r="A41" t="s">
        <v>105</v>
      </c>
      <c r="B41">
        <f t="shared" ref="B41:E41" si="12">B15-B67</f>
        <v>50</v>
      </c>
      <c r="C41">
        <f t="shared" si="12"/>
        <v>19</v>
      </c>
      <c r="D41">
        <f t="shared" si="12"/>
        <v>30</v>
      </c>
      <c r="E41">
        <f t="shared" si="12"/>
        <v>1</v>
      </c>
    </row>
    <row r="42" spans="1:5" x14ac:dyDescent="0.3">
      <c r="A42" t="s">
        <v>118</v>
      </c>
      <c r="B42">
        <f t="shared" ref="B42:E42" si="13">B16-B68</f>
        <v>176</v>
      </c>
      <c r="C42">
        <f t="shared" si="13"/>
        <v>104</v>
      </c>
      <c r="D42">
        <f t="shared" si="13"/>
        <v>69</v>
      </c>
      <c r="E42">
        <f t="shared" si="13"/>
        <v>3</v>
      </c>
    </row>
    <row r="43" spans="1:5" x14ac:dyDescent="0.3">
      <c r="A43" t="s">
        <v>117</v>
      </c>
      <c r="B43">
        <f t="shared" ref="B43:E43" si="14">B17-B69</f>
        <v>3</v>
      </c>
      <c r="C43">
        <f t="shared" si="14"/>
        <v>1</v>
      </c>
      <c r="D43">
        <f t="shared" si="14"/>
        <v>2</v>
      </c>
      <c r="E43">
        <f t="shared" si="14"/>
        <v>0</v>
      </c>
    </row>
    <row r="44" spans="1:5" x14ac:dyDescent="0.3">
      <c r="A44" t="s">
        <v>116</v>
      </c>
      <c r="B44">
        <f t="shared" ref="B44:E44" si="15">B18-B70</f>
        <v>50</v>
      </c>
      <c r="C44">
        <f t="shared" si="15"/>
        <v>47</v>
      </c>
      <c r="D44">
        <f t="shared" si="15"/>
        <v>2</v>
      </c>
      <c r="E44">
        <f t="shared" si="15"/>
        <v>1</v>
      </c>
    </row>
    <row r="45" spans="1:5" x14ac:dyDescent="0.3">
      <c r="A45" t="s">
        <v>115</v>
      </c>
      <c r="B45">
        <f t="shared" ref="B45:E45" si="16">B19-B71</f>
        <v>9</v>
      </c>
      <c r="C45">
        <f t="shared" si="16"/>
        <v>6</v>
      </c>
      <c r="D45">
        <f t="shared" si="16"/>
        <v>3</v>
      </c>
      <c r="E45">
        <f t="shared" si="16"/>
        <v>0</v>
      </c>
    </row>
    <row r="46" spans="1:5" x14ac:dyDescent="0.3">
      <c r="A46" t="s">
        <v>114</v>
      </c>
      <c r="B46">
        <f t="shared" ref="B46:E46" si="17">B20-B72</f>
        <v>94</v>
      </c>
      <c r="C46">
        <f t="shared" si="17"/>
        <v>33</v>
      </c>
      <c r="D46">
        <f t="shared" si="17"/>
        <v>59</v>
      </c>
      <c r="E46">
        <f t="shared" si="17"/>
        <v>2</v>
      </c>
    </row>
    <row r="47" spans="1:5" x14ac:dyDescent="0.3">
      <c r="A47" t="s">
        <v>113</v>
      </c>
      <c r="B47">
        <f t="shared" ref="B47:E47" si="18">B21-B73</f>
        <v>12</v>
      </c>
      <c r="C47">
        <f t="shared" si="18"/>
        <v>12</v>
      </c>
      <c r="D47">
        <f t="shared" si="18"/>
        <v>0</v>
      </c>
      <c r="E47">
        <f t="shared" si="18"/>
        <v>0</v>
      </c>
    </row>
    <row r="48" spans="1:5" x14ac:dyDescent="0.3">
      <c r="A48" t="s">
        <v>112</v>
      </c>
      <c r="B48">
        <f t="shared" ref="B48:E48" si="19">B22-B74</f>
        <v>0</v>
      </c>
      <c r="C48">
        <f t="shared" si="19"/>
        <v>0</v>
      </c>
      <c r="D48">
        <f t="shared" si="19"/>
        <v>0</v>
      </c>
      <c r="E48">
        <f t="shared" si="19"/>
        <v>0</v>
      </c>
    </row>
    <row r="49" spans="1:5" x14ac:dyDescent="0.3">
      <c r="A49" t="s">
        <v>111</v>
      </c>
      <c r="B49">
        <f t="shared" ref="B49:E49" si="20">B23-B75</f>
        <v>8</v>
      </c>
      <c r="C49">
        <f t="shared" si="20"/>
        <v>5</v>
      </c>
      <c r="D49">
        <f t="shared" si="20"/>
        <v>3</v>
      </c>
      <c r="E49">
        <f t="shared" si="20"/>
        <v>0</v>
      </c>
    </row>
    <row r="50" spans="1:5" x14ac:dyDescent="0.3">
      <c r="A50" t="s">
        <v>110</v>
      </c>
      <c r="B50">
        <f t="shared" ref="B50:E50" si="21">B24-B76</f>
        <v>937</v>
      </c>
      <c r="C50">
        <f t="shared" si="21"/>
        <v>336</v>
      </c>
      <c r="D50">
        <f t="shared" si="21"/>
        <v>556</v>
      </c>
      <c r="E50">
        <f t="shared" si="21"/>
        <v>45</v>
      </c>
    </row>
    <row r="51" spans="1:5" x14ac:dyDescent="0.3">
      <c r="A51" t="s">
        <v>562</v>
      </c>
      <c r="B51">
        <f t="shared" ref="B51:E51" si="22">B25-B77</f>
        <v>448</v>
      </c>
      <c r="C51">
        <f t="shared" si="22"/>
        <v>176</v>
      </c>
      <c r="D51">
        <f t="shared" si="22"/>
        <v>248</v>
      </c>
      <c r="E51">
        <f t="shared" si="22"/>
        <v>24</v>
      </c>
    </row>
    <row r="52" spans="1:5" x14ac:dyDescent="0.3">
      <c r="A52" t="s">
        <v>563</v>
      </c>
      <c r="B52">
        <f t="shared" ref="B52:E52" si="23">B26-B78</f>
        <v>266</v>
      </c>
      <c r="C52">
        <f t="shared" si="23"/>
        <v>109</v>
      </c>
      <c r="D52">
        <f t="shared" si="23"/>
        <v>142</v>
      </c>
      <c r="E52">
        <f t="shared" si="23"/>
        <v>15</v>
      </c>
    </row>
    <row r="53" spans="1:5" x14ac:dyDescent="0.3">
      <c r="A53" t="s">
        <v>109</v>
      </c>
      <c r="B53">
        <f t="shared" ref="B53:E53" si="24">B27-B79</f>
        <v>159</v>
      </c>
      <c r="C53">
        <f t="shared" si="24"/>
        <v>139</v>
      </c>
      <c r="D53">
        <f t="shared" si="24"/>
        <v>19</v>
      </c>
      <c r="E53">
        <f t="shared" si="24"/>
        <v>1</v>
      </c>
    </row>
    <row r="55" spans="1:5" x14ac:dyDescent="0.3">
      <c r="A55" t="s">
        <v>135</v>
      </c>
      <c r="B55">
        <f>B56+B58+B61</f>
        <v>19396</v>
      </c>
      <c r="C55">
        <f>C56+C58+C61</f>
        <v>8890</v>
      </c>
      <c r="D55">
        <f>D56+D58+D61</f>
        <v>9775</v>
      </c>
      <c r="E55">
        <f>B55-C55-D55</f>
        <v>731</v>
      </c>
    </row>
    <row r="56" spans="1:5" x14ac:dyDescent="0.3">
      <c r="A56" t="s">
        <v>122</v>
      </c>
      <c r="B56">
        <v>15091</v>
      </c>
      <c r="C56">
        <v>7285</v>
      </c>
      <c r="D56">
        <v>7283</v>
      </c>
      <c r="E56">
        <f t="shared" ref="E56:E79" si="25">B56-C56-D56</f>
        <v>523</v>
      </c>
    </row>
    <row r="57" spans="1:5" x14ac:dyDescent="0.3">
      <c r="A57" t="s">
        <v>121</v>
      </c>
      <c r="B57" s="5">
        <f>B56*100/B55</f>
        <v>77.804702000412462</v>
      </c>
      <c r="C57" s="5">
        <f>C56*100/C55</f>
        <v>81.946006749156354</v>
      </c>
      <c r="D57" s="5">
        <f>D56*100/D55</f>
        <v>74.506393861892576</v>
      </c>
      <c r="E57" s="5">
        <f>E56*100/E55</f>
        <v>71.545827633378934</v>
      </c>
    </row>
    <row r="58" spans="1:5" x14ac:dyDescent="0.3">
      <c r="A58" t="s">
        <v>120</v>
      </c>
      <c r="B58">
        <f>B59+B60</f>
        <v>1338</v>
      </c>
      <c r="C58">
        <f>C59+C60</f>
        <v>427</v>
      </c>
      <c r="D58">
        <f>D59+D60</f>
        <v>785</v>
      </c>
      <c r="E58">
        <f t="shared" si="25"/>
        <v>126</v>
      </c>
    </row>
    <row r="59" spans="1:5" x14ac:dyDescent="0.3">
      <c r="A59" t="s">
        <v>516</v>
      </c>
      <c r="B59">
        <v>552</v>
      </c>
      <c r="C59">
        <v>146</v>
      </c>
      <c r="D59">
        <v>306</v>
      </c>
      <c r="E59">
        <f t="shared" si="25"/>
        <v>100</v>
      </c>
    </row>
    <row r="60" spans="1:5" x14ac:dyDescent="0.3">
      <c r="A60" t="s">
        <v>517</v>
      </c>
      <c r="B60">
        <v>786</v>
      </c>
      <c r="C60">
        <v>281</v>
      </c>
      <c r="D60">
        <v>479</v>
      </c>
      <c r="E60">
        <f t="shared" si="25"/>
        <v>26</v>
      </c>
    </row>
    <row r="61" spans="1:5" x14ac:dyDescent="0.3">
      <c r="A61" t="s">
        <v>119</v>
      </c>
      <c r="B61">
        <f>SUM(B62:B68)+B76+B79</f>
        <v>2967</v>
      </c>
      <c r="C61">
        <f>SUM(C62:C68)+C76+C79</f>
        <v>1178</v>
      </c>
      <c r="D61">
        <f t="shared" ref="D61" si="26">SUM(D62:D68)+D76+D79</f>
        <v>1707</v>
      </c>
      <c r="E61">
        <f t="shared" si="25"/>
        <v>82</v>
      </c>
    </row>
    <row r="62" spans="1:5" x14ac:dyDescent="0.3">
      <c r="A62" t="s">
        <v>518</v>
      </c>
      <c r="B62">
        <v>1674</v>
      </c>
      <c r="C62">
        <v>693</v>
      </c>
      <c r="D62">
        <v>948</v>
      </c>
      <c r="E62">
        <f t="shared" si="25"/>
        <v>33</v>
      </c>
    </row>
    <row r="63" spans="1:5" x14ac:dyDescent="0.3">
      <c r="A63" t="s">
        <v>519</v>
      </c>
      <c r="B63">
        <v>57</v>
      </c>
      <c r="C63">
        <v>14</v>
      </c>
      <c r="D63">
        <v>40</v>
      </c>
      <c r="E63">
        <f t="shared" si="25"/>
        <v>3</v>
      </c>
    </row>
    <row r="64" spans="1:5" x14ac:dyDescent="0.3">
      <c r="A64" t="s">
        <v>520</v>
      </c>
      <c r="B64">
        <v>2</v>
      </c>
      <c r="C64">
        <v>2</v>
      </c>
      <c r="D64">
        <v>0</v>
      </c>
      <c r="E64">
        <f t="shared" si="25"/>
        <v>0</v>
      </c>
    </row>
    <row r="65" spans="1:5" x14ac:dyDescent="0.3">
      <c r="A65" t="s">
        <v>521</v>
      </c>
      <c r="B65">
        <v>1</v>
      </c>
      <c r="C65">
        <v>1</v>
      </c>
      <c r="D65">
        <v>0</v>
      </c>
      <c r="E65">
        <f t="shared" si="25"/>
        <v>0</v>
      </c>
    </row>
    <row r="66" spans="1:5" x14ac:dyDescent="0.3">
      <c r="A66" t="s">
        <v>522</v>
      </c>
      <c r="B66">
        <v>192</v>
      </c>
      <c r="C66">
        <v>62</v>
      </c>
      <c r="D66">
        <v>130</v>
      </c>
      <c r="E66">
        <f t="shared" si="25"/>
        <v>0</v>
      </c>
    </row>
    <row r="67" spans="1:5" x14ac:dyDescent="0.3">
      <c r="A67" t="s">
        <v>105</v>
      </c>
      <c r="B67">
        <v>47</v>
      </c>
      <c r="C67">
        <v>10</v>
      </c>
      <c r="D67">
        <v>36</v>
      </c>
      <c r="E67">
        <f t="shared" si="25"/>
        <v>1</v>
      </c>
    </row>
    <row r="68" spans="1:5" x14ac:dyDescent="0.3">
      <c r="A68" t="s">
        <v>118</v>
      </c>
      <c r="B68">
        <v>105</v>
      </c>
      <c r="C68">
        <v>64</v>
      </c>
      <c r="D68">
        <v>41</v>
      </c>
      <c r="E68">
        <f t="shared" si="25"/>
        <v>0</v>
      </c>
    </row>
    <row r="69" spans="1:5" x14ac:dyDescent="0.3">
      <c r="A69" t="s">
        <v>117</v>
      </c>
      <c r="B69">
        <v>0</v>
      </c>
      <c r="C69">
        <v>0</v>
      </c>
      <c r="D69">
        <v>0</v>
      </c>
      <c r="E69">
        <f t="shared" si="25"/>
        <v>0</v>
      </c>
    </row>
    <row r="70" spans="1:5" x14ac:dyDescent="0.3">
      <c r="A70" t="s">
        <v>116</v>
      </c>
      <c r="B70">
        <v>22</v>
      </c>
      <c r="C70">
        <v>20</v>
      </c>
      <c r="D70">
        <v>2</v>
      </c>
      <c r="E70">
        <f t="shared" si="25"/>
        <v>0</v>
      </c>
    </row>
    <row r="71" spans="1:5" x14ac:dyDescent="0.3">
      <c r="A71" t="s">
        <v>115</v>
      </c>
      <c r="B71">
        <v>5</v>
      </c>
      <c r="C71">
        <v>5</v>
      </c>
      <c r="D71">
        <v>0</v>
      </c>
      <c r="E71">
        <f t="shared" si="25"/>
        <v>0</v>
      </c>
    </row>
    <row r="72" spans="1:5" x14ac:dyDescent="0.3">
      <c r="A72" t="s">
        <v>114</v>
      </c>
      <c r="B72">
        <v>65</v>
      </c>
      <c r="C72">
        <v>27</v>
      </c>
      <c r="D72">
        <v>38</v>
      </c>
      <c r="E72">
        <f t="shared" si="25"/>
        <v>0</v>
      </c>
    </row>
    <row r="73" spans="1:5" x14ac:dyDescent="0.3">
      <c r="A73" t="s">
        <v>113</v>
      </c>
      <c r="B73">
        <v>11</v>
      </c>
      <c r="C73">
        <v>11</v>
      </c>
      <c r="D73">
        <v>0</v>
      </c>
      <c r="E73">
        <f t="shared" si="25"/>
        <v>0</v>
      </c>
    </row>
    <row r="74" spans="1:5" x14ac:dyDescent="0.3">
      <c r="A74" t="s">
        <v>112</v>
      </c>
      <c r="B74">
        <v>0</v>
      </c>
      <c r="C74">
        <v>0</v>
      </c>
      <c r="D74">
        <v>0</v>
      </c>
      <c r="E74">
        <f t="shared" si="25"/>
        <v>0</v>
      </c>
    </row>
    <row r="75" spans="1:5" x14ac:dyDescent="0.3">
      <c r="A75" t="s">
        <v>111</v>
      </c>
      <c r="B75">
        <v>2</v>
      </c>
      <c r="C75">
        <v>1</v>
      </c>
      <c r="D75">
        <v>1</v>
      </c>
      <c r="E75">
        <f t="shared" si="25"/>
        <v>0</v>
      </c>
    </row>
    <row r="76" spans="1:5" x14ac:dyDescent="0.3">
      <c r="A76" t="s">
        <v>110</v>
      </c>
      <c r="B76">
        <v>844</v>
      </c>
      <c r="C76">
        <v>318</v>
      </c>
      <c r="D76">
        <v>481</v>
      </c>
      <c r="E76">
        <f t="shared" si="25"/>
        <v>45</v>
      </c>
    </row>
    <row r="77" spans="1:5" x14ac:dyDescent="0.3">
      <c r="A77" t="s">
        <v>562</v>
      </c>
      <c r="B77">
        <v>395</v>
      </c>
      <c r="C77">
        <v>153</v>
      </c>
      <c r="D77">
        <v>216</v>
      </c>
      <c r="E77">
        <f t="shared" si="25"/>
        <v>26</v>
      </c>
    </row>
    <row r="78" spans="1:5" x14ac:dyDescent="0.3">
      <c r="A78" t="s">
        <v>563</v>
      </c>
      <c r="B78">
        <v>262</v>
      </c>
      <c r="C78">
        <v>108</v>
      </c>
      <c r="D78">
        <v>141</v>
      </c>
      <c r="E78">
        <f t="shared" si="25"/>
        <v>13</v>
      </c>
    </row>
    <row r="79" spans="1:5" x14ac:dyDescent="0.3">
      <c r="A79" t="s">
        <v>109</v>
      </c>
      <c r="B79">
        <v>45</v>
      </c>
      <c r="C79">
        <v>14</v>
      </c>
      <c r="D79">
        <v>31</v>
      </c>
      <c r="E79">
        <f t="shared" si="25"/>
        <v>0</v>
      </c>
    </row>
    <row r="80" spans="1:5" x14ac:dyDescent="0.3">
      <c r="A80" s="1" t="s">
        <v>44</v>
      </c>
      <c r="B80" s="1"/>
      <c r="C80" s="1"/>
      <c r="D80" s="1"/>
      <c r="E80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77C34-960F-4AE9-99A6-4AC7C54120E2}">
  <dimension ref="A1:E50"/>
  <sheetViews>
    <sheetView workbookViewId="0">
      <selection activeCell="D3" sqref="D3"/>
    </sheetView>
  </sheetViews>
  <sheetFormatPr defaultRowHeight="14.4" x14ac:dyDescent="0.3"/>
  <cols>
    <col min="1" max="1" width="35.6640625" customWidth="1"/>
  </cols>
  <sheetData>
    <row r="1" spans="1:5" x14ac:dyDescent="0.3">
      <c r="A1" t="s">
        <v>546</v>
      </c>
    </row>
    <row r="2" spans="1:5" x14ac:dyDescent="0.3">
      <c r="A2" s="4" t="s">
        <v>137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136</v>
      </c>
      <c r="B3">
        <f>B4+B5</f>
        <v>39821</v>
      </c>
      <c r="C3">
        <f>C4+C5</f>
        <v>18075</v>
      </c>
      <c r="D3">
        <f>D4+D5</f>
        <v>20276</v>
      </c>
      <c r="E3">
        <f>B3-C3-D3</f>
        <v>1470</v>
      </c>
    </row>
    <row r="4" spans="1:5" x14ac:dyDescent="0.3">
      <c r="A4" t="s">
        <v>134</v>
      </c>
      <c r="B4">
        <v>1203</v>
      </c>
      <c r="C4">
        <v>399</v>
      </c>
      <c r="D4">
        <v>792</v>
      </c>
      <c r="E4">
        <f t="shared" ref="E4:E17" si="0">B4-C4-D4</f>
        <v>12</v>
      </c>
    </row>
    <row r="5" spans="1:5" x14ac:dyDescent="0.3">
      <c r="A5" t="s">
        <v>133</v>
      </c>
      <c r="B5">
        <f>SUM(B6:B11)+B17</f>
        <v>38618</v>
      </c>
      <c r="C5">
        <f>SUM(C6:C11)+C17</f>
        <v>17676</v>
      </c>
      <c r="D5">
        <f>SUM(D6:D11)+D17</f>
        <v>19484</v>
      </c>
      <c r="E5">
        <f t="shared" si="0"/>
        <v>1458</v>
      </c>
    </row>
    <row r="6" spans="1:5" x14ac:dyDescent="0.3">
      <c r="A6" t="s">
        <v>524</v>
      </c>
      <c r="B6">
        <v>36208</v>
      </c>
      <c r="C6">
        <v>16582</v>
      </c>
      <c r="D6">
        <v>18185</v>
      </c>
      <c r="E6">
        <f t="shared" si="0"/>
        <v>1441</v>
      </c>
    </row>
    <row r="7" spans="1:5" x14ac:dyDescent="0.3">
      <c r="A7" t="s">
        <v>525</v>
      </c>
      <c r="B7">
        <v>14</v>
      </c>
      <c r="C7">
        <v>9</v>
      </c>
      <c r="D7">
        <v>5</v>
      </c>
      <c r="E7">
        <f t="shared" si="0"/>
        <v>0</v>
      </c>
    </row>
    <row r="8" spans="1:5" x14ac:dyDescent="0.3">
      <c r="A8" t="s">
        <v>526</v>
      </c>
      <c r="B8">
        <v>9</v>
      </c>
      <c r="C8">
        <v>7</v>
      </c>
      <c r="D8">
        <v>2</v>
      </c>
      <c r="E8">
        <f t="shared" si="0"/>
        <v>0</v>
      </c>
    </row>
    <row r="9" spans="1:5" x14ac:dyDescent="0.3">
      <c r="A9" t="s">
        <v>527</v>
      </c>
      <c r="B9">
        <v>1179</v>
      </c>
      <c r="C9">
        <v>385</v>
      </c>
      <c r="D9">
        <v>792</v>
      </c>
      <c r="E9">
        <f t="shared" si="0"/>
        <v>2</v>
      </c>
    </row>
    <row r="10" spans="1:5" x14ac:dyDescent="0.3">
      <c r="A10" t="s">
        <v>132</v>
      </c>
      <c r="B10">
        <v>118</v>
      </c>
      <c r="C10">
        <v>36</v>
      </c>
      <c r="D10">
        <v>77</v>
      </c>
      <c r="E10">
        <f t="shared" si="0"/>
        <v>5</v>
      </c>
    </row>
    <row r="11" spans="1:5" x14ac:dyDescent="0.3">
      <c r="A11" t="s">
        <v>131</v>
      </c>
      <c r="B11">
        <v>828</v>
      </c>
      <c r="C11">
        <v>532</v>
      </c>
      <c r="D11">
        <v>289</v>
      </c>
      <c r="E11">
        <f t="shared" si="0"/>
        <v>7</v>
      </c>
    </row>
    <row r="12" spans="1:5" x14ac:dyDescent="0.3">
      <c r="A12" t="s">
        <v>130</v>
      </c>
      <c r="B12">
        <v>96</v>
      </c>
      <c r="C12">
        <v>74</v>
      </c>
      <c r="D12">
        <v>22</v>
      </c>
      <c r="E12">
        <f t="shared" si="0"/>
        <v>0</v>
      </c>
    </row>
    <row r="13" spans="1:5" x14ac:dyDescent="0.3">
      <c r="A13" t="s">
        <v>129</v>
      </c>
      <c r="B13">
        <v>45</v>
      </c>
      <c r="C13">
        <v>25</v>
      </c>
      <c r="D13">
        <v>20</v>
      </c>
      <c r="E13">
        <f t="shared" si="0"/>
        <v>0</v>
      </c>
    </row>
    <row r="14" spans="1:5" x14ac:dyDescent="0.3">
      <c r="A14" t="s">
        <v>128</v>
      </c>
      <c r="B14">
        <v>183</v>
      </c>
      <c r="C14">
        <v>167</v>
      </c>
      <c r="D14">
        <v>16</v>
      </c>
      <c r="E14">
        <f t="shared" si="0"/>
        <v>0</v>
      </c>
    </row>
    <row r="15" spans="1:5" x14ac:dyDescent="0.3">
      <c r="A15" t="s">
        <v>127</v>
      </c>
      <c r="B15">
        <v>347</v>
      </c>
      <c r="C15">
        <v>134</v>
      </c>
      <c r="D15">
        <v>210</v>
      </c>
      <c r="E15">
        <f t="shared" si="0"/>
        <v>3</v>
      </c>
    </row>
    <row r="16" spans="1:5" x14ac:dyDescent="0.3">
      <c r="A16" t="s">
        <v>126</v>
      </c>
      <c r="B16">
        <v>157</v>
      </c>
      <c r="C16">
        <v>132</v>
      </c>
      <c r="D16">
        <v>21</v>
      </c>
      <c r="E16">
        <f t="shared" si="0"/>
        <v>4</v>
      </c>
    </row>
    <row r="17" spans="1:5" x14ac:dyDescent="0.3">
      <c r="A17" t="s">
        <v>125</v>
      </c>
      <c r="B17">
        <v>262</v>
      </c>
      <c r="C17">
        <v>125</v>
      </c>
      <c r="D17">
        <v>134</v>
      </c>
      <c r="E17">
        <f t="shared" si="0"/>
        <v>3</v>
      </c>
    </row>
    <row r="19" spans="1:5" x14ac:dyDescent="0.3">
      <c r="A19" t="s">
        <v>79</v>
      </c>
      <c r="B19">
        <f>B3-B35</f>
        <v>20425</v>
      </c>
      <c r="C19">
        <f>C3-C35</f>
        <v>9185</v>
      </c>
      <c r="D19">
        <f>D3-D35</f>
        <v>10501</v>
      </c>
      <c r="E19">
        <f>E3-E35</f>
        <v>739</v>
      </c>
    </row>
    <row r="20" spans="1:5" x14ac:dyDescent="0.3">
      <c r="A20" t="s">
        <v>134</v>
      </c>
      <c r="B20">
        <f>B4-B36</f>
        <v>722</v>
      </c>
      <c r="C20">
        <f>C4-C36</f>
        <v>260</v>
      </c>
      <c r="D20">
        <f>D4-D36</f>
        <v>454</v>
      </c>
      <c r="E20">
        <f>E4-E36</f>
        <v>8</v>
      </c>
    </row>
    <row r="21" spans="1:5" x14ac:dyDescent="0.3">
      <c r="A21" t="s">
        <v>133</v>
      </c>
      <c r="B21">
        <f>B5-B37</f>
        <v>19703</v>
      </c>
      <c r="C21">
        <f>C5-C37</f>
        <v>8925</v>
      </c>
      <c r="D21">
        <f>D5-D37</f>
        <v>10047</v>
      </c>
      <c r="E21">
        <f>E5-E37</f>
        <v>731</v>
      </c>
    </row>
    <row r="22" spans="1:5" x14ac:dyDescent="0.3">
      <c r="A22" t="s">
        <v>524</v>
      </c>
      <c r="B22">
        <f>B6-B38</f>
        <v>18342</v>
      </c>
      <c r="C22">
        <f>C6-C38</f>
        <v>8292</v>
      </c>
      <c r="D22">
        <f>D6-D38</f>
        <v>9331</v>
      </c>
      <c r="E22">
        <f>E6-E38</f>
        <v>719</v>
      </c>
    </row>
    <row r="23" spans="1:5" x14ac:dyDescent="0.3">
      <c r="A23" t="s">
        <v>525</v>
      </c>
      <c r="B23">
        <f>B7-B39</f>
        <v>4</v>
      </c>
      <c r="C23">
        <f>C7-C39</f>
        <v>2</v>
      </c>
      <c r="D23">
        <f>D7-D39</f>
        <v>2</v>
      </c>
      <c r="E23">
        <f>E7-E39</f>
        <v>0</v>
      </c>
    </row>
    <row r="24" spans="1:5" x14ac:dyDescent="0.3">
      <c r="A24" t="s">
        <v>526</v>
      </c>
      <c r="B24">
        <f>B8-B40</f>
        <v>3</v>
      </c>
      <c r="C24">
        <f>C8-C40</f>
        <v>3</v>
      </c>
      <c r="D24">
        <f>D8-D40</f>
        <v>0</v>
      </c>
      <c r="E24">
        <f>E8-E40</f>
        <v>0</v>
      </c>
    </row>
    <row r="25" spans="1:5" x14ac:dyDescent="0.3">
      <c r="A25" t="s">
        <v>527</v>
      </c>
      <c r="B25">
        <f>B9-B41</f>
        <v>622</v>
      </c>
      <c r="C25">
        <f>C9-C41</f>
        <v>199</v>
      </c>
      <c r="D25">
        <f>D9-D41</f>
        <v>421</v>
      </c>
      <c r="E25">
        <f>E9-E41</f>
        <v>2</v>
      </c>
    </row>
    <row r="26" spans="1:5" x14ac:dyDescent="0.3">
      <c r="A26" t="s">
        <v>132</v>
      </c>
      <c r="B26">
        <f>B10-B42</f>
        <v>60</v>
      </c>
      <c r="C26">
        <f>C10-C42</f>
        <v>21</v>
      </c>
      <c r="D26">
        <f>D10-D42</f>
        <v>37</v>
      </c>
      <c r="E26">
        <f>E10-E42</f>
        <v>2</v>
      </c>
    </row>
    <row r="27" spans="1:5" x14ac:dyDescent="0.3">
      <c r="A27" t="s">
        <v>131</v>
      </c>
      <c r="B27">
        <f>B11-B43</f>
        <v>496</v>
      </c>
      <c r="C27">
        <f>C11-C43</f>
        <v>316</v>
      </c>
      <c r="D27">
        <f>D11-D43</f>
        <v>174</v>
      </c>
      <c r="E27">
        <f>E11-E43</f>
        <v>6</v>
      </c>
    </row>
    <row r="28" spans="1:5" x14ac:dyDescent="0.3">
      <c r="A28" t="s">
        <v>130</v>
      </c>
      <c r="B28">
        <f>B12-B44</f>
        <v>67</v>
      </c>
      <c r="C28">
        <f>C12-C44</f>
        <v>49</v>
      </c>
      <c r="D28">
        <f>D12-D44</f>
        <v>18</v>
      </c>
      <c r="E28">
        <f>E12-E44</f>
        <v>0</v>
      </c>
    </row>
    <row r="29" spans="1:5" x14ac:dyDescent="0.3">
      <c r="A29" t="s">
        <v>129</v>
      </c>
      <c r="B29">
        <f>B13-B45</f>
        <v>33</v>
      </c>
      <c r="C29">
        <f>C13-C45</f>
        <v>18</v>
      </c>
      <c r="D29">
        <f>D13-D45</f>
        <v>15</v>
      </c>
      <c r="E29">
        <f>E13-E45</f>
        <v>0</v>
      </c>
    </row>
    <row r="30" spans="1:5" x14ac:dyDescent="0.3">
      <c r="A30" t="s">
        <v>128</v>
      </c>
      <c r="B30">
        <f>B14-B46</f>
        <v>121</v>
      </c>
      <c r="C30">
        <f>C14-C46</f>
        <v>111</v>
      </c>
      <c r="D30">
        <f>D14-D46</f>
        <v>10</v>
      </c>
      <c r="E30">
        <f>E14-E46</f>
        <v>0</v>
      </c>
    </row>
    <row r="31" spans="1:5" x14ac:dyDescent="0.3">
      <c r="A31" t="s">
        <v>127</v>
      </c>
      <c r="B31">
        <f>B15-B47</f>
        <v>197</v>
      </c>
      <c r="C31">
        <f>C15-C47</f>
        <v>73</v>
      </c>
      <c r="D31">
        <f>D15-D47</f>
        <v>121</v>
      </c>
      <c r="E31">
        <f>E15-E47</f>
        <v>3</v>
      </c>
    </row>
    <row r="32" spans="1:5" x14ac:dyDescent="0.3">
      <c r="A32" t="s">
        <v>126</v>
      </c>
      <c r="B32">
        <f>B16-B48</f>
        <v>78</v>
      </c>
      <c r="C32">
        <f>C16-C48</f>
        <v>65</v>
      </c>
      <c r="D32">
        <f>D16-D48</f>
        <v>10</v>
      </c>
      <c r="E32">
        <f>E16-E48</f>
        <v>3</v>
      </c>
    </row>
    <row r="33" spans="1:5" x14ac:dyDescent="0.3">
      <c r="A33" t="s">
        <v>125</v>
      </c>
      <c r="B33">
        <f>B17-B49</f>
        <v>176</v>
      </c>
      <c r="C33">
        <f>C17-C49</f>
        <v>92</v>
      </c>
      <c r="D33">
        <f>D17-D49</f>
        <v>82</v>
      </c>
      <c r="E33">
        <f>E17-E49</f>
        <v>2</v>
      </c>
    </row>
    <row r="35" spans="1:5" x14ac:dyDescent="0.3">
      <c r="A35" t="s">
        <v>135</v>
      </c>
      <c r="B35">
        <f>B36+B37</f>
        <v>19396</v>
      </c>
      <c r="C35">
        <f>C36+C37</f>
        <v>8890</v>
      </c>
      <c r="D35">
        <f>D36+D37</f>
        <v>9775</v>
      </c>
      <c r="E35">
        <f>B35-C35-D35</f>
        <v>731</v>
      </c>
    </row>
    <row r="36" spans="1:5" x14ac:dyDescent="0.3">
      <c r="A36" t="s">
        <v>134</v>
      </c>
      <c r="B36">
        <v>481</v>
      </c>
      <c r="C36">
        <v>139</v>
      </c>
      <c r="D36">
        <v>338</v>
      </c>
      <c r="E36">
        <f t="shared" ref="E36:E49" si="1">B36-C36-D36</f>
        <v>4</v>
      </c>
    </row>
    <row r="37" spans="1:5" x14ac:dyDescent="0.3">
      <c r="A37" t="s">
        <v>133</v>
      </c>
      <c r="B37">
        <f>SUM(B38:B43)+B49</f>
        <v>18915</v>
      </c>
      <c r="C37">
        <f>SUM(C38:C43)+C49</f>
        <v>8751</v>
      </c>
      <c r="D37">
        <f>SUM(D38:D43)+D49</f>
        <v>9437</v>
      </c>
      <c r="E37">
        <f t="shared" si="1"/>
        <v>727</v>
      </c>
    </row>
    <row r="38" spans="1:5" x14ac:dyDescent="0.3">
      <c r="A38" t="s">
        <v>524</v>
      </c>
      <c r="B38">
        <v>17866</v>
      </c>
      <c r="C38">
        <v>8290</v>
      </c>
      <c r="D38">
        <v>8854</v>
      </c>
      <c r="E38">
        <f t="shared" si="1"/>
        <v>722</v>
      </c>
    </row>
    <row r="39" spans="1:5" x14ac:dyDescent="0.3">
      <c r="A39" t="s">
        <v>525</v>
      </c>
      <c r="B39">
        <v>10</v>
      </c>
      <c r="C39">
        <v>7</v>
      </c>
      <c r="D39">
        <v>3</v>
      </c>
      <c r="E39">
        <f t="shared" si="1"/>
        <v>0</v>
      </c>
    </row>
    <row r="40" spans="1:5" x14ac:dyDescent="0.3">
      <c r="A40" t="s">
        <v>526</v>
      </c>
      <c r="B40">
        <v>6</v>
      </c>
      <c r="C40">
        <v>4</v>
      </c>
      <c r="D40">
        <v>2</v>
      </c>
      <c r="E40">
        <f t="shared" si="1"/>
        <v>0</v>
      </c>
    </row>
    <row r="41" spans="1:5" x14ac:dyDescent="0.3">
      <c r="A41" t="s">
        <v>527</v>
      </c>
      <c r="B41">
        <v>557</v>
      </c>
      <c r="C41">
        <v>186</v>
      </c>
      <c r="D41">
        <v>371</v>
      </c>
      <c r="E41">
        <f t="shared" si="1"/>
        <v>0</v>
      </c>
    </row>
    <row r="42" spans="1:5" x14ac:dyDescent="0.3">
      <c r="A42" t="s">
        <v>132</v>
      </c>
      <c r="B42">
        <v>58</v>
      </c>
      <c r="C42">
        <v>15</v>
      </c>
      <c r="D42">
        <v>40</v>
      </c>
      <c r="E42">
        <f t="shared" si="1"/>
        <v>3</v>
      </c>
    </row>
    <row r="43" spans="1:5" x14ac:dyDescent="0.3">
      <c r="A43" t="s">
        <v>131</v>
      </c>
      <c r="B43">
        <v>332</v>
      </c>
      <c r="C43">
        <v>216</v>
      </c>
      <c r="D43">
        <v>115</v>
      </c>
      <c r="E43">
        <f t="shared" si="1"/>
        <v>1</v>
      </c>
    </row>
    <row r="44" spans="1:5" x14ac:dyDescent="0.3">
      <c r="A44" t="s">
        <v>130</v>
      </c>
      <c r="B44">
        <v>29</v>
      </c>
      <c r="C44">
        <v>25</v>
      </c>
      <c r="D44">
        <v>4</v>
      </c>
      <c r="E44">
        <f t="shared" si="1"/>
        <v>0</v>
      </c>
    </row>
    <row r="45" spans="1:5" x14ac:dyDescent="0.3">
      <c r="A45" t="s">
        <v>129</v>
      </c>
      <c r="B45">
        <v>12</v>
      </c>
      <c r="C45">
        <v>7</v>
      </c>
      <c r="D45">
        <v>5</v>
      </c>
      <c r="E45">
        <f t="shared" si="1"/>
        <v>0</v>
      </c>
    </row>
    <row r="46" spans="1:5" x14ac:dyDescent="0.3">
      <c r="A46" t="s">
        <v>128</v>
      </c>
      <c r="B46">
        <v>62</v>
      </c>
      <c r="C46">
        <v>56</v>
      </c>
      <c r="D46">
        <v>6</v>
      </c>
      <c r="E46">
        <f t="shared" si="1"/>
        <v>0</v>
      </c>
    </row>
    <row r="47" spans="1:5" x14ac:dyDescent="0.3">
      <c r="A47" t="s">
        <v>127</v>
      </c>
      <c r="B47">
        <v>150</v>
      </c>
      <c r="C47">
        <v>61</v>
      </c>
      <c r="D47">
        <v>89</v>
      </c>
      <c r="E47">
        <f t="shared" si="1"/>
        <v>0</v>
      </c>
    </row>
    <row r="48" spans="1:5" x14ac:dyDescent="0.3">
      <c r="A48" t="s">
        <v>126</v>
      </c>
      <c r="B48">
        <v>79</v>
      </c>
      <c r="C48">
        <v>67</v>
      </c>
      <c r="D48">
        <v>11</v>
      </c>
      <c r="E48">
        <f t="shared" si="1"/>
        <v>1</v>
      </c>
    </row>
    <row r="49" spans="1:5" x14ac:dyDescent="0.3">
      <c r="A49" t="s">
        <v>125</v>
      </c>
      <c r="B49">
        <v>86</v>
      </c>
      <c r="C49">
        <v>33</v>
      </c>
      <c r="D49">
        <v>52</v>
      </c>
      <c r="E49">
        <f t="shared" si="1"/>
        <v>1</v>
      </c>
    </row>
    <row r="50" spans="1:5" x14ac:dyDescent="0.3">
      <c r="A50" s="1" t="s">
        <v>44</v>
      </c>
      <c r="B50" s="1"/>
      <c r="C50" s="1"/>
      <c r="D50" s="1"/>
      <c r="E50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6561-B51F-4E54-917F-4BBB157D647C}">
  <dimension ref="A1:E56"/>
  <sheetViews>
    <sheetView workbookViewId="0">
      <selection activeCell="I26" sqref="I26"/>
    </sheetView>
  </sheetViews>
  <sheetFormatPr defaultRowHeight="14.4" x14ac:dyDescent="0.3"/>
  <cols>
    <col min="1" max="1" width="30.44140625" customWidth="1"/>
  </cols>
  <sheetData>
    <row r="1" spans="1:5" x14ac:dyDescent="0.3">
      <c r="A1" t="s">
        <v>547</v>
      </c>
    </row>
    <row r="2" spans="1:5" x14ac:dyDescent="0.3">
      <c r="A2" s="4" t="s">
        <v>148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147</v>
      </c>
      <c r="B3">
        <f>B4+B6</f>
        <v>39821</v>
      </c>
      <c r="C3">
        <f>C4+C6</f>
        <v>18075</v>
      </c>
      <c r="D3">
        <f>D4+D6</f>
        <v>20276</v>
      </c>
      <c r="E3">
        <f>B3-C3-D3</f>
        <v>1470</v>
      </c>
    </row>
    <row r="4" spans="1:5" x14ac:dyDescent="0.3">
      <c r="A4" t="s">
        <v>134</v>
      </c>
      <c r="B4">
        <v>1203</v>
      </c>
      <c r="C4">
        <v>399</v>
      </c>
      <c r="D4">
        <v>792</v>
      </c>
      <c r="E4">
        <f t="shared" ref="E4:E55" si="0">B4-C4-D4</f>
        <v>12</v>
      </c>
    </row>
    <row r="5" spans="1:5" x14ac:dyDescent="0.3">
      <c r="A5" t="s">
        <v>143</v>
      </c>
      <c r="B5">
        <f>B4*100/B3</f>
        <v>3.0210190602948193</v>
      </c>
      <c r="C5">
        <f>C4*100/C3</f>
        <v>2.2074688796680499</v>
      </c>
      <c r="D5">
        <f>D4*100/D3</f>
        <v>3.9060958768987968</v>
      </c>
      <c r="E5">
        <f>E4*100/E3</f>
        <v>0.81632653061224492</v>
      </c>
    </row>
    <row r="6" spans="1:5" x14ac:dyDescent="0.3">
      <c r="A6" t="s">
        <v>142</v>
      </c>
      <c r="B6">
        <f>SUM(B7:B10)</f>
        <v>38618</v>
      </c>
      <c r="C6">
        <f>SUM(C7:C10)</f>
        <v>17676</v>
      </c>
      <c r="D6">
        <f>SUM(D7:D10)</f>
        <v>19484</v>
      </c>
      <c r="E6">
        <f t="shared" si="0"/>
        <v>1458</v>
      </c>
    </row>
    <row r="7" spans="1:5" x14ac:dyDescent="0.3">
      <c r="A7" t="s">
        <v>141</v>
      </c>
      <c r="B7">
        <v>33196</v>
      </c>
      <c r="C7">
        <v>15565</v>
      </c>
      <c r="D7">
        <v>16472</v>
      </c>
      <c r="E7">
        <f t="shared" si="0"/>
        <v>1159</v>
      </c>
    </row>
    <row r="8" spans="1:5" x14ac:dyDescent="0.3">
      <c r="A8" t="s">
        <v>140</v>
      </c>
      <c r="B8">
        <v>3461</v>
      </c>
      <c r="C8">
        <v>1600</v>
      </c>
      <c r="D8">
        <v>1701</v>
      </c>
      <c r="E8">
        <f t="shared" si="0"/>
        <v>160</v>
      </c>
    </row>
    <row r="9" spans="1:5" x14ac:dyDescent="0.3">
      <c r="A9" t="s">
        <v>139</v>
      </c>
      <c r="B9">
        <v>1134</v>
      </c>
      <c r="C9">
        <v>300</v>
      </c>
      <c r="D9">
        <v>778</v>
      </c>
      <c r="E9">
        <f t="shared" si="0"/>
        <v>56</v>
      </c>
    </row>
    <row r="10" spans="1:5" x14ac:dyDescent="0.3">
      <c r="A10" t="s">
        <v>138</v>
      </c>
      <c r="B10">
        <v>827</v>
      </c>
      <c r="C10">
        <v>211</v>
      </c>
      <c r="D10">
        <v>533</v>
      </c>
      <c r="E10">
        <f t="shared" si="0"/>
        <v>83</v>
      </c>
    </row>
    <row r="11" spans="1:5" x14ac:dyDescent="0.3">
      <c r="E11">
        <f t="shared" si="0"/>
        <v>0</v>
      </c>
    </row>
    <row r="12" spans="1:5" x14ac:dyDescent="0.3">
      <c r="A12" t="s">
        <v>145</v>
      </c>
      <c r="B12">
        <f t="shared" ref="B12" si="1">B3-B21</f>
        <v>20425</v>
      </c>
      <c r="C12">
        <f t="shared" ref="B12:E13" si="2">C3-C21</f>
        <v>9185</v>
      </c>
      <c r="D12">
        <f t="shared" si="2"/>
        <v>10501</v>
      </c>
      <c r="E12">
        <f t="shared" si="0"/>
        <v>739</v>
      </c>
    </row>
    <row r="13" spans="1:5" x14ac:dyDescent="0.3">
      <c r="A13" t="s">
        <v>134</v>
      </c>
      <c r="B13">
        <f t="shared" ref="B13" si="3">B4-B22</f>
        <v>722</v>
      </c>
      <c r="C13">
        <f t="shared" si="2"/>
        <v>260</v>
      </c>
      <c r="D13">
        <f t="shared" si="2"/>
        <v>454</v>
      </c>
      <c r="E13">
        <f t="shared" si="0"/>
        <v>8</v>
      </c>
    </row>
    <row r="14" spans="1:5" x14ac:dyDescent="0.3">
      <c r="A14" t="s">
        <v>143</v>
      </c>
      <c r="B14">
        <f>B13*100/B12</f>
        <v>3.5348837209302326</v>
      </c>
      <c r="C14">
        <f>C13*100/C12</f>
        <v>2.8307022318998367</v>
      </c>
      <c r="D14">
        <f>D13*100/D12</f>
        <v>4.3233977716407965</v>
      </c>
      <c r="E14">
        <f>E13*100/E12</f>
        <v>1.0825439783491204</v>
      </c>
    </row>
    <row r="15" spans="1:5" x14ac:dyDescent="0.3">
      <c r="A15" t="s">
        <v>142</v>
      </c>
      <c r="B15">
        <f t="shared" ref="B15" si="4">B6-B24</f>
        <v>19703</v>
      </c>
      <c r="C15">
        <f t="shared" ref="B15:E19" si="5">C6-C24</f>
        <v>8925</v>
      </c>
      <c r="D15">
        <f t="shared" si="5"/>
        <v>10047</v>
      </c>
      <c r="E15">
        <f t="shared" si="0"/>
        <v>731</v>
      </c>
    </row>
    <row r="16" spans="1:5" x14ac:dyDescent="0.3">
      <c r="A16" t="s">
        <v>141</v>
      </c>
      <c r="B16">
        <f t="shared" ref="B16" si="6">B7-B25</f>
        <v>17092</v>
      </c>
      <c r="C16">
        <f t="shared" si="5"/>
        <v>7907</v>
      </c>
      <c r="D16">
        <f t="shared" si="5"/>
        <v>8593</v>
      </c>
      <c r="E16">
        <f t="shared" si="0"/>
        <v>592</v>
      </c>
    </row>
    <row r="17" spans="1:5" x14ac:dyDescent="0.3">
      <c r="A17" t="s">
        <v>140</v>
      </c>
      <c r="B17">
        <f t="shared" ref="B17" si="7">B8-B26</f>
        <v>1673</v>
      </c>
      <c r="C17">
        <f t="shared" si="5"/>
        <v>772</v>
      </c>
      <c r="D17">
        <f t="shared" si="5"/>
        <v>822</v>
      </c>
      <c r="E17">
        <f t="shared" si="0"/>
        <v>79</v>
      </c>
    </row>
    <row r="18" spans="1:5" x14ac:dyDescent="0.3">
      <c r="A18" t="s">
        <v>139</v>
      </c>
      <c r="B18">
        <f t="shared" ref="B18" si="8">B9-B27</f>
        <v>544</v>
      </c>
      <c r="C18">
        <f t="shared" si="5"/>
        <v>147</v>
      </c>
      <c r="D18">
        <f t="shared" si="5"/>
        <v>372</v>
      </c>
      <c r="E18">
        <f t="shared" si="0"/>
        <v>25</v>
      </c>
    </row>
    <row r="19" spans="1:5" x14ac:dyDescent="0.3">
      <c r="A19" t="s">
        <v>138</v>
      </c>
      <c r="B19">
        <f t="shared" ref="B19" si="9">B10-B28</f>
        <v>394</v>
      </c>
      <c r="C19">
        <f t="shared" si="5"/>
        <v>99</v>
      </c>
      <c r="D19">
        <f t="shared" si="5"/>
        <v>260</v>
      </c>
      <c r="E19">
        <f t="shared" si="0"/>
        <v>35</v>
      </c>
    </row>
    <row r="20" spans="1:5" x14ac:dyDescent="0.3">
      <c r="E20">
        <f t="shared" si="0"/>
        <v>0</v>
      </c>
    </row>
    <row r="21" spans="1:5" x14ac:dyDescent="0.3">
      <c r="A21" t="s">
        <v>144</v>
      </c>
      <c r="B21">
        <f>B22+B24</f>
        <v>19396</v>
      </c>
      <c r="C21">
        <f>C22+C24</f>
        <v>8890</v>
      </c>
      <c r="D21">
        <f>D22+D24</f>
        <v>9775</v>
      </c>
      <c r="E21">
        <f t="shared" si="0"/>
        <v>731</v>
      </c>
    </row>
    <row r="22" spans="1:5" x14ac:dyDescent="0.3">
      <c r="A22" t="s">
        <v>134</v>
      </c>
      <c r="B22">
        <v>481</v>
      </c>
      <c r="C22">
        <v>139</v>
      </c>
      <c r="D22">
        <v>338</v>
      </c>
      <c r="E22">
        <f t="shared" si="0"/>
        <v>4</v>
      </c>
    </row>
    <row r="23" spans="1:5" x14ac:dyDescent="0.3">
      <c r="A23" t="s">
        <v>143</v>
      </c>
      <c r="B23">
        <f>B22*100/B21</f>
        <v>2.479892761394102</v>
      </c>
      <c r="C23">
        <f>C22*100/C21</f>
        <v>1.5635545556805399</v>
      </c>
      <c r="D23">
        <f>D22*100/D21</f>
        <v>3.4578005115089514</v>
      </c>
      <c r="E23">
        <f t="shared" si="0"/>
        <v>-2.5414623057953891</v>
      </c>
    </row>
    <row r="24" spans="1:5" x14ac:dyDescent="0.3">
      <c r="A24" t="s">
        <v>142</v>
      </c>
      <c r="B24">
        <f>SUM(B25:B28)</f>
        <v>18915</v>
      </c>
      <c r="C24">
        <f>SUM(C25:C28)</f>
        <v>8751</v>
      </c>
      <c r="D24">
        <f>SUM(D25:D28)</f>
        <v>9437</v>
      </c>
      <c r="E24">
        <f t="shared" si="0"/>
        <v>727</v>
      </c>
    </row>
    <row r="25" spans="1:5" x14ac:dyDescent="0.3">
      <c r="A25" t="s">
        <v>141</v>
      </c>
      <c r="B25">
        <v>16104</v>
      </c>
      <c r="C25">
        <v>7658</v>
      </c>
      <c r="D25">
        <v>7879</v>
      </c>
      <c r="E25">
        <f t="shared" si="0"/>
        <v>567</v>
      </c>
    </row>
    <row r="26" spans="1:5" x14ac:dyDescent="0.3">
      <c r="A26" t="s">
        <v>140</v>
      </c>
      <c r="B26">
        <v>1788</v>
      </c>
      <c r="C26">
        <v>828</v>
      </c>
      <c r="D26">
        <v>879</v>
      </c>
      <c r="E26">
        <f t="shared" si="0"/>
        <v>81</v>
      </c>
    </row>
    <row r="27" spans="1:5" x14ac:dyDescent="0.3">
      <c r="A27" t="s">
        <v>139</v>
      </c>
      <c r="B27">
        <v>590</v>
      </c>
      <c r="C27">
        <v>153</v>
      </c>
      <c r="D27">
        <v>406</v>
      </c>
      <c r="E27">
        <f t="shared" si="0"/>
        <v>31</v>
      </c>
    </row>
    <row r="28" spans="1:5" x14ac:dyDescent="0.3">
      <c r="A28" t="s">
        <v>138</v>
      </c>
      <c r="B28">
        <v>433</v>
      </c>
      <c r="C28">
        <v>112</v>
      </c>
      <c r="D28">
        <v>273</v>
      </c>
      <c r="E28">
        <f t="shared" si="0"/>
        <v>48</v>
      </c>
    </row>
    <row r="29" spans="1:5" x14ac:dyDescent="0.3">
      <c r="E29">
        <f t="shared" si="0"/>
        <v>0</v>
      </c>
    </row>
    <row r="30" spans="1:5" x14ac:dyDescent="0.3">
      <c r="A30" t="s">
        <v>146</v>
      </c>
      <c r="B30">
        <f>B31+B33</f>
        <v>13629</v>
      </c>
      <c r="C30">
        <f>C31+C33</f>
        <v>5997</v>
      </c>
      <c r="D30">
        <f>D31+D33</f>
        <v>7101</v>
      </c>
      <c r="E30">
        <f t="shared" si="0"/>
        <v>531</v>
      </c>
    </row>
    <row r="31" spans="1:5" x14ac:dyDescent="0.3">
      <c r="A31" t="s">
        <v>134</v>
      </c>
      <c r="B31">
        <v>394</v>
      </c>
      <c r="C31">
        <v>117</v>
      </c>
      <c r="D31">
        <v>277</v>
      </c>
      <c r="E31">
        <f t="shared" si="0"/>
        <v>0</v>
      </c>
    </row>
    <row r="32" spans="1:5" x14ac:dyDescent="0.3">
      <c r="A32" t="s">
        <v>143</v>
      </c>
      <c r="B32">
        <f>B31*100/B30</f>
        <v>2.8908944163181451</v>
      </c>
      <c r="C32">
        <f>C31*100/C30</f>
        <v>1.9509754877438719</v>
      </c>
      <c r="D32">
        <f>D31*100/D30</f>
        <v>3.900859033938882</v>
      </c>
      <c r="E32">
        <f t="shared" si="0"/>
        <v>-2.9609401053646085</v>
      </c>
    </row>
    <row r="33" spans="1:5" x14ac:dyDescent="0.3">
      <c r="A33" t="s">
        <v>142</v>
      </c>
      <c r="B33">
        <f>SUM(B34:B37)</f>
        <v>13235</v>
      </c>
      <c r="C33">
        <f>SUM(C34:C37)</f>
        <v>5880</v>
      </c>
      <c r="D33">
        <f>SUM(D34:D37)</f>
        <v>6824</v>
      </c>
      <c r="E33">
        <f t="shared" si="0"/>
        <v>531</v>
      </c>
    </row>
    <row r="34" spans="1:5" x14ac:dyDescent="0.3">
      <c r="A34" t="s">
        <v>141</v>
      </c>
      <c r="B34">
        <v>11178</v>
      </c>
      <c r="C34">
        <v>5078</v>
      </c>
      <c r="D34">
        <v>5683</v>
      </c>
      <c r="E34">
        <f t="shared" si="0"/>
        <v>417</v>
      </c>
    </row>
    <row r="35" spans="1:5" x14ac:dyDescent="0.3">
      <c r="A35" t="s">
        <v>140</v>
      </c>
      <c r="B35">
        <v>1312</v>
      </c>
      <c r="C35">
        <v>613</v>
      </c>
      <c r="D35">
        <v>632</v>
      </c>
      <c r="E35">
        <f t="shared" si="0"/>
        <v>67</v>
      </c>
    </row>
    <row r="36" spans="1:5" x14ac:dyDescent="0.3">
      <c r="A36" t="s">
        <v>139</v>
      </c>
      <c r="B36">
        <v>486</v>
      </c>
      <c r="C36">
        <v>141</v>
      </c>
      <c r="D36">
        <v>312</v>
      </c>
      <c r="E36">
        <f t="shared" si="0"/>
        <v>33</v>
      </c>
    </row>
    <row r="37" spans="1:5" x14ac:dyDescent="0.3">
      <c r="A37" t="s">
        <v>138</v>
      </c>
      <c r="B37">
        <v>259</v>
      </c>
      <c r="C37">
        <v>48</v>
      </c>
      <c r="D37">
        <v>197</v>
      </c>
      <c r="E37">
        <f t="shared" si="0"/>
        <v>14</v>
      </c>
    </row>
    <row r="38" spans="1:5" x14ac:dyDescent="0.3">
      <c r="E38">
        <f t="shared" si="0"/>
        <v>0</v>
      </c>
    </row>
    <row r="39" spans="1:5" x14ac:dyDescent="0.3">
      <c r="A39" t="s">
        <v>145</v>
      </c>
      <c r="B39">
        <f t="shared" ref="B39" si="10">B30-B48</f>
        <v>7144</v>
      </c>
      <c r="C39">
        <f t="shared" ref="B39:E40" si="11">C30-C48</f>
        <v>3103</v>
      </c>
      <c r="D39">
        <f t="shared" si="11"/>
        <v>3776</v>
      </c>
      <c r="E39">
        <f t="shared" si="0"/>
        <v>265</v>
      </c>
    </row>
    <row r="40" spans="1:5" x14ac:dyDescent="0.3">
      <c r="A40" t="s">
        <v>134</v>
      </c>
      <c r="B40">
        <f t="shared" ref="B40" si="12">B31-B49</f>
        <v>218</v>
      </c>
      <c r="C40">
        <f t="shared" si="11"/>
        <v>56</v>
      </c>
      <c r="D40">
        <f t="shared" si="11"/>
        <v>162</v>
      </c>
      <c r="E40">
        <f t="shared" si="0"/>
        <v>0</v>
      </c>
    </row>
    <row r="41" spans="1:5" x14ac:dyDescent="0.3">
      <c r="A41" t="s">
        <v>143</v>
      </c>
      <c r="B41">
        <f>B40*100/B39</f>
        <v>3.0515117581187008</v>
      </c>
      <c r="C41">
        <f>C40*100/C39</f>
        <v>1.8047051240734773</v>
      </c>
      <c r="D41">
        <f>D40*100/D39</f>
        <v>4.2902542372881358</v>
      </c>
      <c r="E41">
        <f>E40*100/E39</f>
        <v>0</v>
      </c>
    </row>
    <row r="42" spans="1:5" x14ac:dyDescent="0.3">
      <c r="A42" t="s">
        <v>142</v>
      </c>
      <c r="B42">
        <f t="shared" ref="B42" si="13">B33-B51</f>
        <v>6926</v>
      </c>
      <c r="C42">
        <f t="shared" ref="B42:E46" si="14">C33-C51</f>
        <v>3047</v>
      </c>
      <c r="D42">
        <f t="shared" si="14"/>
        <v>3614</v>
      </c>
      <c r="E42">
        <f t="shared" si="0"/>
        <v>265</v>
      </c>
    </row>
    <row r="43" spans="1:5" x14ac:dyDescent="0.3">
      <c r="A43" t="s">
        <v>141</v>
      </c>
      <c r="B43">
        <f t="shared" ref="B43" si="15">B34-B52</f>
        <v>5929</v>
      </c>
      <c r="C43">
        <f t="shared" si="14"/>
        <v>2669</v>
      </c>
      <c r="D43">
        <f t="shared" si="14"/>
        <v>3045</v>
      </c>
      <c r="E43">
        <f t="shared" si="0"/>
        <v>215</v>
      </c>
    </row>
    <row r="44" spans="1:5" x14ac:dyDescent="0.3">
      <c r="A44" t="s">
        <v>140</v>
      </c>
      <c r="B44">
        <f t="shared" ref="B44" si="16">B35-B53</f>
        <v>627</v>
      </c>
      <c r="C44">
        <f t="shared" si="14"/>
        <v>292</v>
      </c>
      <c r="D44">
        <f t="shared" si="14"/>
        <v>307</v>
      </c>
      <c r="E44">
        <f t="shared" si="0"/>
        <v>28</v>
      </c>
    </row>
    <row r="45" spans="1:5" x14ac:dyDescent="0.3">
      <c r="A45" t="s">
        <v>139</v>
      </c>
      <c r="B45">
        <f t="shared" ref="B45" si="17">B36-B54</f>
        <v>235</v>
      </c>
      <c r="C45">
        <f t="shared" si="14"/>
        <v>61</v>
      </c>
      <c r="D45">
        <f t="shared" si="14"/>
        <v>159</v>
      </c>
      <c r="E45">
        <f t="shared" si="0"/>
        <v>15</v>
      </c>
    </row>
    <row r="46" spans="1:5" x14ac:dyDescent="0.3">
      <c r="A46" t="s">
        <v>138</v>
      </c>
      <c r="B46">
        <f t="shared" ref="B46" si="18">B37-B55</f>
        <v>135</v>
      </c>
      <c r="C46">
        <f t="shared" si="14"/>
        <v>25</v>
      </c>
      <c r="D46">
        <f t="shared" si="14"/>
        <v>103</v>
      </c>
      <c r="E46">
        <f t="shared" si="0"/>
        <v>7</v>
      </c>
    </row>
    <row r="47" spans="1:5" x14ac:dyDescent="0.3">
      <c r="E47">
        <f t="shared" si="0"/>
        <v>0</v>
      </c>
    </row>
    <row r="48" spans="1:5" x14ac:dyDescent="0.3">
      <c r="A48" t="s">
        <v>144</v>
      </c>
      <c r="B48">
        <f>B49+B51</f>
        <v>6485</v>
      </c>
      <c r="C48">
        <f>C49+C51</f>
        <v>2894</v>
      </c>
      <c r="D48">
        <f>D49+D51</f>
        <v>3325</v>
      </c>
      <c r="E48">
        <f t="shared" si="0"/>
        <v>266</v>
      </c>
    </row>
    <row r="49" spans="1:5" x14ac:dyDescent="0.3">
      <c r="A49" t="s">
        <v>134</v>
      </c>
      <c r="B49">
        <v>176</v>
      </c>
      <c r="C49">
        <v>61</v>
      </c>
      <c r="D49">
        <v>115</v>
      </c>
      <c r="E49">
        <f t="shared" si="0"/>
        <v>0</v>
      </c>
    </row>
    <row r="50" spans="1:5" x14ac:dyDescent="0.3">
      <c r="A50" t="s">
        <v>143</v>
      </c>
      <c r="B50">
        <f>B49*100/B48</f>
        <v>2.7139552814186585</v>
      </c>
      <c r="C50">
        <f>C49*100/C48</f>
        <v>2.1078092605390464</v>
      </c>
      <c r="D50">
        <f>D49*100/D48</f>
        <v>3.4586466165413534</v>
      </c>
      <c r="E50">
        <f>E49*100/E48</f>
        <v>0</v>
      </c>
    </row>
    <row r="51" spans="1:5" x14ac:dyDescent="0.3">
      <c r="A51" t="s">
        <v>142</v>
      </c>
      <c r="B51">
        <f>SUM(B52:B55)</f>
        <v>6309</v>
      </c>
      <c r="C51">
        <f>SUM(C52:C55)</f>
        <v>2833</v>
      </c>
      <c r="D51">
        <f>SUM(D52:D55)</f>
        <v>3210</v>
      </c>
      <c r="E51">
        <f t="shared" si="0"/>
        <v>266</v>
      </c>
    </row>
    <row r="52" spans="1:5" x14ac:dyDescent="0.3">
      <c r="A52" t="s">
        <v>141</v>
      </c>
      <c r="B52">
        <v>5249</v>
      </c>
      <c r="C52">
        <v>2409</v>
      </c>
      <c r="D52">
        <v>2638</v>
      </c>
      <c r="E52">
        <f t="shared" si="0"/>
        <v>202</v>
      </c>
    </row>
    <row r="53" spans="1:5" x14ac:dyDescent="0.3">
      <c r="A53" t="s">
        <v>140</v>
      </c>
      <c r="B53">
        <v>685</v>
      </c>
      <c r="C53">
        <v>321</v>
      </c>
      <c r="D53">
        <v>325</v>
      </c>
      <c r="E53">
        <f t="shared" si="0"/>
        <v>39</v>
      </c>
    </row>
    <row r="54" spans="1:5" x14ac:dyDescent="0.3">
      <c r="A54" t="s">
        <v>139</v>
      </c>
      <c r="B54">
        <v>251</v>
      </c>
      <c r="C54">
        <v>80</v>
      </c>
      <c r="D54">
        <v>153</v>
      </c>
      <c r="E54">
        <f t="shared" si="0"/>
        <v>18</v>
      </c>
    </row>
    <row r="55" spans="1:5" x14ac:dyDescent="0.3">
      <c r="A55" t="s">
        <v>138</v>
      </c>
      <c r="B55">
        <v>124</v>
      </c>
      <c r="C55">
        <v>23</v>
      </c>
      <c r="D55">
        <v>94</v>
      </c>
      <c r="E55">
        <f t="shared" si="0"/>
        <v>7</v>
      </c>
    </row>
    <row r="56" spans="1:5" x14ac:dyDescent="0.3">
      <c r="A56" s="1" t="s">
        <v>44</v>
      </c>
      <c r="B56" s="1"/>
      <c r="C56" s="1"/>
      <c r="D56" s="1"/>
      <c r="E56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7F04C-BB11-4DEC-B6DB-F3D9CDE63DED}">
  <dimension ref="A1:E32"/>
  <sheetViews>
    <sheetView workbookViewId="0">
      <selection activeCell="E3" sqref="E3"/>
    </sheetView>
  </sheetViews>
  <sheetFormatPr defaultRowHeight="14.4" x14ac:dyDescent="0.3"/>
  <cols>
    <col min="1" max="1" width="35.88671875" customWidth="1"/>
  </cols>
  <sheetData>
    <row r="1" spans="1:5" x14ac:dyDescent="0.3">
      <c r="A1" t="s">
        <v>548</v>
      </c>
    </row>
    <row r="2" spans="1:5" x14ac:dyDescent="0.3">
      <c r="A2" s="4" t="s">
        <v>157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156</v>
      </c>
      <c r="B3">
        <f>B4+B6+B8+B10</f>
        <v>16132</v>
      </c>
      <c r="C3">
        <f>C4+C6+C8+C10</f>
        <v>7639</v>
      </c>
      <c r="D3">
        <f>D4+D6+D8+D10</f>
        <v>7922</v>
      </c>
      <c r="E3">
        <f>B3-C3-D3</f>
        <v>571</v>
      </c>
    </row>
    <row r="4" spans="1:5" x14ac:dyDescent="0.3">
      <c r="A4" t="s">
        <v>153</v>
      </c>
      <c r="B4">
        <v>1439</v>
      </c>
      <c r="C4">
        <v>644</v>
      </c>
      <c r="D4">
        <v>728</v>
      </c>
      <c r="E4">
        <f t="shared" ref="E4:E11" si="0">B4-C4-D4</f>
        <v>67</v>
      </c>
    </row>
    <row r="5" spans="1:5" x14ac:dyDescent="0.3">
      <c r="A5" t="s">
        <v>149</v>
      </c>
      <c r="B5">
        <v>1302</v>
      </c>
      <c r="C5">
        <v>618</v>
      </c>
      <c r="D5">
        <v>618</v>
      </c>
      <c r="E5">
        <f t="shared" si="0"/>
        <v>66</v>
      </c>
    </row>
    <row r="6" spans="1:5" x14ac:dyDescent="0.3">
      <c r="A6" t="s">
        <v>152</v>
      </c>
      <c r="B6">
        <v>8407</v>
      </c>
      <c r="C6">
        <v>3736</v>
      </c>
      <c r="D6">
        <v>4331</v>
      </c>
      <c r="E6">
        <f t="shared" si="0"/>
        <v>340</v>
      </c>
    </row>
    <row r="7" spans="1:5" x14ac:dyDescent="0.3">
      <c r="A7" t="s">
        <v>149</v>
      </c>
      <c r="B7">
        <v>7605</v>
      </c>
      <c r="C7">
        <v>3465</v>
      </c>
      <c r="D7">
        <v>3802</v>
      </c>
      <c r="E7">
        <f t="shared" si="0"/>
        <v>338</v>
      </c>
    </row>
    <row r="8" spans="1:5" x14ac:dyDescent="0.3">
      <c r="A8" t="s">
        <v>151</v>
      </c>
      <c r="B8">
        <v>4391</v>
      </c>
      <c r="C8">
        <v>2208</v>
      </c>
      <c r="D8">
        <v>2041</v>
      </c>
      <c r="E8">
        <f t="shared" si="0"/>
        <v>142</v>
      </c>
    </row>
    <row r="9" spans="1:5" x14ac:dyDescent="0.3">
      <c r="A9" t="s">
        <v>149</v>
      </c>
      <c r="B9">
        <v>4049</v>
      </c>
      <c r="C9">
        <v>2073</v>
      </c>
      <c r="D9">
        <v>1837</v>
      </c>
      <c r="E9">
        <f t="shared" si="0"/>
        <v>139</v>
      </c>
    </row>
    <row r="10" spans="1:5" x14ac:dyDescent="0.3">
      <c r="A10" t="s">
        <v>150</v>
      </c>
      <c r="B10">
        <v>1895</v>
      </c>
      <c r="C10">
        <v>1051</v>
      </c>
      <c r="D10">
        <v>822</v>
      </c>
      <c r="E10">
        <f t="shared" si="0"/>
        <v>22</v>
      </c>
    </row>
    <row r="11" spans="1:5" x14ac:dyDescent="0.3">
      <c r="A11" t="s">
        <v>149</v>
      </c>
      <c r="B11">
        <v>1742</v>
      </c>
      <c r="C11">
        <v>980</v>
      </c>
      <c r="D11">
        <v>741</v>
      </c>
      <c r="E11">
        <f t="shared" si="0"/>
        <v>21</v>
      </c>
    </row>
    <row r="13" spans="1:5" x14ac:dyDescent="0.3">
      <c r="A13" t="s">
        <v>155</v>
      </c>
      <c r="B13">
        <f t="shared" ref="B13" si="1">B3-B23</f>
        <v>8376</v>
      </c>
      <c r="C13">
        <f t="shared" ref="B13:E21" si="2">C3-C23</f>
        <v>3901</v>
      </c>
      <c r="D13">
        <f t="shared" si="2"/>
        <v>4190</v>
      </c>
      <c r="E13">
        <f t="shared" si="2"/>
        <v>285</v>
      </c>
    </row>
    <row r="14" spans="1:5" x14ac:dyDescent="0.3">
      <c r="A14" t="s">
        <v>153</v>
      </c>
      <c r="B14">
        <f t="shared" ref="B14" si="3">B4-B24</f>
        <v>748</v>
      </c>
      <c r="C14">
        <f t="shared" si="2"/>
        <v>330</v>
      </c>
      <c r="D14">
        <f t="shared" si="2"/>
        <v>383</v>
      </c>
      <c r="E14">
        <f t="shared" si="2"/>
        <v>35</v>
      </c>
    </row>
    <row r="15" spans="1:5" x14ac:dyDescent="0.3">
      <c r="A15" t="s">
        <v>149</v>
      </c>
      <c r="B15">
        <f t="shared" ref="B15" si="4">B5-B25</f>
        <v>678</v>
      </c>
      <c r="C15">
        <f t="shared" si="2"/>
        <v>320</v>
      </c>
      <c r="D15">
        <f t="shared" si="2"/>
        <v>324</v>
      </c>
      <c r="E15">
        <f t="shared" si="2"/>
        <v>34</v>
      </c>
    </row>
    <row r="16" spans="1:5" x14ac:dyDescent="0.3">
      <c r="A16" t="s">
        <v>152</v>
      </c>
      <c r="B16">
        <f t="shared" ref="B16" si="5">B6-B26</f>
        <v>4440</v>
      </c>
      <c r="C16">
        <f t="shared" si="2"/>
        <v>1942</v>
      </c>
      <c r="D16">
        <f t="shared" si="2"/>
        <v>2331</v>
      </c>
      <c r="E16">
        <f t="shared" si="2"/>
        <v>167</v>
      </c>
    </row>
    <row r="17" spans="1:5" x14ac:dyDescent="0.3">
      <c r="A17" t="s">
        <v>149</v>
      </c>
      <c r="B17">
        <f t="shared" ref="B17" si="6">B7-B27</f>
        <v>4044</v>
      </c>
      <c r="C17">
        <f t="shared" si="2"/>
        <v>1821</v>
      </c>
      <c r="D17">
        <f t="shared" si="2"/>
        <v>2057</v>
      </c>
      <c r="E17">
        <f t="shared" si="2"/>
        <v>166</v>
      </c>
    </row>
    <row r="18" spans="1:5" x14ac:dyDescent="0.3">
      <c r="A18" t="s">
        <v>151</v>
      </c>
      <c r="B18">
        <f t="shared" ref="B18" si="7">B8-B28</f>
        <v>2271</v>
      </c>
      <c r="C18">
        <f t="shared" si="2"/>
        <v>1136</v>
      </c>
      <c r="D18">
        <f t="shared" si="2"/>
        <v>1061</v>
      </c>
      <c r="E18">
        <f t="shared" si="2"/>
        <v>74</v>
      </c>
    </row>
    <row r="19" spans="1:5" x14ac:dyDescent="0.3">
      <c r="A19" t="s">
        <v>149</v>
      </c>
      <c r="B19">
        <f t="shared" ref="B19" si="8">B9-B29</f>
        <v>2110</v>
      </c>
      <c r="C19">
        <f t="shared" si="2"/>
        <v>1082</v>
      </c>
      <c r="D19">
        <f t="shared" si="2"/>
        <v>955</v>
      </c>
      <c r="E19">
        <f t="shared" si="2"/>
        <v>73</v>
      </c>
    </row>
    <row r="20" spans="1:5" x14ac:dyDescent="0.3">
      <c r="A20" t="s">
        <v>150</v>
      </c>
      <c r="B20">
        <f t="shared" ref="B20" si="9">B10-B30</f>
        <v>917</v>
      </c>
      <c r="C20">
        <f t="shared" si="2"/>
        <v>493</v>
      </c>
      <c r="D20">
        <f t="shared" si="2"/>
        <v>415</v>
      </c>
      <c r="E20">
        <f t="shared" si="2"/>
        <v>9</v>
      </c>
    </row>
    <row r="21" spans="1:5" x14ac:dyDescent="0.3">
      <c r="A21" t="s">
        <v>149</v>
      </c>
      <c r="B21">
        <f t="shared" ref="B21" si="10">B11-B31</f>
        <v>824</v>
      </c>
      <c r="C21">
        <f t="shared" si="2"/>
        <v>457</v>
      </c>
      <c r="D21">
        <f t="shared" si="2"/>
        <v>359</v>
      </c>
      <c r="E21">
        <f t="shared" si="2"/>
        <v>8</v>
      </c>
    </row>
    <row r="23" spans="1:5" x14ac:dyDescent="0.3">
      <c r="A23" t="s">
        <v>154</v>
      </c>
      <c r="B23">
        <f>B24+B26+B28+B30</f>
        <v>7756</v>
      </c>
      <c r="C23">
        <f>C24+C26+C28+C30</f>
        <v>3738</v>
      </c>
      <c r="D23">
        <f>D24+D26+D28+D30</f>
        <v>3732</v>
      </c>
      <c r="E23">
        <f>B23-C23-D23</f>
        <v>286</v>
      </c>
    </row>
    <row r="24" spans="1:5" x14ac:dyDescent="0.3">
      <c r="A24" t="s">
        <v>153</v>
      </c>
      <c r="B24">
        <v>691</v>
      </c>
      <c r="C24">
        <v>314</v>
      </c>
      <c r="D24">
        <v>345</v>
      </c>
      <c r="E24">
        <f t="shared" ref="E24:E32" si="11">B24-C24-D24</f>
        <v>32</v>
      </c>
    </row>
    <row r="25" spans="1:5" x14ac:dyDescent="0.3">
      <c r="A25" t="s">
        <v>149</v>
      </c>
      <c r="B25">
        <v>624</v>
      </c>
      <c r="C25">
        <v>298</v>
      </c>
      <c r="D25">
        <v>294</v>
      </c>
      <c r="E25">
        <f t="shared" si="11"/>
        <v>32</v>
      </c>
    </row>
    <row r="26" spans="1:5" x14ac:dyDescent="0.3">
      <c r="A26" t="s">
        <v>152</v>
      </c>
      <c r="B26">
        <v>3967</v>
      </c>
      <c r="C26">
        <v>1794</v>
      </c>
      <c r="D26">
        <v>2000</v>
      </c>
      <c r="E26">
        <f t="shared" si="11"/>
        <v>173</v>
      </c>
    </row>
    <row r="27" spans="1:5" x14ac:dyDescent="0.3">
      <c r="A27" t="s">
        <v>149</v>
      </c>
      <c r="B27">
        <v>3561</v>
      </c>
      <c r="C27">
        <v>1644</v>
      </c>
      <c r="D27">
        <v>1745</v>
      </c>
      <c r="E27">
        <f t="shared" si="11"/>
        <v>172</v>
      </c>
    </row>
    <row r="28" spans="1:5" x14ac:dyDescent="0.3">
      <c r="A28" t="s">
        <v>151</v>
      </c>
      <c r="B28">
        <v>2120</v>
      </c>
      <c r="C28">
        <v>1072</v>
      </c>
      <c r="D28">
        <v>980</v>
      </c>
      <c r="E28">
        <f t="shared" si="11"/>
        <v>68</v>
      </c>
    </row>
    <row r="29" spans="1:5" x14ac:dyDescent="0.3">
      <c r="A29" t="s">
        <v>149</v>
      </c>
      <c r="B29">
        <v>1939</v>
      </c>
      <c r="C29">
        <v>991</v>
      </c>
      <c r="D29">
        <v>882</v>
      </c>
      <c r="E29">
        <f t="shared" si="11"/>
        <v>66</v>
      </c>
    </row>
    <row r="30" spans="1:5" x14ac:dyDescent="0.3">
      <c r="A30" t="s">
        <v>150</v>
      </c>
      <c r="B30">
        <v>978</v>
      </c>
      <c r="C30">
        <v>558</v>
      </c>
      <c r="D30">
        <v>407</v>
      </c>
      <c r="E30">
        <f t="shared" si="11"/>
        <v>13</v>
      </c>
    </row>
    <row r="31" spans="1:5" x14ac:dyDescent="0.3">
      <c r="A31" t="s">
        <v>149</v>
      </c>
      <c r="B31">
        <v>918</v>
      </c>
      <c r="C31">
        <v>523</v>
      </c>
      <c r="D31">
        <v>382</v>
      </c>
      <c r="E31">
        <f t="shared" si="11"/>
        <v>13</v>
      </c>
    </row>
    <row r="32" spans="1:5" x14ac:dyDescent="0.3">
      <c r="A32" s="1" t="s">
        <v>44</v>
      </c>
      <c r="B32" s="1"/>
      <c r="C32" s="1"/>
      <c r="D32" s="1"/>
      <c r="E32" s="1">
        <f t="shared" si="11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BC70A-DD11-449A-9B68-8E6E8861B413}">
  <dimension ref="A1:F73"/>
  <sheetViews>
    <sheetView topLeftCell="A51" workbookViewId="0">
      <selection activeCell="C70" sqref="C70:F71"/>
    </sheetView>
  </sheetViews>
  <sheetFormatPr defaultRowHeight="14.4" x14ac:dyDescent="0.3"/>
  <cols>
    <col min="1" max="1" width="11" customWidth="1"/>
    <col min="2" max="2" width="27.77734375" customWidth="1"/>
  </cols>
  <sheetData>
    <row r="1" spans="1:6" x14ac:dyDescent="0.3">
      <c r="A1" t="s">
        <v>549</v>
      </c>
    </row>
    <row r="2" spans="1:6" x14ac:dyDescent="0.3">
      <c r="A2" s="7" t="s">
        <v>185</v>
      </c>
      <c r="B2" s="8"/>
      <c r="C2" t="s">
        <v>23</v>
      </c>
      <c r="D2" s="3" t="s">
        <v>41</v>
      </c>
      <c r="E2" s="3" t="s">
        <v>42</v>
      </c>
      <c r="F2" s="3" t="s">
        <v>508</v>
      </c>
    </row>
    <row r="3" spans="1:6" x14ac:dyDescent="0.3">
      <c r="A3" t="s">
        <v>184</v>
      </c>
      <c r="C3">
        <f>SUM(C4:C18)</f>
        <v>19570</v>
      </c>
      <c r="D3">
        <f t="shared" ref="D3:E3" si="0">SUM(D4:D18)</f>
        <v>8946</v>
      </c>
      <c r="E3">
        <f t="shared" si="0"/>
        <v>9873</v>
      </c>
      <c r="F3">
        <f>C3-D3-E3</f>
        <v>751</v>
      </c>
    </row>
    <row r="4" spans="1:6" x14ac:dyDescent="0.3">
      <c r="A4" t="s">
        <v>180</v>
      </c>
      <c r="C4">
        <v>379</v>
      </c>
      <c r="D4">
        <v>88</v>
      </c>
      <c r="E4">
        <v>274</v>
      </c>
      <c r="F4">
        <f t="shared" ref="F4:F18" si="1">C4-D4-E4</f>
        <v>17</v>
      </c>
    </row>
    <row r="5" spans="1:6" x14ac:dyDescent="0.3">
      <c r="A5" t="s">
        <v>179</v>
      </c>
      <c r="B5" t="s">
        <v>178</v>
      </c>
      <c r="C5">
        <v>512</v>
      </c>
      <c r="D5">
        <v>214</v>
      </c>
      <c r="E5">
        <v>268</v>
      </c>
      <c r="F5">
        <f t="shared" si="1"/>
        <v>30</v>
      </c>
    </row>
    <row r="6" spans="1:6" x14ac:dyDescent="0.3">
      <c r="B6" t="s">
        <v>177</v>
      </c>
      <c r="C6">
        <v>1300</v>
      </c>
      <c r="D6">
        <v>588</v>
      </c>
      <c r="E6">
        <v>605</v>
      </c>
      <c r="F6">
        <f t="shared" si="1"/>
        <v>107</v>
      </c>
    </row>
    <row r="7" spans="1:6" x14ac:dyDescent="0.3">
      <c r="B7" t="s">
        <v>176</v>
      </c>
      <c r="C7">
        <v>352</v>
      </c>
      <c r="D7">
        <v>181</v>
      </c>
      <c r="E7">
        <v>145</v>
      </c>
      <c r="F7">
        <f t="shared" si="1"/>
        <v>26</v>
      </c>
    </row>
    <row r="8" spans="1:6" x14ac:dyDescent="0.3">
      <c r="B8" t="s">
        <v>175</v>
      </c>
      <c r="C8">
        <v>1121</v>
      </c>
      <c r="D8">
        <v>567</v>
      </c>
      <c r="E8">
        <v>505</v>
      </c>
      <c r="F8">
        <f t="shared" si="1"/>
        <v>49</v>
      </c>
    </row>
    <row r="9" spans="1:6" x14ac:dyDescent="0.3">
      <c r="A9" t="s">
        <v>174</v>
      </c>
      <c r="B9" t="s">
        <v>173</v>
      </c>
      <c r="C9">
        <v>1901</v>
      </c>
      <c r="D9">
        <v>998</v>
      </c>
      <c r="E9">
        <v>796</v>
      </c>
      <c r="F9">
        <f t="shared" si="1"/>
        <v>107</v>
      </c>
    </row>
    <row r="10" spans="1:6" x14ac:dyDescent="0.3">
      <c r="B10" t="s">
        <v>172</v>
      </c>
      <c r="C10">
        <v>586</v>
      </c>
      <c r="D10">
        <v>294</v>
      </c>
      <c r="E10">
        <v>286</v>
      </c>
      <c r="F10">
        <f t="shared" si="1"/>
        <v>6</v>
      </c>
    </row>
    <row r="11" spans="1:6" x14ac:dyDescent="0.3">
      <c r="B11" t="s">
        <v>171</v>
      </c>
      <c r="C11">
        <v>699</v>
      </c>
      <c r="D11">
        <v>331</v>
      </c>
      <c r="E11">
        <v>341</v>
      </c>
      <c r="F11">
        <f t="shared" si="1"/>
        <v>27</v>
      </c>
    </row>
    <row r="12" spans="1:6" x14ac:dyDescent="0.3">
      <c r="B12" t="s">
        <v>170</v>
      </c>
      <c r="C12">
        <v>2053</v>
      </c>
      <c r="D12">
        <v>825</v>
      </c>
      <c r="E12">
        <v>1194</v>
      </c>
      <c r="F12">
        <f t="shared" si="1"/>
        <v>34</v>
      </c>
    </row>
    <row r="13" spans="1:6" x14ac:dyDescent="0.3">
      <c r="A13" t="s">
        <v>169</v>
      </c>
      <c r="C13">
        <v>6253</v>
      </c>
      <c r="D13">
        <v>3026</v>
      </c>
      <c r="E13">
        <v>2996</v>
      </c>
      <c r="F13">
        <f t="shared" si="1"/>
        <v>231</v>
      </c>
    </row>
    <row r="14" spans="1:6" x14ac:dyDescent="0.3">
      <c r="A14" t="s">
        <v>168</v>
      </c>
      <c r="C14">
        <v>1673</v>
      </c>
      <c r="D14">
        <v>719</v>
      </c>
      <c r="E14">
        <v>913</v>
      </c>
      <c r="F14">
        <f t="shared" si="1"/>
        <v>41</v>
      </c>
    </row>
    <row r="15" spans="1:6" x14ac:dyDescent="0.3">
      <c r="A15" t="s">
        <v>167</v>
      </c>
      <c r="C15">
        <v>681</v>
      </c>
      <c r="D15">
        <v>309</v>
      </c>
      <c r="E15">
        <v>342</v>
      </c>
      <c r="F15">
        <f t="shared" si="1"/>
        <v>30</v>
      </c>
    </row>
    <row r="16" spans="1:6" x14ac:dyDescent="0.3">
      <c r="A16" t="s">
        <v>166</v>
      </c>
      <c r="C16">
        <v>708</v>
      </c>
      <c r="D16">
        <v>272</v>
      </c>
      <c r="E16">
        <v>409</v>
      </c>
      <c r="F16">
        <f t="shared" si="1"/>
        <v>27</v>
      </c>
    </row>
    <row r="17" spans="1:6" x14ac:dyDescent="0.3">
      <c r="A17" t="s">
        <v>165</v>
      </c>
      <c r="C17">
        <v>890</v>
      </c>
      <c r="D17">
        <v>369</v>
      </c>
      <c r="E17">
        <v>505</v>
      </c>
      <c r="F17">
        <f t="shared" si="1"/>
        <v>16</v>
      </c>
    </row>
    <row r="18" spans="1:6" x14ac:dyDescent="0.3">
      <c r="A18" t="s">
        <v>164</v>
      </c>
      <c r="C18">
        <v>462</v>
      </c>
      <c r="D18">
        <v>165</v>
      </c>
      <c r="E18">
        <v>294</v>
      </c>
      <c r="F18">
        <f t="shared" si="1"/>
        <v>3</v>
      </c>
    </row>
    <row r="20" spans="1:6" x14ac:dyDescent="0.3">
      <c r="A20" t="s">
        <v>160</v>
      </c>
      <c r="C20" s="5">
        <f>SUM(C13:C18)*100/C3</f>
        <v>54.506898313745531</v>
      </c>
      <c r="D20" s="5">
        <f t="shared" ref="D20:F20" si="2">SUM(D13:D18)*100/D3</f>
        <v>54.325955734406442</v>
      </c>
      <c r="E20" s="5">
        <f t="shared" si="2"/>
        <v>55.29221108072521</v>
      </c>
      <c r="F20" s="5">
        <f t="shared" si="2"/>
        <v>46.338215712383487</v>
      </c>
    </row>
    <row r="21" spans="1:6" x14ac:dyDescent="0.3">
      <c r="A21" t="s">
        <v>163</v>
      </c>
      <c r="C21" s="5">
        <f>(C17+C18)*100/C3</f>
        <v>6.9085334695963212</v>
      </c>
      <c r="D21" s="5">
        <f t="shared" ref="D21:F21" si="3">(D17+D18)*100/D3</f>
        <v>5.9691482226693493</v>
      </c>
      <c r="E21" s="5">
        <f t="shared" si="3"/>
        <v>8.0927782842094604</v>
      </c>
      <c r="F21" s="5">
        <f t="shared" si="3"/>
        <v>2.5299600532623168</v>
      </c>
    </row>
    <row r="23" spans="1:6" x14ac:dyDescent="0.3">
      <c r="A23" t="s">
        <v>162</v>
      </c>
      <c r="C23">
        <v>6622</v>
      </c>
      <c r="D23">
        <v>3132</v>
      </c>
      <c r="E23">
        <v>3302</v>
      </c>
      <c r="F23">
        <f>C23-D23-E23</f>
        <v>188</v>
      </c>
    </row>
    <row r="24" spans="1:6" x14ac:dyDescent="0.3">
      <c r="A24" t="s">
        <v>160</v>
      </c>
      <c r="C24">
        <v>59.8</v>
      </c>
      <c r="D24">
        <v>60.8</v>
      </c>
      <c r="E24">
        <v>58.5</v>
      </c>
      <c r="F24" s="5">
        <f>((C24*C23)-(D24*D23)-(E24*E23))/F23</f>
        <v>65.973404255319153</v>
      </c>
    </row>
    <row r="26" spans="1:6" x14ac:dyDescent="0.3">
      <c r="A26" t="s">
        <v>161</v>
      </c>
      <c r="C26">
        <v>7674</v>
      </c>
      <c r="D26">
        <v>3512</v>
      </c>
      <c r="E26">
        <v>3951</v>
      </c>
      <c r="F26">
        <f>C26-D26-E26</f>
        <v>211</v>
      </c>
    </row>
    <row r="27" spans="1:6" x14ac:dyDescent="0.3">
      <c r="A27" t="s">
        <v>160</v>
      </c>
      <c r="C27">
        <v>63.9</v>
      </c>
      <c r="D27">
        <v>64.7</v>
      </c>
      <c r="E27">
        <v>62.4</v>
      </c>
      <c r="F27" s="5">
        <f>((C27*C$26)-(D27*D$26)-(E27*E$26))/F$26</f>
        <v>78.672037914691757</v>
      </c>
    </row>
    <row r="28" spans="1:6" x14ac:dyDescent="0.3">
      <c r="A28" t="s">
        <v>159</v>
      </c>
      <c r="C28">
        <v>22.8</v>
      </c>
      <c r="D28">
        <v>21.3</v>
      </c>
      <c r="E28">
        <v>24</v>
      </c>
      <c r="F28" s="5">
        <f t="shared" ref="F28:F29" si="4">((C28*C$26)-(D28*D$26)-(E28*E$26))/F$26</f>
        <v>25.296682464455003</v>
      </c>
    </row>
    <row r="29" spans="1:6" x14ac:dyDescent="0.3">
      <c r="A29" t="s">
        <v>158</v>
      </c>
      <c r="C29">
        <v>5.0999999999999996</v>
      </c>
      <c r="D29">
        <v>5.0999999999999996</v>
      </c>
      <c r="E29">
        <v>5.2</v>
      </c>
      <c r="F29" s="5">
        <f t="shared" si="4"/>
        <v>3.2274881516587506</v>
      </c>
    </row>
    <row r="32" spans="1:6" x14ac:dyDescent="0.3">
      <c r="A32" t="s">
        <v>183</v>
      </c>
      <c r="C32">
        <f>C3-C53</f>
        <v>9992</v>
      </c>
      <c r="D32">
        <f>D3-D53</f>
        <v>4537</v>
      </c>
      <c r="E32">
        <f>E3-E53</f>
        <v>5087</v>
      </c>
      <c r="F32">
        <f>F3-F53</f>
        <v>368</v>
      </c>
    </row>
    <row r="33" spans="1:6" x14ac:dyDescent="0.3">
      <c r="A33" t="s">
        <v>182</v>
      </c>
      <c r="C33">
        <f>C4-C54</f>
        <v>187</v>
      </c>
      <c r="D33">
        <f>D4-D54</f>
        <v>42</v>
      </c>
      <c r="E33">
        <f>E4-E54</f>
        <v>138</v>
      </c>
      <c r="F33">
        <f>F4-F54</f>
        <v>7</v>
      </c>
    </row>
    <row r="34" spans="1:6" x14ac:dyDescent="0.3">
      <c r="A34" t="s">
        <v>179</v>
      </c>
      <c r="B34" t="s">
        <v>178</v>
      </c>
      <c r="C34">
        <f>C5-C55</f>
        <v>246</v>
      </c>
      <c r="D34">
        <f>D5-D55</f>
        <v>100</v>
      </c>
      <c r="E34">
        <f>E5-E55</f>
        <v>131</v>
      </c>
      <c r="F34">
        <f>F5-F55</f>
        <v>15</v>
      </c>
    </row>
    <row r="35" spans="1:6" x14ac:dyDescent="0.3">
      <c r="B35" t="s">
        <v>177</v>
      </c>
      <c r="C35">
        <f>C6-C56</f>
        <v>600</v>
      </c>
      <c r="D35">
        <f>D6-D56</f>
        <v>268</v>
      </c>
      <c r="E35">
        <f>E6-E56</f>
        <v>286</v>
      </c>
      <c r="F35">
        <f>F6-F56</f>
        <v>46</v>
      </c>
    </row>
    <row r="36" spans="1:6" x14ac:dyDescent="0.3">
      <c r="B36" t="s">
        <v>176</v>
      </c>
      <c r="C36">
        <f>C7-C57</f>
        <v>162</v>
      </c>
      <c r="D36">
        <f>D7-D57</f>
        <v>81</v>
      </c>
      <c r="E36">
        <f>E7-E57</f>
        <v>71</v>
      </c>
      <c r="F36">
        <f>F7-F57</f>
        <v>10</v>
      </c>
    </row>
    <row r="37" spans="1:6" x14ac:dyDescent="0.3">
      <c r="B37" t="s">
        <v>175</v>
      </c>
      <c r="C37">
        <f>C8-C58</f>
        <v>597</v>
      </c>
      <c r="D37">
        <f>D8-D58</f>
        <v>293</v>
      </c>
      <c r="E37">
        <f>E8-E58</f>
        <v>279</v>
      </c>
      <c r="F37">
        <f>F8-F58</f>
        <v>25</v>
      </c>
    </row>
    <row r="38" spans="1:6" x14ac:dyDescent="0.3">
      <c r="A38" t="s">
        <v>174</v>
      </c>
      <c r="B38" t="s">
        <v>173</v>
      </c>
      <c r="C38">
        <f>C9-C59</f>
        <v>944</v>
      </c>
      <c r="D38">
        <f>D9-D59</f>
        <v>480</v>
      </c>
      <c r="E38">
        <f>E9-E59</f>
        <v>406</v>
      </c>
      <c r="F38">
        <f>F9-F59</f>
        <v>58</v>
      </c>
    </row>
    <row r="39" spans="1:6" x14ac:dyDescent="0.3">
      <c r="B39" t="s">
        <v>172</v>
      </c>
      <c r="C39">
        <f>C10-C60</f>
        <v>278</v>
      </c>
      <c r="D39">
        <f>D10-D60</f>
        <v>136</v>
      </c>
      <c r="E39">
        <f>E10-E60</f>
        <v>139</v>
      </c>
      <c r="F39">
        <f>F10-F60</f>
        <v>3</v>
      </c>
    </row>
    <row r="40" spans="1:6" x14ac:dyDescent="0.3">
      <c r="B40" t="s">
        <v>171</v>
      </c>
      <c r="C40">
        <f>C11-C61</f>
        <v>353</v>
      </c>
      <c r="D40">
        <f>D11-D61</f>
        <v>173</v>
      </c>
      <c r="E40">
        <f>E11-E61</f>
        <v>169</v>
      </c>
      <c r="F40">
        <f>F11-F61</f>
        <v>11</v>
      </c>
    </row>
    <row r="41" spans="1:6" x14ac:dyDescent="0.3">
      <c r="B41" t="s">
        <v>170</v>
      </c>
      <c r="C41">
        <f>C12-C62</f>
        <v>1037</v>
      </c>
      <c r="D41">
        <f>D12-D62</f>
        <v>403</v>
      </c>
      <c r="E41">
        <f>E12-E62</f>
        <v>616</v>
      </c>
      <c r="F41">
        <f>F12-F62</f>
        <v>18</v>
      </c>
    </row>
    <row r="42" spans="1:6" x14ac:dyDescent="0.3">
      <c r="A42" t="s">
        <v>169</v>
      </c>
      <c r="C42">
        <f>C13-C63</f>
        <v>3087</v>
      </c>
      <c r="D42">
        <f>D13-D63</f>
        <v>1505</v>
      </c>
      <c r="E42">
        <f>E13-E63</f>
        <v>1470</v>
      </c>
      <c r="F42">
        <f>F13-F63</f>
        <v>112</v>
      </c>
    </row>
    <row r="43" spans="1:6" x14ac:dyDescent="0.3">
      <c r="A43" t="s">
        <v>168</v>
      </c>
      <c r="C43">
        <f>C14-C64</f>
        <v>865</v>
      </c>
      <c r="D43">
        <f>D14-D64</f>
        <v>371</v>
      </c>
      <c r="E43">
        <f>E14-E64</f>
        <v>474</v>
      </c>
      <c r="F43">
        <f>F14-F64</f>
        <v>20</v>
      </c>
    </row>
    <row r="44" spans="1:6" x14ac:dyDescent="0.3">
      <c r="A44" t="s">
        <v>167</v>
      </c>
      <c r="C44">
        <f>C15-C65</f>
        <v>368</v>
      </c>
      <c r="D44">
        <f>D15-D65</f>
        <v>157</v>
      </c>
      <c r="E44">
        <f>E15-E65</f>
        <v>199</v>
      </c>
      <c r="F44">
        <f>F15-F65</f>
        <v>12</v>
      </c>
    </row>
    <row r="45" spans="1:6" x14ac:dyDescent="0.3">
      <c r="A45" t="s">
        <v>166</v>
      </c>
      <c r="C45">
        <f>C16-C66</f>
        <v>351</v>
      </c>
      <c r="D45">
        <f>D16-D66</f>
        <v>144</v>
      </c>
      <c r="E45">
        <f>E16-E66</f>
        <v>191</v>
      </c>
      <c r="F45">
        <f>F16-F66</f>
        <v>16</v>
      </c>
    </row>
    <row r="46" spans="1:6" x14ac:dyDescent="0.3">
      <c r="A46" t="s">
        <v>165</v>
      </c>
      <c r="C46">
        <f>C17-C67</f>
        <v>572</v>
      </c>
      <c r="D46">
        <f>D17-D67</f>
        <v>254</v>
      </c>
      <c r="E46">
        <f>E17-E67</f>
        <v>306</v>
      </c>
      <c r="F46">
        <f>F17-F67</f>
        <v>12</v>
      </c>
    </row>
    <row r="47" spans="1:6" x14ac:dyDescent="0.3">
      <c r="A47" t="s">
        <v>164</v>
      </c>
      <c r="C47">
        <f>C18-C68</f>
        <v>345</v>
      </c>
      <c r="D47">
        <f>D18-D68</f>
        <v>130</v>
      </c>
      <c r="E47">
        <f>E18-E68</f>
        <v>212</v>
      </c>
      <c r="F47">
        <f>F18-F68</f>
        <v>3</v>
      </c>
    </row>
    <row r="49" spans="1:6" x14ac:dyDescent="0.3">
      <c r="A49" t="s">
        <v>160</v>
      </c>
      <c r="C49" s="5">
        <f>SUM(C42:C47)*100/C32</f>
        <v>55.924739791833467</v>
      </c>
      <c r="D49" s="5">
        <f t="shared" ref="D49:F49" si="5">SUM(D42:D47)*100/D32</f>
        <v>56.446991404011463</v>
      </c>
      <c r="E49" s="5">
        <f t="shared" si="5"/>
        <v>56.064478081383918</v>
      </c>
      <c r="F49" s="5">
        <f t="shared" si="5"/>
        <v>47.554347826086953</v>
      </c>
    </row>
    <row r="50" spans="1:6" x14ac:dyDescent="0.3">
      <c r="A50" t="s">
        <v>163</v>
      </c>
      <c r="C50" s="5">
        <f>(C46+C47)*100/C32</f>
        <v>9.1773418734987988</v>
      </c>
      <c r="D50" s="5">
        <f t="shared" ref="D50:F50" si="6">(D46+D47)*100/D32</f>
        <v>8.4637425611637642</v>
      </c>
      <c r="E50" s="5">
        <f t="shared" si="6"/>
        <v>10.182818950265382</v>
      </c>
      <c r="F50" s="5">
        <f t="shared" si="6"/>
        <v>4.0760869565217392</v>
      </c>
    </row>
    <row r="53" spans="1:6" x14ac:dyDescent="0.3">
      <c r="A53" t="s">
        <v>181</v>
      </c>
      <c r="C53">
        <f>SUM(C54:C68)</f>
        <v>9578</v>
      </c>
      <c r="D53">
        <f t="shared" ref="D53" si="7">SUM(D54:D68)</f>
        <v>4409</v>
      </c>
      <c r="E53">
        <f t="shared" ref="E53" si="8">SUM(E54:E68)</f>
        <v>4786</v>
      </c>
      <c r="F53">
        <f>C53-D53-E53</f>
        <v>383</v>
      </c>
    </row>
    <row r="54" spans="1:6" x14ac:dyDescent="0.3">
      <c r="A54" t="s">
        <v>180</v>
      </c>
      <c r="C54">
        <v>192</v>
      </c>
      <c r="D54">
        <v>46</v>
      </c>
      <c r="E54">
        <v>136</v>
      </c>
      <c r="F54">
        <f t="shared" ref="F54:F68" si="9">C54-D54-E54</f>
        <v>10</v>
      </c>
    </row>
    <row r="55" spans="1:6" x14ac:dyDescent="0.3">
      <c r="A55" t="s">
        <v>179</v>
      </c>
      <c r="B55" t="s">
        <v>178</v>
      </c>
      <c r="C55">
        <v>266</v>
      </c>
      <c r="D55">
        <v>114</v>
      </c>
      <c r="E55">
        <v>137</v>
      </c>
      <c r="F55">
        <f t="shared" si="9"/>
        <v>15</v>
      </c>
    </row>
    <row r="56" spans="1:6" x14ac:dyDescent="0.3">
      <c r="B56" t="s">
        <v>177</v>
      </c>
      <c r="C56">
        <v>700</v>
      </c>
      <c r="D56">
        <v>320</v>
      </c>
      <c r="E56">
        <v>319</v>
      </c>
      <c r="F56">
        <f t="shared" si="9"/>
        <v>61</v>
      </c>
    </row>
    <row r="57" spans="1:6" x14ac:dyDescent="0.3">
      <c r="B57" t="s">
        <v>176</v>
      </c>
      <c r="C57">
        <v>190</v>
      </c>
      <c r="D57">
        <v>100</v>
      </c>
      <c r="E57">
        <v>74</v>
      </c>
      <c r="F57">
        <f t="shared" si="9"/>
        <v>16</v>
      </c>
    </row>
    <row r="58" spans="1:6" x14ac:dyDescent="0.3">
      <c r="B58" t="s">
        <v>175</v>
      </c>
      <c r="C58">
        <v>524</v>
      </c>
      <c r="D58">
        <v>274</v>
      </c>
      <c r="E58">
        <v>226</v>
      </c>
      <c r="F58">
        <f t="shared" si="9"/>
        <v>24</v>
      </c>
    </row>
    <row r="59" spans="1:6" x14ac:dyDescent="0.3">
      <c r="A59" t="s">
        <v>174</v>
      </c>
      <c r="B59" t="s">
        <v>173</v>
      </c>
      <c r="C59">
        <v>957</v>
      </c>
      <c r="D59">
        <v>518</v>
      </c>
      <c r="E59">
        <v>390</v>
      </c>
      <c r="F59">
        <f t="shared" si="9"/>
        <v>49</v>
      </c>
    </row>
    <row r="60" spans="1:6" x14ac:dyDescent="0.3">
      <c r="B60" t="s">
        <v>172</v>
      </c>
      <c r="C60">
        <v>308</v>
      </c>
      <c r="D60">
        <v>158</v>
      </c>
      <c r="E60">
        <v>147</v>
      </c>
      <c r="F60">
        <f t="shared" si="9"/>
        <v>3</v>
      </c>
    </row>
    <row r="61" spans="1:6" x14ac:dyDescent="0.3">
      <c r="B61" t="s">
        <v>171</v>
      </c>
      <c r="C61">
        <v>346</v>
      </c>
      <c r="D61">
        <v>158</v>
      </c>
      <c r="E61">
        <v>172</v>
      </c>
      <c r="F61">
        <f t="shared" si="9"/>
        <v>16</v>
      </c>
    </row>
    <row r="62" spans="1:6" x14ac:dyDescent="0.3">
      <c r="B62" t="s">
        <v>170</v>
      </c>
      <c r="C62">
        <v>1016</v>
      </c>
      <c r="D62">
        <v>422</v>
      </c>
      <c r="E62">
        <v>578</v>
      </c>
      <c r="F62">
        <f t="shared" si="9"/>
        <v>16</v>
      </c>
    </row>
    <row r="63" spans="1:6" x14ac:dyDescent="0.3">
      <c r="A63" t="s">
        <v>169</v>
      </c>
      <c r="C63">
        <v>3166</v>
      </c>
      <c r="D63">
        <v>1521</v>
      </c>
      <c r="E63">
        <v>1526</v>
      </c>
      <c r="F63">
        <f t="shared" si="9"/>
        <v>119</v>
      </c>
    </row>
    <row r="64" spans="1:6" x14ac:dyDescent="0.3">
      <c r="A64" t="s">
        <v>168</v>
      </c>
      <c r="C64">
        <v>808</v>
      </c>
      <c r="D64">
        <v>348</v>
      </c>
      <c r="E64">
        <v>439</v>
      </c>
      <c r="F64">
        <f t="shared" si="9"/>
        <v>21</v>
      </c>
    </row>
    <row r="65" spans="1:6" x14ac:dyDescent="0.3">
      <c r="A65" t="s">
        <v>167</v>
      </c>
      <c r="C65">
        <v>313</v>
      </c>
      <c r="D65">
        <v>152</v>
      </c>
      <c r="E65">
        <v>143</v>
      </c>
      <c r="F65">
        <f t="shared" si="9"/>
        <v>18</v>
      </c>
    </row>
    <row r="66" spans="1:6" x14ac:dyDescent="0.3">
      <c r="A66" t="s">
        <v>166</v>
      </c>
      <c r="C66">
        <v>357</v>
      </c>
      <c r="D66">
        <v>128</v>
      </c>
      <c r="E66">
        <v>218</v>
      </c>
      <c r="F66">
        <f t="shared" si="9"/>
        <v>11</v>
      </c>
    </row>
    <row r="67" spans="1:6" x14ac:dyDescent="0.3">
      <c r="A67" t="s">
        <v>165</v>
      </c>
      <c r="C67">
        <v>318</v>
      </c>
      <c r="D67">
        <v>115</v>
      </c>
      <c r="E67">
        <v>199</v>
      </c>
      <c r="F67">
        <f t="shared" si="9"/>
        <v>4</v>
      </c>
    </row>
    <row r="68" spans="1:6" x14ac:dyDescent="0.3">
      <c r="A68" t="s">
        <v>164</v>
      </c>
      <c r="C68">
        <v>117</v>
      </c>
      <c r="D68">
        <v>35</v>
      </c>
      <c r="E68">
        <v>82</v>
      </c>
      <c r="F68">
        <f t="shared" si="9"/>
        <v>0</v>
      </c>
    </row>
    <row r="70" spans="1:6" x14ac:dyDescent="0.3">
      <c r="A70" t="s">
        <v>160</v>
      </c>
      <c r="C70" s="5">
        <f>SUM(C63:C68)*100/C53</f>
        <v>53.027771977448317</v>
      </c>
      <c r="D70" s="5">
        <f t="shared" ref="D70:F70" si="10">SUM(D63:D68)*100/D53</f>
        <v>52.143343161714675</v>
      </c>
      <c r="E70" s="5">
        <f t="shared" si="10"/>
        <v>54.471374843292935</v>
      </c>
      <c r="F70" s="5">
        <f t="shared" si="10"/>
        <v>45.16971279373368</v>
      </c>
    </row>
    <row r="71" spans="1:6" x14ac:dyDescent="0.3">
      <c r="A71" t="s">
        <v>163</v>
      </c>
      <c r="C71" s="5">
        <f>(C67+C68)*100/C53</f>
        <v>4.5416579661724787</v>
      </c>
      <c r="D71" s="5">
        <f t="shared" ref="D71:F71" si="11">(D67+D68)*100/D53</f>
        <v>3.4021320027217055</v>
      </c>
      <c r="E71" s="5">
        <f t="shared" si="11"/>
        <v>5.8712912661930634</v>
      </c>
      <c r="F71" s="5">
        <f t="shared" si="11"/>
        <v>1.0443864229765014</v>
      </c>
    </row>
    <row r="73" spans="1:6" x14ac:dyDescent="0.3">
      <c r="A73" s="1" t="s">
        <v>44</v>
      </c>
      <c r="B73" s="1"/>
      <c r="C73" s="1"/>
      <c r="D73" s="1"/>
      <c r="E73" s="1"/>
      <c r="F73" s="1"/>
    </row>
  </sheetData>
  <mergeCells count="1">
    <mergeCell ref="A2:B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8A70D-F53D-4ED8-B40C-63750C07D14F}">
  <dimension ref="A1:E34"/>
  <sheetViews>
    <sheetView workbookViewId="0">
      <selection activeCell="E1" sqref="E1"/>
    </sheetView>
  </sheetViews>
  <sheetFormatPr defaultRowHeight="14.4" x14ac:dyDescent="0.3"/>
  <cols>
    <col min="1" max="1" width="38.77734375" customWidth="1"/>
  </cols>
  <sheetData>
    <row r="1" spans="1:5" x14ac:dyDescent="0.3">
      <c r="A1" t="s">
        <v>550</v>
      </c>
    </row>
    <row r="2" spans="1:5" x14ac:dyDescent="0.3">
      <c r="A2" s="4" t="s">
        <v>199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198</v>
      </c>
      <c r="B3">
        <f>B4+B5</f>
        <v>34181</v>
      </c>
      <c r="C3">
        <f>C4+C5</f>
        <v>15673</v>
      </c>
      <c r="D3">
        <f>D4+D5</f>
        <v>17257</v>
      </c>
      <c r="E3">
        <f>B3-C3-D3</f>
        <v>1251</v>
      </c>
    </row>
    <row r="4" spans="1:5" x14ac:dyDescent="0.3">
      <c r="A4" t="s">
        <v>195</v>
      </c>
      <c r="B4">
        <v>33993</v>
      </c>
      <c r="C4">
        <v>15586</v>
      </c>
      <c r="D4">
        <v>17164</v>
      </c>
      <c r="E4">
        <f t="shared" ref="E4:E33" si="0">B4-C4-D4</f>
        <v>1243</v>
      </c>
    </row>
    <row r="5" spans="1:5" x14ac:dyDescent="0.3">
      <c r="A5" t="s">
        <v>194</v>
      </c>
      <c r="B5">
        <v>188</v>
      </c>
      <c r="C5">
        <v>87</v>
      </c>
      <c r="D5">
        <v>93</v>
      </c>
      <c r="E5">
        <f t="shared" si="0"/>
        <v>8</v>
      </c>
    </row>
    <row r="7" spans="1:5" x14ac:dyDescent="0.3">
      <c r="A7" t="s">
        <v>197</v>
      </c>
      <c r="B7">
        <f t="shared" ref="B7" si="1">B3-B11</f>
        <v>17501</v>
      </c>
      <c r="C7">
        <f t="shared" ref="B7:E9" si="2">C3-C11</f>
        <v>8071</v>
      </c>
      <c r="D7">
        <f t="shared" si="2"/>
        <v>8904</v>
      </c>
      <c r="E7">
        <f t="shared" si="0"/>
        <v>526</v>
      </c>
    </row>
    <row r="8" spans="1:5" x14ac:dyDescent="0.3">
      <c r="A8" t="s">
        <v>195</v>
      </c>
      <c r="B8">
        <f t="shared" ref="B8" si="3">B4-B12</f>
        <v>17404</v>
      </c>
      <c r="C8">
        <f t="shared" si="2"/>
        <v>8029</v>
      </c>
      <c r="D8">
        <f t="shared" si="2"/>
        <v>8852</v>
      </c>
      <c r="E8">
        <f t="shared" si="0"/>
        <v>523</v>
      </c>
    </row>
    <row r="9" spans="1:5" x14ac:dyDescent="0.3">
      <c r="A9" t="s">
        <v>194</v>
      </c>
      <c r="B9">
        <f t="shared" ref="B9" si="4">B5-B13</f>
        <v>97</v>
      </c>
      <c r="C9">
        <f t="shared" si="2"/>
        <v>42</v>
      </c>
      <c r="D9">
        <f t="shared" si="2"/>
        <v>52</v>
      </c>
      <c r="E9">
        <f t="shared" si="0"/>
        <v>3</v>
      </c>
    </row>
    <row r="11" spans="1:5" x14ac:dyDescent="0.3">
      <c r="A11" t="s">
        <v>196</v>
      </c>
      <c r="B11">
        <f>B12+B13</f>
        <v>16680</v>
      </c>
      <c r="C11">
        <f>C12+C13</f>
        <v>7602</v>
      </c>
      <c r="D11">
        <f>D12+D13</f>
        <v>8353</v>
      </c>
      <c r="E11">
        <f t="shared" si="0"/>
        <v>725</v>
      </c>
    </row>
    <row r="12" spans="1:5" x14ac:dyDescent="0.3">
      <c r="A12" t="s">
        <v>195</v>
      </c>
      <c r="B12">
        <v>16589</v>
      </c>
      <c r="C12">
        <v>7557</v>
      </c>
      <c r="D12">
        <v>8312</v>
      </c>
      <c r="E12">
        <f t="shared" si="0"/>
        <v>720</v>
      </c>
    </row>
    <row r="13" spans="1:5" x14ac:dyDescent="0.3">
      <c r="A13" t="s">
        <v>194</v>
      </c>
      <c r="B13">
        <v>91</v>
      </c>
      <c r="C13">
        <v>45</v>
      </c>
      <c r="D13">
        <v>41</v>
      </c>
      <c r="E13">
        <f t="shared" si="0"/>
        <v>5</v>
      </c>
    </row>
    <row r="15" spans="1:5" x14ac:dyDescent="0.3">
      <c r="A15" t="s">
        <v>193</v>
      </c>
    </row>
    <row r="17" spans="1:5" x14ac:dyDescent="0.3">
      <c r="A17" t="s">
        <v>192</v>
      </c>
      <c r="B17">
        <f>B18+B21</f>
        <v>26379</v>
      </c>
      <c r="C17">
        <f>C18+C21</f>
        <v>12162</v>
      </c>
      <c r="D17">
        <f>D18+D21</f>
        <v>13365</v>
      </c>
      <c r="E17">
        <f t="shared" si="0"/>
        <v>852</v>
      </c>
    </row>
    <row r="18" spans="1:5" x14ac:dyDescent="0.3">
      <c r="A18" t="s">
        <v>189</v>
      </c>
      <c r="B18">
        <f>B19+B20</f>
        <v>1710</v>
      </c>
      <c r="C18">
        <f>C19+C20</f>
        <v>672</v>
      </c>
      <c r="D18">
        <f>D19+D20</f>
        <v>925</v>
      </c>
      <c r="E18">
        <f t="shared" si="0"/>
        <v>113</v>
      </c>
    </row>
    <row r="19" spans="1:5" x14ac:dyDescent="0.3">
      <c r="A19" t="s">
        <v>188</v>
      </c>
      <c r="B19">
        <v>732</v>
      </c>
      <c r="C19">
        <v>274</v>
      </c>
      <c r="D19">
        <v>384</v>
      </c>
      <c r="E19">
        <f t="shared" si="0"/>
        <v>74</v>
      </c>
    </row>
    <row r="20" spans="1:5" x14ac:dyDescent="0.3">
      <c r="A20" t="s">
        <v>187</v>
      </c>
      <c r="B20">
        <v>978</v>
      </c>
      <c r="C20">
        <v>398</v>
      </c>
      <c r="D20">
        <v>541</v>
      </c>
      <c r="E20">
        <f t="shared" si="0"/>
        <v>39</v>
      </c>
    </row>
    <row r="21" spans="1:5" x14ac:dyDescent="0.3">
      <c r="A21" t="s">
        <v>186</v>
      </c>
      <c r="B21">
        <v>24669</v>
      </c>
      <c r="C21">
        <v>11490</v>
      </c>
      <c r="D21">
        <v>12440</v>
      </c>
      <c r="E21">
        <f t="shared" si="0"/>
        <v>739</v>
      </c>
    </row>
    <row r="23" spans="1:5" x14ac:dyDescent="0.3">
      <c r="A23" t="s">
        <v>191</v>
      </c>
      <c r="B23">
        <f t="shared" ref="B23" si="5">B17-B29</f>
        <v>13416</v>
      </c>
      <c r="C23">
        <f t="shared" ref="B23:E27" si="6">C17-C29</f>
        <v>6149</v>
      </c>
      <c r="D23">
        <f t="shared" si="6"/>
        <v>6846</v>
      </c>
      <c r="E23">
        <f t="shared" si="0"/>
        <v>421</v>
      </c>
    </row>
    <row r="24" spans="1:5" x14ac:dyDescent="0.3">
      <c r="A24" t="s">
        <v>189</v>
      </c>
      <c r="B24">
        <f t="shared" ref="B24" si="7">B18-B30</f>
        <v>1074</v>
      </c>
      <c r="C24">
        <f t="shared" si="6"/>
        <v>404</v>
      </c>
      <c r="D24">
        <f t="shared" si="6"/>
        <v>595</v>
      </c>
      <c r="E24">
        <f t="shared" si="0"/>
        <v>75</v>
      </c>
    </row>
    <row r="25" spans="1:5" x14ac:dyDescent="0.3">
      <c r="A25" t="s">
        <v>188</v>
      </c>
      <c r="B25">
        <f t="shared" ref="B25" si="8">B19-B31</f>
        <v>412</v>
      </c>
      <c r="C25">
        <f t="shared" si="6"/>
        <v>145</v>
      </c>
      <c r="D25">
        <f t="shared" si="6"/>
        <v>219</v>
      </c>
      <c r="E25">
        <f t="shared" si="0"/>
        <v>48</v>
      </c>
    </row>
    <row r="26" spans="1:5" x14ac:dyDescent="0.3">
      <c r="A26" t="s">
        <v>187</v>
      </c>
      <c r="B26">
        <f t="shared" ref="B26" si="9">B20-B32</f>
        <v>662</v>
      </c>
      <c r="C26">
        <f t="shared" si="6"/>
        <v>259</v>
      </c>
      <c r="D26">
        <f t="shared" si="6"/>
        <v>376</v>
      </c>
      <c r="E26">
        <f t="shared" si="0"/>
        <v>27</v>
      </c>
    </row>
    <row r="27" spans="1:5" x14ac:dyDescent="0.3">
      <c r="A27" t="s">
        <v>186</v>
      </c>
      <c r="B27">
        <f t="shared" ref="B27" si="10">B21-B33</f>
        <v>12342</v>
      </c>
      <c r="C27">
        <f t="shared" si="6"/>
        <v>5745</v>
      </c>
      <c r="D27">
        <f t="shared" si="6"/>
        <v>6251</v>
      </c>
      <c r="E27">
        <f t="shared" si="0"/>
        <v>346</v>
      </c>
    </row>
    <row r="29" spans="1:5" x14ac:dyDescent="0.3">
      <c r="A29" t="s">
        <v>190</v>
      </c>
      <c r="B29">
        <f>B30+B33</f>
        <v>12963</v>
      </c>
      <c r="C29">
        <f>C30+C33</f>
        <v>6013</v>
      </c>
      <c r="D29">
        <f>D30+D33</f>
        <v>6519</v>
      </c>
      <c r="E29">
        <f t="shared" si="0"/>
        <v>431</v>
      </c>
    </row>
    <row r="30" spans="1:5" x14ac:dyDescent="0.3">
      <c r="A30" t="s">
        <v>189</v>
      </c>
      <c r="B30">
        <f>B31+B32</f>
        <v>636</v>
      </c>
      <c r="C30">
        <f>C31+C32</f>
        <v>268</v>
      </c>
      <c r="D30">
        <f>D31+D32</f>
        <v>330</v>
      </c>
      <c r="E30">
        <f t="shared" si="0"/>
        <v>38</v>
      </c>
    </row>
    <row r="31" spans="1:5" x14ac:dyDescent="0.3">
      <c r="A31" t="s">
        <v>188</v>
      </c>
      <c r="B31">
        <v>320</v>
      </c>
      <c r="C31">
        <v>129</v>
      </c>
      <c r="D31">
        <v>165</v>
      </c>
      <c r="E31">
        <f t="shared" si="0"/>
        <v>26</v>
      </c>
    </row>
    <row r="32" spans="1:5" x14ac:dyDescent="0.3">
      <c r="A32" t="s">
        <v>187</v>
      </c>
      <c r="B32">
        <v>316</v>
      </c>
      <c r="C32">
        <v>139</v>
      </c>
      <c r="D32">
        <v>165</v>
      </c>
      <c r="E32">
        <f t="shared" si="0"/>
        <v>12</v>
      </c>
    </row>
    <row r="33" spans="1:5" x14ac:dyDescent="0.3">
      <c r="A33" t="s">
        <v>186</v>
      </c>
      <c r="B33">
        <v>12327</v>
      </c>
      <c r="C33">
        <v>5745</v>
      </c>
      <c r="D33">
        <v>6189</v>
      </c>
      <c r="E33">
        <f t="shared" si="0"/>
        <v>393</v>
      </c>
    </row>
    <row r="34" spans="1:5" x14ac:dyDescent="0.3">
      <c r="A34" s="1" t="s">
        <v>44</v>
      </c>
      <c r="B34" s="1"/>
      <c r="C34" s="1"/>
      <c r="D34" s="1"/>
      <c r="E34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0817F-3EF3-4760-96AA-F6E2A158A80C}">
  <dimension ref="A1:E57"/>
  <sheetViews>
    <sheetView topLeftCell="A33" workbookViewId="0">
      <selection activeCell="D57" sqref="D57"/>
    </sheetView>
  </sheetViews>
  <sheetFormatPr defaultRowHeight="14.4" x14ac:dyDescent="0.3"/>
  <cols>
    <col min="1" max="1" width="48.77734375" customWidth="1"/>
  </cols>
  <sheetData>
    <row r="1" spans="1:5" x14ac:dyDescent="0.3">
      <c r="A1" t="s">
        <v>551</v>
      </c>
    </row>
    <row r="2" spans="1:5" x14ac:dyDescent="0.3">
      <c r="A2" s="4" t="s">
        <v>213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212</v>
      </c>
      <c r="B3">
        <v>26357</v>
      </c>
      <c r="C3">
        <v>12157</v>
      </c>
      <c r="D3">
        <v>13349</v>
      </c>
      <c r="E3">
        <f>B3-C3-D3</f>
        <v>851</v>
      </c>
    </row>
    <row r="4" spans="1:5" x14ac:dyDescent="0.3">
      <c r="A4" t="s">
        <v>202</v>
      </c>
      <c r="B4">
        <v>278</v>
      </c>
      <c r="C4">
        <v>126</v>
      </c>
      <c r="D4">
        <v>135</v>
      </c>
      <c r="E4">
        <f t="shared" ref="E4:E14" si="0">B4-C4-D4</f>
        <v>17</v>
      </c>
    </row>
    <row r="5" spans="1:5" x14ac:dyDescent="0.3">
      <c r="A5" t="s">
        <v>201</v>
      </c>
      <c r="B5">
        <v>175</v>
      </c>
      <c r="C5">
        <v>87</v>
      </c>
      <c r="D5">
        <v>72</v>
      </c>
      <c r="E5">
        <f t="shared" si="0"/>
        <v>16</v>
      </c>
    </row>
    <row r="6" spans="1:5" x14ac:dyDescent="0.3">
      <c r="A6" t="s">
        <v>206</v>
      </c>
      <c r="B6">
        <v>33</v>
      </c>
      <c r="C6">
        <v>16</v>
      </c>
      <c r="D6">
        <v>13</v>
      </c>
      <c r="E6">
        <f t="shared" si="0"/>
        <v>4</v>
      </c>
    </row>
    <row r="7" spans="1:5" x14ac:dyDescent="0.3">
      <c r="A7" t="s">
        <v>200</v>
      </c>
      <c r="B7">
        <v>221</v>
      </c>
      <c r="C7">
        <v>97</v>
      </c>
      <c r="D7">
        <v>109</v>
      </c>
      <c r="E7">
        <f t="shared" si="0"/>
        <v>15</v>
      </c>
    </row>
    <row r="8" spans="1:5" x14ac:dyDescent="0.3">
      <c r="E8">
        <f t="shared" si="0"/>
        <v>0</v>
      </c>
    </row>
    <row r="9" spans="1:5" x14ac:dyDescent="0.3">
      <c r="A9" t="s">
        <v>209</v>
      </c>
      <c r="B9">
        <v>421</v>
      </c>
      <c r="C9">
        <v>185</v>
      </c>
      <c r="D9">
        <v>203</v>
      </c>
      <c r="E9">
        <f t="shared" si="0"/>
        <v>33</v>
      </c>
    </row>
    <row r="10" spans="1:5" x14ac:dyDescent="0.3">
      <c r="A10" t="s">
        <v>206</v>
      </c>
      <c r="B10">
        <v>101</v>
      </c>
      <c r="C10">
        <v>39</v>
      </c>
      <c r="D10">
        <v>54</v>
      </c>
      <c r="E10">
        <f t="shared" si="0"/>
        <v>8</v>
      </c>
    </row>
    <row r="11" spans="1:5" x14ac:dyDescent="0.3">
      <c r="A11" t="s">
        <v>208</v>
      </c>
      <c r="B11">
        <v>293</v>
      </c>
      <c r="C11">
        <v>129</v>
      </c>
      <c r="D11">
        <v>134</v>
      </c>
      <c r="E11">
        <f t="shared" si="0"/>
        <v>30</v>
      </c>
    </row>
    <row r="12" spans="1:5" x14ac:dyDescent="0.3">
      <c r="E12">
        <f t="shared" si="0"/>
        <v>0</v>
      </c>
    </row>
    <row r="13" spans="1:5" x14ac:dyDescent="0.3">
      <c r="A13" t="s">
        <v>207</v>
      </c>
      <c r="B13">
        <v>25936</v>
      </c>
      <c r="C13">
        <v>11972</v>
      </c>
      <c r="D13">
        <v>13146</v>
      </c>
      <c r="E13">
        <f t="shared" si="0"/>
        <v>818</v>
      </c>
    </row>
    <row r="14" spans="1:5" x14ac:dyDescent="0.3">
      <c r="A14" t="s">
        <v>206</v>
      </c>
      <c r="B14">
        <v>13755</v>
      </c>
      <c r="C14">
        <v>6328</v>
      </c>
      <c r="D14">
        <v>7067</v>
      </c>
      <c r="E14">
        <f t="shared" si="0"/>
        <v>360</v>
      </c>
    </row>
    <row r="16" spans="1:5" x14ac:dyDescent="0.3">
      <c r="A16" t="s">
        <v>211</v>
      </c>
      <c r="B16">
        <f t="shared" ref="B16" si="1">B3-B29</f>
        <v>13397</v>
      </c>
      <c r="C16">
        <f t="shared" ref="C16:E20" si="2">C3-C29</f>
        <v>6144</v>
      </c>
      <c r="D16">
        <f t="shared" si="2"/>
        <v>6832</v>
      </c>
      <c r="E16">
        <f t="shared" si="2"/>
        <v>421</v>
      </c>
    </row>
    <row r="17" spans="1:5" x14ac:dyDescent="0.3">
      <c r="A17" t="s">
        <v>202</v>
      </c>
      <c r="B17">
        <f t="shared" ref="B17" si="3">B4-B30</f>
        <v>157</v>
      </c>
      <c r="C17">
        <f t="shared" si="2"/>
        <v>79</v>
      </c>
      <c r="D17">
        <f t="shared" si="2"/>
        <v>73</v>
      </c>
      <c r="E17">
        <f t="shared" si="2"/>
        <v>5</v>
      </c>
    </row>
    <row r="18" spans="1:5" x14ac:dyDescent="0.3">
      <c r="A18" t="s">
        <v>201</v>
      </c>
      <c r="B18">
        <f t="shared" ref="B18" si="4">B5-B31</f>
        <v>101</v>
      </c>
      <c r="C18">
        <f t="shared" si="2"/>
        <v>55</v>
      </c>
      <c r="D18">
        <f t="shared" si="2"/>
        <v>41</v>
      </c>
      <c r="E18">
        <f t="shared" si="2"/>
        <v>5</v>
      </c>
    </row>
    <row r="19" spans="1:5" x14ac:dyDescent="0.3">
      <c r="A19" t="s">
        <v>206</v>
      </c>
      <c r="B19">
        <f t="shared" ref="B19" si="5">B6-B32</f>
        <v>19</v>
      </c>
      <c r="C19">
        <f t="shared" si="2"/>
        <v>9</v>
      </c>
      <c r="D19">
        <f t="shared" si="2"/>
        <v>8</v>
      </c>
      <c r="E19">
        <f t="shared" si="2"/>
        <v>2</v>
      </c>
    </row>
    <row r="20" spans="1:5" x14ac:dyDescent="0.3">
      <c r="A20" t="s">
        <v>200</v>
      </c>
      <c r="B20">
        <f t="shared" ref="B20" si="6">B7-B33</f>
        <v>124</v>
      </c>
      <c r="C20">
        <f t="shared" si="2"/>
        <v>61</v>
      </c>
      <c r="D20">
        <f t="shared" si="2"/>
        <v>58</v>
      </c>
      <c r="E20">
        <f t="shared" si="2"/>
        <v>5</v>
      </c>
    </row>
    <row r="22" spans="1:5" x14ac:dyDescent="0.3">
      <c r="A22" t="s">
        <v>209</v>
      </c>
      <c r="B22">
        <f t="shared" ref="B22" si="7">B9-B35</f>
        <v>251</v>
      </c>
      <c r="C22">
        <f t="shared" ref="C22:E24" si="8">C9-C35</f>
        <v>111</v>
      </c>
      <c r="D22">
        <f t="shared" si="8"/>
        <v>124</v>
      </c>
      <c r="E22">
        <f t="shared" si="8"/>
        <v>16</v>
      </c>
    </row>
    <row r="23" spans="1:5" x14ac:dyDescent="0.3">
      <c r="A23" t="s">
        <v>206</v>
      </c>
      <c r="B23">
        <f t="shared" ref="B23" si="9">B10-B36</f>
        <v>68</v>
      </c>
      <c r="C23">
        <f t="shared" si="8"/>
        <v>24</v>
      </c>
      <c r="D23">
        <f t="shared" si="8"/>
        <v>39</v>
      </c>
      <c r="E23">
        <f t="shared" si="8"/>
        <v>5</v>
      </c>
    </row>
    <row r="24" spans="1:5" x14ac:dyDescent="0.3">
      <c r="A24" t="s">
        <v>208</v>
      </c>
      <c r="B24">
        <f t="shared" ref="B24" si="10">B11-B37</f>
        <v>177</v>
      </c>
      <c r="C24">
        <f t="shared" si="8"/>
        <v>78</v>
      </c>
      <c r="D24">
        <f t="shared" si="8"/>
        <v>80</v>
      </c>
      <c r="E24">
        <f t="shared" si="8"/>
        <v>19</v>
      </c>
    </row>
    <row r="26" spans="1:5" x14ac:dyDescent="0.3">
      <c r="A26" t="s">
        <v>207</v>
      </c>
      <c r="B26">
        <f t="shared" ref="B26" si="11">B13-B39</f>
        <v>13146</v>
      </c>
      <c r="C26">
        <f t="shared" ref="C26:E27" si="12">C13-C39</f>
        <v>6034</v>
      </c>
      <c r="D26">
        <f t="shared" si="12"/>
        <v>6708</v>
      </c>
      <c r="E26">
        <f t="shared" si="12"/>
        <v>404</v>
      </c>
    </row>
    <row r="27" spans="1:5" x14ac:dyDescent="0.3">
      <c r="A27" t="s">
        <v>206</v>
      </c>
      <c r="B27">
        <f t="shared" ref="B27" si="13">B14-B40</f>
        <v>8077</v>
      </c>
      <c r="C27">
        <f t="shared" si="12"/>
        <v>3690</v>
      </c>
      <c r="D27">
        <f t="shared" si="12"/>
        <v>4133</v>
      </c>
      <c r="E27">
        <f t="shared" si="12"/>
        <v>254</v>
      </c>
    </row>
    <row r="29" spans="1:5" x14ac:dyDescent="0.3">
      <c r="A29" t="s">
        <v>210</v>
      </c>
      <c r="B29">
        <v>12960</v>
      </c>
      <c r="C29">
        <v>6013</v>
      </c>
      <c r="D29">
        <v>6517</v>
      </c>
      <c r="E29">
        <f>B29-C29-D29</f>
        <v>430</v>
      </c>
    </row>
    <row r="30" spans="1:5" x14ac:dyDescent="0.3">
      <c r="A30" t="s">
        <v>202</v>
      </c>
      <c r="B30">
        <v>121</v>
      </c>
      <c r="C30">
        <v>47</v>
      </c>
      <c r="D30">
        <v>62</v>
      </c>
      <c r="E30">
        <f t="shared" ref="E30:E40" si="14">B30-C30-D30</f>
        <v>12</v>
      </c>
    </row>
    <row r="31" spans="1:5" x14ac:dyDescent="0.3">
      <c r="A31" t="s">
        <v>201</v>
      </c>
      <c r="B31">
        <v>74</v>
      </c>
      <c r="C31">
        <v>32</v>
      </c>
      <c r="D31">
        <v>31</v>
      </c>
      <c r="E31">
        <f t="shared" si="14"/>
        <v>11</v>
      </c>
    </row>
    <row r="32" spans="1:5" x14ac:dyDescent="0.3">
      <c r="A32" t="s">
        <v>206</v>
      </c>
      <c r="B32">
        <v>14</v>
      </c>
      <c r="C32">
        <v>7</v>
      </c>
      <c r="D32">
        <v>5</v>
      </c>
      <c r="E32">
        <f t="shared" si="14"/>
        <v>2</v>
      </c>
    </row>
    <row r="33" spans="1:5" x14ac:dyDescent="0.3">
      <c r="A33" t="s">
        <v>200</v>
      </c>
      <c r="B33">
        <v>97</v>
      </c>
      <c r="C33">
        <v>36</v>
      </c>
      <c r="D33">
        <v>51</v>
      </c>
      <c r="E33">
        <f t="shared" si="14"/>
        <v>10</v>
      </c>
    </row>
    <row r="34" spans="1:5" x14ac:dyDescent="0.3">
      <c r="E34">
        <f t="shared" si="14"/>
        <v>0</v>
      </c>
    </row>
    <row r="35" spans="1:5" x14ac:dyDescent="0.3">
      <c r="A35" t="s">
        <v>209</v>
      </c>
      <c r="B35">
        <v>170</v>
      </c>
      <c r="C35">
        <v>74</v>
      </c>
      <c r="D35">
        <v>79</v>
      </c>
      <c r="E35">
        <f t="shared" si="14"/>
        <v>17</v>
      </c>
    </row>
    <row r="36" spans="1:5" x14ac:dyDescent="0.3">
      <c r="A36" t="s">
        <v>206</v>
      </c>
      <c r="B36">
        <v>33</v>
      </c>
      <c r="C36">
        <v>15</v>
      </c>
      <c r="D36">
        <v>15</v>
      </c>
      <c r="E36">
        <f t="shared" si="14"/>
        <v>3</v>
      </c>
    </row>
    <row r="37" spans="1:5" x14ac:dyDescent="0.3">
      <c r="A37" t="s">
        <v>208</v>
      </c>
      <c r="B37">
        <v>116</v>
      </c>
      <c r="C37">
        <v>51</v>
      </c>
      <c r="D37">
        <v>54</v>
      </c>
      <c r="E37">
        <f t="shared" si="14"/>
        <v>11</v>
      </c>
    </row>
    <row r="38" spans="1:5" x14ac:dyDescent="0.3">
      <c r="E38">
        <f t="shared" si="14"/>
        <v>0</v>
      </c>
    </row>
    <row r="39" spans="1:5" x14ac:dyDescent="0.3">
      <c r="A39" t="s">
        <v>207</v>
      </c>
      <c r="B39">
        <v>12790</v>
      </c>
      <c r="C39">
        <v>5938</v>
      </c>
      <c r="D39">
        <v>6438</v>
      </c>
      <c r="E39">
        <f t="shared" si="14"/>
        <v>414</v>
      </c>
    </row>
    <row r="40" spans="1:5" x14ac:dyDescent="0.3">
      <c r="A40" t="s">
        <v>206</v>
      </c>
      <c r="B40">
        <v>5678</v>
      </c>
      <c r="C40">
        <v>2638</v>
      </c>
      <c r="D40">
        <v>2934</v>
      </c>
      <c r="E40">
        <f t="shared" si="14"/>
        <v>106</v>
      </c>
    </row>
    <row r="43" spans="1:5" x14ac:dyDescent="0.3">
      <c r="A43" t="s">
        <v>205</v>
      </c>
      <c r="B43">
        <v>1612</v>
      </c>
      <c r="C43">
        <v>731</v>
      </c>
      <c r="D43">
        <v>732</v>
      </c>
      <c r="E43">
        <f t="shared" ref="E43:E46" si="15">B43-C43-D43</f>
        <v>149</v>
      </c>
    </row>
    <row r="44" spans="1:5" x14ac:dyDescent="0.3">
      <c r="A44" t="s">
        <v>202</v>
      </c>
      <c r="B44">
        <v>155</v>
      </c>
      <c r="C44">
        <v>65</v>
      </c>
      <c r="D44">
        <v>63</v>
      </c>
      <c r="E44">
        <f t="shared" si="15"/>
        <v>27</v>
      </c>
    </row>
    <row r="45" spans="1:5" x14ac:dyDescent="0.3">
      <c r="A45" t="s">
        <v>201</v>
      </c>
      <c r="B45">
        <v>141</v>
      </c>
      <c r="C45">
        <v>53</v>
      </c>
      <c r="D45">
        <v>61</v>
      </c>
      <c r="E45">
        <f t="shared" si="15"/>
        <v>27</v>
      </c>
    </row>
    <row r="46" spans="1:5" x14ac:dyDescent="0.3">
      <c r="A46" t="s">
        <v>200</v>
      </c>
      <c r="B46">
        <v>122</v>
      </c>
      <c r="C46">
        <v>51</v>
      </c>
      <c r="D46">
        <v>48</v>
      </c>
      <c r="E46">
        <f t="shared" si="15"/>
        <v>23</v>
      </c>
    </row>
    <row r="48" spans="1:5" x14ac:dyDescent="0.3">
      <c r="A48" t="s">
        <v>204</v>
      </c>
      <c r="B48">
        <f t="shared" ref="B48" si="16">B43-B53</f>
        <v>788</v>
      </c>
      <c r="C48">
        <f t="shared" ref="C48:E51" si="17">C43-C53</f>
        <v>348</v>
      </c>
      <c r="D48">
        <f t="shared" si="17"/>
        <v>362</v>
      </c>
      <c r="E48">
        <f t="shared" si="17"/>
        <v>78</v>
      </c>
    </row>
    <row r="49" spans="1:5" x14ac:dyDescent="0.3">
      <c r="A49" t="s">
        <v>202</v>
      </c>
      <c r="B49">
        <f t="shared" ref="B49" si="18">B44-B54</f>
        <v>73</v>
      </c>
      <c r="C49">
        <f t="shared" si="17"/>
        <v>33</v>
      </c>
      <c r="D49">
        <f t="shared" si="17"/>
        <v>28</v>
      </c>
      <c r="E49">
        <f t="shared" si="17"/>
        <v>12</v>
      </c>
    </row>
    <row r="50" spans="1:5" x14ac:dyDescent="0.3">
      <c r="A50" t="s">
        <v>201</v>
      </c>
      <c r="B50">
        <f t="shared" ref="B50" si="19">B45-B55</f>
        <v>65</v>
      </c>
      <c r="C50">
        <f t="shared" si="17"/>
        <v>27</v>
      </c>
      <c r="D50">
        <f t="shared" si="17"/>
        <v>26</v>
      </c>
      <c r="E50">
        <f t="shared" si="17"/>
        <v>12</v>
      </c>
    </row>
    <row r="51" spans="1:5" x14ac:dyDescent="0.3">
      <c r="A51" t="s">
        <v>200</v>
      </c>
      <c r="B51">
        <f t="shared" ref="B51" si="20">B46-B56</f>
        <v>58</v>
      </c>
      <c r="C51">
        <f t="shared" si="17"/>
        <v>27</v>
      </c>
      <c r="D51">
        <f t="shared" si="17"/>
        <v>20</v>
      </c>
      <c r="E51">
        <f t="shared" si="17"/>
        <v>11</v>
      </c>
    </row>
    <row r="53" spans="1:5" x14ac:dyDescent="0.3">
      <c r="A53" t="s">
        <v>203</v>
      </c>
      <c r="B53">
        <v>824</v>
      </c>
      <c r="C53">
        <v>383</v>
      </c>
      <c r="D53">
        <v>370</v>
      </c>
      <c r="E53">
        <f t="shared" ref="E53:E56" si="21">B53-C53-D53</f>
        <v>71</v>
      </c>
    </row>
    <row r="54" spans="1:5" x14ac:dyDescent="0.3">
      <c r="A54" t="s">
        <v>202</v>
      </c>
      <c r="B54">
        <v>82</v>
      </c>
      <c r="C54">
        <v>32</v>
      </c>
      <c r="D54">
        <v>35</v>
      </c>
      <c r="E54">
        <f t="shared" si="21"/>
        <v>15</v>
      </c>
    </row>
    <row r="55" spans="1:5" x14ac:dyDescent="0.3">
      <c r="A55" t="s">
        <v>201</v>
      </c>
      <c r="B55">
        <v>76</v>
      </c>
      <c r="C55">
        <v>26</v>
      </c>
      <c r="D55">
        <v>35</v>
      </c>
      <c r="E55">
        <f t="shared" si="21"/>
        <v>15</v>
      </c>
    </row>
    <row r="56" spans="1:5" x14ac:dyDescent="0.3">
      <c r="A56" t="s">
        <v>200</v>
      </c>
      <c r="B56">
        <v>64</v>
      </c>
      <c r="C56">
        <v>24</v>
      </c>
      <c r="D56">
        <v>28</v>
      </c>
      <c r="E56">
        <f t="shared" si="21"/>
        <v>12</v>
      </c>
    </row>
    <row r="57" spans="1:5" x14ac:dyDescent="0.3">
      <c r="A57" s="1" t="s">
        <v>44</v>
      </c>
      <c r="B57" s="1"/>
      <c r="C57" s="1"/>
      <c r="D57" s="1"/>
      <c r="E57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CCED0-BF2D-438A-B3F1-DE9C00838C47}">
  <dimension ref="A1:E60"/>
  <sheetViews>
    <sheetView workbookViewId="0">
      <selection activeCell="D1" sqref="D1"/>
    </sheetView>
  </sheetViews>
  <sheetFormatPr defaultRowHeight="14.4" x14ac:dyDescent="0.3"/>
  <cols>
    <col min="1" max="1" width="33.33203125" customWidth="1"/>
  </cols>
  <sheetData>
    <row r="1" spans="1:5" x14ac:dyDescent="0.3">
      <c r="A1" t="s">
        <v>552</v>
      </c>
    </row>
    <row r="2" spans="1:5" x14ac:dyDescent="0.3">
      <c r="A2" s="4" t="s">
        <v>248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247</v>
      </c>
      <c r="B3">
        <f>SUM(B4:B6)</f>
        <v>27991</v>
      </c>
      <c r="C3">
        <f>SUM(C4:C6)</f>
        <v>12893</v>
      </c>
      <c r="D3">
        <f>SUM(D4:D6)</f>
        <v>14067</v>
      </c>
      <c r="E3">
        <f>B3-C3-D3</f>
        <v>1031</v>
      </c>
    </row>
    <row r="4" spans="1:5" x14ac:dyDescent="0.3">
      <c r="A4" t="s">
        <v>246</v>
      </c>
      <c r="B4">
        <v>10</v>
      </c>
      <c r="C4">
        <v>4</v>
      </c>
      <c r="D4">
        <v>5</v>
      </c>
      <c r="E4">
        <f t="shared" ref="E4:E59" si="0">B4-C4-D4</f>
        <v>1</v>
      </c>
    </row>
    <row r="5" spans="1:5" x14ac:dyDescent="0.3">
      <c r="A5" t="s">
        <v>245</v>
      </c>
      <c r="B5">
        <v>830</v>
      </c>
      <c r="C5">
        <v>337</v>
      </c>
      <c r="D5">
        <v>425</v>
      </c>
      <c r="E5">
        <f t="shared" si="0"/>
        <v>68</v>
      </c>
    </row>
    <row r="6" spans="1:5" x14ac:dyDescent="0.3">
      <c r="A6" t="s">
        <v>244</v>
      </c>
      <c r="B6">
        <f>SUM(B7:B9)</f>
        <v>27151</v>
      </c>
      <c r="C6">
        <f>SUM(C7:C9)</f>
        <v>12552</v>
      </c>
      <c r="D6">
        <f>SUM(D7:D9)</f>
        <v>13637</v>
      </c>
      <c r="E6">
        <f t="shared" si="0"/>
        <v>962</v>
      </c>
    </row>
    <row r="7" spans="1:5" x14ac:dyDescent="0.3">
      <c r="A7" t="s">
        <v>243</v>
      </c>
      <c r="B7">
        <v>61</v>
      </c>
      <c r="C7">
        <v>31</v>
      </c>
      <c r="D7">
        <v>28</v>
      </c>
      <c r="E7">
        <f t="shared" si="0"/>
        <v>2</v>
      </c>
    </row>
    <row r="8" spans="1:5" x14ac:dyDescent="0.3">
      <c r="A8" t="s">
        <v>242</v>
      </c>
      <c r="B8">
        <v>45</v>
      </c>
      <c r="C8">
        <v>15</v>
      </c>
      <c r="D8">
        <v>29</v>
      </c>
      <c r="E8">
        <f t="shared" si="0"/>
        <v>1</v>
      </c>
    </row>
    <row r="9" spans="1:5" x14ac:dyDescent="0.3">
      <c r="A9" t="s">
        <v>241</v>
      </c>
      <c r="B9">
        <v>27045</v>
      </c>
      <c r="C9">
        <v>12506</v>
      </c>
      <c r="D9">
        <v>13580</v>
      </c>
      <c r="E9">
        <f t="shared" si="0"/>
        <v>959</v>
      </c>
    </row>
    <row r="11" spans="1:5" x14ac:dyDescent="0.3">
      <c r="A11" t="s">
        <v>240</v>
      </c>
    </row>
    <row r="13" spans="1:5" x14ac:dyDescent="0.3">
      <c r="A13" t="s">
        <v>239</v>
      </c>
      <c r="B13">
        <f>SUM(B14:B22)-B15-B16</f>
        <v>830</v>
      </c>
      <c r="C13">
        <f>SUM(C14:C22)-C15-C16</f>
        <v>337</v>
      </c>
      <c r="D13">
        <f>SUM(D14:D22)-D15-D16</f>
        <v>435</v>
      </c>
      <c r="E13">
        <f t="shared" si="0"/>
        <v>58</v>
      </c>
    </row>
    <row r="14" spans="1:5" x14ac:dyDescent="0.3">
      <c r="A14" t="s">
        <v>238</v>
      </c>
      <c r="B14">
        <v>290</v>
      </c>
      <c r="C14">
        <v>126</v>
      </c>
      <c r="D14">
        <v>152</v>
      </c>
      <c r="E14">
        <f t="shared" si="0"/>
        <v>12</v>
      </c>
    </row>
    <row r="15" spans="1:5" x14ac:dyDescent="0.3">
      <c r="A15" t="s">
        <v>237</v>
      </c>
      <c r="B15">
        <v>111</v>
      </c>
      <c r="C15">
        <v>37</v>
      </c>
      <c r="D15">
        <v>71</v>
      </c>
      <c r="E15">
        <f t="shared" si="0"/>
        <v>3</v>
      </c>
    </row>
    <row r="16" spans="1:5" x14ac:dyDescent="0.3">
      <c r="A16" t="s">
        <v>236</v>
      </c>
      <c r="B16">
        <v>98</v>
      </c>
      <c r="C16">
        <v>31</v>
      </c>
      <c r="D16">
        <v>64</v>
      </c>
      <c r="E16">
        <f t="shared" si="0"/>
        <v>3</v>
      </c>
    </row>
    <row r="17" spans="1:5" x14ac:dyDescent="0.3">
      <c r="A17" t="s">
        <v>235</v>
      </c>
      <c r="B17">
        <v>261</v>
      </c>
      <c r="C17">
        <v>95</v>
      </c>
      <c r="D17">
        <v>150</v>
      </c>
      <c r="E17">
        <f t="shared" si="0"/>
        <v>16</v>
      </c>
    </row>
    <row r="18" spans="1:5" x14ac:dyDescent="0.3">
      <c r="A18" t="s">
        <v>234</v>
      </c>
      <c r="B18">
        <v>6</v>
      </c>
      <c r="C18">
        <v>1</v>
      </c>
      <c r="D18">
        <v>5</v>
      </c>
      <c r="E18">
        <f t="shared" si="0"/>
        <v>0</v>
      </c>
    </row>
    <row r="19" spans="1:5" x14ac:dyDescent="0.3">
      <c r="A19" t="s">
        <v>233</v>
      </c>
      <c r="B19">
        <v>86</v>
      </c>
      <c r="C19">
        <v>34</v>
      </c>
      <c r="D19">
        <v>30</v>
      </c>
      <c r="E19">
        <f t="shared" si="0"/>
        <v>22</v>
      </c>
    </row>
    <row r="20" spans="1:5" x14ac:dyDescent="0.3">
      <c r="A20" t="s">
        <v>232</v>
      </c>
      <c r="B20">
        <v>73</v>
      </c>
      <c r="C20">
        <v>28</v>
      </c>
      <c r="D20">
        <v>43</v>
      </c>
      <c r="E20">
        <f t="shared" si="0"/>
        <v>2</v>
      </c>
    </row>
    <row r="21" spans="1:5" x14ac:dyDescent="0.3">
      <c r="A21" t="s">
        <v>231</v>
      </c>
      <c r="B21">
        <v>3</v>
      </c>
      <c r="C21">
        <v>2</v>
      </c>
      <c r="D21">
        <v>1</v>
      </c>
      <c r="E21">
        <f t="shared" si="0"/>
        <v>0</v>
      </c>
    </row>
    <row r="22" spans="1:5" x14ac:dyDescent="0.3">
      <c r="A22" t="s">
        <v>230</v>
      </c>
      <c r="B22">
        <v>111</v>
      </c>
      <c r="C22">
        <v>51</v>
      </c>
      <c r="D22">
        <v>54</v>
      </c>
      <c r="E22">
        <f t="shared" si="0"/>
        <v>6</v>
      </c>
    </row>
    <row r="24" spans="1:5" x14ac:dyDescent="0.3">
      <c r="A24" t="s">
        <v>229</v>
      </c>
    </row>
    <row r="26" spans="1:5" x14ac:dyDescent="0.3">
      <c r="A26" t="s">
        <v>223</v>
      </c>
      <c r="B26">
        <f>SUM(B27:B30)</f>
        <v>830</v>
      </c>
      <c r="C26">
        <f>SUM(C27:C30)</f>
        <v>337</v>
      </c>
      <c r="D26">
        <f>SUM(D27:D30)</f>
        <v>455</v>
      </c>
      <c r="E26">
        <f t="shared" si="0"/>
        <v>38</v>
      </c>
    </row>
    <row r="27" spans="1:5" x14ac:dyDescent="0.3">
      <c r="A27" t="s">
        <v>228</v>
      </c>
      <c r="B27">
        <v>30</v>
      </c>
      <c r="C27">
        <v>15</v>
      </c>
      <c r="D27">
        <v>15</v>
      </c>
      <c r="E27">
        <f t="shared" si="0"/>
        <v>0</v>
      </c>
    </row>
    <row r="28" spans="1:5" x14ac:dyDescent="0.3">
      <c r="A28" t="s">
        <v>227</v>
      </c>
      <c r="B28">
        <v>772</v>
      </c>
      <c r="C28">
        <v>311</v>
      </c>
      <c r="D28">
        <v>428</v>
      </c>
      <c r="E28">
        <f t="shared" si="0"/>
        <v>33</v>
      </c>
    </row>
    <row r="29" spans="1:5" x14ac:dyDescent="0.3">
      <c r="A29" t="s">
        <v>226</v>
      </c>
      <c r="B29">
        <v>9</v>
      </c>
      <c r="C29">
        <v>5</v>
      </c>
      <c r="D29">
        <v>3</v>
      </c>
      <c r="E29">
        <f t="shared" si="0"/>
        <v>1</v>
      </c>
    </row>
    <row r="30" spans="1:5" x14ac:dyDescent="0.3">
      <c r="A30" t="s">
        <v>225</v>
      </c>
      <c r="B30">
        <v>19</v>
      </c>
      <c r="C30">
        <v>6</v>
      </c>
      <c r="D30">
        <v>9</v>
      </c>
      <c r="E30">
        <f t="shared" si="0"/>
        <v>4</v>
      </c>
    </row>
    <row r="32" spans="1:5" x14ac:dyDescent="0.3">
      <c r="A32" t="s">
        <v>224</v>
      </c>
    </row>
    <row r="34" spans="1:5" x14ac:dyDescent="0.3">
      <c r="A34" t="s">
        <v>223</v>
      </c>
      <c r="B34">
        <f>B35+B36</f>
        <v>830</v>
      </c>
      <c r="C34">
        <f>C35+C36</f>
        <v>337</v>
      </c>
      <c r="D34">
        <f>D35+D36</f>
        <v>455</v>
      </c>
      <c r="E34">
        <f t="shared" si="0"/>
        <v>38</v>
      </c>
    </row>
    <row r="35" spans="1:5" x14ac:dyDescent="0.3">
      <c r="A35" t="s">
        <v>222</v>
      </c>
      <c r="B35">
        <v>228</v>
      </c>
      <c r="C35">
        <v>87</v>
      </c>
      <c r="D35">
        <v>129</v>
      </c>
      <c r="E35">
        <f t="shared" si="0"/>
        <v>12</v>
      </c>
    </row>
    <row r="36" spans="1:5" x14ac:dyDescent="0.3">
      <c r="A36" t="s">
        <v>221</v>
      </c>
      <c r="B36">
        <v>602</v>
      </c>
      <c r="C36">
        <v>250</v>
      </c>
      <c r="D36">
        <v>326</v>
      </c>
      <c r="E36">
        <f t="shared" si="0"/>
        <v>26</v>
      </c>
    </row>
    <row r="38" spans="1:5" x14ac:dyDescent="0.3">
      <c r="A38" t="s">
        <v>220</v>
      </c>
    </row>
    <row r="40" spans="1:5" x14ac:dyDescent="0.3">
      <c r="A40" t="s">
        <v>219</v>
      </c>
      <c r="B40">
        <f>B41+B42+B45</f>
        <v>46773</v>
      </c>
      <c r="C40">
        <f>C41+C42+C45</f>
        <v>21175</v>
      </c>
      <c r="D40">
        <f>D41+D42+D45</f>
        <v>23868</v>
      </c>
      <c r="E40">
        <f t="shared" si="0"/>
        <v>1730</v>
      </c>
    </row>
    <row r="41" spans="1:5" x14ac:dyDescent="0.3">
      <c r="A41" t="s">
        <v>218</v>
      </c>
      <c r="B41">
        <v>11</v>
      </c>
      <c r="C41">
        <v>5</v>
      </c>
      <c r="D41">
        <v>5</v>
      </c>
      <c r="E41">
        <f t="shared" si="0"/>
        <v>1</v>
      </c>
    </row>
    <row r="42" spans="1:5" x14ac:dyDescent="0.3">
      <c r="A42" t="s">
        <v>217</v>
      </c>
      <c r="B42">
        <f>B43+B44</f>
        <v>598</v>
      </c>
      <c r="C42">
        <f>C43+C44</f>
        <v>214</v>
      </c>
      <c r="D42">
        <f>D43+D44</f>
        <v>348</v>
      </c>
      <c r="E42">
        <f t="shared" si="0"/>
        <v>36</v>
      </c>
    </row>
    <row r="43" spans="1:5" x14ac:dyDescent="0.3">
      <c r="A43" t="s">
        <v>216</v>
      </c>
      <c r="B43">
        <v>141</v>
      </c>
      <c r="C43">
        <v>67</v>
      </c>
      <c r="D43">
        <v>65</v>
      </c>
      <c r="E43">
        <f t="shared" si="0"/>
        <v>9</v>
      </c>
    </row>
    <row r="44" spans="1:5" x14ac:dyDescent="0.3">
      <c r="A44" t="s">
        <v>215</v>
      </c>
      <c r="B44">
        <v>457</v>
      </c>
      <c r="C44">
        <v>147</v>
      </c>
      <c r="D44">
        <v>283</v>
      </c>
      <c r="E44">
        <f t="shared" si="0"/>
        <v>27</v>
      </c>
    </row>
    <row r="45" spans="1:5" x14ac:dyDescent="0.3">
      <c r="A45" t="s">
        <v>214</v>
      </c>
      <c r="B45">
        <v>46164</v>
      </c>
      <c r="C45">
        <v>20956</v>
      </c>
      <c r="D45">
        <v>23515</v>
      </c>
      <c r="E45">
        <f t="shared" si="0"/>
        <v>1693</v>
      </c>
    </row>
    <row r="47" spans="1:5" x14ac:dyDescent="0.3">
      <c r="A47" t="s">
        <v>79</v>
      </c>
      <c r="B47">
        <f t="shared" ref="B47" si="1">B40-B54</f>
        <v>24023</v>
      </c>
      <c r="C47">
        <f t="shared" ref="C47:E52" si="2">C40-C54</f>
        <v>10790</v>
      </c>
      <c r="D47">
        <f t="shared" si="2"/>
        <v>12362</v>
      </c>
      <c r="E47">
        <f t="shared" si="0"/>
        <v>871</v>
      </c>
    </row>
    <row r="48" spans="1:5" x14ac:dyDescent="0.3">
      <c r="A48" t="s">
        <v>218</v>
      </c>
      <c r="B48">
        <f t="shared" ref="B48" si="3">B41-B55</f>
        <v>10</v>
      </c>
      <c r="C48">
        <f t="shared" si="2"/>
        <v>4</v>
      </c>
      <c r="D48">
        <f t="shared" si="2"/>
        <v>5</v>
      </c>
      <c r="E48">
        <f t="shared" si="0"/>
        <v>1</v>
      </c>
    </row>
    <row r="49" spans="1:5" x14ac:dyDescent="0.3">
      <c r="A49" t="s">
        <v>217</v>
      </c>
      <c r="B49">
        <f t="shared" ref="B49" si="4">B42-B56</f>
        <v>335</v>
      </c>
      <c r="C49">
        <f t="shared" si="2"/>
        <v>130</v>
      </c>
      <c r="D49">
        <f t="shared" si="2"/>
        <v>192</v>
      </c>
      <c r="E49">
        <f t="shared" si="0"/>
        <v>13</v>
      </c>
    </row>
    <row r="50" spans="1:5" x14ac:dyDescent="0.3">
      <c r="A50" t="s">
        <v>216</v>
      </c>
      <c r="B50">
        <f t="shared" ref="B50" si="5">B43-B57</f>
        <v>80</v>
      </c>
      <c r="C50">
        <f t="shared" si="2"/>
        <v>42</v>
      </c>
      <c r="D50">
        <f t="shared" si="2"/>
        <v>34</v>
      </c>
      <c r="E50">
        <f t="shared" si="0"/>
        <v>4</v>
      </c>
    </row>
    <row r="51" spans="1:5" x14ac:dyDescent="0.3">
      <c r="A51" t="s">
        <v>215</v>
      </c>
      <c r="B51">
        <f t="shared" ref="B51" si="6">B44-B58</f>
        <v>255</v>
      </c>
      <c r="C51">
        <f t="shared" si="2"/>
        <v>88</v>
      </c>
      <c r="D51">
        <f t="shared" si="2"/>
        <v>158</v>
      </c>
      <c r="E51">
        <f t="shared" si="0"/>
        <v>9</v>
      </c>
    </row>
    <row r="52" spans="1:5" x14ac:dyDescent="0.3">
      <c r="A52" t="s">
        <v>214</v>
      </c>
      <c r="B52">
        <f t="shared" ref="B52" si="7">B45-B59</f>
        <v>23678</v>
      </c>
      <c r="C52">
        <f t="shared" si="2"/>
        <v>10656</v>
      </c>
      <c r="D52">
        <f t="shared" si="2"/>
        <v>12165</v>
      </c>
      <c r="E52">
        <f t="shared" si="0"/>
        <v>857</v>
      </c>
    </row>
    <row r="53" spans="1:5" x14ac:dyDescent="0.3">
      <c r="E53">
        <f t="shared" si="0"/>
        <v>0</v>
      </c>
    </row>
    <row r="54" spans="1:5" x14ac:dyDescent="0.3">
      <c r="A54" t="s">
        <v>135</v>
      </c>
      <c r="B54">
        <f>B55+B56+B59</f>
        <v>22750</v>
      </c>
      <c r="C54">
        <f>C55+C56+C59</f>
        <v>10385</v>
      </c>
      <c r="D54">
        <f>D55+D56+D59</f>
        <v>11506</v>
      </c>
      <c r="E54">
        <f t="shared" si="0"/>
        <v>859</v>
      </c>
    </row>
    <row r="55" spans="1:5" x14ac:dyDescent="0.3">
      <c r="A55" t="s">
        <v>218</v>
      </c>
      <c r="B55">
        <v>1</v>
      </c>
      <c r="C55">
        <v>1</v>
      </c>
      <c r="D55">
        <v>0</v>
      </c>
      <c r="E55">
        <f t="shared" si="0"/>
        <v>0</v>
      </c>
    </row>
    <row r="56" spans="1:5" x14ac:dyDescent="0.3">
      <c r="A56" t="s">
        <v>217</v>
      </c>
      <c r="B56">
        <f>B57+B58</f>
        <v>263</v>
      </c>
      <c r="C56">
        <f>C57+C58</f>
        <v>84</v>
      </c>
      <c r="D56">
        <f>D57+D58</f>
        <v>156</v>
      </c>
      <c r="E56">
        <f t="shared" si="0"/>
        <v>23</v>
      </c>
    </row>
    <row r="57" spans="1:5" x14ac:dyDescent="0.3">
      <c r="A57" t="s">
        <v>216</v>
      </c>
      <c r="B57">
        <v>61</v>
      </c>
      <c r="C57">
        <v>25</v>
      </c>
      <c r="D57">
        <v>31</v>
      </c>
      <c r="E57">
        <f t="shared" si="0"/>
        <v>5</v>
      </c>
    </row>
    <row r="58" spans="1:5" x14ac:dyDescent="0.3">
      <c r="A58" t="s">
        <v>215</v>
      </c>
      <c r="B58">
        <v>202</v>
      </c>
      <c r="C58">
        <v>59</v>
      </c>
      <c r="D58">
        <v>125</v>
      </c>
      <c r="E58">
        <f t="shared" si="0"/>
        <v>18</v>
      </c>
    </row>
    <row r="59" spans="1:5" x14ac:dyDescent="0.3">
      <c r="A59" t="s">
        <v>214</v>
      </c>
      <c r="B59">
        <v>22486</v>
      </c>
      <c r="C59">
        <v>10300</v>
      </c>
      <c r="D59">
        <v>11350</v>
      </c>
      <c r="E59">
        <f t="shared" si="0"/>
        <v>836</v>
      </c>
    </row>
    <row r="60" spans="1:5" x14ac:dyDescent="0.3">
      <c r="A60" s="1" t="s">
        <v>44</v>
      </c>
      <c r="B60" s="1"/>
      <c r="C60" s="1"/>
      <c r="D60" s="1"/>
      <c r="E60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99867-CCAD-413A-BD3F-C2B08E5F48E7}">
  <dimension ref="A1:E65"/>
  <sheetViews>
    <sheetView workbookViewId="0">
      <selection activeCell="A7" sqref="A7"/>
    </sheetView>
  </sheetViews>
  <sheetFormatPr defaultRowHeight="14.4" x14ac:dyDescent="0.3"/>
  <cols>
    <col min="1" max="1" width="32.88671875" customWidth="1"/>
  </cols>
  <sheetData>
    <row r="1" spans="1:5" x14ac:dyDescent="0.3">
      <c r="A1" t="s">
        <v>553</v>
      </c>
    </row>
    <row r="2" spans="1:5" x14ac:dyDescent="0.3">
      <c r="A2" s="4" t="s">
        <v>278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277</v>
      </c>
      <c r="B3">
        <f>B4+B14</f>
        <v>27991</v>
      </c>
      <c r="C3">
        <f>C4+C14</f>
        <v>12893</v>
      </c>
      <c r="D3">
        <f>D4+D14</f>
        <v>14095</v>
      </c>
      <c r="E3">
        <f>B3-C3-D3</f>
        <v>1003</v>
      </c>
    </row>
    <row r="4" spans="1:5" x14ac:dyDescent="0.3">
      <c r="A4" t="s">
        <v>274</v>
      </c>
      <c r="B4">
        <f>B6+B7</f>
        <v>14198</v>
      </c>
      <c r="C4">
        <f>C6+C7</f>
        <v>6506</v>
      </c>
      <c r="D4">
        <f>D6+D7</f>
        <v>7251</v>
      </c>
      <c r="E4">
        <f>B4-C4-D4</f>
        <v>441</v>
      </c>
    </row>
    <row r="5" spans="1:5" x14ac:dyDescent="0.3">
      <c r="A5" t="s">
        <v>273</v>
      </c>
      <c r="B5" s="5">
        <f>B4*100/B3</f>
        <v>50.723446822192848</v>
      </c>
      <c r="C5" s="5">
        <f>C4*100/C3</f>
        <v>50.461490731404638</v>
      </c>
      <c r="D5" s="5">
        <f>D4*100/D3</f>
        <v>51.443774388080882</v>
      </c>
      <c r="E5" s="5">
        <f>E4*100/E3</f>
        <v>43.968095712861412</v>
      </c>
    </row>
    <row r="6" spans="1:5" x14ac:dyDescent="0.3">
      <c r="A6" t="s">
        <v>272</v>
      </c>
      <c r="B6">
        <v>11</v>
      </c>
      <c r="C6">
        <v>5</v>
      </c>
      <c r="D6">
        <v>5</v>
      </c>
      <c r="E6">
        <f t="shared" ref="E6:E12" si="0">B6-C6-D6</f>
        <v>1</v>
      </c>
    </row>
    <row r="7" spans="1:5" x14ac:dyDescent="0.3">
      <c r="A7" t="s">
        <v>271</v>
      </c>
      <c r="B7">
        <f>B8+B12</f>
        <v>14187</v>
      </c>
      <c r="C7">
        <f>C8+C12</f>
        <v>6501</v>
      </c>
      <c r="D7">
        <f>D8+D12</f>
        <v>7246</v>
      </c>
      <c r="E7">
        <f t="shared" si="0"/>
        <v>440</v>
      </c>
    </row>
    <row r="8" spans="1:5" x14ac:dyDescent="0.3">
      <c r="A8" t="s">
        <v>270</v>
      </c>
      <c r="B8">
        <v>13461</v>
      </c>
      <c r="C8">
        <v>6276</v>
      </c>
      <c r="D8">
        <v>6766</v>
      </c>
      <c r="E8">
        <f t="shared" si="0"/>
        <v>419</v>
      </c>
    </row>
    <row r="9" spans="1:5" x14ac:dyDescent="0.3">
      <c r="A9" t="s">
        <v>269</v>
      </c>
      <c r="B9">
        <v>1608</v>
      </c>
      <c r="C9">
        <v>562</v>
      </c>
      <c r="D9">
        <v>731</v>
      </c>
      <c r="E9">
        <f t="shared" si="0"/>
        <v>315</v>
      </c>
    </row>
    <row r="10" spans="1:5" x14ac:dyDescent="0.3">
      <c r="A10" t="s">
        <v>268</v>
      </c>
      <c r="B10">
        <v>13317</v>
      </c>
      <c r="C10">
        <v>6183</v>
      </c>
      <c r="D10">
        <v>6718</v>
      </c>
      <c r="E10">
        <f t="shared" si="0"/>
        <v>416</v>
      </c>
    </row>
    <row r="11" spans="1:5" x14ac:dyDescent="0.3">
      <c r="A11" t="s">
        <v>267</v>
      </c>
      <c r="B11">
        <v>12673</v>
      </c>
      <c r="C11">
        <v>5937</v>
      </c>
      <c r="D11">
        <v>6416</v>
      </c>
      <c r="E11">
        <f t="shared" si="0"/>
        <v>320</v>
      </c>
    </row>
    <row r="12" spans="1:5" x14ac:dyDescent="0.3">
      <c r="A12" t="s">
        <v>266</v>
      </c>
      <c r="B12">
        <v>726</v>
      </c>
      <c r="C12">
        <v>225</v>
      </c>
      <c r="D12">
        <v>480</v>
      </c>
      <c r="E12">
        <f t="shared" si="0"/>
        <v>21</v>
      </c>
    </row>
    <row r="13" spans="1:5" x14ac:dyDescent="0.3">
      <c r="A13" t="s">
        <v>265</v>
      </c>
      <c r="B13" s="5">
        <f>B12*100/B7</f>
        <v>5.1173609642630575</v>
      </c>
      <c r="C13" s="5">
        <f>C12*100/C7</f>
        <v>3.4610059990770652</v>
      </c>
      <c r="D13" s="5">
        <f>D12*100/D7</f>
        <v>6.6243444659122277</v>
      </c>
      <c r="E13" s="5">
        <f>E12*100/E7</f>
        <v>4.7727272727272725</v>
      </c>
    </row>
    <row r="14" spans="1:5" x14ac:dyDescent="0.3">
      <c r="A14" t="s">
        <v>264</v>
      </c>
      <c r="B14">
        <v>13793</v>
      </c>
      <c r="C14">
        <v>6387</v>
      </c>
      <c r="D14">
        <v>6844</v>
      </c>
      <c r="E14">
        <f t="shared" ref="E14:E15" si="1">B14-C14-D14</f>
        <v>562</v>
      </c>
    </row>
    <row r="15" spans="1:5" x14ac:dyDescent="0.3">
      <c r="A15" t="s">
        <v>263</v>
      </c>
      <c r="B15">
        <v>543</v>
      </c>
      <c r="C15">
        <v>94</v>
      </c>
      <c r="D15">
        <v>405</v>
      </c>
      <c r="E15">
        <f t="shared" si="1"/>
        <v>44</v>
      </c>
    </row>
    <row r="17" spans="1:5" x14ac:dyDescent="0.3">
      <c r="A17" t="s">
        <v>276</v>
      </c>
      <c r="B17">
        <f t="shared" ref="B17" si="2">B3-B31</f>
        <v>14204</v>
      </c>
      <c r="C17">
        <f t="shared" ref="B17:E18" si="3">C3-C31</f>
        <v>6497</v>
      </c>
      <c r="D17">
        <f t="shared" si="3"/>
        <v>7115</v>
      </c>
      <c r="E17">
        <f t="shared" si="3"/>
        <v>592</v>
      </c>
    </row>
    <row r="18" spans="1:5" x14ac:dyDescent="0.3">
      <c r="A18" t="s">
        <v>274</v>
      </c>
      <c r="B18">
        <f t="shared" ref="B18" si="4">B4-B32</f>
        <v>8357</v>
      </c>
      <c r="C18">
        <f t="shared" si="3"/>
        <v>3798</v>
      </c>
      <c r="D18">
        <f t="shared" si="3"/>
        <v>4260</v>
      </c>
      <c r="E18">
        <f t="shared" si="3"/>
        <v>299</v>
      </c>
    </row>
    <row r="19" spans="1:5" x14ac:dyDescent="0.3">
      <c r="A19" t="s">
        <v>273</v>
      </c>
      <c r="B19" s="5">
        <f>B18*100/B17</f>
        <v>58.835539284708531</v>
      </c>
      <c r="C19" s="5">
        <f>C18*100/C17</f>
        <v>58.457749730644913</v>
      </c>
      <c r="D19" s="5">
        <f>D18*100/D17</f>
        <v>59.873506676036541</v>
      </c>
      <c r="E19" s="5">
        <f>E18*100/E17</f>
        <v>50.506756756756758</v>
      </c>
    </row>
    <row r="20" spans="1:5" x14ac:dyDescent="0.3">
      <c r="A20" t="s">
        <v>272</v>
      </c>
      <c r="B20">
        <f t="shared" ref="B20" si="5">B6-B34</f>
        <v>10</v>
      </c>
      <c r="C20">
        <f t="shared" ref="B20:E26" si="6">C6-C34</f>
        <v>4</v>
      </c>
      <c r="D20">
        <f t="shared" si="6"/>
        <v>5</v>
      </c>
      <c r="E20">
        <f t="shared" si="6"/>
        <v>1</v>
      </c>
    </row>
    <row r="21" spans="1:5" x14ac:dyDescent="0.3">
      <c r="A21" t="s">
        <v>271</v>
      </c>
      <c r="B21">
        <f t="shared" ref="B21" si="7">B7-B35</f>
        <v>8347</v>
      </c>
      <c r="C21">
        <f t="shared" si="6"/>
        <v>3794</v>
      </c>
      <c r="D21">
        <f t="shared" si="6"/>
        <v>4255</v>
      </c>
      <c r="E21">
        <f t="shared" si="6"/>
        <v>298</v>
      </c>
    </row>
    <row r="22" spans="1:5" x14ac:dyDescent="0.3">
      <c r="A22" t="s">
        <v>270</v>
      </c>
      <c r="B22">
        <f t="shared" ref="B22" si="8">B8-B36</f>
        <v>7901</v>
      </c>
      <c r="C22">
        <f t="shared" si="6"/>
        <v>3667</v>
      </c>
      <c r="D22">
        <f t="shared" si="6"/>
        <v>3945</v>
      </c>
      <c r="E22">
        <f t="shared" si="6"/>
        <v>289</v>
      </c>
    </row>
    <row r="23" spans="1:5" x14ac:dyDescent="0.3">
      <c r="A23" t="s">
        <v>269</v>
      </c>
      <c r="B23">
        <f t="shared" ref="B23" si="9">B9-B37</f>
        <v>1039</v>
      </c>
      <c r="C23">
        <f t="shared" si="6"/>
        <v>362</v>
      </c>
      <c r="D23">
        <f t="shared" si="6"/>
        <v>459</v>
      </c>
      <c r="E23">
        <f t="shared" si="6"/>
        <v>218</v>
      </c>
    </row>
    <row r="24" spans="1:5" x14ac:dyDescent="0.3">
      <c r="A24" t="s">
        <v>268</v>
      </c>
      <c r="B24">
        <f t="shared" ref="B24" si="10">B10-B38</f>
        <v>7839</v>
      </c>
      <c r="C24">
        <f t="shared" si="6"/>
        <v>3736</v>
      </c>
      <c r="D24">
        <f t="shared" si="6"/>
        <v>3927</v>
      </c>
      <c r="E24">
        <f t="shared" si="6"/>
        <v>176</v>
      </c>
    </row>
    <row r="25" spans="1:5" x14ac:dyDescent="0.3">
      <c r="A25" t="s">
        <v>267</v>
      </c>
      <c r="B25">
        <f t="shared" ref="B25" si="11">B11-B39</f>
        <v>7556</v>
      </c>
      <c r="C25">
        <f t="shared" si="6"/>
        <v>3509</v>
      </c>
      <c r="D25">
        <f t="shared" si="6"/>
        <v>3786</v>
      </c>
      <c r="E25">
        <f t="shared" si="6"/>
        <v>261</v>
      </c>
    </row>
    <row r="26" spans="1:5" x14ac:dyDescent="0.3">
      <c r="A26" t="s">
        <v>266</v>
      </c>
      <c r="B26">
        <f t="shared" ref="B26" si="12">B12-B40</f>
        <v>446</v>
      </c>
      <c r="C26">
        <f t="shared" si="6"/>
        <v>127</v>
      </c>
      <c r="D26">
        <f t="shared" si="6"/>
        <v>310</v>
      </c>
      <c r="E26">
        <f t="shared" si="6"/>
        <v>9</v>
      </c>
    </row>
    <row r="27" spans="1:5" x14ac:dyDescent="0.3">
      <c r="A27" t="s">
        <v>265</v>
      </c>
      <c r="B27" s="5">
        <f>B26*100/B21</f>
        <v>5.3432370911704803</v>
      </c>
      <c r="C27" s="5">
        <f>C26*100/C21</f>
        <v>3.3473906167633105</v>
      </c>
      <c r="D27" s="5">
        <f>D26*100/D21</f>
        <v>7.2855464159811989</v>
      </c>
      <c r="E27" s="5">
        <f>E26*100/E21</f>
        <v>3.0201342281879193</v>
      </c>
    </row>
    <row r="28" spans="1:5" x14ac:dyDescent="0.3">
      <c r="A28" t="s">
        <v>264</v>
      </c>
      <c r="B28">
        <f t="shared" ref="B28" si="13">B14-B42</f>
        <v>5847</v>
      </c>
      <c r="C28">
        <f t="shared" ref="B28:E29" si="14">C14-C42</f>
        <v>2699</v>
      </c>
      <c r="D28">
        <f t="shared" si="14"/>
        <v>2855</v>
      </c>
      <c r="E28">
        <f t="shared" si="14"/>
        <v>293</v>
      </c>
    </row>
    <row r="29" spans="1:5" x14ac:dyDescent="0.3">
      <c r="A29" t="s">
        <v>263</v>
      </c>
      <c r="B29">
        <f t="shared" ref="B29" si="15">B15-B43</f>
        <v>291</v>
      </c>
      <c r="C29">
        <f t="shared" si="14"/>
        <v>71</v>
      </c>
      <c r="D29">
        <f t="shared" si="14"/>
        <v>200</v>
      </c>
      <c r="E29">
        <f t="shared" si="14"/>
        <v>20</v>
      </c>
    </row>
    <row r="31" spans="1:5" x14ac:dyDescent="0.3">
      <c r="A31" t="s">
        <v>275</v>
      </c>
      <c r="B31">
        <f>B32+B42</f>
        <v>13787</v>
      </c>
      <c r="C31">
        <f>C32+C42</f>
        <v>6396</v>
      </c>
      <c r="D31">
        <f>D32+D42</f>
        <v>6980</v>
      </c>
      <c r="E31">
        <f>B31-C31-D31</f>
        <v>411</v>
      </c>
    </row>
    <row r="32" spans="1:5" x14ac:dyDescent="0.3">
      <c r="A32" t="s">
        <v>274</v>
      </c>
      <c r="B32">
        <f>B34+B35</f>
        <v>5841</v>
      </c>
      <c r="C32">
        <f>C34+C35</f>
        <v>2708</v>
      </c>
      <c r="D32">
        <f>D34+D35</f>
        <v>2991</v>
      </c>
      <c r="E32">
        <f>B32-C32-D32</f>
        <v>142</v>
      </c>
    </row>
    <row r="33" spans="1:5" x14ac:dyDescent="0.3">
      <c r="A33" t="s">
        <v>273</v>
      </c>
      <c r="B33">
        <f>B32*100/B31</f>
        <v>42.365996953651994</v>
      </c>
      <c r="C33">
        <f>C32*100/C31</f>
        <v>42.338961851156974</v>
      </c>
      <c r="D33">
        <f>D32*100/D31</f>
        <v>42.851002865329512</v>
      </c>
      <c r="E33">
        <f>E32*100/E31</f>
        <v>34.549878345498783</v>
      </c>
    </row>
    <row r="34" spans="1:5" x14ac:dyDescent="0.3">
      <c r="A34" t="s">
        <v>272</v>
      </c>
      <c r="B34">
        <v>1</v>
      </c>
      <c r="C34">
        <v>1</v>
      </c>
      <c r="D34">
        <v>0</v>
      </c>
      <c r="E34">
        <f t="shared" ref="E34:E40" si="16">B34-C34-D34</f>
        <v>0</v>
      </c>
    </row>
    <row r="35" spans="1:5" x14ac:dyDescent="0.3">
      <c r="A35" t="s">
        <v>271</v>
      </c>
      <c r="B35">
        <f>B36+B40</f>
        <v>5840</v>
      </c>
      <c r="C35">
        <f>C36+C40</f>
        <v>2707</v>
      </c>
      <c r="D35">
        <f>D36+D40</f>
        <v>2991</v>
      </c>
      <c r="E35">
        <f t="shared" si="16"/>
        <v>142</v>
      </c>
    </row>
    <row r="36" spans="1:5" x14ac:dyDescent="0.3">
      <c r="A36" t="s">
        <v>270</v>
      </c>
      <c r="B36">
        <v>5560</v>
      </c>
      <c r="C36">
        <v>2609</v>
      </c>
      <c r="D36">
        <v>2821</v>
      </c>
      <c r="E36">
        <f t="shared" si="16"/>
        <v>130</v>
      </c>
    </row>
    <row r="37" spans="1:5" x14ac:dyDescent="0.3">
      <c r="A37" t="s">
        <v>269</v>
      </c>
      <c r="B37">
        <v>569</v>
      </c>
      <c r="C37">
        <v>200</v>
      </c>
      <c r="D37">
        <v>272</v>
      </c>
      <c r="E37">
        <f t="shared" si="16"/>
        <v>97</v>
      </c>
    </row>
    <row r="38" spans="1:5" x14ac:dyDescent="0.3">
      <c r="A38" t="s">
        <v>268</v>
      </c>
      <c r="B38">
        <v>5478</v>
      </c>
      <c r="C38">
        <v>2447</v>
      </c>
      <c r="D38">
        <v>2791</v>
      </c>
      <c r="E38">
        <f t="shared" si="16"/>
        <v>240</v>
      </c>
    </row>
    <row r="39" spans="1:5" x14ac:dyDescent="0.3">
      <c r="A39" t="s">
        <v>267</v>
      </c>
      <c r="B39">
        <v>5117</v>
      </c>
      <c r="C39">
        <v>2428</v>
      </c>
      <c r="D39">
        <v>2630</v>
      </c>
      <c r="E39">
        <f t="shared" si="16"/>
        <v>59</v>
      </c>
    </row>
    <row r="40" spans="1:5" x14ac:dyDescent="0.3">
      <c r="A40" t="s">
        <v>266</v>
      </c>
      <c r="B40">
        <v>280</v>
      </c>
      <c r="C40">
        <v>98</v>
      </c>
      <c r="D40">
        <v>170</v>
      </c>
      <c r="E40">
        <f t="shared" si="16"/>
        <v>12</v>
      </c>
    </row>
    <row r="41" spans="1:5" x14ac:dyDescent="0.3">
      <c r="A41" t="s">
        <v>265</v>
      </c>
      <c r="B41" s="5">
        <f>B40*100/B35</f>
        <v>4.7945205479452051</v>
      </c>
      <c r="C41" s="5">
        <f>C40*100/C35</f>
        <v>3.6202438123383818</v>
      </c>
      <c r="D41" s="5">
        <f>D40*100/D35</f>
        <v>5.6837178201270477</v>
      </c>
      <c r="E41" s="5">
        <f>E40*100/E35</f>
        <v>8.4507042253521121</v>
      </c>
    </row>
    <row r="42" spans="1:5" x14ac:dyDescent="0.3">
      <c r="A42" t="s">
        <v>264</v>
      </c>
      <c r="B42">
        <v>7946</v>
      </c>
      <c r="C42">
        <v>3688</v>
      </c>
      <c r="D42">
        <v>3989</v>
      </c>
      <c r="E42">
        <f t="shared" ref="E42:E43" si="17">B42-C42-D42</f>
        <v>269</v>
      </c>
    </row>
    <row r="43" spans="1:5" x14ac:dyDescent="0.3">
      <c r="A43" t="s">
        <v>263</v>
      </c>
      <c r="B43">
        <v>252</v>
      </c>
      <c r="C43">
        <v>23</v>
      </c>
      <c r="D43">
        <v>205</v>
      </c>
      <c r="E43">
        <f t="shared" si="17"/>
        <v>24</v>
      </c>
    </row>
    <row r="45" spans="1:5" x14ac:dyDescent="0.3">
      <c r="A45" t="s">
        <v>262</v>
      </c>
      <c r="B45">
        <v>3871</v>
      </c>
      <c r="C45">
        <v>1676</v>
      </c>
      <c r="D45">
        <v>2076</v>
      </c>
      <c r="E45">
        <f>B45-C45-D45</f>
        <v>119</v>
      </c>
    </row>
    <row r="46" spans="1:5" x14ac:dyDescent="0.3">
      <c r="A46" t="s">
        <v>260</v>
      </c>
      <c r="B46">
        <v>1777</v>
      </c>
      <c r="C46">
        <v>783</v>
      </c>
      <c r="D46">
        <v>967</v>
      </c>
      <c r="E46">
        <f t="shared" ref="E46:E63" si="18">B46-C46-D46</f>
        <v>27</v>
      </c>
    </row>
    <row r="47" spans="1:5" x14ac:dyDescent="0.3">
      <c r="A47" t="s">
        <v>261</v>
      </c>
      <c r="B47">
        <v>2228</v>
      </c>
      <c r="C47">
        <v>1038</v>
      </c>
      <c r="D47">
        <v>1102</v>
      </c>
      <c r="E47">
        <f t="shared" si="18"/>
        <v>88</v>
      </c>
    </row>
    <row r="48" spans="1:5" x14ac:dyDescent="0.3">
      <c r="A48" t="s">
        <v>260</v>
      </c>
      <c r="B48">
        <v>1203</v>
      </c>
      <c r="C48">
        <v>585</v>
      </c>
      <c r="D48">
        <v>590</v>
      </c>
      <c r="E48">
        <f t="shared" si="18"/>
        <v>28</v>
      </c>
    </row>
    <row r="50" spans="1:5" x14ac:dyDescent="0.3">
      <c r="A50" t="s">
        <v>259</v>
      </c>
      <c r="B50">
        <v>5721</v>
      </c>
      <c r="C50">
        <v>2377</v>
      </c>
      <c r="D50">
        <v>3193</v>
      </c>
      <c r="E50">
        <f t="shared" si="18"/>
        <v>151</v>
      </c>
    </row>
    <row r="51" spans="1:5" x14ac:dyDescent="0.3">
      <c r="A51" t="s">
        <v>258</v>
      </c>
      <c r="B51">
        <v>2032</v>
      </c>
      <c r="C51">
        <v>843</v>
      </c>
      <c r="D51">
        <v>1161</v>
      </c>
      <c r="E51">
        <f t="shared" si="18"/>
        <v>28</v>
      </c>
    </row>
    <row r="52" spans="1:5" x14ac:dyDescent="0.3">
      <c r="A52" t="s">
        <v>257</v>
      </c>
      <c r="B52">
        <v>1224</v>
      </c>
      <c r="C52">
        <v>649</v>
      </c>
      <c r="D52">
        <v>485</v>
      </c>
      <c r="E52">
        <f t="shared" si="18"/>
        <v>90</v>
      </c>
    </row>
    <row r="53" spans="1:5" x14ac:dyDescent="0.3">
      <c r="A53" t="s">
        <v>256</v>
      </c>
      <c r="B53">
        <v>705</v>
      </c>
      <c r="C53">
        <v>373</v>
      </c>
      <c r="D53">
        <v>296</v>
      </c>
      <c r="E53">
        <f t="shared" si="18"/>
        <v>36</v>
      </c>
    </row>
    <row r="55" spans="1:5" x14ac:dyDescent="0.3">
      <c r="A55" t="s">
        <v>255</v>
      </c>
      <c r="B55">
        <v>3757</v>
      </c>
      <c r="C55">
        <v>1763</v>
      </c>
      <c r="D55">
        <v>1875</v>
      </c>
      <c r="E55">
        <f t="shared" si="18"/>
        <v>119</v>
      </c>
    </row>
    <row r="56" spans="1:5" x14ac:dyDescent="0.3">
      <c r="A56" t="s">
        <v>254</v>
      </c>
      <c r="B56">
        <v>1302</v>
      </c>
      <c r="C56">
        <v>549</v>
      </c>
      <c r="D56">
        <v>708</v>
      </c>
      <c r="E56">
        <f t="shared" si="18"/>
        <v>45</v>
      </c>
    </row>
    <row r="57" spans="1:5" x14ac:dyDescent="0.3">
      <c r="A57" t="s">
        <v>253</v>
      </c>
      <c r="B57">
        <v>503</v>
      </c>
      <c r="C57">
        <v>228</v>
      </c>
      <c r="D57">
        <v>256</v>
      </c>
      <c r="E57">
        <f t="shared" si="18"/>
        <v>19</v>
      </c>
    </row>
    <row r="58" spans="1:5" x14ac:dyDescent="0.3">
      <c r="A58" t="s">
        <v>251</v>
      </c>
      <c r="B58">
        <v>167</v>
      </c>
      <c r="C58">
        <v>73</v>
      </c>
      <c r="D58">
        <v>87</v>
      </c>
      <c r="E58">
        <f t="shared" si="18"/>
        <v>7</v>
      </c>
    </row>
    <row r="59" spans="1:5" x14ac:dyDescent="0.3">
      <c r="A59" t="s">
        <v>250</v>
      </c>
      <c r="B59">
        <v>29</v>
      </c>
      <c r="C59">
        <v>6</v>
      </c>
      <c r="D59">
        <v>23</v>
      </c>
      <c r="E59">
        <f t="shared" si="18"/>
        <v>0</v>
      </c>
    </row>
    <row r="60" spans="1:5" x14ac:dyDescent="0.3">
      <c r="A60" t="s">
        <v>249</v>
      </c>
      <c r="B60">
        <v>306</v>
      </c>
      <c r="C60">
        <v>148</v>
      </c>
      <c r="D60">
        <v>146</v>
      </c>
      <c r="E60">
        <f t="shared" si="18"/>
        <v>12</v>
      </c>
    </row>
    <row r="61" spans="1:5" x14ac:dyDescent="0.3">
      <c r="A61" t="s">
        <v>252</v>
      </c>
      <c r="B61">
        <v>799</v>
      </c>
      <c r="C61">
        <v>321</v>
      </c>
      <c r="D61">
        <v>452</v>
      </c>
      <c r="E61">
        <f t="shared" si="18"/>
        <v>26</v>
      </c>
    </row>
    <row r="62" spans="1:5" x14ac:dyDescent="0.3">
      <c r="A62" t="s">
        <v>251</v>
      </c>
      <c r="B62">
        <v>118</v>
      </c>
      <c r="C62">
        <v>34</v>
      </c>
      <c r="D62">
        <v>82</v>
      </c>
      <c r="E62">
        <f t="shared" si="18"/>
        <v>2</v>
      </c>
    </row>
    <row r="63" spans="1:5" x14ac:dyDescent="0.3">
      <c r="A63" t="s">
        <v>250</v>
      </c>
      <c r="B63">
        <v>35</v>
      </c>
      <c r="C63">
        <v>9</v>
      </c>
      <c r="D63">
        <v>25</v>
      </c>
      <c r="E63">
        <f t="shared" si="18"/>
        <v>1</v>
      </c>
    </row>
    <row r="64" spans="1:5" x14ac:dyDescent="0.3">
      <c r="A64" t="s">
        <v>249</v>
      </c>
      <c r="B64">
        <v>646</v>
      </c>
      <c r="C64">
        <v>278</v>
      </c>
      <c r="D64">
        <v>345</v>
      </c>
      <c r="E64">
        <f>B64-C64-D64</f>
        <v>23</v>
      </c>
    </row>
    <row r="65" spans="1:5" x14ac:dyDescent="0.3">
      <c r="A65" s="1" t="s">
        <v>44</v>
      </c>
      <c r="B65" s="1"/>
      <c r="C65" s="1"/>
      <c r="D65" s="1"/>
      <c r="E65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87FFE-F964-4D99-AF28-461B341E5D93}">
  <dimension ref="A1:E56"/>
  <sheetViews>
    <sheetView topLeftCell="A34" workbookViewId="0">
      <selection activeCell="D58" sqref="D58"/>
    </sheetView>
  </sheetViews>
  <sheetFormatPr defaultRowHeight="14.4" x14ac:dyDescent="0.3"/>
  <cols>
    <col min="1" max="1" width="29.109375" customWidth="1"/>
  </cols>
  <sheetData>
    <row r="1" spans="1:5" x14ac:dyDescent="0.3">
      <c r="A1" t="s">
        <v>554</v>
      </c>
    </row>
    <row r="2" spans="1:5" x14ac:dyDescent="0.3">
      <c r="A2" s="4" t="s">
        <v>295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294</v>
      </c>
      <c r="B3">
        <f>B4+B17</f>
        <v>27991</v>
      </c>
      <c r="C3">
        <f>C4+C17</f>
        <v>12893</v>
      </c>
      <c r="D3">
        <f>D4+D17</f>
        <v>14097</v>
      </c>
      <c r="E3">
        <f>B3-C3-D3</f>
        <v>1001</v>
      </c>
    </row>
    <row r="4" spans="1:5" x14ac:dyDescent="0.3">
      <c r="A4" t="s">
        <v>291</v>
      </c>
      <c r="B4">
        <f>SUM(B5:B9)</f>
        <v>13902</v>
      </c>
      <c r="C4">
        <f>SUM(C5:C9)</f>
        <v>6498</v>
      </c>
      <c r="D4">
        <f>SUM(D5:D9)</f>
        <v>6971</v>
      </c>
      <c r="E4">
        <f t="shared" ref="E4:E17" si="0">B4-C4-D4</f>
        <v>433</v>
      </c>
    </row>
    <row r="5" spans="1:5" x14ac:dyDescent="0.3">
      <c r="A5" t="s">
        <v>289</v>
      </c>
      <c r="B5">
        <v>11666</v>
      </c>
      <c r="C5">
        <v>5465</v>
      </c>
      <c r="D5">
        <v>5863</v>
      </c>
      <c r="E5">
        <f t="shared" si="0"/>
        <v>338</v>
      </c>
    </row>
    <row r="6" spans="1:5" x14ac:dyDescent="0.3">
      <c r="A6" t="s">
        <v>288</v>
      </c>
      <c r="B6">
        <v>863</v>
      </c>
      <c r="C6">
        <v>406</v>
      </c>
      <c r="D6">
        <v>420</v>
      </c>
      <c r="E6">
        <f t="shared" si="0"/>
        <v>37</v>
      </c>
    </row>
    <row r="7" spans="1:5" x14ac:dyDescent="0.3">
      <c r="A7" t="s">
        <v>287</v>
      </c>
      <c r="B7">
        <v>457</v>
      </c>
      <c r="C7">
        <v>196</v>
      </c>
      <c r="D7">
        <v>240</v>
      </c>
      <c r="E7">
        <f t="shared" si="0"/>
        <v>21</v>
      </c>
    </row>
    <row r="8" spans="1:5" x14ac:dyDescent="0.3">
      <c r="A8" t="s">
        <v>286</v>
      </c>
      <c r="B8">
        <v>503</v>
      </c>
      <c r="C8">
        <v>237</v>
      </c>
      <c r="D8">
        <v>235</v>
      </c>
      <c r="E8">
        <f t="shared" si="0"/>
        <v>31</v>
      </c>
    </row>
    <row r="9" spans="1:5" x14ac:dyDescent="0.3">
      <c r="A9" t="s">
        <v>285</v>
      </c>
      <c r="B9">
        <v>413</v>
      </c>
      <c r="C9">
        <v>194</v>
      </c>
      <c r="D9">
        <v>213</v>
      </c>
      <c r="E9">
        <f t="shared" si="0"/>
        <v>6</v>
      </c>
    </row>
    <row r="10" spans="1:5" x14ac:dyDescent="0.3">
      <c r="A10" t="s">
        <v>290</v>
      </c>
      <c r="B10">
        <f>SUM(B11:B15)</f>
        <v>13231</v>
      </c>
      <c r="C10">
        <f>SUM(C11:C15)</f>
        <v>6249</v>
      </c>
      <c r="D10">
        <f>SUM(D11:D15)</f>
        <v>6656</v>
      </c>
      <c r="E10">
        <f t="shared" si="0"/>
        <v>326</v>
      </c>
    </row>
    <row r="11" spans="1:5" x14ac:dyDescent="0.3">
      <c r="A11" t="s">
        <v>289</v>
      </c>
      <c r="B11">
        <v>11338</v>
      </c>
      <c r="C11">
        <v>5344</v>
      </c>
      <c r="D11">
        <v>5728</v>
      </c>
      <c r="E11">
        <f t="shared" si="0"/>
        <v>266</v>
      </c>
    </row>
    <row r="12" spans="1:5" x14ac:dyDescent="0.3">
      <c r="A12" t="s">
        <v>288</v>
      </c>
      <c r="B12">
        <v>733</v>
      </c>
      <c r="C12">
        <v>368</v>
      </c>
      <c r="D12">
        <v>353</v>
      </c>
      <c r="E12">
        <f t="shared" si="0"/>
        <v>12</v>
      </c>
    </row>
    <row r="13" spans="1:5" x14ac:dyDescent="0.3">
      <c r="A13" t="s">
        <v>287</v>
      </c>
      <c r="B13">
        <v>379</v>
      </c>
      <c r="C13">
        <v>163</v>
      </c>
      <c r="D13">
        <v>197</v>
      </c>
      <c r="E13">
        <f t="shared" si="0"/>
        <v>19</v>
      </c>
    </row>
    <row r="14" spans="1:5" x14ac:dyDescent="0.3">
      <c r="A14" t="s">
        <v>286</v>
      </c>
      <c r="B14">
        <v>430</v>
      </c>
      <c r="C14">
        <v>208</v>
      </c>
      <c r="D14">
        <v>198</v>
      </c>
      <c r="E14">
        <f t="shared" si="0"/>
        <v>24</v>
      </c>
    </row>
    <row r="15" spans="1:5" x14ac:dyDescent="0.3">
      <c r="A15" t="s">
        <v>285</v>
      </c>
      <c r="B15">
        <v>351</v>
      </c>
      <c r="C15">
        <v>166</v>
      </c>
      <c r="D15">
        <v>180</v>
      </c>
      <c r="E15">
        <f t="shared" si="0"/>
        <v>5</v>
      </c>
    </row>
    <row r="16" spans="1:5" x14ac:dyDescent="0.3">
      <c r="A16" t="s">
        <v>284</v>
      </c>
      <c r="B16">
        <v>573</v>
      </c>
      <c r="C16">
        <v>207</v>
      </c>
      <c r="D16">
        <v>265</v>
      </c>
      <c r="E16">
        <f t="shared" si="0"/>
        <v>101</v>
      </c>
    </row>
    <row r="17" spans="1:5" x14ac:dyDescent="0.3">
      <c r="A17" t="s">
        <v>283</v>
      </c>
      <c r="B17">
        <v>14089</v>
      </c>
      <c r="C17">
        <v>6395</v>
      </c>
      <c r="D17">
        <v>7126</v>
      </c>
      <c r="E17">
        <f t="shared" si="0"/>
        <v>568</v>
      </c>
    </row>
    <row r="19" spans="1:5" x14ac:dyDescent="0.3">
      <c r="A19" t="s">
        <v>293</v>
      </c>
      <c r="B19">
        <f t="shared" ref="B19" si="1">B3-B35</f>
        <v>14204</v>
      </c>
      <c r="C19">
        <f t="shared" ref="C19:E33" si="2">C3-C35</f>
        <v>6497</v>
      </c>
      <c r="D19">
        <f t="shared" si="2"/>
        <v>7208</v>
      </c>
      <c r="E19">
        <f t="shared" si="2"/>
        <v>499</v>
      </c>
    </row>
    <row r="20" spans="1:5" x14ac:dyDescent="0.3">
      <c r="A20" t="s">
        <v>291</v>
      </c>
      <c r="B20">
        <f t="shared" ref="B20" si="3">B4-B36</f>
        <v>8038</v>
      </c>
      <c r="C20">
        <f t="shared" si="2"/>
        <v>3757</v>
      </c>
      <c r="D20">
        <f t="shared" si="2"/>
        <v>3987</v>
      </c>
      <c r="E20">
        <f t="shared" si="2"/>
        <v>294</v>
      </c>
    </row>
    <row r="21" spans="1:5" x14ac:dyDescent="0.3">
      <c r="A21" t="s">
        <v>289</v>
      </c>
      <c r="B21">
        <f t="shared" ref="B21" si="4">B5-B37</f>
        <v>6832</v>
      </c>
      <c r="C21">
        <f t="shared" si="2"/>
        <v>3200</v>
      </c>
      <c r="D21">
        <f t="shared" si="2"/>
        <v>3400</v>
      </c>
      <c r="E21">
        <f t="shared" si="2"/>
        <v>232</v>
      </c>
    </row>
    <row r="22" spans="1:5" x14ac:dyDescent="0.3">
      <c r="A22" t="s">
        <v>288</v>
      </c>
      <c r="B22">
        <f t="shared" ref="B22" si="5">B6-B38</f>
        <v>460</v>
      </c>
      <c r="C22">
        <f t="shared" si="2"/>
        <v>203</v>
      </c>
      <c r="D22">
        <f t="shared" si="2"/>
        <v>241</v>
      </c>
      <c r="E22">
        <f t="shared" si="2"/>
        <v>16</v>
      </c>
    </row>
    <row r="23" spans="1:5" x14ac:dyDescent="0.3">
      <c r="A23" t="s">
        <v>287</v>
      </c>
      <c r="B23">
        <f t="shared" ref="B23" si="6">B7-B39</f>
        <v>242</v>
      </c>
      <c r="C23">
        <f t="shared" si="2"/>
        <v>117</v>
      </c>
      <c r="D23">
        <f t="shared" si="2"/>
        <v>106</v>
      </c>
      <c r="E23">
        <f t="shared" si="2"/>
        <v>19</v>
      </c>
    </row>
    <row r="24" spans="1:5" x14ac:dyDescent="0.3">
      <c r="A24" t="s">
        <v>286</v>
      </c>
      <c r="B24">
        <f t="shared" ref="B24" si="7">B8-B40</f>
        <v>261</v>
      </c>
      <c r="C24">
        <f t="shared" si="2"/>
        <v>122</v>
      </c>
      <c r="D24">
        <f t="shared" si="2"/>
        <v>117</v>
      </c>
      <c r="E24">
        <f t="shared" si="2"/>
        <v>22</v>
      </c>
    </row>
    <row r="25" spans="1:5" x14ac:dyDescent="0.3">
      <c r="A25" t="s">
        <v>285</v>
      </c>
      <c r="B25">
        <f t="shared" ref="B25" si="8">B9-B41</f>
        <v>243</v>
      </c>
      <c r="C25">
        <f t="shared" si="2"/>
        <v>115</v>
      </c>
      <c r="D25">
        <f t="shared" si="2"/>
        <v>123</v>
      </c>
      <c r="E25">
        <f t="shared" si="2"/>
        <v>5</v>
      </c>
    </row>
    <row r="26" spans="1:5" x14ac:dyDescent="0.3">
      <c r="A26" t="s">
        <v>290</v>
      </c>
      <c r="B26">
        <f t="shared" ref="B26" si="9">B10-B42</f>
        <v>7731</v>
      </c>
      <c r="C26">
        <f t="shared" si="2"/>
        <v>3636</v>
      </c>
      <c r="D26">
        <f t="shared" si="2"/>
        <v>3830</v>
      </c>
      <c r="E26">
        <f t="shared" si="2"/>
        <v>265</v>
      </c>
    </row>
    <row r="27" spans="1:5" x14ac:dyDescent="0.3">
      <c r="A27" t="s">
        <v>289</v>
      </c>
      <c r="B27">
        <f t="shared" ref="B27" si="10">B11-B43</f>
        <v>6707</v>
      </c>
      <c r="C27">
        <f t="shared" si="2"/>
        <v>3153</v>
      </c>
      <c r="D27">
        <f t="shared" si="2"/>
        <v>3341</v>
      </c>
      <c r="E27">
        <f t="shared" si="2"/>
        <v>213</v>
      </c>
    </row>
    <row r="28" spans="1:5" x14ac:dyDescent="0.3">
      <c r="A28" t="s">
        <v>288</v>
      </c>
      <c r="B28">
        <f t="shared" ref="B28" si="11">B12-B44</f>
        <v>398</v>
      </c>
      <c r="C28">
        <f t="shared" si="2"/>
        <v>188</v>
      </c>
      <c r="D28">
        <f t="shared" si="2"/>
        <v>200</v>
      </c>
      <c r="E28">
        <f t="shared" si="2"/>
        <v>10</v>
      </c>
    </row>
    <row r="29" spans="1:5" x14ac:dyDescent="0.3">
      <c r="A29" t="s">
        <v>287</v>
      </c>
      <c r="B29">
        <f t="shared" ref="B29" si="12">B13-B45</f>
        <v>203</v>
      </c>
      <c r="C29">
        <f t="shared" si="2"/>
        <v>96</v>
      </c>
      <c r="D29">
        <f t="shared" si="2"/>
        <v>90</v>
      </c>
      <c r="E29">
        <f t="shared" si="2"/>
        <v>17</v>
      </c>
    </row>
    <row r="30" spans="1:5" x14ac:dyDescent="0.3">
      <c r="A30" t="s">
        <v>286</v>
      </c>
      <c r="B30">
        <f t="shared" ref="B30" si="13">B14-B46</f>
        <v>220</v>
      </c>
      <c r="C30">
        <f t="shared" si="2"/>
        <v>103</v>
      </c>
      <c r="D30">
        <f t="shared" si="2"/>
        <v>97</v>
      </c>
      <c r="E30">
        <f t="shared" si="2"/>
        <v>20</v>
      </c>
    </row>
    <row r="31" spans="1:5" x14ac:dyDescent="0.3">
      <c r="A31" t="s">
        <v>285</v>
      </c>
      <c r="B31">
        <f t="shared" ref="B31" si="14">B15-B47</f>
        <v>203</v>
      </c>
      <c r="C31">
        <f t="shared" si="2"/>
        <v>96</v>
      </c>
      <c r="D31">
        <f t="shared" si="2"/>
        <v>102</v>
      </c>
      <c r="E31">
        <f t="shared" si="2"/>
        <v>5</v>
      </c>
    </row>
    <row r="32" spans="1:5" x14ac:dyDescent="0.3">
      <c r="A32" t="s">
        <v>284</v>
      </c>
      <c r="B32">
        <f t="shared" ref="B32" si="15">B16-B48</f>
        <v>249</v>
      </c>
      <c r="C32">
        <f t="shared" si="2"/>
        <v>95</v>
      </c>
      <c r="D32">
        <f t="shared" si="2"/>
        <v>128</v>
      </c>
      <c r="E32">
        <f t="shared" si="2"/>
        <v>26</v>
      </c>
    </row>
    <row r="33" spans="1:5" x14ac:dyDescent="0.3">
      <c r="A33" t="s">
        <v>283</v>
      </c>
      <c r="B33">
        <f t="shared" ref="B33" si="16">B17-B49</f>
        <v>6166</v>
      </c>
      <c r="C33">
        <f t="shared" si="2"/>
        <v>2740</v>
      </c>
      <c r="D33">
        <f t="shared" si="2"/>
        <v>3221</v>
      </c>
      <c r="E33">
        <f t="shared" si="2"/>
        <v>205</v>
      </c>
    </row>
    <row r="35" spans="1:5" x14ac:dyDescent="0.3">
      <c r="A35" t="s">
        <v>292</v>
      </c>
      <c r="B35">
        <v>13787</v>
      </c>
      <c r="C35">
        <v>6396</v>
      </c>
      <c r="D35">
        <v>6889</v>
      </c>
      <c r="E35">
        <f>B35-C35-D35</f>
        <v>502</v>
      </c>
    </row>
    <row r="36" spans="1:5" x14ac:dyDescent="0.3">
      <c r="A36" t="s">
        <v>291</v>
      </c>
      <c r="B36">
        <f>SUM(B37:B41)</f>
        <v>5864</v>
      </c>
      <c r="C36">
        <f>SUM(C37:C41)</f>
        <v>2741</v>
      </c>
      <c r="D36">
        <f>SUM(D37:D41)</f>
        <v>2984</v>
      </c>
      <c r="E36">
        <f t="shared" ref="E36:E49" si="17">B36-C36-D36</f>
        <v>139</v>
      </c>
    </row>
    <row r="37" spans="1:5" x14ac:dyDescent="0.3">
      <c r="A37" t="s">
        <v>289</v>
      </c>
      <c r="B37">
        <v>4834</v>
      </c>
      <c r="C37">
        <v>2265</v>
      </c>
      <c r="D37">
        <v>2463</v>
      </c>
      <c r="E37">
        <f t="shared" si="17"/>
        <v>106</v>
      </c>
    </row>
    <row r="38" spans="1:5" x14ac:dyDescent="0.3">
      <c r="A38" t="s">
        <v>288</v>
      </c>
      <c r="B38">
        <v>403</v>
      </c>
      <c r="C38">
        <v>203</v>
      </c>
      <c r="D38">
        <v>179</v>
      </c>
      <c r="E38">
        <f t="shared" si="17"/>
        <v>21</v>
      </c>
    </row>
    <row r="39" spans="1:5" x14ac:dyDescent="0.3">
      <c r="A39" t="s">
        <v>287</v>
      </c>
      <c r="B39">
        <v>215</v>
      </c>
      <c r="C39">
        <v>79</v>
      </c>
      <c r="D39">
        <v>134</v>
      </c>
      <c r="E39">
        <f t="shared" si="17"/>
        <v>2</v>
      </c>
    </row>
    <row r="40" spans="1:5" x14ac:dyDescent="0.3">
      <c r="A40" t="s">
        <v>286</v>
      </c>
      <c r="B40">
        <v>242</v>
      </c>
      <c r="C40">
        <v>115</v>
      </c>
      <c r="D40">
        <v>118</v>
      </c>
      <c r="E40">
        <f t="shared" si="17"/>
        <v>9</v>
      </c>
    </row>
    <row r="41" spans="1:5" x14ac:dyDescent="0.3">
      <c r="A41" t="s">
        <v>285</v>
      </c>
      <c r="B41">
        <v>170</v>
      </c>
      <c r="C41">
        <v>79</v>
      </c>
      <c r="D41">
        <v>90</v>
      </c>
      <c r="E41">
        <f t="shared" si="17"/>
        <v>1</v>
      </c>
    </row>
    <row r="42" spans="1:5" x14ac:dyDescent="0.3">
      <c r="A42" t="s">
        <v>290</v>
      </c>
      <c r="B42">
        <f>SUM(B43:B47)</f>
        <v>5500</v>
      </c>
      <c r="C42">
        <f>SUM(C43:C47)</f>
        <v>2613</v>
      </c>
      <c r="D42">
        <f>SUM(D43:D47)</f>
        <v>2826</v>
      </c>
      <c r="E42">
        <f t="shared" si="17"/>
        <v>61</v>
      </c>
    </row>
    <row r="43" spans="1:5" x14ac:dyDescent="0.3">
      <c r="A43" t="s">
        <v>289</v>
      </c>
      <c r="B43">
        <v>4631</v>
      </c>
      <c r="C43">
        <v>2191</v>
      </c>
      <c r="D43">
        <v>2387</v>
      </c>
      <c r="E43">
        <f t="shared" si="17"/>
        <v>53</v>
      </c>
    </row>
    <row r="44" spans="1:5" x14ac:dyDescent="0.3">
      <c r="A44" t="s">
        <v>288</v>
      </c>
      <c r="B44">
        <v>335</v>
      </c>
      <c r="C44">
        <v>180</v>
      </c>
      <c r="D44">
        <v>153</v>
      </c>
      <c r="E44">
        <f t="shared" si="17"/>
        <v>2</v>
      </c>
    </row>
    <row r="45" spans="1:5" x14ac:dyDescent="0.3">
      <c r="A45" t="s">
        <v>287</v>
      </c>
      <c r="B45">
        <v>176</v>
      </c>
      <c r="C45">
        <v>67</v>
      </c>
      <c r="D45">
        <v>107</v>
      </c>
      <c r="E45">
        <f t="shared" si="17"/>
        <v>2</v>
      </c>
    </row>
    <row r="46" spans="1:5" x14ac:dyDescent="0.3">
      <c r="A46" t="s">
        <v>286</v>
      </c>
      <c r="B46">
        <v>210</v>
      </c>
      <c r="C46">
        <v>105</v>
      </c>
      <c r="D46">
        <v>101</v>
      </c>
      <c r="E46">
        <f t="shared" si="17"/>
        <v>4</v>
      </c>
    </row>
    <row r="47" spans="1:5" x14ac:dyDescent="0.3">
      <c r="A47" t="s">
        <v>285</v>
      </c>
      <c r="B47">
        <v>148</v>
      </c>
      <c r="C47">
        <v>70</v>
      </c>
      <c r="D47">
        <v>78</v>
      </c>
      <c r="E47">
        <f t="shared" si="17"/>
        <v>0</v>
      </c>
    </row>
    <row r="48" spans="1:5" x14ac:dyDescent="0.3">
      <c r="A48" t="s">
        <v>284</v>
      </c>
      <c r="B48">
        <v>324</v>
      </c>
      <c r="C48">
        <v>112</v>
      </c>
      <c r="D48">
        <v>137</v>
      </c>
      <c r="E48">
        <f t="shared" si="17"/>
        <v>75</v>
      </c>
    </row>
    <row r="49" spans="1:5" x14ac:dyDescent="0.3">
      <c r="A49" t="s">
        <v>283</v>
      </c>
      <c r="B49">
        <f>B35-B36</f>
        <v>7923</v>
      </c>
      <c r="C49">
        <f t="shared" ref="C49:D49" si="18">C35-C36</f>
        <v>3655</v>
      </c>
      <c r="D49">
        <f t="shared" si="18"/>
        <v>3905</v>
      </c>
      <c r="E49">
        <f t="shared" si="17"/>
        <v>363</v>
      </c>
    </row>
    <row r="51" spans="1:5" x14ac:dyDescent="0.3">
      <c r="A51" t="s">
        <v>282</v>
      </c>
    </row>
    <row r="53" spans="1:5" x14ac:dyDescent="0.3">
      <c r="A53" t="s">
        <v>281</v>
      </c>
      <c r="B53">
        <v>6301</v>
      </c>
      <c r="C53">
        <v>2842</v>
      </c>
      <c r="D53">
        <v>3199</v>
      </c>
      <c r="E53">
        <f t="shared" ref="E53:E55" si="19">B53-C53-D53</f>
        <v>260</v>
      </c>
    </row>
    <row r="54" spans="1:5" x14ac:dyDescent="0.3">
      <c r="A54" t="s">
        <v>280</v>
      </c>
      <c r="B54">
        <v>455</v>
      </c>
      <c r="C54">
        <v>178</v>
      </c>
      <c r="D54">
        <v>255</v>
      </c>
      <c r="E54">
        <f t="shared" si="19"/>
        <v>22</v>
      </c>
    </row>
    <row r="55" spans="1:5" x14ac:dyDescent="0.3">
      <c r="A55" t="s">
        <v>279</v>
      </c>
      <c r="B55">
        <v>3855</v>
      </c>
      <c r="C55">
        <v>1786</v>
      </c>
      <c r="D55">
        <v>1950</v>
      </c>
      <c r="E55">
        <f t="shared" si="19"/>
        <v>119</v>
      </c>
    </row>
    <row r="56" spans="1:5" x14ac:dyDescent="0.3">
      <c r="A56" s="1" t="s">
        <v>44</v>
      </c>
      <c r="B56" s="1"/>
      <c r="C56" s="1"/>
      <c r="D56" s="1"/>
      <c r="E5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4C9B4-0E33-4AEA-8E9E-E58DA035BD92}">
  <dimension ref="A1:F46"/>
  <sheetViews>
    <sheetView workbookViewId="0"/>
  </sheetViews>
  <sheetFormatPr defaultRowHeight="14.4" x14ac:dyDescent="0.3"/>
  <cols>
    <col min="1" max="1" width="25.88671875" customWidth="1"/>
  </cols>
  <sheetData>
    <row r="1" spans="1:6" x14ac:dyDescent="0.3">
      <c r="A1" t="s">
        <v>537</v>
      </c>
    </row>
    <row r="2" spans="1:6" x14ac:dyDescent="0.3">
      <c r="A2" s="4" t="s">
        <v>45</v>
      </c>
      <c r="B2" s="3" t="s">
        <v>23</v>
      </c>
      <c r="C2" s="3" t="s">
        <v>41</v>
      </c>
      <c r="D2" s="3" t="s">
        <v>42</v>
      </c>
      <c r="E2" s="3" t="s">
        <v>508</v>
      </c>
      <c r="F2" s="2" t="s">
        <v>43</v>
      </c>
    </row>
    <row r="3" spans="1:6" x14ac:dyDescent="0.3">
      <c r="A3" t="s">
        <v>24</v>
      </c>
      <c r="B3">
        <f>SUM(C3:F3)</f>
        <v>0</v>
      </c>
    </row>
    <row r="4" spans="1:6" x14ac:dyDescent="0.3">
      <c r="A4" t="s">
        <v>25</v>
      </c>
      <c r="B4">
        <f>SUM(C4:F4)</f>
        <v>0</v>
      </c>
    </row>
    <row r="5" spans="1:6" x14ac:dyDescent="0.3">
      <c r="A5" t="s">
        <v>26</v>
      </c>
      <c r="B5">
        <f>SUM(C5:F5)</f>
        <v>0</v>
      </c>
    </row>
    <row r="6" spans="1:6" x14ac:dyDescent="0.3">
      <c r="A6" t="s">
        <v>25</v>
      </c>
      <c r="B6">
        <f>SUM(C6:F6)</f>
        <v>0</v>
      </c>
    </row>
    <row r="8" spans="1:6" x14ac:dyDescent="0.3">
      <c r="A8" t="s">
        <v>27</v>
      </c>
      <c r="B8">
        <f>SUM(C8:F8)</f>
        <v>0</v>
      </c>
    </row>
    <row r="9" spans="1:6" x14ac:dyDescent="0.3">
      <c r="A9" t="s">
        <v>25</v>
      </c>
      <c r="B9">
        <f>SUM(C9:F9)</f>
        <v>0</v>
      </c>
    </row>
    <row r="10" spans="1:6" x14ac:dyDescent="0.3">
      <c r="A10" t="s">
        <v>26</v>
      </c>
      <c r="B10">
        <f>SUM(C10:F10)</f>
        <v>0</v>
      </c>
    </row>
    <row r="11" spans="1:6" x14ac:dyDescent="0.3">
      <c r="A11" t="s">
        <v>25</v>
      </c>
      <c r="B11">
        <f>SUM(C11:F11)</f>
        <v>0</v>
      </c>
    </row>
    <row r="13" spans="1:6" x14ac:dyDescent="0.3">
      <c r="A13" t="s">
        <v>28</v>
      </c>
      <c r="B13">
        <f>SUM(C13:F13)</f>
        <v>0</v>
      </c>
    </row>
    <row r="14" spans="1:6" x14ac:dyDescent="0.3">
      <c r="A14" t="s">
        <v>25</v>
      </c>
      <c r="B14">
        <f>SUM(C14:F14)</f>
        <v>0</v>
      </c>
    </row>
    <row r="15" spans="1:6" x14ac:dyDescent="0.3">
      <c r="A15" t="s">
        <v>26</v>
      </c>
      <c r="B15">
        <f>SUM(C15:F15)</f>
        <v>0</v>
      </c>
    </row>
    <row r="16" spans="1:6" x14ac:dyDescent="0.3">
      <c r="A16" t="s">
        <v>25</v>
      </c>
      <c r="B16">
        <f>SUM(C16:F16)</f>
        <v>0</v>
      </c>
    </row>
    <row r="18" spans="1:2" x14ac:dyDescent="0.3">
      <c r="A18" t="s">
        <v>29</v>
      </c>
      <c r="B18">
        <f>SUM(C18:F18)</f>
        <v>0</v>
      </c>
    </row>
    <row r="19" spans="1:2" x14ac:dyDescent="0.3">
      <c r="A19" t="s">
        <v>25</v>
      </c>
      <c r="B19">
        <f>SUM(C19:F19)</f>
        <v>0</v>
      </c>
    </row>
    <row r="20" spans="1:2" x14ac:dyDescent="0.3">
      <c r="A20" t="s">
        <v>26</v>
      </c>
      <c r="B20">
        <f>SUM(C20:F20)</f>
        <v>0</v>
      </c>
    </row>
    <row r="21" spans="1:2" x14ac:dyDescent="0.3">
      <c r="A21" t="s">
        <v>25</v>
      </c>
      <c r="B21">
        <f>SUM(C21:F21)</f>
        <v>0</v>
      </c>
    </row>
    <row r="23" spans="1:2" x14ac:dyDescent="0.3">
      <c r="A23" t="s">
        <v>30</v>
      </c>
      <c r="B23">
        <f>SUM(C23:F23)</f>
        <v>0</v>
      </c>
    </row>
    <row r="24" spans="1:2" x14ac:dyDescent="0.3">
      <c r="A24" t="s">
        <v>25</v>
      </c>
      <c r="B24">
        <f>SUM(C24:F24)</f>
        <v>0</v>
      </c>
    </row>
    <row r="25" spans="1:2" x14ac:dyDescent="0.3">
      <c r="A25" t="s">
        <v>26</v>
      </c>
      <c r="B25">
        <f>SUM(C25:F25)</f>
        <v>0</v>
      </c>
    </row>
    <row r="26" spans="1:2" x14ac:dyDescent="0.3">
      <c r="A26" t="s">
        <v>25</v>
      </c>
      <c r="B26">
        <f>SUM(C26:F26)</f>
        <v>0</v>
      </c>
    </row>
    <row r="28" spans="1:2" x14ac:dyDescent="0.3">
      <c r="A28" t="s">
        <v>31</v>
      </c>
      <c r="B28">
        <f>SUM(C28:F28)</f>
        <v>0</v>
      </c>
    </row>
    <row r="29" spans="1:2" x14ac:dyDescent="0.3">
      <c r="A29" t="s">
        <v>25</v>
      </c>
      <c r="B29">
        <f>SUM(C29:F29)</f>
        <v>0</v>
      </c>
    </row>
    <row r="30" spans="1:2" x14ac:dyDescent="0.3">
      <c r="A30" t="s">
        <v>26</v>
      </c>
      <c r="B30">
        <f>SUM(C30:F30)</f>
        <v>0</v>
      </c>
    </row>
    <row r="31" spans="1:2" x14ac:dyDescent="0.3">
      <c r="A31" t="s">
        <v>25</v>
      </c>
      <c r="B31">
        <f>SUM(C31:F31)</f>
        <v>0</v>
      </c>
    </row>
    <row r="33" spans="1:6" x14ac:dyDescent="0.3">
      <c r="A33" t="s">
        <v>32</v>
      </c>
      <c r="B33">
        <f t="shared" ref="B33:B42" si="0">SUM(C33:F33)</f>
        <v>0</v>
      </c>
    </row>
    <row r="34" spans="1:6" x14ac:dyDescent="0.3">
      <c r="A34" t="s">
        <v>25</v>
      </c>
      <c r="B34">
        <f t="shared" si="0"/>
        <v>0</v>
      </c>
    </row>
    <row r="35" spans="1:6" x14ac:dyDescent="0.3">
      <c r="A35" t="s">
        <v>33</v>
      </c>
      <c r="B35">
        <f t="shared" si="0"/>
        <v>0</v>
      </c>
    </row>
    <row r="36" spans="1:6" x14ac:dyDescent="0.3">
      <c r="A36" t="s">
        <v>34</v>
      </c>
      <c r="B36">
        <f t="shared" si="0"/>
        <v>0</v>
      </c>
    </row>
    <row r="37" spans="1:6" x14ac:dyDescent="0.3">
      <c r="A37" t="s">
        <v>35</v>
      </c>
      <c r="B37">
        <f t="shared" si="0"/>
        <v>0</v>
      </c>
    </row>
    <row r="38" spans="1:6" x14ac:dyDescent="0.3">
      <c r="A38" t="s">
        <v>36</v>
      </c>
      <c r="B38">
        <f t="shared" si="0"/>
        <v>0</v>
      </c>
    </row>
    <row r="39" spans="1:6" x14ac:dyDescent="0.3">
      <c r="A39" t="s">
        <v>37</v>
      </c>
      <c r="B39">
        <f t="shared" si="0"/>
        <v>0</v>
      </c>
    </row>
    <row r="40" spans="1:6" x14ac:dyDescent="0.3">
      <c r="A40" t="s">
        <v>38</v>
      </c>
      <c r="B40">
        <f t="shared" si="0"/>
        <v>0</v>
      </c>
    </row>
    <row r="41" spans="1:6" x14ac:dyDescent="0.3">
      <c r="A41" t="s">
        <v>39</v>
      </c>
      <c r="B41">
        <f t="shared" si="0"/>
        <v>0</v>
      </c>
    </row>
    <row r="42" spans="1:6" x14ac:dyDescent="0.3">
      <c r="A42" t="s">
        <v>40</v>
      </c>
      <c r="B42">
        <f t="shared" si="0"/>
        <v>0</v>
      </c>
    </row>
    <row r="44" spans="1:6" x14ac:dyDescent="0.3">
      <c r="A44" t="s">
        <v>26</v>
      </c>
      <c r="B44">
        <f>SUM(C44:F44)</f>
        <v>0</v>
      </c>
    </row>
    <row r="45" spans="1:6" x14ac:dyDescent="0.3">
      <c r="A45" t="s">
        <v>25</v>
      </c>
      <c r="B45">
        <f>SUM(C45:F45)</f>
        <v>0</v>
      </c>
    </row>
    <row r="46" spans="1:6" x14ac:dyDescent="0.3">
      <c r="A46" s="1" t="s">
        <v>44</v>
      </c>
      <c r="B46" s="1"/>
      <c r="C46" s="1"/>
      <c r="D46" s="1"/>
      <c r="E46" s="1"/>
      <c r="F46" s="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9896B-08AC-49AC-925A-EEBF5878283F}">
  <dimension ref="A1:E95"/>
  <sheetViews>
    <sheetView topLeftCell="A62" workbookViewId="0">
      <selection activeCell="D62" sqref="D62"/>
    </sheetView>
  </sheetViews>
  <sheetFormatPr defaultRowHeight="14.4" x14ac:dyDescent="0.3"/>
  <cols>
    <col min="1" max="1" width="50" customWidth="1"/>
  </cols>
  <sheetData>
    <row r="1" spans="1:5" x14ac:dyDescent="0.3">
      <c r="A1" t="s">
        <v>555</v>
      </c>
    </row>
    <row r="2" spans="1:5" x14ac:dyDescent="0.3">
      <c r="A2" s="4" t="s">
        <v>328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327</v>
      </c>
      <c r="B3">
        <f>B4+B9+B15+B23+B24+B29</f>
        <v>13461</v>
      </c>
      <c r="C3">
        <f t="shared" ref="C3:D3" si="0">C4+C9+C15+C23+C24+C29</f>
        <v>6276</v>
      </c>
      <c r="D3">
        <f t="shared" si="0"/>
        <v>6768</v>
      </c>
      <c r="E3">
        <f>B3-C3-D3</f>
        <v>417</v>
      </c>
    </row>
    <row r="4" spans="1:5" x14ac:dyDescent="0.3">
      <c r="A4" t="s">
        <v>324</v>
      </c>
      <c r="B4">
        <v>2654</v>
      </c>
      <c r="C4">
        <v>1146</v>
      </c>
      <c r="D4">
        <v>1417</v>
      </c>
      <c r="E4">
        <f t="shared" ref="E4:E32" si="1">B4-C4-D4</f>
        <v>91</v>
      </c>
    </row>
    <row r="5" spans="1:5" x14ac:dyDescent="0.3">
      <c r="A5" t="s">
        <v>323</v>
      </c>
      <c r="B5">
        <v>1231</v>
      </c>
      <c r="C5">
        <v>561</v>
      </c>
      <c r="D5">
        <v>636</v>
      </c>
      <c r="E5">
        <f t="shared" si="1"/>
        <v>34</v>
      </c>
    </row>
    <row r="6" spans="1:5" x14ac:dyDescent="0.3">
      <c r="A6" t="s">
        <v>322</v>
      </c>
      <c r="B6">
        <v>405</v>
      </c>
      <c r="C6">
        <v>190</v>
      </c>
      <c r="D6">
        <v>213</v>
      </c>
      <c r="E6">
        <f t="shared" si="1"/>
        <v>2</v>
      </c>
    </row>
    <row r="7" spans="1:5" x14ac:dyDescent="0.3">
      <c r="A7" t="s">
        <v>321</v>
      </c>
      <c r="B7">
        <v>1423</v>
      </c>
      <c r="C7">
        <v>585</v>
      </c>
      <c r="D7">
        <v>781</v>
      </c>
      <c r="E7">
        <f t="shared" si="1"/>
        <v>57</v>
      </c>
    </row>
    <row r="8" spans="1:5" x14ac:dyDescent="0.3">
      <c r="A8" t="s">
        <v>320</v>
      </c>
      <c r="B8">
        <v>887</v>
      </c>
      <c r="C8">
        <v>359</v>
      </c>
      <c r="D8">
        <v>484</v>
      </c>
      <c r="E8">
        <f t="shared" si="1"/>
        <v>44</v>
      </c>
    </row>
    <row r="9" spans="1:5" x14ac:dyDescent="0.3">
      <c r="A9" t="s">
        <v>319</v>
      </c>
      <c r="B9">
        <v>2567</v>
      </c>
      <c r="C9">
        <v>1259</v>
      </c>
      <c r="D9">
        <v>1267</v>
      </c>
      <c r="E9">
        <f t="shared" si="1"/>
        <v>41</v>
      </c>
    </row>
    <row r="10" spans="1:5" x14ac:dyDescent="0.3">
      <c r="A10" t="s">
        <v>318</v>
      </c>
      <c r="B10">
        <v>84</v>
      </c>
      <c r="C10">
        <v>43</v>
      </c>
      <c r="D10">
        <v>39</v>
      </c>
      <c r="E10">
        <f t="shared" si="1"/>
        <v>2</v>
      </c>
    </row>
    <row r="11" spans="1:5" x14ac:dyDescent="0.3">
      <c r="A11" t="s">
        <v>317</v>
      </c>
      <c r="B11">
        <v>182</v>
      </c>
      <c r="C11">
        <v>83</v>
      </c>
      <c r="D11">
        <v>99</v>
      </c>
      <c r="E11">
        <f t="shared" si="1"/>
        <v>0</v>
      </c>
    </row>
    <row r="12" spans="1:5" x14ac:dyDescent="0.3">
      <c r="A12" t="s">
        <v>316</v>
      </c>
      <c r="B12">
        <v>924</v>
      </c>
      <c r="C12">
        <v>444</v>
      </c>
      <c r="D12">
        <v>478</v>
      </c>
      <c r="E12">
        <f t="shared" si="1"/>
        <v>2</v>
      </c>
    </row>
    <row r="13" spans="1:5" x14ac:dyDescent="0.3">
      <c r="A13" t="s">
        <v>315</v>
      </c>
      <c r="B13">
        <v>1377</v>
      </c>
      <c r="C13">
        <v>689</v>
      </c>
      <c r="D13">
        <v>651</v>
      </c>
      <c r="E13">
        <f t="shared" si="1"/>
        <v>37</v>
      </c>
    </row>
    <row r="14" spans="1:5" x14ac:dyDescent="0.3">
      <c r="A14" t="s">
        <v>314</v>
      </c>
      <c r="B14">
        <v>432</v>
      </c>
      <c r="C14">
        <v>211</v>
      </c>
      <c r="D14">
        <v>213</v>
      </c>
      <c r="E14">
        <f t="shared" si="1"/>
        <v>8</v>
      </c>
    </row>
    <row r="15" spans="1:5" x14ac:dyDescent="0.3">
      <c r="A15" t="s">
        <v>313</v>
      </c>
      <c r="B15">
        <v>1385</v>
      </c>
      <c r="C15">
        <v>685</v>
      </c>
      <c r="D15">
        <v>660</v>
      </c>
      <c r="E15">
        <f t="shared" si="1"/>
        <v>40</v>
      </c>
    </row>
    <row r="16" spans="1:5" x14ac:dyDescent="0.3">
      <c r="A16" t="s">
        <v>312</v>
      </c>
      <c r="B16">
        <v>32</v>
      </c>
      <c r="C16">
        <v>5</v>
      </c>
      <c r="D16">
        <v>27</v>
      </c>
      <c r="E16">
        <f t="shared" si="1"/>
        <v>0</v>
      </c>
    </row>
    <row r="17" spans="1:5" x14ac:dyDescent="0.3">
      <c r="A17" t="s">
        <v>311</v>
      </c>
      <c r="B17">
        <v>372</v>
      </c>
      <c r="C17">
        <v>214</v>
      </c>
      <c r="D17">
        <v>150</v>
      </c>
      <c r="E17">
        <f t="shared" si="1"/>
        <v>8</v>
      </c>
    </row>
    <row r="18" spans="1:5" x14ac:dyDescent="0.3">
      <c r="A18" t="s">
        <v>310</v>
      </c>
      <c r="B18">
        <v>981</v>
      </c>
      <c r="C18">
        <v>466</v>
      </c>
      <c r="D18">
        <v>483</v>
      </c>
      <c r="E18">
        <f t="shared" si="1"/>
        <v>32</v>
      </c>
    </row>
    <row r="19" spans="1:5" x14ac:dyDescent="0.3">
      <c r="A19" t="s">
        <v>309</v>
      </c>
      <c r="B19">
        <v>403</v>
      </c>
      <c r="C19">
        <v>205</v>
      </c>
      <c r="D19">
        <v>186</v>
      </c>
      <c r="E19">
        <f t="shared" si="1"/>
        <v>12</v>
      </c>
    </row>
    <row r="20" spans="1:5" x14ac:dyDescent="0.3">
      <c r="A20" t="s">
        <v>308</v>
      </c>
      <c r="B20">
        <v>68</v>
      </c>
      <c r="C20">
        <v>37</v>
      </c>
      <c r="D20">
        <v>30</v>
      </c>
      <c r="E20">
        <f t="shared" si="1"/>
        <v>1</v>
      </c>
    </row>
    <row r="21" spans="1:5" x14ac:dyDescent="0.3">
      <c r="A21" t="s">
        <v>307</v>
      </c>
      <c r="B21">
        <v>394</v>
      </c>
      <c r="C21">
        <v>187</v>
      </c>
      <c r="D21">
        <v>191</v>
      </c>
      <c r="E21">
        <f t="shared" si="1"/>
        <v>16</v>
      </c>
    </row>
    <row r="22" spans="1:5" x14ac:dyDescent="0.3">
      <c r="A22" t="s">
        <v>306</v>
      </c>
      <c r="B22">
        <v>116</v>
      </c>
      <c r="C22">
        <v>37</v>
      </c>
      <c r="D22">
        <v>76</v>
      </c>
      <c r="E22">
        <f t="shared" si="1"/>
        <v>3</v>
      </c>
    </row>
    <row r="23" spans="1:5" x14ac:dyDescent="0.3">
      <c r="A23" t="s">
        <v>305</v>
      </c>
      <c r="B23">
        <v>342</v>
      </c>
      <c r="C23">
        <v>207</v>
      </c>
      <c r="D23">
        <v>111</v>
      </c>
      <c r="E23">
        <f t="shared" si="1"/>
        <v>24</v>
      </c>
    </row>
    <row r="24" spans="1:5" x14ac:dyDescent="0.3">
      <c r="A24" t="s">
        <v>304</v>
      </c>
      <c r="B24">
        <v>2028</v>
      </c>
      <c r="C24">
        <v>849</v>
      </c>
      <c r="D24">
        <v>1043</v>
      </c>
      <c r="E24">
        <f t="shared" si="1"/>
        <v>136</v>
      </c>
    </row>
    <row r="25" spans="1:5" x14ac:dyDescent="0.3">
      <c r="A25" t="s">
        <v>303</v>
      </c>
      <c r="B25">
        <v>549</v>
      </c>
      <c r="C25">
        <v>267</v>
      </c>
      <c r="D25">
        <v>265</v>
      </c>
      <c r="E25">
        <f t="shared" si="1"/>
        <v>17</v>
      </c>
    </row>
    <row r="26" spans="1:5" x14ac:dyDescent="0.3">
      <c r="A26" t="s">
        <v>302</v>
      </c>
      <c r="B26">
        <v>965</v>
      </c>
      <c r="C26">
        <v>325</v>
      </c>
      <c r="D26">
        <v>572</v>
      </c>
      <c r="E26">
        <f t="shared" si="1"/>
        <v>68</v>
      </c>
    </row>
    <row r="27" spans="1:5" x14ac:dyDescent="0.3">
      <c r="A27" t="s">
        <v>301</v>
      </c>
      <c r="B27">
        <v>5</v>
      </c>
      <c r="C27">
        <v>1</v>
      </c>
      <c r="D27">
        <v>2</v>
      </c>
      <c r="E27">
        <f t="shared" si="1"/>
        <v>2</v>
      </c>
    </row>
    <row r="28" spans="1:5" x14ac:dyDescent="0.3">
      <c r="A28" t="s">
        <v>300</v>
      </c>
      <c r="B28">
        <v>509</v>
      </c>
      <c r="C28">
        <v>256</v>
      </c>
      <c r="D28">
        <v>204</v>
      </c>
      <c r="E28">
        <f t="shared" si="1"/>
        <v>49</v>
      </c>
    </row>
    <row r="29" spans="1:5" x14ac:dyDescent="0.3">
      <c r="A29" t="s">
        <v>299</v>
      </c>
      <c r="B29">
        <v>4485</v>
      </c>
      <c r="C29">
        <v>2130</v>
      </c>
      <c r="D29">
        <v>2270</v>
      </c>
      <c r="E29">
        <f t="shared" si="1"/>
        <v>85</v>
      </c>
    </row>
    <row r="30" spans="1:5" x14ac:dyDescent="0.3">
      <c r="A30" t="s">
        <v>298</v>
      </c>
      <c r="B30">
        <v>3137</v>
      </c>
      <c r="C30">
        <v>1483</v>
      </c>
      <c r="D30">
        <v>1615</v>
      </c>
      <c r="E30">
        <f t="shared" si="1"/>
        <v>39</v>
      </c>
    </row>
    <row r="31" spans="1:5" x14ac:dyDescent="0.3">
      <c r="A31" t="s">
        <v>297</v>
      </c>
      <c r="B31">
        <v>669</v>
      </c>
      <c r="C31">
        <v>316</v>
      </c>
      <c r="D31">
        <v>338</v>
      </c>
      <c r="E31">
        <f t="shared" si="1"/>
        <v>15</v>
      </c>
    </row>
    <row r="32" spans="1:5" x14ac:dyDescent="0.3">
      <c r="A32" t="s">
        <v>296</v>
      </c>
      <c r="B32">
        <v>679</v>
      </c>
      <c r="C32">
        <v>331</v>
      </c>
      <c r="D32">
        <v>317</v>
      </c>
      <c r="E32">
        <f t="shared" si="1"/>
        <v>31</v>
      </c>
    </row>
    <row r="34" spans="1:5" x14ac:dyDescent="0.3">
      <c r="A34" t="s">
        <v>326</v>
      </c>
      <c r="B34">
        <f>B3-B65</f>
        <v>7901</v>
      </c>
      <c r="C34">
        <f t="shared" ref="C34:E34" si="2">C3-C65</f>
        <v>3667</v>
      </c>
      <c r="D34">
        <f t="shared" si="2"/>
        <v>3947</v>
      </c>
      <c r="E34">
        <f t="shared" si="2"/>
        <v>287</v>
      </c>
    </row>
    <row r="35" spans="1:5" x14ac:dyDescent="0.3">
      <c r="A35" t="s">
        <v>324</v>
      </c>
      <c r="B35">
        <f t="shared" ref="B35:E35" si="3">B4-B66</f>
        <v>1583</v>
      </c>
      <c r="C35">
        <f t="shared" si="3"/>
        <v>682</v>
      </c>
      <c r="D35">
        <f t="shared" si="3"/>
        <v>843</v>
      </c>
      <c r="E35">
        <f t="shared" si="3"/>
        <v>58</v>
      </c>
    </row>
    <row r="36" spans="1:5" x14ac:dyDescent="0.3">
      <c r="A36" t="s">
        <v>323</v>
      </c>
      <c r="B36">
        <f t="shared" ref="B36:E36" si="4">B5-B67</f>
        <v>853</v>
      </c>
      <c r="C36">
        <f t="shared" si="4"/>
        <v>385</v>
      </c>
      <c r="D36">
        <f t="shared" si="4"/>
        <v>437</v>
      </c>
      <c r="E36">
        <f t="shared" si="4"/>
        <v>31</v>
      </c>
    </row>
    <row r="37" spans="1:5" x14ac:dyDescent="0.3">
      <c r="A37" t="s">
        <v>322</v>
      </c>
      <c r="B37">
        <f t="shared" ref="B37:E37" si="5">B6-B68</f>
        <v>229</v>
      </c>
      <c r="C37">
        <f t="shared" si="5"/>
        <v>108</v>
      </c>
      <c r="D37">
        <f t="shared" si="5"/>
        <v>119</v>
      </c>
      <c r="E37">
        <f t="shared" si="5"/>
        <v>2</v>
      </c>
    </row>
    <row r="38" spans="1:5" x14ac:dyDescent="0.3">
      <c r="A38" t="s">
        <v>321</v>
      </c>
      <c r="B38">
        <f t="shared" ref="B38:E38" si="6">B7-B69</f>
        <v>730</v>
      </c>
      <c r="C38">
        <f t="shared" si="6"/>
        <v>297</v>
      </c>
      <c r="D38">
        <f t="shared" si="6"/>
        <v>406</v>
      </c>
      <c r="E38">
        <f t="shared" si="6"/>
        <v>27</v>
      </c>
    </row>
    <row r="39" spans="1:5" x14ac:dyDescent="0.3">
      <c r="A39" t="s">
        <v>320</v>
      </c>
      <c r="B39">
        <f t="shared" ref="B39:E39" si="7">B8-B70</f>
        <v>350</v>
      </c>
      <c r="C39">
        <f t="shared" si="7"/>
        <v>142</v>
      </c>
      <c r="D39">
        <f t="shared" si="7"/>
        <v>189</v>
      </c>
      <c r="E39">
        <f t="shared" si="7"/>
        <v>19</v>
      </c>
    </row>
    <row r="40" spans="1:5" x14ac:dyDescent="0.3">
      <c r="A40" t="s">
        <v>319</v>
      </c>
      <c r="B40">
        <f t="shared" ref="B40:E40" si="8">B9-B71</f>
        <v>1039</v>
      </c>
      <c r="C40">
        <f t="shared" si="8"/>
        <v>515</v>
      </c>
      <c r="D40">
        <f t="shared" si="8"/>
        <v>501</v>
      </c>
      <c r="E40">
        <f t="shared" si="8"/>
        <v>23</v>
      </c>
    </row>
    <row r="41" spans="1:5" x14ac:dyDescent="0.3">
      <c r="A41" t="s">
        <v>318</v>
      </c>
      <c r="B41">
        <f t="shared" ref="B41:E41" si="9">B10-B72</f>
        <v>32</v>
      </c>
      <c r="C41">
        <f t="shared" si="9"/>
        <v>16</v>
      </c>
      <c r="D41">
        <f t="shared" si="9"/>
        <v>15</v>
      </c>
      <c r="E41">
        <f t="shared" si="9"/>
        <v>1</v>
      </c>
    </row>
    <row r="42" spans="1:5" x14ac:dyDescent="0.3">
      <c r="A42" t="s">
        <v>317</v>
      </c>
      <c r="B42">
        <f t="shared" ref="B42:E42" si="10">B11-B73</f>
        <v>123</v>
      </c>
      <c r="C42">
        <f t="shared" si="10"/>
        <v>54</v>
      </c>
      <c r="D42">
        <f t="shared" si="10"/>
        <v>69</v>
      </c>
      <c r="E42">
        <f t="shared" si="10"/>
        <v>0</v>
      </c>
    </row>
    <row r="43" spans="1:5" x14ac:dyDescent="0.3">
      <c r="A43" t="s">
        <v>316</v>
      </c>
      <c r="B43">
        <f t="shared" ref="B43:E43" si="11">B12-B74</f>
        <v>402</v>
      </c>
      <c r="C43">
        <f t="shared" si="11"/>
        <v>192</v>
      </c>
      <c r="D43">
        <f t="shared" si="11"/>
        <v>210</v>
      </c>
      <c r="E43">
        <f t="shared" si="11"/>
        <v>0</v>
      </c>
    </row>
    <row r="44" spans="1:5" x14ac:dyDescent="0.3">
      <c r="A44" t="s">
        <v>315</v>
      </c>
      <c r="B44">
        <f t="shared" ref="B44:E44" si="12">B13-B75</f>
        <v>482</v>
      </c>
      <c r="C44">
        <f t="shared" si="12"/>
        <v>253</v>
      </c>
      <c r="D44">
        <f t="shared" si="12"/>
        <v>207</v>
      </c>
      <c r="E44">
        <f t="shared" si="12"/>
        <v>22</v>
      </c>
    </row>
    <row r="45" spans="1:5" x14ac:dyDescent="0.3">
      <c r="A45" t="s">
        <v>314</v>
      </c>
      <c r="B45">
        <f t="shared" ref="B45:E45" si="13">B14-B76</f>
        <v>26</v>
      </c>
      <c r="C45">
        <f t="shared" si="13"/>
        <v>13</v>
      </c>
      <c r="D45">
        <f t="shared" si="13"/>
        <v>11</v>
      </c>
      <c r="E45">
        <f t="shared" si="13"/>
        <v>2</v>
      </c>
    </row>
    <row r="46" spans="1:5" x14ac:dyDescent="0.3">
      <c r="A46" t="s">
        <v>313</v>
      </c>
      <c r="B46">
        <f t="shared" ref="B46:E46" si="14">B15-B77</f>
        <v>798</v>
      </c>
      <c r="C46">
        <f t="shared" si="14"/>
        <v>402</v>
      </c>
      <c r="D46">
        <f t="shared" si="14"/>
        <v>369</v>
      </c>
      <c r="E46">
        <f t="shared" si="14"/>
        <v>27</v>
      </c>
    </row>
    <row r="47" spans="1:5" x14ac:dyDescent="0.3">
      <c r="A47" t="s">
        <v>312</v>
      </c>
      <c r="B47">
        <f t="shared" ref="B47:E47" si="15">B16-B78</f>
        <v>2</v>
      </c>
      <c r="C47">
        <f t="shared" si="15"/>
        <v>1</v>
      </c>
      <c r="D47">
        <f t="shared" si="15"/>
        <v>1</v>
      </c>
      <c r="E47">
        <f t="shared" si="15"/>
        <v>0</v>
      </c>
    </row>
    <row r="48" spans="1:5" x14ac:dyDescent="0.3">
      <c r="A48" t="s">
        <v>311</v>
      </c>
      <c r="B48">
        <f t="shared" ref="B48:E48" si="16">B17-B79</f>
        <v>334</v>
      </c>
      <c r="C48">
        <f t="shared" si="16"/>
        <v>190</v>
      </c>
      <c r="D48">
        <f t="shared" si="16"/>
        <v>136</v>
      </c>
      <c r="E48">
        <f t="shared" si="16"/>
        <v>8</v>
      </c>
    </row>
    <row r="49" spans="1:5" x14ac:dyDescent="0.3">
      <c r="A49" t="s">
        <v>310</v>
      </c>
      <c r="B49">
        <f t="shared" ref="B49:E49" si="17">B18-B80</f>
        <v>462</v>
      </c>
      <c r="C49">
        <f t="shared" si="17"/>
        <v>211</v>
      </c>
      <c r="D49">
        <f t="shared" si="17"/>
        <v>232</v>
      </c>
      <c r="E49">
        <f t="shared" si="17"/>
        <v>19</v>
      </c>
    </row>
    <row r="50" spans="1:5" x14ac:dyDescent="0.3">
      <c r="A50" t="s">
        <v>309</v>
      </c>
      <c r="B50">
        <f t="shared" ref="B50:E50" si="18">B19-B81</f>
        <v>132</v>
      </c>
      <c r="C50">
        <f t="shared" si="18"/>
        <v>66</v>
      </c>
      <c r="D50">
        <f t="shared" si="18"/>
        <v>61</v>
      </c>
      <c r="E50">
        <f t="shared" si="18"/>
        <v>5</v>
      </c>
    </row>
    <row r="51" spans="1:5" x14ac:dyDescent="0.3">
      <c r="A51" t="s">
        <v>308</v>
      </c>
      <c r="B51">
        <f t="shared" ref="B51:E51" si="19">B20-B82</f>
        <v>7</v>
      </c>
      <c r="C51">
        <f t="shared" si="19"/>
        <v>3</v>
      </c>
      <c r="D51">
        <f t="shared" si="19"/>
        <v>3</v>
      </c>
      <c r="E51">
        <f t="shared" si="19"/>
        <v>1</v>
      </c>
    </row>
    <row r="52" spans="1:5" x14ac:dyDescent="0.3">
      <c r="A52" t="s">
        <v>307</v>
      </c>
      <c r="B52">
        <f t="shared" ref="B52:E52" si="20">B21-B83</f>
        <v>290</v>
      </c>
      <c r="C52">
        <f t="shared" si="20"/>
        <v>130</v>
      </c>
      <c r="D52">
        <f t="shared" si="20"/>
        <v>147</v>
      </c>
      <c r="E52">
        <f t="shared" si="20"/>
        <v>13</v>
      </c>
    </row>
    <row r="53" spans="1:5" x14ac:dyDescent="0.3">
      <c r="A53" t="s">
        <v>306</v>
      </c>
      <c r="B53">
        <f t="shared" ref="B53:E53" si="21">B22-B84</f>
        <v>33</v>
      </c>
      <c r="C53">
        <f t="shared" si="21"/>
        <v>12</v>
      </c>
      <c r="D53">
        <f t="shared" si="21"/>
        <v>21</v>
      </c>
      <c r="E53">
        <f t="shared" si="21"/>
        <v>0</v>
      </c>
    </row>
    <row r="54" spans="1:5" x14ac:dyDescent="0.3">
      <c r="A54" t="s">
        <v>305</v>
      </c>
      <c r="B54">
        <f t="shared" ref="B54:E54" si="22">B23-B85</f>
        <v>311</v>
      </c>
      <c r="C54">
        <f t="shared" si="22"/>
        <v>195</v>
      </c>
      <c r="D54">
        <f t="shared" si="22"/>
        <v>97</v>
      </c>
      <c r="E54">
        <f t="shared" si="22"/>
        <v>19</v>
      </c>
    </row>
    <row r="55" spans="1:5" x14ac:dyDescent="0.3">
      <c r="A55" t="s">
        <v>304</v>
      </c>
      <c r="B55">
        <f t="shared" ref="B55:E55" si="23">B24-B86</f>
        <v>1822</v>
      </c>
      <c r="C55">
        <f t="shared" si="23"/>
        <v>753</v>
      </c>
      <c r="D55">
        <f t="shared" si="23"/>
        <v>969</v>
      </c>
      <c r="E55">
        <f t="shared" si="23"/>
        <v>100</v>
      </c>
    </row>
    <row r="56" spans="1:5" x14ac:dyDescent="0.3">
      <c r="A56" t="s">
        <v>303</v>
      </c>
      <c r="B56">
        <f t="shared" ref="B56:E56" si="24">B25-B87</f>
        <v>541</v>
      </c>
      <c r="C56">
        <f t="shared" si="24"/>
        <v>266</v>
      </c>
      <c r="D56">
        <f t="shared" si="24"/>
        <v>258</v>
      </c>
      <c r="E56">
        <f t="shared" si="24"/>
        <v>17</v>
      </c>
    </row>
    <row r="57" spans="1:5" x14ac:dyDescent="0.3">
      <c r="A57" t="s">
        <v>302</v>
      </c>
      <c r="B57">
        <f t="shared" ref="B57:E57" si="25">B26-B88</f>
        <v>951</v>
      </c>
      <c r="C57">
        <f t="shared" si="25"/>
        <v>319</v>
      </c>
      <c r="D57">
        <f t="shared" si="25"/>
        <v>565</v>
      </c>
      <c r="E57">
        <f t="shared" si="25"/>
        <v>67</v>
      </c>
    </row>
    <row r="58" spans="1:5" x14ac:dyDescent="0.3">
      <c r="A58" t="s">
        <v>301</v>
      </c>
      <c r="B58">
        <f t="shared" ref="B58:E58" si="26">B27-B89</f>
        <v>5</v>
      </c>
      <c r="C58">
        <f t="shared" si="26"/>
        <v>1</v>
      </c>
      <c r="D58">
        <f t="shared" si="26"/>
        <v>2</v>
      </c>
      <c r="E58">
        <f t="shared" si="26"/>
        <v>2</v>
      </c>
    </row>
    <row r="59" spans="1:5" x14ac:dyDescent="0.3">
      <c r="A59" t="s">
        <v>300</v>
      </c>
      <c r="B59">
        <f t="shared" ref="B59:E59" si="27">B28-B90</f>
        <v>325</v>
      </c>
      <c r="C59">
        <f t="shared" si="27"/>
        <v>167</v>
      </c>
      <c r="D59">
        <f t="shared" si="27"/>
        <v>144</v>
      </c>
      <c r="E59">
        <f t="shared" si="27"/>
        <v>14</v>
      </c>
    </row>
    <row r="60" spans="1:5" x14ac:dyDescent="0.3">
      <c r="A60" t="s">
        <v>299</v>
      </c>
      <c r="B60">
        <f t="shared" ref="B60:E60" si="28">B29-B91</f>
        <v>2348</v>
      </c>
      <c r="C60">
        <f t="shared" si="28"/>
        <v>1120</v>
      </c>
      <c r="D60">
        <f t="shared" si="28"/>
        <v>1168</v>
      </c>
      <c r="E60">
        <f t="shared" si="28"/>
        <v>60</v>
      </c>
    </row>
    <row r="61" spans="1:5" x14ac:dyDescent="0.3">
      <c r="A61" t="s">
        <v>298</v>
      </c>
      <c r="B61">
        <f t="shared" ref="B61:E61" si="29">B30-B92</f>
        <v>1101</v>
      </c>
      <c r="C61">
        <f t="shared" si="29"/>
        <v>517</v>
      </c>
      <c r="D61">
        <f t="shared" si="29"/>
        <v>570</v>
      </c>
      <c r="E61">
        <f t="shared" si="29"/>
        <v>14</v>
      </c>
    </row>
    <row r="62" spans="1:5" x14ac:dyDescent="0.3">
      <c r="A62" t="s">
        <v>297</v>
      </c>
      <c r="B62">
        <f t="shared" ref="B62:E62" si="30">B31-B93</f>
        <v>657</v>
      </c>
      <c r="C62">
        <f t="shared" si="30"/>
        <v>313</v>
      </c>
      <c r="D62">
        <f t="shared" si="30"/>
        <v>329</v>
      </c>
      <c r="E62">
        <f t="shared" si="30"/>
        <v>15</v>
      </c>
    </row>
    <row r="63" spans="1:5" x14ac:dyDescent="0.3">
      <c r="A63" t="s">
        <v>296</v>
      </c>
      <c r="B63">
        <f t="shared" ref="B63:E63" si="31">B32-B94</f>
        <v>590</v>
      </c>
      <c r="C63">
        <f t="shared" si="31"/>
        <v>290</v>
      </c>
      <c r="D63">
        <f t="shared" si="31"/>
        <v>269</v>
      </c>
      <c r="E63">
        <f t="shared" si="31"/>
        <v>31</v>
      </c>
    </row>
    <row r="65" spans="1:5" x14ac:dyDescent="0.3">
      <c r="A65" t="s">
        <v>325</v>
      </c>
      <c r="B65">
        <f>B66+B71+B77+B85+B86+B91</f>
        <v>5560</v>
      </c>
      <c r="C65">
        <f t="shared" ref="C65" si="32">C66+C71+C77+C85+C86+C91</f>
        <v>2609</v>
      </c>
      <c r="D65">
        <f t="shared" ref="D65" si="33">D66+D71+D77+D85+D86+D91</f>
        <v>2821</v>
      </c>
      <c r="E65">
        <f>B65-C65-D65</f>
        <v>130</v>
      </c>
    </row>
    <row r="66" spans="1:5" x14ac:dyDescent="0.3">
      <c r="A66" t="s">
        <v>324</v>
      </c>
      <c r="B66">
        <v>1071</v>
      </c>
      <c r="C66">
        <v>464</v>
      </c>
      <c r="D66">
        <v>574</v>
      </c>
      <c r="E66">
        <f t="shared" ref="E66:E94" si="34">B66-C66-D66</f>
        <v>33</v>
      </c>
    </row>
    <row r="67" spans="1:5" x14ac:dyDescent="0.3">
      <c r="A67" t="s">
        <v>323</v>
      </c>
      <c r="B67">
        <v>378</v>
      </c>
      <c r="C67">
        <v>176</v>
      </c>
      <c r="D67">
        <v>199</v>
      </c>
      <c r="E67">
        <f t="shared" si="34"/>
        <v>3</v>
      </c>
    </row>
    <row r="68" spans="1:5" x14ac:dyDescent="0.3">
      <c r="A68" t="s">
        <v>322</v>
      </c>
      <c r="B68">
        <v>176</v>
      </c>
      <c r="C68">
        <v>82</v>
      </c>
      <c r="D68">
        <v>94</v>
      </c>
      <c r="E68">
        <f t="shared" si="34"/>
        <v>0</v>
      </c>
    </row>
    <row r="69" spans="1:5" x14ac:dyDescent="0.3">
      <c r="A69" t="s">
        <v>321</v>
      </c>
      <c r="B69">
        <v>693</v>
      </c>
      <c r="C69">
        <v>288</v>
      </c>
      <c r="D69">
        <v>375</v>
      </c>
      <c r="E69">
        <f t="shared" si="34"/>
        <v>30</v>
      </c>
    </row>
    <row r="70" spans="1:5" x14ac:dyDescent="0.3">
      <c r="A70" t="s">
        <v>320</v>
      </c>
      <c r="B70">
        <v>537</v>
      </c>
      <c r="C70">
        <v>217</v>
      </c>
      <c r="D70">
        <v>295</v>
      </c>
      <c r="E70">
        <f t="shared" si="34"/>
        <v>25</v>
      </c>
    </row>
    <row r="71" spans="1:5" x14ac:dyDescent="0.3">
      <c r="A71" t="s">
        <v>319</v>
      </c>
      <c r="B71">
        <v>1528</v>
      </c>
      <c r="C71">
        <v>744</v>
      </c>
      <c r="D71">
        <v>766</v>
      </c>
      <c r="E71">
        <f t="shared" si="34"/>
        <v>18</v>
      </c>
    </row>
    <row r="72" spans="1:5" x14ac:dyDescent="0.3">
      <c r="A72" t="s">
        <v>318</v>
      </c>
      <c r="B72">
        <v>52</v>
      </c>
      <c r="C72">
        <v>27</v>
      </c>
      <c r="D72">
        <v>24</v>
      </c>
      <c r="E72">
        <f t="shared" si="34"/>
        <v>1</v>
      </c>
    </row>
    <row r="73" spans="1:5" x14ac:dyDescent="0.3">
      <c r="A73" t="s">
        <v>317</v>
      </c>
      <c r="B73">
        <v>59</v>
      </c>
      <c r="C73">
        <v>29</v>
      </c>
      <c r="D73">
        <v>30</v>
      </c>
      <c r="E73">
        <f t="shared" si="34"/>
        <v>0</v>
      </c>
    </row>
    <row r="74" spans="1:5" x14ac:dyDescent="0.3">
      <c r="A74" t="s">
        <v>316</v>
      </c>
      <c r="B74">
        <v>522</v>
      </c>
      <c r="C74">
        <v>252</v>
      </c>
      <c r="D74">
        <v>268</v>
      </c>
      <c r="E74">
        <f t="shared" si="34"/>
        <v>2</v>
      </c>
    </row>
    <row r="75" spans="1:5" x14ac:dyDescent="0.3">
      <c r="A75" t="s">
        <v>315</v>
      </c>
      <c r="B75">
        <v>895</v>
      </c>
      <c r="C75">
        <v>436</v>
      </c>
      <c r="D75">
        <v>444</v>
      </c>
      <c r="E75">
        <f t="shared" si="34"/>
        <v>15</v>
      </c>
    </row>
    <row r="76" spans="1:5" x14ac:dyDescent="0.3">
      <c r="A76" t="s">
        <v>314</v>
      </c>
      <c r="B76">
        <v>406</v>
      </c>
      <c r="C76">
        <v>198</v>
      </c>
      <c r="D76">
        <v>202</v>
      </c>
      <c r="E76">
        <f t="shared" si="34"/>
        <v>6</v>
      </c>
    </row>
    <row r="77" spans="1:5" x14ac:dyDescent="0.3">
      <c r="A77" t="s">
        <v>313</v>
      </c>
      <c r="B77">
        <v>587</v>
      </c>
      <c r="C77">
        <v>283</v>
      </c>
      <c r="D77">
        <v>291</v>
      </c>
      <c r="E77">
        <f t="shared" si="34"/>
        <v>13</v>
      </c>
    </row>
    <row r="78" spans="1:5" x14ac:dyDescent="0.3">
      <c r="A78" t="s">
        <v>312</v>
      </c>
      <c r="B78">
        <v>30</v>
      </c>
      <c r="C78">
        <v>4</v>
      </c>
      <c r="D78">
        <v>26</v>
      </c>
      <c r="E78">
        <f t="shared" si="34"/>
        <v>0</v>
      </c>
    </row>
    <row r="79" spans="1:5" x14ac:dyDescent="0.3">
      <c r="A79" t="s">
        <v>311</v>
      </c>
      <c r="B79">
        <v>38</v>
      </c>
      <c r="C79">
        <v>24</v>
      </c>
      <c r="D79">
        <v>14</v>
      </c>
      <c r="E79">
        <f t="shared" si="34"/>
        <v>0</v>
      </c>
    </row>
    <row r="80" spans="1:5" x14ac:dyDescent="0.3">
      <c r="A80" t="s">
        <v>310</v>
      </c>
      <c r="B80">
        <v>519</v>
      </c>
      <c r="C80">
        <v>255</v>
      </c>
      <c r="D80">
        <v>251</v>
      </c>
      <c r="E80">
        <f t="shared" si="34"/>
        <v>13</v>
      </c>
    </row>
    <row r="81" spans="1:5" x14ac:dyDescent="0.3">
      <c r="A81" t="s">
        <v>309</v>
      </c>
      <c r="B81">
        <v>271</v>
      </c>
      <c r="C81">
        <v>139</v>
      </c>
      <c r="D81">
        <v>125</v>
      </c>
      <c r="E81">
        <f t="shared" si="34"/>
        <v>7</v>
      </c>
    </row>
    <row r="82" spans="1:5" x14ac:dyDescent="0.3">
      <c r="A82" t="s">
        <v>308</v>
      </c>
      <c r="B82">
        <v>61</v>
      </c>
      <c r="C82">
        <v>34</v>
      </c>
      <c r="D82">
        <v>27</v>
      </c>
      <c r="E82">
        <f t="shared" si="34"/>
        <v>0</v>
      </c>
    </row>
    <row r="83" spans="1:5" x14ac:dyDescent="0.3">
      <c r="A83" t="s">
        <v>307</v>
      </c>
      <c r="B83">
        <v>104</v>
      </c>
      <c r="C83">
        <v>57</v>
      </c>
      <c r="D83">
        <v>44</v>
      </c>
      <c r="E83">
        <f t="shared" si="34"/>
        <v>3</v>
      </c>
    </row>
    <row r="84" spans="1:5" x14ac:dyDescent="0.3">
      <c r="A84" t="s">
        <v>306</v>
      </c>
      <c r="B84">
        <v>83</v>
      </c>
      <c r="C84">
        <v>25</v>
      </c>
      <c r="D84">
        <v>55</v>
      </c>
      <c r="E84">
        <f t="shared" si="34"/>
        <v>3</v>
      </c>
    </row>
    <row r="85" spans="1:5" x14ac:dyDescent="0.3">
      <c r="A85" t="s">
        <v>305</v>
      </c>
      <c r="B85">
        <v>31</v>
      </c>
      <c r="C85">
        <v>12</v>
      </c>
      <c r="D85">
        <v>14</v>
      </c>
      <c r="E85">
        <f t="shared" si="34"/>
        <v>5</v>
      </c>
    </row>
    <row r="86" spans="1:5" x14ac:dyDescent="0.3">
      <c r="A86" t="s">
        <v>304</v>
      </c>
      <c r="B86">
        <v>206</v>
      </c>
      <c r="C86">
        <v>96</v>
      </c>
      <c r="D86">
        <v>74</v>
      </c>
      <c r="E86">
        <f t="shared" si="34"/>
        <v>36</v>
      </c>
    </row>
    <row r="87" spans="1:5" x14ac:dyDescent="0.3">
      <c r="A87" t="s">
        <v>303</v>
      </c>
      <c r="B87">
        <v>8</v>
      </c>
      <c r="C87">
        <v>1</v>
      </c>
      <c r="D87">
        <v>7</v>
      </c>
      <c r="E87">
        <f t="shared" si="34"/>
        <v>0</v>
      </c>
    </row>
    <row r="88" spans="1:5" x14ac:dyDescent="0.3">
      <c r="A88" t="s">
        <v>302</v>
      </c>
      <c r="B88">
        <v>14</v>
      </c>
      <c r="C88">
        <v>6</v>
      </c>
      <c r="D88">
        <v>7</v>
      </c>
      <c r="E88">
        <f t="shared" si="34"/>
        <v>1</v>
      </c>
    </row>
    <row r="89" spans="1:5" x14ac:dyDescent="0.3">
      <c r="A89" t="s">
        <v>301</v>
      </c>
      <c r="B89">
        <v>0</v>
      </c>
      <c r="C89">
        <v>0</v>
      </c>
      <c r="D89">
        <v>0</v>
      </c>
      <c r="E89">
        <f t="shared" si="34"/>
        <v>0</v>
      </c>
    </row>
    <row r="90" spans="1:5" x14ac:dyDescent="0.3">
      <c r="A90" t="s">
        <v>300</v>
      </c>
      <c r="B90">
        <v>184</v>
      </c>
      <c r="C90">
        <v>89</v>
      </c>
      <c r="D90">
        <v>60</v>
      </c>
      <c r="E90">
        <f t="shared" si="34"/>
        <v>35</v>
      </c>
    </row>
    <row r="91" spans="1:5" x14ac:dyDescent="0.3">
      <c r="A91" t="s">
        <v>299</v>
      </c>
      <c r="B91">
        <v>2137</v>
      </c>
      <c r="C91">
        <v>1010</v>
      </c>
      <c r="D91">
        <v>1102</v>
      </c>
      <c r="E91">
        <f t="shared" si="34"/>
        <v>25</v>
      </c>
    </row>
    <row r="92" spans="1:5" x14ac:dyDescent="0.3">
      <c r="A92" t="s">
        <v>298</v>
      </c>
      <c r="B92">
        <v>2036</v>
      </c>
      <c r="C92">
        <v>966</v>
      </c>
      <c r="D92">
        <v>1045</v>
      </c>
      <c r="E92">
        <f t="shared" si="34"/>
        <v>25</v>
      </c>
    </row>
    <row r="93" spans="1:5" x14ac:dyDescent="0.3">
      <c r="A93" t="s">
        <v>297</v>
      </c>
      <c r="B93">
        <v>12</v>
      </c>
      <c r="C93">
        <v>3</v>
      </c>
      <c r="D93">
        <v>9</v>
      </c>
      <c r="E93">
        <f t="shared" si="34"/>
        <v>0</v>
      </c>
    </row>
    <row r="94" spans="1:5" x14ac:dyDescent="0.3">
      <c r="A94" t="s">
        <v>296</v>
      </c>
      <c r="B94">
        <v>89</v>
      </c>
      <c r="C94">
        <v>41</v>
      </c>
      <c r="D94">
        <v>48</v>
      </c>
      <c r="E94">
        <f t="shared" si="34"/>
        <v>0</v>
      </c>
    </row>
    <row r="95" spans="1:5" x14ac:dyDescent="0.3">
      <c r="A95" s="1" t="s">
        <v>44</v>
      </c>
      <c r="B95" s="1"/>
      <c r="C95" s="1"/>
      <c r="D95" s="1"/>
      <c r="E95" s="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DDA4-89B4-44E1-9C8D-3D3EB2CF10C4}">
  <dimension ref="A1:E26"/>
  <sheetViews>
    <sheetView workbookViewId="0">
      <selection activeCell="B7" sqref="B7"/>
    </sheetView>
  </sheetViews>
  <sheetFormatPr defaultRowHeight="14.4" x14ac:dyDescent="0.3"/>
  <cols>
    <col min="1" max="1" width="44.33203125" customWidth="1"/>
  </cols>
  <sheetData>
    <row r="1" spans="1:5" x14ac:dyDescent="0.3">
      <c r="A1" t="s">
        <v>556</v>
      </c>
    </row>
    <row r="2" spans="1:5" x14ac:dyDescent="0.3">
      <c r="A2" s="4" t="s">
        <v>338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337</v>
      </c>
      <c r="B3">
        <f>SUM(B4:B9)</f>
        <v>13461</v>
      </c>
      <c r="C3">
        <f t="shared" ref="C3:D3" si="0">SUM(C4:C9)</f>
        <v>6276</v>
      </c>
      <c r="D3">
        <f t="shared" si="0"/>
        <v>6768</v>
      </c>
      <c r="E3">
        <f>B3-C3-D3</f>
        <v>417</v>
      </c>
    </row>
    <row r="4" spans="1:5" x14ac:dyDescent="0.3">
      <c r="A4" t="s">
        <v>334</v>
      </c>
      <c r="B4">
        <v>8205</v>
      </c>
      <c r="C4">
        <v>3875</v>
      </c>
      <c r="D4">
        <v>4265</v>
      </c>
      <c r="E4">
        <f t="shared" ref="E4:E25" si="1">B4-C4-D4</f>
        <v>65</v>
      </c>
    </row>
    <row r="5" spans="1:5" x14ac:dyDescent="0.3">
      <c r="A5" t="s">
        <v>333</v>
      </c>
      <c r="B5">
        <v>335</v>
      </c>
      <c r="C5">
        <v>128</v>
      </c>
      <c r="D5">
        <v>197</v>
      </c>
      <c r="E5">
        <f t="shared" si="1"/>
        <v>10</v>
      </c>
    </row>
    <row r="6" spans="1:5" x14ac:dyDescent="0.3">
      <c r="A6" t="s">
        <v>332</v>
      </c>
      <c r="B6">
        <v>4386</v>
      </c>
      <c r="C6">
        <v>2056</v>
      </c>
      <c r="D6">
        <v>2004</v>
      </c>
      <c r="E6">
        <f t="shared" si="1"/>
        <v>326</v>
      </c>
    </row>
    <row r="7" spans="1:5" x14ac:dyDescent="0.3">
      <c r="A7" t="s">
        <v>331</v>
      </c>
      <c r="B7">
        <v>215</v>
      </c>
      <c r="C7">
        <v>82</v>
      </c>
      <c r="D7">
        <v>117</v>
      </c>
      <c r="E7">
        <f t="shared" si="1"/>
        <v>16</v>
      </c>
    </row>
    <row r="8" spans="1:5" x14ac:dyDescent="0.3">
      <c r="A8" t="s">
        <v>330</v>
      </c>
      <c r="B8">
        <v>292</v>
      </c>
      <c r="C8">
        <v>125</v>
      </c>
      <c r="D8">
        <v>167</v>
      </c>
      <c r="E8">
        <f t="shared" si="1"/>
        <v>0</v>
      </c>
    </row>
    <row r="9" spans="1:5" x14ac:dyDescent="0.3">
      <c r="A9" t="s">
        <v>329</v>
      </c>
      <c r="B9">
        <v>28</v>
      </c>
      <c r="C9">
        <v>10</v>
      </c>
      <c r="D9">
        <v>18</v>
      </c>
      <c r="E9">
        <f t="shared" si="1"/>
        <v>0</v>
      </c>
    </row>
    <row r="11" spans="1:5" x14ac:dyDescent="0.3">
      <c r="A11" t="s">
        <v>336</v>
      </c>
      <c r="B11">
        <f>B3-B19</f>
        <v>7901</v>
      </c>
      <c r="C11">
        <f t="shared" ref="C11:D11" si="2">C3-C19</f>
        <v>3667</v>
      </c>
      <c r="D11">
        <f t="shared" si="2"/>
        <v>3947</v>
      </c>
      <c r="E11">
        <f t="shared" si="1"/>
        <v>287</v>
      </c>
    </row>
    <row r="12" spans="1:5" x14ac:dyDescent="0.3">
      <c r="A12" t="s">
        <v>334</v>
      </c>
      <c r="B12">
        <f t="shared" ref="B12:D12" si="3">B4-B20</f>
        <v>4633</v>
      </c>
      <c r="C12">
        <f t="shared" si="3"/>
        <v>2180</v>
      </c>
      <c r="D12">
        <f t="shared" si="3"/>
        <v>2396</v>
      </c>
      <c r="E12">
        <f t="shared" si="1"/>
        <v>57</v>
      </c>
    </row>
    <row r="13" spans="1:5" x14ac:dyDescent="0.3">
      <c r="A13" t="s">
        <v>333</v>
      </c>
      <c r="B13">
        <f t="shared" ref="B13:D13" si="4">B5-B21</f>
        <v>222</v>
      </c>
      <c r="C13">
        <f t="shared" si="4"/>
        <v>90</v>
      </c>
      <c r="D13">
        <f t="shared" si="4"/>
        <v>123</v>
      </c>
      <c r="E13">
        <f t="shared" si="1"/>
        <v>9</v>
      </c>
    </row>
    <row r="14" spans="1:5" x14ac:dyDescent="0.3">
      <c r="A14" t="s">
        <v>332</v>
      </c>
      <c r="B14">
        <f t="shared" ref="B14:D14" si="5">B6-B22</f>
        <v>2655</v>
      </c>
      <c r="C14">
        <f t="shared" si="5"/>
        <v>1242</v>
      </c>
      <c r="D14">
        <f t="shared" si="5"/>
        <v>1207</v>
      </c>
      <c r="E14">
        <f t="shared" si="1"/>
        <v>206</v>
      </c>
    </row>
    <row r="15" spans="1:5" x14ac:dyDescent="0.3">
      <c r="A15" t="s">
        <v>331</v>
      </c>
      <c r="B15">
        <f t="shared" ref="B15:D15" si="6">B7-B23</f>
        <v>154</v>
      </c>
      <c r="C15">
        <f t="shared" si="6"/>
        <v>57</v>
      </c>
      <c r="D15">
        <f t="shared" si="6"/>
        <v>82</v>
      </c>
      <c r="E15">
        <f t="shared" si="1"/>
        <v>15</v>
      </c>
    </row>
    <row r="16" spans="1:5" x14ac:dyDescent="0.3">
      <c r="A16" t="s">
        <v>330</v>
      </c>
      <c r="B16">
        <f t="shared" ref="B16:D16" si="7">B8-B24</f>
        <v>228</v>
      </c>
      <c r="C16">
        <f t="shared" si="7"/>
        <v>95</v>
      </c>
      <c r="D16">
        <f t="shared" si="7"/>
        <v>133</v>
      </c>
      <c r="E16">
        <f t="shared" si="1"/>
        <v>0</v>
      </c>
    </row>
    <row r="17" spans="1:5" x14ac:dyDescent="0.3">
      <c r="A17" t="s">
        <v>329</v>
      </c>
      <c r="B17">
        <f t="shared" ref="B17:D17" si="8">B9-B25</f>
        <v>9</v>
      </c>
      <c r="C17">
        <f t="shared" si="8"/>
        <v>3</v>
      </c>
      <c r="D17">
        <f t="shared" si="8"/>
        <v>6</v>
      </c>
      <c r="E17">
        <f t="shared" si="1"/>
        <v>0</v>
      </c>
    </row>
    <row r="19" spans="1:5" x14ac:dyDescent="0.3">
      <c r="A19" t="s">
        <v>335</v>
      </c>
      <c r="B19">
        <f>SUM(B20:B25)</f>
        <v>5560</v>
      </c>
      <c r="C19">
        <f t="shared" ref="C19" si="9">SUM(C20:C25)</f>
        <v>2609</v>
      </c>
      <c r="D19">
        <f t="shared" ref="D19" si="10">SUM(D20:D25)</f>
        <v>2821</v>
      </c>
      <c r="E19">
        <f t="shared" si="1"/>
        <v>130</v>
      </c>
    </row>
    <row r="20" spans="1:5" x14ac:dyDescent="0.3">
      <c r="A20" t="s">
        <v>334</v>
      </c>
      <c r="B20">
        <v>3572</v>
      </c>
      <c r="C20">
        <v>1695</v>
      </c>
      <c r="D20">
        <v>1869</v>
      </c>
      <c r="E20">
        <f t="shared" si="1"/>
        <v>8</v>
      </c>
    </row>
    <row r="21" spans="1:5" x14ac:dyDescent="0.3">
      <c r="A21" t="s">
        <v>333</v>
      </c>
      <c r="B21">
        <v>113</v>
      </c>
      <c r="C21">
        <v>38</v>
      </c>
      <c r="D21">
        <v>74</v>
      </c>
      <c r="E21">
        <f t="shared" si="1"/>
        <v>1</v>
      </c>
    </row>
    <row r="22" spans="1:5" x14ac:dyDescent="0.3">
      <c r="A22" t="s">
        <v>332</v>
      </c>
      <c r="B22">
        <v>1731</v>
      </c>
      <c r="C22">
        <v>814</v>
      </c>
      <c r="D22">
        <v>797</v>
      </c>
      <c r="E22">
        <f t="shared" si="1"/>
        <v>120</v>
      </c>
    </row>
    <row r="23" spans="1:5" x14ac:dyDescent="0.3">
      <c r="A23" t="s">
        <v>331</v>
      </c>
      <c r="B23">
        <v>61</v>
      </c>
      <c r="C23">
        <v>25</v>
      </c>
      <c r="D23">
        <v>35</v>
      </c>
      <c r="E23">
        <f t="shared" si="1"/>
        <v>1</v>
      </c>
    </row>
    <row r="24" spans="1:5" x14ac:dyDescent="0.3">
      <c r="A24" t="s">
        <v>330</v>
      </c>
      <c r="B24">
        <v>64</v>
      </c>
      <c r="C24">
        <v>30</v>
      </c>
      <c r="D24">
        <v>34</v>
      </c>
      <c r="E24">
        <f t="shared" si="1"/>
        <v>0</v>
      </c>
    </row>
    <row r="25" spans="1:5" x14ac:dyDescent="0.3">
      <c r="A25" t="s">
        <v>329</v>
      </c>
      <c r="B25">
        <v>19</v>
      </c>
      <c r="C25">
        <v>7</v>
      </c>
      <c r="D25">
        <v>12</v>
      </c>
      <c r="E25">
        <f t="shared" si="1"/>
        <v>0</v>
      </c>
    </row>
    <row r="26" spans="1:5" x14ac:dyDescent="0.3">
      <c r="A26" s="1" t="s">
        <v>44</v>
      </c>
      <c r="B26" s="1"/>
      <c r="C26" s="1"/>
      <c r="D26" s="1"/>
      <c r="E26" s="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4B182-7295-43F2-8DC1-7CD85C1E7DD2}">
  <dimension ref="A1:E143"/>
  <sheetViews>
    <sheetView topLeftCell="A94" zoomScale="200" zoomScaleNormal="200" workbookViewId="0">
      <selection activeCell="D96" sqref="D96"/>
    </sheetView>
  </sheetViews>
  <sheetFormatPr defaultRowHeight="14.4" x14ac:dyDescent="0.3"/>
  <cols>
    <col min="1" max="1" width="36.6640625" customWidth="1"/>
  </cols>
  <sheetData>
    <row r="1" spans="1:5" x14ac:dyDescent="0.3">
      <c r="A1" t="s">
        <v>557</v>
      </c>
    </row>
    <row r="2" spans="1:5" x14ac:dyDescent="0.3">
      <c r="A2" s="4" t="s">
        <v>382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327</v>
      </c>
      <c r="B3">
        <f>SUM(B4:B8)+B25+B31+B34+SUM(B36:B42) - B40+B48</f>
        <v>13461</v>
      </c>
      <c r="C3">
        <f t="shared" ref="C3:D3" si="0">SUM(C4:C8)+C25+C31+C34+SUM(C36:C42) - C40+C48</f>
        <v>6276</v>
      </c>
      <c r="D3">
        <f t="shared" si="0"/>
        <v>6768</v>
      </c>
      <c r="E3">
        <f>B3-C3-D3</f>
        <v>417</v>
      </c>
    </row>
    <row r="4" spans="1:5" x14ac:dyDescent="0.3">
      <c r="A4" t="s">
        <v>381</v>
      </c>
      <c r="B4">
        <v>71</v>
      </c>
      <c r="C4">
        <v>5</v>
      </c>
      <c r="D4">
        <v>55</v>
      </c>
      <c r="E4">
        <f t="shared" ref="E4:E67" si="1">B4-C4-D4</f>
        <v>11</v>
      </c>
    </row>
    <row r="5" spans="1:5" x14ac:dyDescent="0.3">
      <c r="A5" t="s">
        <v>380</v>
      </c>
      <c r="B5">
        <v>257</v>
      </c>
      <c r="C5">
        <v>204</v>
      </c>
      <c r="D5">
        <v>51</v>
      </c>
      <c r="E5">
        <f t="shared" si="1"/>
        <v>2</v>
      </c>
    </row>
    <row r="6" spans="1:5" x14ac:dyDescent="0.3">
      <c r="A6" t="s">
        <v>379</v>
      </c>
      <c r="B6">
        <v>4</v>
      </c>
      <c r="C6">
        <v>2</v>
      </c>
      <c r="D6">
        <v>2</v>
      </c>
      <c r="E6">
        <f t="shared" si="1"/>
        <v>0</v>
      </c>
    </row>
    <row r="7" spans="1:5" x14ac:dyDescent="0.3">
      <c r="A7" t="s">
        <v>378</v>
      </c>
      <c r="B7">
        <v>1183</v>
      </c>
      <c r="C7">
        <v>404</v>
      </c>
      <c r="D7">
        <v>662</v>
      </c>
      <c r="E7">
        <f t="shared" si="1"/>
        <v>117</v>
      </c>
    </row>
    <row r="8" spans="1:5" x14ac:dyDescent="0.3">
      <c r="A8" t="s">
        <v>377</v>
      </c>
      <c r="B8">
        <v>4556</v>
      </c>
      <c r="C8">
        <v>2285</v>
      </c>
      <c r="D8">
        <v>2251</v>
      </c>
      <c r="E8">
        <f t="shared" si="1"/>
        <v>20</v>
      </c>
    </row>
    <row r="9" spans="1:5" x14ac:dyDescent="0.3">
      <c r="A9" t="s">
        <v>354</v>
      </c>
      <c r="B9">
        <v>4407</v>
      </c>
      <c r="C9">
        <v>2214</v>
      </c>
      <c r="D9">
        <v>2180</v>
      </c>
      <c r="E9">
        <f t="shared" si="1"/>
        <v>13</v>
      </c>
    </row>
    <row r="10" spans="1:5" x14ac:dyDescent="0.3">
      <c r="A10" t="s">
        <v>376</v>
      </c>
      <c r="B10">
        <v>4298</v>
      </c>
      <c r="C10">
        <v>2169</v>
      </c>
      <c r="D10">
        <v>2128</v>
      </c>
      <c r="E10">
        <f t="shared" si="1"/>
        <v>1</v>
      </c>
    </row>
    <row r="11" spans="1:5" x14ac:dyDescent="0.3">
      <c r="A11" t="s">
        <v>375</v>
      </c>
      <c r="B11">
        <v>24</v>
      </c>
      <c r="C11">
        <v>9</v>
      </c>
      <c r="D11">
        <v>3</v>
      </c>
      <c r="E11">
        <f t="shared" si="1"/>
        <v>12</v>
      </c>
    </row>
    <row r="12" spans="1:5" x14ac:dyDescent="0.3">
      <c r="A12" t="s">
        <v>374</v>
      </c>
      <c r="B12">
        <v>18</v>
      </c>
      <c r="C12">
        <v>7</v>
      </c>
      <c r="D12">
        <v>11</v>
      </c>
      <c r="E12">
        <f t="shared" si="1"/>
        <v>0</v>
      </c>
    </row>
    <row r="13" spans="1:5" x14ac:dyDescent="0.3">
      <c r="A13" t="s">
        <v>373</v>
      </c>
      <c r="B13">
        <v>63</v>
      </c>
      <c r="C13">
        <v>29</v>
      </c>
      <c r="D13">
        <v>34</v>
      </c>
      <c r="E13">
        <f t="shared" si="1"/>
        <v>0</v>
      </c>
    </row>
    <row r="14" spans="1:5" x14ac:dyDescent="0.3">
      <c r="A14" t="s">
        <v>372</v>
      </c>
      <c r="B14">
        <v>0</v>
      </c>
      <c r="C14">
        <v>0</v>
      </c>
      <c r="D14">
        <v>0</v>
      </c>
      <c r="E14">
        <f t="shared" si="1"/>
        <v>0</v>
      </c>
    </row>
    <row r="15" spans="1:5" x14ac:dyDescent="0.3">
      <c r="A15" t="s">
        <v>371</v>
      </c>
      <c r="B15">
        <v>0</v>
      </c>
      <c r="C15">
        <v>0</v>
      </c>
      <c r="D15">
        <v>0</v>
      </c>
      <c r="E15">
        <f t="shared" si="1"/>
        <v>0</v>
      </c>
    </row>
    <row r="16" spans="1:5" x14ac:dyDescent="0.3">
      <c r="A16" t="s">
        <v>370</v>
      </c>
      <c r="B16">
        <v>0</v>
      </c>
      <c r="C16">
        <v>0</v>
      </c>
      <c r="D16">
        <v>0</v>
      </c>
      <c r="E16">
        <f t="shared" si="1"/>
        <v>0</v>
      </c>
    </row>
    <row r="17" spans="1:5" x14ac:dyDescent="0.3">
      <c r="A17" t="s">
        <v>369</v>
      </c>
      <c r="B17">
        <v>4</v>
      </c>
      <c r="C17">
        <v>0</v>
      </c>
      <c r="D17">
        <v>4</v>
      </c>
      <c r="E17">
        <f t="shared" si="1"/>
        <v>0</v>
      </c>
    </row>
    <row r="18" spans="1:5" x14ac:dyDescent="0.3">
      <c r="A18" t="s">
        <v>355</v>
      </c>
      <c r="B18">
        <v>149</v>
      </c>
      <c r="C18">
        <v>71</v>
      </c>
      <c r="D18">
        <v>71</v>
      </c>
      <c r="E18">
        <f t="shared" si="1"/>
        <v>7</v>
      </c>
    </row>
    <row r="19" spans="1:5" x14ac:dyDescent="0.3">
      <c r="A19" t="s">
        <v>368</v>
      </c>
      <c r="B19">
        <v>33</v>
      </c>
      <c r="C19">
        <v>5</v>
      </c>
      <c r="D19">
        <v>20</v>
      </c>
      <c r="E19">
        <f t="shared" si="1"/>
        <v>8</v>
      </c>
    </row>
    <row r="20" spans="1:5" x14ac:dyDescent="0.3">
      <c r="A20" t="s">
        <v>367</v>
      </c>
      <c r="B20">
        <v>7</v>
      </c>
      <c r="C20">
        <v>1</v>
      </c>
      <c r="D20">
        <v>6</v>
      </c>
      <c r="E20">
        <f t="shared" si="1"/>
        <v>0</v>
      </c>
    </row>
    <row r="21" spans="1:5" x14ac:dyDescent="0.3">
      <c r="A21" t="s">
        <v>366</v>
      </c>
      <c r="B21">
        <v>8</v>
      </c>
      <c r="C21">
        <v>6</v>
      </c>
      <c r="D21">
        <v>2</v>
      </c>
      <c r="E21">
        <f t="shared" si="1"/>
        <v>0</v>
      </c>
    </row>
    <row r="22" spans="1:5" x14ac:dyDescent="0.3">
      <c r="A22" t="s">
        <v>365</v>
      </c>
      <c r="B22">
        <v>88</v>
      </c>
      <c r="C22">
        <v>54</v>
      </c>
      <c r="D22">
        <v>34</v>
      </c>
      <c r="E22">
        <f t="shared" si="1"/>
        <v>0</v>
      </c>
    </row>
    <row r="23" spans="1:5" x14ac:dyDescent="0.3">
      <c r="A23" t="s">
        <v>364</v>
      </c>
      <c r="B23">
        <v>0</v>
      </c>
      <c r="C23">
        <v>0</v>
      </c>
      <c r="D23">
        <v>0</v>
      </c>
      <c r="E23">
        <f t="shared" si="1"/>
        <v>0</v>
      </c>
    </row>
    <row r="24" spans="1:5" x14ac:dyDescent="0.3">
      <c r="A24" t="s">
        <v>363</v>
      </c>
      <c r="B24">
        <v>13</v>
      </c>
      <c r="C24">
        <v>4</v>
      </c>
      <c r="D24">
        <v>9</v>
      </c>
      <c r="E24">
        <f t="shared" si="1"/>
        <v>0</v>
      </c>
    </row>
    <row r="25" spans="1:5" x14ac:dyDescent="0.3">
      <c r="A25" t="s">
        <v>362</v>
      </c>
      <c r="B25">
        <v>1003</v>
      </c>
      <c r="C25">
        <v>447</v>
      </c>
      <c r="D25">
        <v>513</v>
      </c>
      <c r="E25">
        <f t="shared" si="1"/>
        <v>43</v>
      </c>
    </row>
    <row r="26" spans="1:5" x14ac:dyDescent="0.3">
      <c r="A26" t="s">
        <v>361</v>
      </c>
      <c r="B26">
        <v>669</v>
      </c>
      <c r="C26">
        <v>295</v>
      </c>
      <c r="D26">
        <v>365</v>
      </c>
      <c r="E26">
        <f t="shared" si="1"/>
        <v>9</v>
      </c>
    </row>
    <row r="27" spans="1:5" x14ac:dyDescent="0.3">
      <c r="A27" t="s">
        <v>360</v>
      </c>
      <c r="B27">
        <v>119</v>
      </c>
      <c r="C27">
        <v>61</v>
      </c>
      <c r="D27">
        <v>58</v>
      </c>
      <c r="E27">
        <f t="shared" si="1"/>
        <v>0</v>
      </c>
    </row>
    <row r="28" spans="1:5" x14ac:dyDescent="0.3">
      <c r="A28" t="s">
        <v>359</v>
      </c>
      <c r="B28">
        <v>69</v>
      </c>
      <c r="C28">
        <v>28</v>
      </c>
      <c r="D28">
        <v>41</v>
      </c>
      <c r="E28">
        <f t="shared" si="1"/>
        <v>0</v>
      </c>
    </row>
    <row r="29" spans="1:5" x14ac:dyDescent="0.3">
      <c r="A29" t="s">
        <v>358</v>
      </c>
      <c r="B29">
        <v>105</v>
      </c>
      <c r="C29">
        <v>58</v>
      </c>
      <c r="D29">
        <v>43</v>
      </c>
      <c r="E29">
        <f t="shared" si="1"/>
        <v>4</v>
      </c>
    </row>
    <row r="30" spans="1:5" x14ac:dyDescent="0.3">
      <c r="A30" t="s">
        <v>357</v>
      </c>
      <c r="B30">
        <v>229</v>
      </c>
      <c r="C30">
        <v>94</v>
      </c>
      <c r="D30">
        <v>105</v>
      </c>
      <c r="E30">
        <f t="shared" si="1"/>
        <v>30</v>
      </c>
    </row>
    <row r="31" spans="1:5" x14ac:dyDescent="0.3">
      <c r="A31" t="s">
        <v>356</v>
      </c>
      <c r="B31">
        <v>255</v>
      </c>
      <c r="C31">
        <v>122</v>
      </c>
      <c r="D31">
        <v>133</v>
      </c>
      <c r="E31">
        <f t="shared" si="1"/>
        <v>0</v>
      </c>
    </row>
    <row r="32" spans="1:5" x14ac:dyDescent="0.3">
      <c r="A32" t="s">
        <v>355</v>
      </c>
      <c r="B32">
        <v>51</v>
      </c>
      <c r="C32">
        <v>23</v>
      </c>
      <c r="D32">
        <v>28</v>
      </c>
      <c r="E32">
        <f t="shared" si="1"/>
        <v>0</v>
      </c>
    </row>
    <row r="33" spans="1:5" x14ac:dyDescent="0.3">
      <c r="A33" t="s">
        <v>354</v>
      </c>
      <c r="B33">
        <v>204</v>
      </c>
      <c r="C33">
        <v>99</v>
      </c>
      <c r="D33">
        <v>105</v>
      </c>
      <c r="E33">
        <f t="shared" si="1"/>
        <v>0</v>
      </c>
    </row>
    <row r="34" spans="1:5" x14ac:dyDescent="0.3">
      <c r="A34" t="s">
        <v>353</v>
      </c>
      <c r="B34">
        <v>1459</v>
      </c>
      <c r="C34">
        <v>662</v>
      </c>
      <c r="D34">
        <v>795</v>
      </c>
      <c r="E34">
        <f t="shared" si="1"/>
        <v>2</v>
      </c>
    </row>
    <row r="35" spans="1:5" x14ac:dyDescent="0.3">
      <c r="A35" t="s">
        <v>352</v>
      </c>
      <c r="B35">
        <v>284</v>
      </c>
      <c r="C35">
        <v>149</v>
      </c>
      <c r="D35">
        <v>134</v>
      </c>
      <c r="E35">
        <f t="shared" si="1"/>
        <v>1</v>
      </c>
    </row>
    <row r="36" spans="1:5" x14ac:dyDescent="0.3">
      <c r="A36" t="s">
        <v>351</v>
      </c>
      <c r="B36">
        <v>177</v>
      </c>
      <c r="C36">
        <v>89</v>
      </c>
      <c r="D36">
        <v>88</v>
      </c>
      <c r="E36">
        <f t="shared" si="1"/>
        <v>0</v>
      </c>
    </row>
    <row r="37" spans="1:5" x14ac:dyDescent="0.3">
      <c r="A37" t="s">
        <v>350</v>
      </c>
      <c r="B37">
        <v>127</v>
      </c>
      <c r="C37">
        <v>67</v>
      </c>
      <c r="D37">
        <v>59</v>
      </c>
      <c r="E37">
        <f t="shared" si="1"/>
        <v>1</v>
      </c>
    </row>
    <row r="38" spans="1:5" x14ac:dyDescent="0.3">
      <c r="A38" t="s">
        <v>349</v>
      </c>
      <c r="B38">
        <v>164</v>
      </c>
      <c r="C38">
        <v>64</v>
      </c>
      <c r="D38">
        <v>100</v>
      </c>
      <c r="E38">
        <f t="shared" si="1"/>
        <v>0</v>
      </c>
    </row>
    <row r="39" spans="1:5" x14ac:dyDescent="0.3">
      <c r="A39" t="s">
        <v>348</v>
      </c>
      <c r="B39">
        <v>221</v>
      </c>
      <c r="C39">
        <v>103</v>
      </c>
      <c r="D39">
        <v>118</v>
      </c>
      <c r="E39">
        <f t="shared" si="1"/>
        <v>0</v>
      </c>
    </row>
    <row r="40" spans="1:5" x14ac:dyDescent="0.3">
      <c r="A40" t="s">
        <v>347</v>
      </c>
      <c r="B40">
        <v>133</v>
      </c>
      <c r="C40">
        <v>68</v>
      </c>
      <c r="D40">
        <v>65</v>
      </c>
      <c r="E40">
        <f t="shared" si="1"/>
        <v>0</v>
      </c>
    </row>
    <row r="41" spans="1:5" x14ac:dyDescent="0.3">
      <c r="A41" t="s">
        <v>346</v>
      </c>
      <c r="B41">
        <v>112</v>
      </c>
      <c r="C41">
        <v>50</v>
      </c>
      <c r="D41">
        <v>62</v>
      </c>
      <c r="E41">
        <f t="shared" si="1"/>
        <v>0</v>
      </c>
    </row>
    <row r="42" spans="1:5" x14ac:dyDescent="0.3">
      <c r="A42" t="s">
        <v>345</v>
      </c>
      <c r="B42">
        <v>2449</v>
      </c>
      <c r="C42">
        <v>1063</v>
      </c>
      <c r="D42">
        <v>1219</v>
      </c>
      <c r="E42">
        <f t="shared" si="1"/>
        <v>167</v>
      </c>
    </row>
    <row r="43" spans="1:5" x14ac:dyDescent="0.3">
      <c r="A43" t="s">
        <v>344</v>
      </c>
      <c r="B43">
        <v>478</v>
      </c>
      <c r="C43">
        <v>250</v>
      </c>
      <c r="D43">
        <v>223</v>
      </c>
      <c r="E43">
        <f t="shared" si="1"/>
        <v>5</v>
      </c>
    </row>
    <row r="44" spans="1:5" x14ac:dyDescent="0.3">
      <c r="A44" t="s">
        <v>343</v>
      </c>
      <c r="B44">
        <v>26</v>
      </c>
      <c r="C44">
        <v>12</v>
      </c>
      <c r="D44">
        <v>14</v>
      </c>
      <c r="E44">
        <f t="shared" si="1"/>
        <v>0</v>
      </c>
    </row>
    <row r="45" spans="1:5" x14ac:dyDescent="0.3">
      <c r="A45" t="s">
        <v>342</v>
      </c>
      <c r="B45">
        <v>1508</v>
      </c>
      <c r="C45">
        <v>642</v>
      </c>
      <c r="D45">
        <v>781</v>
      </c>
      <c r="E45">
        <f t="shared" si="1"/>
        <v>85</v>
      </c>
    </row>
    <row r="46" spans="1:5" x14ac:dyDescent="0.3">
      <c r="A46" t="s">
        <v>341</v>
      </c>
      <c r="B46">
        <v>19</v>
      </c>
      <c r="C46">
        <v>6</v>
      </c>
      <c r="D46">
        <v>13</v>
      </c>
      <c r="E46">
        <f t="shared" si="1"/>
        <v>0</v>
      </c>
    </row>
    <row r="47" spans="1:5" x14ac:dyDescent="0.3">
      <c r="A47" t="s">
        <v>340</v>
      </c>
      <c r="B47">
        <v>418</v>
      </c>
      <c r="C47">
        <v>153</v>
      </c>
      <c r="D47">
        <v>188</v>
      </c>
      <c r="E47">
        <f t="shared" si="1"/>
        <v>77</v>
      </c>
    </row>
    <row r="48" spans="1:5" x14ac:dyDescent="0.3">
      <c r="A48" t="s">
        <v>339</v>
      </c>
      <c r="B48">
        <v>1423</v>
      </c>
      <c r="C48">
        <v>709</v>
      </c>
      <c r="D48">
        <v>660</v>
      </c>
      <c r="E48">
        <f t="shared" si="1"/>
        <v>54</v>
      </c>
    </row>
    <row r="50" spans="1:5" x14ac:dyDescent="0.3">
      <c r="A50" t="s">
        <v>326</v>
      </c>
      <c r="B50">
        <f>B3-B97</f>
        <v>7901</v>
      </c>
      <c r="C50">
        <f t="shared" ref="C50:D50" si="2">C3-C97</f>
        <v>3667</v>
      </c>
      <c r="D50">
        <f t="shared" si="2"/>
        <v>3947</v>
      </c>
      <c r="E50">
        <f t="shared" si="1"/>
        <v>287</v>
      </c>
    </row>
    <row r="51" spans="1:5" x14ac:dyDescent="0.3">
      <c r="A51" t="s">
        <v>381</v>
      </c>
      <c r="B51">
        <f t="shared" ref="B51:D51" si="3">B4-B98</f>
        <v>59</v>
      </c>
      <c r="C51">
        <f t="shared" si="3"/>
        <v>5</v>
      </c>
      <c r="D51">
        <f t="shared" si="3"/>
        <v>44</v>
      </c>
      <c r="E51">
        <f t="shared" si="1"/>
        <v>10</v>
      </c>
    </row>
    <row r="52" spans="1:5" x14ac:dyDescent="0.3">
      <c r="A52" t="s">
        <v>380</v>
      </c>
      <c r="B52">
        <f t="shared" ref="B52:D52" si="4">B5-B99</f>
        <v>251</v>
      </c>
      <c r="C52">
        <f t="shared" si="4"/>
        <v>201</v>
      </c>
      <c r="D52">
        <f t="shared" si="4"/>
        <v>48</v>
      </c>
      <c r="E52">
        <f t="shared" si="1"/>
        <v>2</v>
      </c>
    </row>
    <row r="53" spans="1:5" x14ac:dyDescent="0.3">
      <c r="A53" t="s">
        <v>379</v>
      </c>
      <c r="B53">
        <f t="shared" ref="B53:D53" si="5">B6-B100</f>
        <v>3</v>
      </c>
      <c r="C53">
        <f t="shared" si="5"/>
        <v>1</v>
      </c>
      <c r="D53">
        <f t="shared" si="5"/>
        <v>2</v>
      </c>
      <c r="E53">
        <f t="shared" si="1"/>
        <v>0</v>
      </c>
    </row>
    <row r="54" spans="1:5" x14ac:dyDescent="0.3">
      <c r="A54" t="s">
        <v>378</v>
      </c>
      <c r="B54">
        <f t="shared" ref="B54:D54" si="6">B7-B101</f>
        <v>1100</v>
      </c>
      <c r="C54">
        <f t="shared" si="6"/>
        <v>368</v>
      </c>
      <c r="D54">
        <f t="shared" si="6"/>
        <v>621</v>
      </c>
      <c r="E54">
        <f t="shared" si="1"/>
        <v>111</v>
      </c>
    </row>
    <row r="55" spans="1:5" x14ac:dyDescent="0.3">
      <c r="A55" t="s">
        <v>377</v>
      </c>
      <c r="B55">
        <f t="shared" ref="B55:D55" si="7">B8-B102</f>
        <v>2138</v>
      </c>
      <c r="C55">
        <f t="shared" si="7"/>
        <v>1120</v>
      </c>
      <c r="D55">
        <f t="shared" si="7"/>
        <v>1015</v>
      </c>
      <c r="E55">
        <f t="shared" si="1"/>
        <v>3</v>
      </c>
    </row>
    <row r="56" spans="1:5" x14ac:dyDescent="0.3">
      <c r="A56" t="s">
        <v>354</v>
      </c>
      <c r="B56">
        <f t="shared" ref="B56:D56" si="8">B9-B103</f>
        <v>2012</v>
      </c>
      <c r="C56">
        <f t="shared" si="8"/>
        <v>1058</v>
      </c>
      <c r="D56">
        <f t="shared" si="8"/>
        <v>953</v>
      </c>
      <c r="E56">
        <f t="shared" si="1"/>
        <v>1</v>
      </c>
    </row>
    <row r="57" spans="1:5" x14ac:dyDescent="0.3">
      <c r="A57" t="s">
        <v>376</v>
      </c>
      <c r="B57">
        <f t="shared" ref="B57:D57" si="9">B10-B104</f>
        <v>1958</v>
      </c>
      <c r="C57">
        <f t="shared" si="9"/>
        <v>1033</v>
      </c>
      <c r="D57">
        <f t="shared" si="9"/>
        <v>924</v>
      </c>
      <c r="E57">
        <f t="shared" si="1"/>
        <v>1</v>
      </c>
    </row>
    <row r="58" spans="1:5" x14ac:dyDescent="0.3">
      <c r="A58" t="s">
        <v>375</v>
      </c>
      <c r="B58">
        <f t="shared" ref="B58:D58" si="10">B11-B105</f>
        <v>7</v>
      </c>
      <c r="C58">
        <f t="shared" si="10"/>
        <v>6</v>
      </c>
      <c r="D58">
        <f t="shared" si="10"/>
        <v>1</v>
      </c>
      <c r="E58">
        <f t="shared" si="1"/>
        <v>0</v>
      </c>
    </row>
    <row r="59" spans="1:5" x14ac:dyDescent="0.3">
      <c r="A59" t="s">
        <v>374</v>
      </c>
      <c r="B59">
        <f t="shared" ref="B59:D59" si="11">B12-B106</f>
        <v>5</v>
      </c>
      <c r="C59">
        <f t="shared" si="11"/>
        <v>2</v>
      </c>
      <c r="D59">
        <f t="shared" si="11"/>
        <v>3</v>
      </c>
      <c r="E59">
        <f t="shared" si="1"/>
        <v>0</v>
      </c>
    </row>
    <row r="60" spans="1:5" x14ac:dyDescent="0.3">
      <c r="A60" t="s">
        <v>373</v>
      </c>
      <c r="B60">
        <f t="shared" ref="B60:D60" si="12">B13-B107</f>
        <v>39</v>
      </c>
      <c r="C60">
        <f t="shared" si="12"/>
        <v>17</v>
      </c>
      <c r="D60">
        <f t="shared" si="12"/>
        <v>22</v>
      </c>
      <c r="E60">
        <f t="shared" si="1"/>
        <v>0</v>
      </c>
    </row>
    <row r="61" spans="1:5" x14ac:dyDescent="0.3">
      <c r="A61" t="s">
        <v>372</v>
      </c>
      <c r="B61">
        <f t="shared" ref="B61:D61" si="13">B14-B108</f>
        <v>0</v>
      </c>
      <c r="C61">
        <f t="shared" si="13"/>
        <v>0</v>
      </c>
      <c r="D61">
        <f t="shared" si="13"/>
        <v>0</v>
      </c>
      <c r="E61">
        <f t="shared" si="1"/>
        <v>0</v>
      </c>
    </row>
    <row r="62" spans="1:5" x14ac:dyDescent="0.3">
      <c r="A62" t="s">
        <v>371</v>
      </c>
      <c r="B62">
        <f t="shared" ref="B62:D62" si="14">B15-B109</f>
        <v>0</v>
      </c>
      <c r="C62">
        <f t="shared" si="14"/>
        <v>0</v>
      </c>
      <c r="D62">
        <f t="shared" si="14"/>
        <v>0</v>
      </c>
      <c r="E62">
        <f t="shared" si="1"/>
        <v>0</v>
      </c>
    </row>
    <row r="63" spans="1:5" x14ac:dyDescent="0.3">
      <c r="A63" t="s">
        <v>370</v>
      </c>
      <c r="B63">
        <f t="shared" ref="B63:D63" si="15">B16-B110</f>
        <v>0</v>
      </c>
      <c r="C63">
        <f t="shared" si="15"/>
        <v>0</v>
      </c>
      <c r="D63">
        <f t="shared" si="15"/>
        <v>0</v>
      </c>
      <c r="E63">
        <f t="shared" si="1"/>
        <v>0</v>
      </c>
    </row>
    <row r="64" spans="1:5" x14ac:dyDescent="0.3">
      <c r="A64" t="s">
        <v>369</v>
      </c>
      <c r="B64">
        <f t="shared" ref="B64:D64" si="16">B17-B111</f>
        <v>3</v>
      </c>
      <c r="C64">
        <f t="shared" si="16"/>
        <v>0</v>
      </c>
      <c r="D64">
        <f t="shared" si="16"/>
        <v>3</v>
      </c>
      <c r="E64">
        <f t="shared" si="1"/>
        <v>0</v>
      </c>
    </row>
    <row r="65" spans="1:5" x14ac:dyDescent="0.3">
      <c r="A65" t="s">
        <v>355</v>
      </c>
      <c r="B65">
        <f t="shared" ref="B65:D65" si="17">B18-B112</f>
        <v>126</v>
      </c>
      <c r="C65">
        <f t="shared" si="17"/>
        <v>62</v>
      </c>
      <c r="D65">
        <f t="shared" si="17"/>
        <v>62</v>
      </c>
      <c r="E65">
        <f t="shared" si="1"/>
        <v>2</v>
      </c>
    </row>
    <row r="66" spans="1:5" x14ac:dyDescent="0.3">
      <c r="A66" t="s">
        <v>368</v>
      </c>
      <c r="B66">
        <f t="shared" ref="B66:D66" si="18">B19-B113</f>
        <v>23</v>
      </c>
      <c r="C66">
        <f t="shared" si="18"/>
        <v>4</v>
      </c>
      <c r="D66">
        <f t="shared" si="18"/>
        <v>16</v>
      </c>
      <c r="E66">
        <f t="shared" si="1"/>
        <v>3</v>
      </c>
    </row>
    <row r="67" spans="1:5" x14ac:dyDescent="0.3">
      <c r="A67" t="s">
        <v>367</v>
      </c>
      <c r="B67">
        <f t="shared" ref="B67:D67" si="19">B20-B114</f>
        <v>7</v>
      </c>
      <c r="C67">
        <f t="shared" si="19"/>
        <v>1</v>
      </c>
      <c r="D67">
        <f t="shared" si="19"/>
        <v>6</v>
      </c>
      <c r="E67">
        <f t="shared" si="1"/>
        <v>0</v>
      </c>
    </row>
    <row r="68" spans="1:5" x14ac:dyDescent="0.3">
      <c r="A68" t="s">
        <v>366</v>
      </c>
      <c r="B68">
        <f t="shared" ref="B68:D68" si="20">B21-B115</f>
        <v>7</v>
      </c>
      <c r="C68">
        <f t="shared" si="20"/>
        <v>5</v>
      </c>
      <c r="D68">
        <f t="shared" si="20"/>
        <v>2</v>
      </c>
      <c r="E68">
        <f t="shared" ref="E68:E131" si="21">B68-C68-D68</f>
        <v>0</v>
      </c>
    </row>
    <row r="69" spans="1:5" x14ac:dyDescent="0.3">
      <c r="A69" t="s">
        <v>365</v>
      </c>
      <c r="B69">
        <f t="shared" ref="B69:D69" si="22">B22-B116</f>
        <v>81</v>
      </c>
      <c r="C69">
        <f t="shared" si="22"/>
        <v>48</v>
      </c>
      <c r="D69">
        <f t="shared" si="22"/>
        <v>33</v>
      </c>
      <c r="E69">
        <f t="shared" si="21"/>
        <v>0</v>
      </c>
    </row>
    <row r="70" spans="1:5" x14ac:dyDescent="0.3">
      <c r="A70" t="s">
        <v>364</v>
      </c>
      <c r="B70">
        <f t="shared" ref="B70:D70" si="23">B23-B117</f>
        <v>0</v>
      </c>
      <c r="C70">
        <f t="shared" si="23"/>
        <v>0</v>
      </c>
      <c r="D70">
        <f t="shared" si="23"/>
        <v>0</v>
      </c>
      <c r="E70">
        <f t="shared" si="21"/>
        <v>0</v>
      </c>
    </row>
    <row r="71" spans="1:5" x14ac:dyDescent="0.3">
      <c r="A71" t="s">
        <v>363</v>
      </c>
      <c r="B71">
        <f t="shared" ref="B71:D71" si="24">B24-B118</f>
        <v>8</v>
      </c>
      <c r="C71">
        <f t="shared" si="24"/>
        <v>3</v>
      </c>
      <c r="D71">
        <f t="shared" si="24"/>
        <v>5</v>
      </c>
      <c r="E71">
        <f t="shared" si="21"/>
        <v>0</v>
      </c>
    </row>
    <row r="72" spans="1:5" x14ac:dyDescent="0.3">
      <c r="A72" t="s">
        <v>362</v>
      </c>
      <c r="B72">
        <f t="shared" ref="B72:D72" si="25">B25-B119</f>
        <v>847</v>
      </c>
      <c r="C72">
        <f t="shared" si="25"/>
        <v>383</v>
      </c>
      <c r="D72">
        <f t="shared" si="25"/>
        <v>426</v>
      </c>
      <c r="E72">
        <f t="shared" si="21"/>
        <v>38</v>
      </c>
    </row>
    <row r="73" spans="1:5" x14ac:dyDescent="0.3">
      <c r="A73" t="s">
        <v>361</v>
      </c>
      <c r="B73">
        <f t="shared" ref="B73:D73" si="26">B26-B120</f>
        <v>562</v>
      </c>
      <c r="C73">
        <f t="shared" si="26"/>
        <v>254</v>
      </c>
      <c r="D73">
        <f t="shared" si="26"/>
        <v>303</v>
      </c>
      <c r="E73">
        <f t="shared" si="21"/>
        <v>5</v>
      </c>
    </row>
    <row r="74" spans="1:5" x14ac:dyDescent="0.3">
      <c r="A74" t="s">
        <v>360</v>
      </c>
      <c r="B74">
        <f t="shared" ref="B74:D74" si="27">B27-B121</f>
        <v>118</v>
      </c>
      <c r="C74">
        <f t="shared" si="27"/>
        <v>61</v>
      </c>
      <c r="D74">
        <f t="shared" si="27"/>
        <v>57</v>
      </c>
      <c r="E74">
        <f t="shared" si="21"/>
        <v>0</v>
      </c>
    </row>
    <row r="75" spans="1:5" x14ac:dyDescent="0.3">
      <c r="A75" t="s">
        <v>359</v>
      </c>
      <c r="B75">
        <f t="shared" ref="B75:D75" si="28">B28-B122</f>
        <v>69</v>
      </c>
      <c r="C75">
        <f t="shared" si="28"/>
        <v>28</v>
      </c>
      <c r="D75">
        <f t="shared" si="28"/>
        <v>41</v>
      </c>
      <c r="E75">
        <f t="shared" si="21"/>
        <v>0</v>
      </c>
    </row>
    <row r="76" spans="1:5" x14ac:dyDescent="0.3">
      <c r="A76" t="s">
        <v>358</v>
      </c>
      <c r="B76">
        <f t="shared" ref="B76:D76" si="29">B29-B123</f>
        <v>81</v>
      </c>
      <c r="C76">
        <f t="shared" si="29"/>
        <v>44</v>
      </c>
      <c r="D76">
        <f t="shared" si="29"/>
        <v>33</v>
      </c>
      <c r="E76">
        <f t="shared" si="21"/>
        <v>4</v>
      </c>
    </row>
    <row r="77" spans="1:5" x14ac:dyDescent="0.3">
      <c r="A77" t="s">
        <v>357</v>
      </c>
      <c r="B77">
        <f t="shared" ref="B77:D77" si="30">B30-B124</f>
        <v>204</v>
      </c>
      <c r="C77">
        <f t="shared" si="30"/>
        <v>85</v>
      </c>
      <c r="D77">
        <f t="shared" si="30"/>
        <v>90</v>
      </c>
      <c r="E77">
        <f t="shared" si="21"/>
        <v>29</v>
      </c>
    </row>
    <row r="78" spans="1:5" x14ac:dyDescent="0.3">
      <c r="A78" t="s">
        <v>356</v>
      </c>
      <c r="B78">
        <f t="shared" ref="B78:D78" si="31">B31-B125</f>
        <v>199</v>
      </c>
      <c r="C78">
        <f t="shared" si="31"/>
        <v>93</v>
      </c>
      <c r="D78">
        <f t="shared" si="31"/>
        <v>106</v>
      </c>
      <c r="E78">
        <f t="shared" si="21"/>
        <v>0</v>
      </c>
    </row>
    <row r="79" spans="1:5" x14ac:dyDescent="0.3">
      <c r="A79" t="s">
        <v>355</v>
      </c>
      <c r="B79">
        <f t="shared" ref="B79:D79" si="32">B32-B126</f>
        <v>43</v>
      </c>
      <c r="C79">
        <f t="shared" si="32"/>
        <v>18</v>
      </c>
      <c r="D79">
        <f t="shared" si="32"/>
        <v>25</v>
      </c>
      <c r="E79">
        <f t="shared" si="21"/>
        <v>0</v>
      </c>
    </row>
    <row r="80" spans="1:5" x14ac:dyDescent="0.3">
      <c r="A80" t="s">
        <v>354</v>
      </c>
      <c r="B80">
        <f t="shared" ref="B80:D80" si="33">B33-B127</f>
        <v>156</v>
      </c>
      <c r="C80">
        <f t="shared" si="33"/>
        <v>75</v>
      </c>
      <c r="D80">
        <f t="shared" si="33"/>
        <v>81</v>
      </c>
      <c r="E80">
        <f t="shared" si="21"/>
        <v>0</v>
      </c>
    </row>
    <row r="81" spans="1:5" x14ac:dyDescent="0.3">
      <c r="A81" t="s">
        <v>353</v>
      </c>
      <c r="B81">
        <f t="shared" ref="B81:D81" si="34">B34-B128</f>
        <v>740</v>
      </c>
      <c r="C81">
        <f t="shared" si="34"/>
        <v>324</v>
      </c>
      <c r="D81">
        <f t="shared" si="34"/>
        <v>416</v>
      </c>
      <c r="E81">
        <f t="shared" si="21"/>
        <v>0</v>
      </c>
    </row>
    <row r="82" spans="1:5" x14ac:dyDescent="0.3">
      <c r="A82" t="s">
        <v>352</v>
      </c>
      <c r="B82">
        <f t="shared" ref="B82:D82" si="35">B35-B129</f>
        <v>105</v>
      </c>
      <c r="C82">
        <f t="shared" si="35"/>
        <v>51</v>
      </c>
      <c r="D82">
        <f t="shared" si="35"/>
        <v>54</v>
      </c>
      <c r="E82">
        <f t="shared" si="21"/>
        <v>0</v>
      </c>
    </row>
    <row r="83" spans="1:5" x14ac:dyDescent="0.3">
      <c r="A83" t="s">
        <v>351</v>
      </c>
      <c r="B83">
        <f t="shared" ref="B83:D83" si="36">B36-B130</f>
        <v>52</v>
      </c>
      <c r="C83">
        <f t="shared" si="36"/>
        <v>22</v>
      </c>
      <c r="D83">
        <f t="shared" si="36"/>
        <v>30</v>
      </c>
      <c r="E83">
        <f t="shared" si="21"/>
        <v>0</v>
      </c>
    </row>
    <row r="84" spans="1:5" x14ac:dyDescent="0.3">
      <c r="A84" t="s">
        <v>350</v>
      </c>
      <c r="B84">
        <f t="shared" ref="B84:D84" si="37">B37-B131</f>
        <v>99</v>
      </c>
      <c r="C84">
        <f t="shared" si="37"/>
        <v>55</v>
      </c>
      <c r="D84">
        <f t="shared" si="37"/>
        <v>43</v>
      </c>
      <c r="E84">
        <f t="shared" si="21"/>
        <v>1</v>
      </c>
    </row>
    <row r="85" spans="1:5" x14ac:dyDescent="0.3">
      <c r="A85" t="s">
        <v>349</v>
      </c>
      <c r="B85">
        <f t="shared" ref="B85:D85" si="38">B38-B132</f>
        <v>145</v>
      </c>
      <c r="C85">
        <f t="shared" si="38"/>
        <v>57</v>
      </c>
      <c r="D85">
        <f t="shared" si="38"/>
        <v>88</v>
      </c>
      <c r="E85">
        <f t="shared" si="21"/>
        <v>0</v>
      </c>
    </row>
    <row r="86" spans="1:5" x14ac:dyDescent="0.3">
      <c r="A86" t="s">
        <v>348</v>
      </c>
      <c r="B86">
        <f t="shared" ref="B86:D86" si="39">B39-B133</f>
        <v>87</v>
      </c>
      <c r="C86">
        <f t="shared" si="39"/>
        <v>46</v>
      </c>
      <c r="D86">
        <f t="shared" si="39"/>
        <v>41</v>
      </c>
      <c r="E86">
        <f t="shared" si="21"/>
        <v>0</v>
      </c>
    </row>
    <row r="87" spans="1:5" x14ac:dyDescent="0.3">
      <c r="A87" t="s">
        <v>347</v>
      </c>
      <c r="B87">
        <f t="shared" ref="B87:D87" si="40">B40-B134</f>
        <v>63</v>
      </c>
      <c r="C87">
        <f t="shared" si="40"/>
        <v>33</v>
      </c>
      <c r="D87">
        <f t="shared" si="40"/>
        <v>30</v>
      </c>
      <c r="E87">
        <f t="shared" si="21"/>
        <v>0</v>
      </c>
    </row>
    <row r="88" spans="1:5" x14ac:dyDescent="0.3">
      <c r="A88" t="s">
        <v>346</v>
      </c>
      <c r="B88">
        <f t="shared" ref="B88:D88" si="41">B41-B135</f>
        <v>91</v>
      </c>
      <c r="C88">
        <f t="shared" si="41"/>
        <v>36</v>
      </c>
      <c r="D88">
        <f t="shared" si="41"/>
        <v>55</v>
      </c>
      <c r="E88">
        <f t="shared" si="21"/>
        <v>0</v>
      </c>
    </row>
    <row r="89" spans="1:5" x14ac:dyDescent="0.3">
      <c r="A89" t="s">
        <v>345</v>
      </c>
      <c r="B89">
        <f t="shared" ref="B89:D89" si="42">B42-B136</f>
        <v>1122</v>
      </c>
      <c r="C89">
        <f t="shared" si="42"/>
        <v>485</v>
      </c>
      <c r="D89">
        <f t="shared" si="42"/>
        <v>565</v>
      </c>
      <c r="E89">
        <f t="shared" si="21"/>
        <v>72</v>
      </c>
    </row>
    <row r="90" spans="1:5" x14ac:dyDescent="0.3">
      <c r="A90" t="s">
        <v>344</v>
      </c>
      <c r="B90">
        <f t="shared" ref="B90:D90" si="43">B43-B137</f>
        <v>190</v>
      </c>
      <c r="C90">
        <f t="shared" si="43"/>
        <v>102</v>
      </c>
      <c r="D90">
        <f t="shared" si="43"/>
        <v>87</v>
      </c>
      <c r="E90">
        <f t="shared" si="21"/>
        <v>1</v>
      </c>
    </row>
    <row r="91" spans="1:5" x14ac:dyDescent="0.3">
      <c r="A91" t="s">
        <v>343</v>
      </c>
      <c r="B91">
        <f t="shared" ref="B91:D91" si="44">B44-B138</f>
        <v>11</v>
      </c>
      <c r="C91">
        <f t="shared" si="44"/>
        <v>5</v>
      </c>
      <c r="D91">
        <f t="shared" si="44"/>
        <v>6</v>
      </c>
      <c r="E91">
        <f t="shared" si="21"/>
        <v>0</v>
      </c>
    </row>
    <row r="92" spans="1:5" x14ac:dyDescent="0.3">
      <c r="A92" t="s">
        <v>342</v>
      </c>
      <c r="B92">
        <f t="shared" ref="B92:D92" si="45">B45-B139</f>
        <v>679</v>
      </c>
      <c r="C92">
        <f t="shared" si="45"/>
        <v>289</v>
      </c>
      <c r="D92">
        <f t="shared" si="45"/>
        <v>347</v>
      </c>
      <c r="E92">
        <f t="shared" si="21"/>
        <v>43</v>
      </c>
    </row>
    <row r="93" spans="1:5" x14ac:dyDescent="0.3">
      <c r="A93" t="s">
        <v>341</v>
      </c>
      <c r="B93">
        <f t="shared" ref="B93:D93" si="46">B46-B140</f>
        <v>16</v>
      </c>
      <c r="C93">
        <f t="shared" si="46"/>
        <v>5</v>
      </c>
      <c r="D93">
        <f t="shared" si="46"/>
        <v>11</v>
      </c>
      <c r="E93">
        <f t="shared" si="21"/>
        <v>0</v>
      </c>
    </row>
    <row r="94" spans="1:5" x14ac:dyDescent="0.3">
      <c r="A94" t="s">
        <v>340</v>
      </c>
      <c r="B94">
        <f t="shared" ref="B94:D94" si="47">B47-B141</f>
        <v>226</v>
      </c>
      <c r="C94">
        <f t="shared" si="47"/>
        <v>84</v>
      </c>
      <c r="D94">
        <f t="shared" si="47"/>
        <v>114</v>
      </c>
      <c r="E94">
        <f t="shared" si="21"/>
        <v>28</v>
      </c>
    </row>
    <row r="95" spans="1:5" x14ac:dyDescent="0.3">
      <c r="A95" t="s">
        <v>339</v>
      </c>
      <c r="B95">
        <f t="shared" ref="B95:D95" si="48">B48-B142</f>
        <v>968</v>
      </c>
      <c r="C95">
        <f t="shared" si="48"/>
        <v>471</v>
      </c>
      <c r="D95">
        <f t="shared" si="48"/>
        <v>447</v>
      </c>
      <c r="E95">
        <f t="shared" si="21"/>
        <v>50</v>
      </c>
    </row>
    <row r="97" spans="1:5" x14ac:dyDescent="0.3">
      <c r="A97" t="s">
        <v>325</v>
      </c>
      <c r="B97">
        <f>SUM(B98:B102)+B119+B125+B128+SUM(B130:B136) - B134+B142</f>
        <v>5560</v>
      </c>
      <c r="C97">
        <f t="shared" ref="C97" si="49">SUM(C98:C102)+C119+C125+C128+SUM(C130:C136) - C134+C142</f>
        <v>2609</v>
      </c>
      <c r="D97">
        <f t="shared" ref="D97" si="50">SUM(D98:D102)+D119+D125+D128+SUM(D130:D136) - D134+D142</f>
        <v>2821</v>
      </c>
      <c r="E97">
        <f t="shared" si="21"/>
        <v>130</v>
      </c>
    </row>
    <row r="98" spans="1:5" x14ac:dyDescent="0.3">
      <c r="A98" t="s">
        <v>381</v>
      </c>
      <c r="B98">
        <v>12</v>
      </c>
      <c r="C98">
        <v>0</v>
      </c>
      <c r="D98">
        <v>11</v>
      </c>
      <c r="E98">
        <f t="shared" si="21"/>
        <v>1</v>
      </c>
    </row>
    <row r="99" spans="1:5" x14ac:dyDescent="0.3">
      <c r="A99" t="s">
        <v>380</v>
      </c>
      <c r="B99">
        <v>6</v>
      </c>
      <c r="C99">
        <v>3</v>
      </c>
      <c r="D99">
        <v>3</v>
      </c>
      <c r="E99">
        <f t="shared" si="21"/>
        <v>0</v>
      </c>
    </row>
    <row r="100" spans="1:5" x14ac:dyDescent="0.3">
      <c r="A100" t="s">
        <v>379</v>
      </c>
      <c r="B100">
        <v>1</v>
      </c>
      <c r="C100">
        <v>1</v>
      </c>
      <c r="D100">
        <v>0</v>
      </c>
      <c r="E100">
        <f t="shared" si="21"/>
        <v>0</v>
      </c>
    </row>
    <row r="101" spans="1:5" x14ac:dyDescent="0.3">
      <c r="A101" t="s">
        <v>378</v>
      </c>
      <c r="B101">
        <v>83</v>
      </c>
      <c r="C101">
        <v>36</v>
      </c>
      <c r="D101">
        <v>41</v>
      </c>
      <c r="E101">
        <f t="shared" si="21"/>
        <v>6</v>
      </c>
    </row>
    <row r="102" spans="1:5" x14ac:dyDescent="0.3">
      <c r="A102" t="s">
        <v>377</v>
      </c>
      <c r="B102">
        <v>2418</v>
      </c>
      <c r="C102">
        <v>1165</v>
      </c>
      <c r="D102">
        <v>1236</v>
      </c>
      <c r="E102">
        <f t="shared" si="21"/>
        <v>17</v>
      </c>
    </row>
    <row r="103" spans="1:5" x14ac:dyDescent="0.3">
      <c r="A103" t="s">
        <v>354</v>
      </c>
      <c r="B103">
        <v>2395</v>
      </c>
      <c r="C103">
        <v>1156</v>
      </c>
      <c r="D103">
        <v>1227</v>
      </c>
      <c r="E103">
        <f t="shared" si="21"/>
        <v>12</v>
      </c>
    </row>
    <row r="104" spans="1:5" x14ac:dyDescent="0.3">
      <c r="A104" t="s">
        <v>376</v>
      </c>
      <c r="B104">
        <v>2340</v>
      </c>
      <c r="C104">
        <v>1136</v>
      </c>
      <c r="D104">
        <v>1204</v>
      </c>
      <c r="E104">
        <f t="shared" si="21"/>
        <v>0</v>
      </c>
    </row>
    <row r="105" spans="1:5" x14ac:dyDescent="0.3">
      <c r="A105" t="s">
        <v>375</v>
      </c>
      <c r="B105">
        <v>17</v>
      </c>
      <c r="C105">
        <v>3</v>
      </c>
      <c r="D105">
        <v>2</v>
      </c>
      <c r="E105">
        <f t="shared" si="21"/>
        <v>12</v>
      </c>
    </row>
    <row r="106" spans="1:5" x14ac:dyDescent="0.3">
      <c r="A106" t="s">
        <v>374</v>
      </c>
      <c r="B106">
        <v>13</v>
      </c>
      <c r="C106">
        <v>5</v>
      </c>
      <c r="D106">
        <v>8</v>
      </c>
      <c r="E106">
        <f t="shared" si="21"/>
        <v>0</v>
      </c>
    </row>
    <row r="107" spans="1:5" x14ac:dyDescent="0.3">
      <c r="A107" t="s">
        <v>373</v>
      </c>
      <c r="B107">
        <v>24</v>
      </c>
      <c r="C107">
        <v>12</v>
      </c>
      <c r="D107">
        <v>12</v>
      </c>
      <c r="E107">
        <f t="shared" si="21"/>
        <v>0</v>
      </c>
    </row>
    <row r="108" spans="1:5" x14ac:dyDescent="0.3">
      <c r="A108" t="s">
        <v>372</v>
      </c>
      <c r="B108">
        <v>0</v>
      </c>
      <c r="C108">
        <v>0</v>
      </c>
      <c r="D108">
        <v>0</v>
      </c>
      <c r="E108">
        <f t="shared" si="21"/>
        <v>0</v>
      </c>
    </row>
    <row r="109" spans="1:5" x14ac:dyDescent="0.3">
      <c r="A109" t="s">
        <v>371</v>
      </c>
      <c r="B109">
        <v>0</v>
      </c>
      <c r="C109">
        <v>0</v>
      </c>
      <c r="D109">
        <v>0</v>
      </c>
      <c r="E109">
        <f t="shared" si="21"/>
        <v>0</v>
      </c>
    </row>
    <row r="110" spans="1:5" x14ac:dyDescent="0.3">
      <c r="A110" t="s">
        <v>370</v>
      </c>
      <c r="B110">
        <v>0</v>
      </c>
      <c r="C110">
        <v>0</v>
      </c>
      <c r="D110">
        <v>0</v>
      </c>
      <c r="E110">
        <f t="shared" si="21"/>
        <v>0</v>
      </c>
    </row>
    <row r="111" spans="1:5" x14ac:dyDescent="0.3">
      <c r="A111" t="s">
        <v>369</v>
      </c>
      <c r="B111">
        <v>1</v>
      </c>
      <c r="C111">
        <v>0</v>
      </c>
      <c r="D111">
        <v>1</v>
      </c>
      <c r="E111">
        <f t="shared" si="21"/>
        <v>0</v>
      </c>
    </row>
    <row r="112" spans="1:5" x14ac:dyDescent="0.3">
      <c r="A112" t="s">
        <v>355</v>
      </c>
      <c r="B112">
        <v>23</v>
      </c>
      <c r="C112">
        <v>9</v>
      </c>
      <c r="D112">
        <v>9</v>
      </c>
      <c r="E112">
        <f t="shared" si="21"/>
        <v>5</v>
      </c>
    </row>
    <row r="113" spans="1:5" x14ac:dyDescent="0.3">
      <c r="A113" t="s">
        <v>368</v>
      </c>
      <c r="B113">
        <v>10</v>
      </c>
      <c r="C113">
        <v>1</v>
      </c>
      <c r="D113">
        <v>4</v>
      </c>
      <c r="E113">
        <f t="shared" si="21"/>
        <v>5</v>
      </c>
    </row>
    <row r="114" spans="1:5" x14ac:dyDescent="0.3">
      <c r="A114" t="s">
        <v>367</v>
      </c>
      <c r="B114">
        <v>0</v>
      </c>
      <c r="C114">
        <v>0</v>
      </c>
      <c r="D114">
        <v>0</v>
      </c>
      <c r="E114">
        <f t="shared" si="21"/>
        <v>0</v>
      </c>
    </row>
    <row r="115" spans="1:5" x14ac:dyDescent="0.3">
      <c r="A115" t="s">
        <v>366</v>
      </c>
      <c r="B115">
        <v>1</v>
      </c>
      <c r="C115">
        <v>1</v>
      </c>
      <c r="D115">
        <v>0</v>
      </c>
      <c r="E115">
        <f t="shared" si="21"/>
        <v>0</v>
      </c>
    </row>
    <row r="116" spans="1:5" x14ac:dyDescent="0.3">
      <c r="A116" t="s">
        <v>365</v>
      </c>
      <c r="B116">
        <v>7</v>
      </c>
      <c r="C116">
        <v>6</v>
      </c>
      <c r="D116">
        <v>1</v>
      </c>
      <c r="E116">
        <f t="shared" si="21"/>
        <v>0</v>
      </c>
    </row>
    <row r="117" spans="1:5" x14ac:dyDescent="0.3">
      <c r="A117" t="s">
        <v>364</v>
      </c>
      <c r="B117">
        <v>0</v>
      </c>
      <c r="C117">
        <v>0</v>
      </c>
      <c r="D117">
        <v>0</v>
      </c>
      <c r="E117">
        <f t="shared" si="21"/>
        <v>0</v>
      </c>
    </row>
    <row r="118" spans="1:5" x14ac:dyDescent="0.3">
      <c r="A118" t="s">
        <v>363</v>
      </c>
      <c r="B118">
        <v>5</v>
      </c>
      <c r="C118">
        <v>1</v>
      </c>
      <c r="D118">
        <v>4</v>
      </c>
      <c r="E118">
        <f t="shared" si="21"/>
        <v>0</v>
      </c>
    </row>
    <row r="119" spans="1:5" x14ac:dyDescent="0.3">
      <c r="A119" t="s">
        <v>362</v>
      </c>
      <c r="B119">
        <v>156</v>
      </c>
      <c r="C119">
        <v>64</v>
      </c>
      <c r="D119">
        <v>87</v>
      </c>
      <c r="E119">
        <f t="shared" si="21"/>
        <v>5</v>
      </c>
    </row>
    <row r="120" spans="1:5" x14ac:dyDescent="0.3">
      <c r="A120" t="s">
        <v>361</v>
      </c>
      <c r="B120">
        <v>107</v>
      </c>
      <c r="C120">
        <v>41</v>
      </c>
      <c r="D120">
        <v>62</v>
      </c>
      <c r="E120">
        <f t="shared" si="21"/>
        <v>4</v>
      </c>
    </row>
    <row r="121" spans="1:5" x14ac:dyDescent="0.3">
      <c r="A121" t="s">
        <v>360</v>
      </c>
      <c r="B121">
        <v>1</v>
      </c>
      <c r="C121">
        <v>0</v>
      </c>
      <c r="D121">
        <v>1</v>
      </c>
      <c r="E121">
        <f t="shared" si="21"/>
        <v>0</v>
      </c>
    </row>
    <row r="122" spans="1:5" x14ac:dyDescent="0.3">
      <c r="A122" t="s">
        <v>359</v>
      </c>
      <c r="B122">
        <v>0</v>
      </c>
      <c r="C122">
        <v>0</v>
      </c>
      <c r="D122">
        <v>0</v>
      </c>
      <c r="E122">
        <f t="shared" si="21"/>
        <v>0</v>
      </c>
    </row>
    <row r="123" spans="1:5" x14ac:dyDescent="0.3">
      <c r="A123" t="s">
        <v>358</v>
      </c>
      <c r="B123">
        <v>24</v>
      </c>
      <c r="C123">
        <v>14</v>
      </c>
      <c r="D123">
        <v>10</v>
      </c>
      <c r="E123">
        <f t="shared" si="21"/>
        <v>0</v>
      </c>
    </row>
    <row r="124" spans="1:5" x14ac:dyDescent="0.3">
      <c r="A124" t="s">
        <v>357</v>
      </c>
      <c r="B124">
        <v>25</v>
      </c>
      <c r="C124">
        <v>9</v>
      </c>
      <c r="D124">
        <v>15</v>
      </c>
      <c r="E124">
        <f t="shared" si="21"/>
        <v>1</v>
      </c>
    </row>
    <row r="125" spans="1:5" x14ac:dyDescent="0.3">
      <c r="A125" t="s">
        <v>356</v>
      </c>
      <c r="B125">
        <v>56</v>
      </c>
      <c r="C125">
        <v>29</v>
      </c>
      <c r="D125">
        <v>27</v>
      </c>
      <c r="E125">
        <f t="shared" si="21"/>
        <v>0</v>
      </c>
    </row>
    <row r="126" spans="1:5" x14ac:dyDescent="0.3">
      <c r="A126" t="s">
        <v>355</v>
      </c>
      <c r="B126">
        <v>8</v>
      </c>
      <c r="C126">
        <v>5</v>
      </c>
      <c r="D126">
        <v>3</v>
      </c>
      <c r="E126">
        <f t="shared" si="21"/>
        <v>0</v>
      </c>
    </row>
    <row r="127" spans="1:5" x14ac:dyDescent="0.3">
      <c r="A127" t="s">
        <v>354</v>
      </c>
      <c r="B127">
        <v>48</v>
      </c>
      <c r="C127">
        <v>24</v>
      </c>
      <c r="D127">
        <v>24</v>
      </c>
      <c r="E127">
        <f t="shared" si="21"/>
        <v>0</v>
      </c>
    </row>
    <row r="128" spans="1:5" x14ac:dyDescent="0.3">
      <c r="A128" t="s">
        <v>353</v>
      </c>
      <c r="B128">
        <v>719</v>
      </c>
      <c r="C128">
        <v>338</v>
      </c>
      <c r="D128">
        <v>379</v>
      </c>
      <c r="E128">
        <f t="shared" si="21"/>
        <v>2</v>
      </c>
    </row>
    <row r="129" spans="1:5" x14ac:dyDescent="0.3">
      <c r="A129" t="s">
        <v>352</v>
      </c>
      <c r="B129">
        <v>179</v>
      </c>
      <c r="C129">
        <v>98</v>
      </c>
      <c r="D129">
        <v>80</v>
      </c>
      <c r="E129">
        <f t="shared" si="21"/>
        <v>1</v>
      </c>
    </row>
    <row r="130" spans="1:5" x14ac:dyDescent="0.3">
      <c r="A130" t="s">
        <v>351</v>
      </c>
      <c r="B130">
        <v>125</v>
      </c>
      <c r="C130">
        <v>67</v>
      </c>
      <c r="D130">
        <v>58</v>
      </c>
      <c r="E130">
        <f t="shared" si="21"/>
        <v>0</v>
      </c>
    </row>
    <row r="131" spans="1:5" x14ac:dyDescent="0.3">
      <c r="A131" t="s">
        <v>350</v>
      </c>
      <c r="B131">
        <v>28</v>
      </c>
      <c r="C131">
        <v>12</v>
      </c>
      <c r="D131">
        <v>16</v>
      </c>
      <c r="E131">
        <f t="shared" si="21"/>
        <v>0</v>
      </c>
    </row>
    <row r="132" spans="1:5" x14ac:dyDescent="0.3">
      <c r="A132" t="s">
        <v>349</v>
      </c>
      <c r="B132">
        <v>19</v>
      </c>
      <c r="C132">
        <v>7</v>
      </c>
      <c r="D132">
        <v>12</v>
      </c>
      <c r="E132">
        <f t="shared" ref="E132:E142" si="51">B132-C132-D132</f>
        <v>0</v>
      </c>
    </row>
    <row r="133" spans="1:5" x14ac:dyDescent="0.3">
      <c r="A133" t="s">
        <v>348</v>
      </c>
      <c r="B133">
        <v>134</v>
      </c>
      <c r="C133">
        <v>57</v>
      </c>
      <c r="D133">
        <v>77</v>
      </c>
      <c r="E133">
        <f t="shared" si="51"/>
        <v>0</v>
      </c>
    </row>
    <row r="134" spans="1:5" x14ac:dyDescent="0.3">
      <c r="A134" t="s">
        <v>347</v>
      </c>
      <c r="B134">
        <v>70</v>
      </c>
      <c r="C134">
        <v>35</v>
      </c>
      <c r="D134">
        <v>35</v>
      </c>
      <c r="E134">
        <f t="shared" si="51"/>
        <v>0</v>
      </c>
    </row>
    <row r="135" spans="1:5" x14ac:dyDescent="0.3">
      <c r="A135" t="s">
        <v>346</v>
      </c>
      <c r="B135">
        <v>21</v>
      </c>
      <c r="C135">
        <v>14</v>
      </c>
      <c r="D135">
        <v>7</v>
      </c>
      <c r="E135">
        <f t="shared" si="51"/>
        <v>0</v>
      </c>
    </row>
    <row r="136" spans="1:5" x14ac:dyDescent="0.3">
      <c r="A136" t="s">
        <v>345</v>
      </c>
      <c r="B136">
        <v>1327</v>
      </c>
      <c r="C136">
        <v>578</v>
      </c>
      <c r="D136">
        <v>654</v>
      </c>
      <c r="E136">
        <f t="shared" si="51"/>
        <v>95</v>
      </c>
    </row>
    <row r="137" spans="1:5" x14ac:dyDescent="0.3">
      <c r="A137" t="s">
        <v>344</v>
      </c>
      <c r="B137">
        <v>288</v>
      </c>
      <c r="C137">
        <v>148</v>
      </c>
      <c r="D137">
        <v>136</v>
      </c>
      <c r="E137">
        <f t="shared" si="51"/>
        <v>4</v>
      </c>
    </row>
    <row r="138" spans="1:5" x14ac:dyDescent="0.3">
      <c r="A138" t="s">
        <v>343</v>
      </c>
      <c r="B138">
        <v>15</v>
      </c>
      <c r="C138">
        <v>7</v>
      </c>
      <c r="D138">
        <v>8</v>
      </c>
      <c r="E138">
        <f t="shared" si="51"/>
        <v>0</v>
      </c>
    </row>
    <row r="139" spans="1:5" x14ac:dyDescent="0.3">
      <c r="A139" t="s">
        <v>342</v>
      </c>
      <c r="B139">
        <v>829</v>
      </c>
      <c r="C139">
        <v>353</v>
      </c>
      <c r="D139">
        <v>434</v>
      </c>
      <c r="E139">
        <f t="shared" si="51"/>
        <v>42</v>
      </c>
    </row>
    <row r="140" spans="1:5" x14ac:dyDescent="0.3">
      <c r="A140" t="s">
        <v>341</v>
      </c>
      <c r="B140">
        <v>3</v>
      </c>
      <c r="C140">
        <v>1</v>
      </c>
      <c r="D140">
        <v>2</v>
      </c>
      <c r="E140">
        <f t="shared" si="51"/>
        <v>0</v>
      </c>
    </row>
    <row r="141" spans="1:5" x14ac:dyDescent="0.3">
      <c r="A141" t="s">
        <v>340</v>
      </c>
      <c r="B141">
        <v>192</v>
      </c>
      <c r="C141">
        <v>69</v>
      </c>
      <c r="D141">
        <v>74</v>
      </c>
      <c r="E141">
        <f t="shared" si="51"/>
        <v>49</v>
      </c>
    </row>
    <row r="142" spans="1:5" x14ac:dyDescent="0.3">
      <c r="A142" t="s">
        <v>339</v>
      </c>
      <c r="B142">
        <v>455</v>
      </c>
      <c r="C142">
        <v>238</v>
      </c>
      <c r="D142">
        <v>213</v>
      </c>
      <c r="E142">
        <f t="shared" si="51"/>
        <v>4</v>
      </c>
    </row>
    <row r="143" spans="1:5" x14ac:dyDescent="0.3">
      <c r="A143" s="1" t="s">
        <v>44</v>
      </c>
      <c r="B143" s="1"/>
      <c r="C143" s="1"/>
      <c r="D143" s="1"/>
      <c r="E143" s="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6C161-C735-4FD6-969E-C2D4EFBACD4E}">
  <dimension ref="A1:E60"/>
  <sheetViews>
    <sheetView topLeftCell="A36" workbookViewId="0">
      <selection activeCell="D60" sqref="D60"/>
    </sheetView>
  </sheetViews>
  <sheetFormatPr defaultRowHeight="14.4" x14ac:dyDescent="0.3"/>
  <cols>
    <col min="1" max="1" width="31.88671875" customWidth="1"/>
  </cols>
  <sheetData>
    <row r="1" spans="1:5" x14ac:dyDescent="0.3">
      <c r="A1" t="s">
        <v>558</v>
      </c>
    </row>
    <row r="2" spans="1:5" x14ac:dyDescent="0.3">
      <c r="A2" s="4" t="s">
        <v>432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431</v>
      </c>
    </row>
    <row r="4" spans="1:5" x14ac:dyDescent="0.3">
      <c r="B4" s="6"/>
      <c r="C4" s="6"/>
      <c r="D4" s="6"/>
      <c r="E4" s="6"/>
    </row>
    <row r="5" spans="1:5" x14ac:dyDescent="0.3">
      <c r="A5" t="s">
        <v>430</v>
      </c>
      <c r="B5">
        <f>SUM(B16:B23)+B6</f>
        <v>13328</v>
      </c>
      <c r="C5">
        <f>SUM(C16:C23)+C6</f>
        <v>6188</v>
      </c>
      <c r="D5">
        <f>SUM(D16:D23)+D6</f>
        <v>6723</v>
      </c>
      <c r="E5">
        <f>B5-C5-D5</f>
        <v>417</v>
      </c>
    </row>
    <row r="6" spans="1:5" x14ac:dyDescent="0.3">
      <c r="A6" t="s">
        <v>429</v>
      </c>
      <c r="B6">
        <v>5730</v>
      </c>
      <c r="C6">
        <f>C7+C8</f>
        <v>2457</v>
      </c>
      <c r="D6">
        <f>D7+D8</f>
        <v>3130</v>
      </c>
      <c r="E6">
        <f t="shared" ref="E6:E59" si="0">B6-C6-D6</f>
        <v>143</v>
      </c>
    </row>
    <row r="7" spans="1:5" x14ac:dyDescent="0.3">
      <c r="A7" t="s">
        <v>428</v>
      </c>
      <c r="B7">
        <v>2075</v>
      </c>
      <c r="C7">
        <v>807</v>
      </c>
      <c r="D7">
        <v>1251</v>
      </c>
      <c r="E7">
        <f t="shared" si="0"/>
        <v>17</v>
      </c>
    </row>
    <row r="8" spans="1:5" x14ac:dyDescent="0.3">
      <c r="A8" t="s">
        <v>427</v>
      </c>
      <c r="B8">
        <v>3655</v>
      </c>
      <c r="C8">
        <v>1650</v>
      </c>
      <c r="D8">
        <f>SUM(D9:D15)</f>
        <v>1879</v>
      </c>
      <c r="E8">
        <f t="shared" si="0"/>
        <v>126</v>
      </c>
    </row>
    <row r="9" spans="1:5" x14ac:dyDescent="0.3">
      <c r="A9" t="s">
        <v>426</v>
      </c>
      <c r="B9">
        <v>1868</v>
      </c>
      <c r="C9">
        <v>872</v>
      </c>
      <c r="D9">
        <v>975</v>
      </c>
      <c r="E9">
        <f t="shared" si="0"/>
        <v>21</v>
      </c>
    </row>
    <row r="10" spans="1:5" x14ac:dyDescent="0.3">
      <c r="A10" t="s">
        <v>425</v>
      </c>
      <c r="B10">
        <v>339</v>
      </c>
      <c r="C10">
        <v>149</v>
      </c>
      <c r="D10">
        <v>169</v>
      </c>
      <c r="E10">
        <f t="shared" si="0"/>
        <v>21</v>
      </c>
    </row>
    <row r="11" spans="1:5" x14ac:dyDescent="0.3">
      <c r="A11" t="s">
        <v>424</v>
      </c>
      <c r="B11">
        <v>279</v>
      </c>
      <c r="C11">
        <v>109</v>
      </c>
      <c r="D11">
        <v>145</v>
      </c>
      <c r="E11">
        <f t="shared" si="0"/>
        <v>25</v>
      </c>
    </row>
    <row r="12" spans="1:5" x14ac:dyDescent="0.3">
      <c r="A12" t="s">
        <v>423</v>
      </c>
      <c r="B12">
        <v>100</v>
      </c>
      <c r="C12">
        <v>36</v>
      </c>
      <c r="D12">
        <v>47</v>
      </c>
      <c r="E12">
        <f t="shared" si="0"/>
        <v>17</v>
      </c>
    </row>
    <row r="13" spans="1:5" x14ac:dyDescent="0.3">
      <c r="A13" t="s">
        <v>422</v>
      </c>
      <c r="B13">
        <v>81</v>
      </c>
      <c r="C13">
        <v>34</v>
      </c>
      <c r="D13">
        <v>36</v>
      </c>
      <c r="E13">
        <f t="shared" si="0"/>
        <v>11</v>
      </c>
    </row>
    <row r="14" spans="1:5" x14ac:dyDescent="0.3">
      <c r="A14" t="s">
        <v>421</v>
      </c>
      <c r="B14">
        <v>118</v>
      </c>
      <c r="C14">
        <v>81</v>
      </c>
      <c r="D14">
        <v>22</v>
      </c>
      <c r="E14">
        <f t="shared" si="0"/>
        <v>15</v>
      </c>
    </row>
    <row r="15" spans="1:5" x14ac:dyDescent="0.3">
      <c r="A15" t="s">
        <v>420</v>
      </c>
      <c r="B15">
        <v>870</v>
      </c>
      <c r="C15">
        <v>369</v>
      </c>
      <c r="D15">
        <v>485</v>
      </c>
      <c r="E15">
        <f t="shared" si="0"/>
        <v>16</v>
      </c>
    </row>
    <row r="16" spans="1:5" x14ac:dyDescent="0.3">
      <c r="A16" t="s">
        <v>419</v>
      </c>
      <c r="B16">
        <v>5735</v>
      </c>
      <c r="C16">
        <v>2716</v>
      </c>
      <c r="D16">
        <v>3007</v>
      </c>
      <c r="E16">
        <f t="shared" si="0"/>
        <v>12</v>
      </c>
    </row>
    <row r="17" spans="1:5" x14ac:dyDescent="0.3">
      <c r="A17" t="s">
        <v>418</v>
      </c>
      <c r="B17">
        <v>8</v>
      </c>
      <c r="C17">
        <v>2</v>
      </c>
      <c r="D17">
        <v>6</v>
      </c>
      <c r="E17">
        <f t="shared" si="0"/>
        <v>0</v>
      </c>
    </row>
    <row r="18" spans="1:5" x14ac:dyDescent="0.3">
      <c r="A18" t="s">
        <v>417</v>
      </c>
      <c r="B18">
        <v>33</v>
      </c>
      <c r="C18">
        <v>16</v>
      </c>
      <c r="D18">
        <v>17</v>
      </c>
      <c r="E18">
        <f t="shared" si="0"/>
        <v>0</v>
      </c>
    </row>
    <row r="19" spans="1:5" x14ac:dyDescent="0.3">
      <c r="A19" t="s">
        <v>416</v>
      </c>
      <c r="B19">
        <v>7</v>
      </c>
      <c r="C19">
        <v>2</v>
      </c>
      <c r="D19">
        <v>5</v>
      </c>
      <c r="E19">
        <f t="shared" si="0"/>
        <v>0</v>
      </c>
    </row>
    <row r="20" spans="1:5" x14ac:dyDescent="0.3">
      <c r="A20" t="s">
        <v>415</v>
      </c>
      <c r="B20">
        <v>7</v>
      </c>
      <c r="C20">
        <v>0</v>
      </c>
      <c r="D20">
        <v>7</v>
      </c>
      <c r="E20">
        <f t="shared" si="0"/>
        <v>0</v>
      </c>
    </row>
    <row r="21" spans="1:5" x14ac:dyDescent="0.3">
      <c r="A21" t="s">
        <v>414</v>
      </c>
      <c r="B21">
        <v>1348</v>
      </c>
      <c r="C21">
        <v>795</v>
      </c>
      <c r="D21">
        <v>357</v>
      </c>
      <c r="E21">
        <f t="shared" si="0"/>
        <v>196</v>
      </c>
    </row>
    <row r="22" spans="1:5" x14ac:dyDescent="0.3">
      <c r="A22" t="s">
        <v>413</v>
      </c>
      <c r="B22">
        <v>66</v>
      </c>
      <c r="C22">
        <v>45</v>
      </c>
      <c r="D22">
        <v>20</v>
      </c>
      <c r="E22">
        <f t="shared" si="0"/>
        <v>1</v>
      </c>
    </row>
    <row r="23" spans="1:5" x14ac:dyDescent="0.3">
      <c r="A23" t="s">
        <v>383</v>
      </c>
      <c r="B23">
        <v>394</v>
      </c>
      <c r="C23">
        <v>155</v>
      </c>
      <c r="D23">
        <v>174</v>
      </c>
      <c r="E23">
        <f t="shared" si="0"/>
        <v>65</v>
      </c>
    </row>
    <row r="25" spans="1:5" x14ac:dyDescent="0.3">
      <c r="A25" t="s">
        <v>412</v>
      </c>
    </row>
    <row r="27" spans="1:5" x14ac:dyDescent="0.3">
      <c r="A27" t="s">
        <v>411</v>
      </c>
      <c r="B27">
        <f>B28+B42</f>
        <v>13328</v>
      </c>
      <c r="C27">
        <f>C28+C42</f>
        <v>6188</v>
      </c>
      <c r="D27">
        <f>D28+D42</f>
        <v>6723</v>
      </c>
      <c r="E27">
        <f t="shared" si="0"/>
        <v>417</v>
      </c>
    </row>
    <row r="28" spans="1:5" x14ac:dyDescent="0.3">
      <c r="A28" t="s">
        <v>395</v>
      </c>
      <c r="B28">
        <f>SUM(B29:B40)</f>
        <v>12934</v>
      </c>
      <c r="C28">
        <f>SUM(C29:C40)</f>
        <v>6033</v>
      </c>
      <c r="D28">
        <f>SUM(D29:D40)</f>
        <v>6549</v>
      </c>
      <c r="E28">
        <f t="shared" si="0"/>
        <v>352</v>
      </c>
    </row>
    <row r="29" spans="1:5" x14ac:dyDescent="0.3">
      <c r="A29" t="s">
        <v>410</v>
      </c>
      <c r="B29">
        <v>349</v>
      </c>
      <c r="C29">
        <v>242</v>
      </c>
      <c r="D29">
        <v>72</v>
      </c>
      <c r="E29">
        <f t="shared" si="0"/>
        <v>35</v>
      </c>
    </row>
    <row r="30" spans="1:5" x14ac:dyDescent="0.3">
      <c r="A30" t="s">
        <v>409</v>
      </c>
      <c r="B30">
        <v>982</v>
      </c>
      <c r="C30">
        <v>563</v>
      </c>
      <c r="D30">
        <v>376</v>
      </c>
      <c r="E30">
        <f t="shared" si="0"/>
        <v>43</v>
      </c>
    </row>
    <row r="31" spans="1:5" x14ac:dyDescent="0.3">
      <c r="A31" t="s">
        <v>408</v>
      </c>
      <c r="B31">
        <v>1543</v>
      </c>
      <c r="C31">
        <v>899</v>
      </c>
      <c r="D31">
        <v>549</v>
      </c>
      <c r="E31">
        <f t="shared" si="0"/>
        <v>95</v>
      </c>
    </row>
    <row r="32" spans="1:5" x14ac:dyDescent="0.3">
      <c r="A32" t="s">
        <v>407</v>
      </c>
      <c r="B32">
        <v>1531</v>
      </c>
      <c r="C32">
        <v>966</v>
      </c>
      <c r="D32">
        <v>511</v>
      </c>
      <c r="E32">
        <f t="shared" si="0"/>
        <v>54</v>
      </c>
    </row>
    <row r="33" spans="1:5" x14ac:dyDescent="0.3">
      <c r="A33" t="s">
        <v>406</v>
      </c>
      <c r="B33">
        <v>1552</v>
      </c>
      <c r="C33">
        <v>876</v>
      </c>
      <c r="D33">
        <v>631</v>
      </c>
      <c r="E33">
        <f t="shared" si="0"/>
        <v>45</v>
      </c>
    </row>
    <row r="34" spans="1:5" x14ac:dyDescent="0.3">
      <c r="A34" t="s">
        <v>405</v>
      </c>
      <c r="B34">
        <v>608</v>
      </c>
      <c r="C34">
        <v>227</v>
      </c>
      <c r="D34">
        <v>375</v>
      </c>
      <c r="E34">
        <f t="shared" si="0"/>
        <v>6</v>
      </c>
    </row>
    <row r="35" spans="1:5" x14ac:dyDescent="0.3">
      <c r="A35" t="s">
        <v>404</v>
      </c>
      <c r="B35">
        <v>3182</v>
      </c>
      <c r="C35">
        <v>1319</v>
      </c>
      <c r="D35">
        <v>1816</v>
      </c>
      <c r="E35">
        <f t="shared" si="0"/>
        <v>47</v>
      </c>
    </row>
    <row r="36" spans="1:5" x14ac:dyDescent="0.3">
      <c r="A36" t="s">
        <v>403</v>
      </c>
      <c r="B36">
        <v>511</v>
      </c>
      <c r="C36">
        <v>134</v>
      </c>
      <c r="D36">
        <v>377</v>
      </c>
      <c r="E36">
        <f t="shared" si="0"/>
        <v>0</v>
      </c>
    </row>
    <row r="37" spans="1:5" x14ac:dyDescent="0.3">
      <c r="A37" t="s">
        <v>402</v>
      </c>
      <c r="B37">
        <v>760</v>
      </c>
      <c r="C37">
        <v>249</v>
      </c>
      <c r="D37">
        <v>507</v>
      </c>
      <c r="E37">
        <f t="shared" si="0"/>
        <v>4</v>
      </c>
    </row>
    <row r="38" spans="1:5" x14ac:dyDescent="0.3">
      <c r="A38" t="s">
        <v>401</v>
      </c>
      <c r="B38">
        <v>1344</v>
      </c>
      <c r="C38">
        <v>402</v>
      </c>
      <c r="D38">
        <v>920</v>
      </c>
      <c r="E38">
        <f t="shared" si="0"/>
        <v>22</v>
      </c>
    </row>
    <row r="39" spans="1:5" x14ac:dyDescent="0.3">
      <c r="A39" t="s">
        <v>400</v>
      </c>
      <c r="B39">
        <v>548</v>
      </c>
      <c r="C39">
        <v>134</v>
      </c>
      <c r="D39">
        <v>413</v>
      </c>
      <c r="E39">
        <f t="shared" si="0"/>
        <v>1</v>
      </c>
    </row>
    <row r="40" spans="1:5" x14ac:dyDescent="0.3">
      <c r="A40" t="s">
        <v>399</v>
      </c>
      <c r="B40">
        <v>24</v>
      </c>
      <c r="C40">
        <v>22</v>
      </c>
      <c r="D40">
        <v>2</v>
      </c>
      <c r="E40">
        <f t="shared" si="0"/>
        <v>0</v>
      </c>
    </row>
    <row r="41" spans="1:5" x14ac:dyDescent="0.3">
      <c r="A41" t="s">
        <v>398</v>
      </c>
      <c r="B41">
        <v>25.6</v>
      </c>
      <c r="C41">
        <v>22.1</v>
      </c>
      <c r="D41">
        <v>29.3</v>
      </c>
      <c r="E41">
        <f t="shared" si="0"/>
        <v>-25.8</v>
      </c>
    </row>
    <row r="42" spans="1:5" x14ac:dyDescent="0.3">
      <c r="A42" t="s">
        <v>383</v>
      </c>
      <c r="B42">
        <v>394</v>
      </c>
      <c r="C42">
        <v>155</v>
      </c>
      <c r="D42">
        <v>174</v>
      </c>
      <c r="E42">
        <f t="shared" si="0"/>
        <v>65</v>
      </c>
    </row>
    <row r="44" spans="1:5" x14ac:dyDescent="0.3">
      <c r="A44" t="s">
        <v>397</v>
      </c>
    </row>
    <row r="46" spans="1:5" x14ac:dyDescent="0.3">
      <c r="A46" t="s">
        <v>396</v>
      </c>
      <c r="B46">
        <f>B47+B59</f>
        <v>13328</v>
      </c>
      <c r="C46">
        <f>C47+C59</f>
        <v>6188</v>
      </c>
      <c r="D46">
        <f>D47+D59</f>
        <v>6723</v>
      </c>
      <c r="E46">
        <f t="shared" si="0"/>
        <v>417</v>
      </c>
    </row>
    <row r="47" spans="1:5" x14ac:dyDescent="0.3">
      <c r="A47" t="s">
        <v>395</v>
      </c>
      <c r="B47">
        <f>SUM(B48:B58)</f>
        <v>12934</v>
      </c>
      <c r="C47">
        <f>SUM(C48:C58)</f>
        <v>6033</v>
      </c>
      <c r="D47">
        <f>SUM(D48:D58)</f>
        <v>6549</v>
      </c>
      <c r="E47">
        <f t="shared" si="0"/>
        <v>352</v>
      </c>
    </row>
    <row r="48" spans="1:5" x14ac:dyDescent="0.3">
      <c r="A48" t="s">
        <v>394</v>
      </c>
      <c r="B48">
        <v>775</v>
      </c>
      <c r="C48">
        <v>264</v>
      </c>
      <c r="D48">
        <v>511</v>
      </c>
      <c r="E48">
        <f t="shared" si="0"/>
        <v>0</v>
      </c>
    </row>
    <row r="49" spans="1:5" x14ac:dyDescent="0.3">
      <c r="A49" t="s">
        <v>393</v>
      </c>
      <c r="B49">
        <v>1358</v>
      </c>
      <c r="C49">
        <v>662</v>
      </c>
      <c r="D49">
        <v>679</v>
      </c>
      <c r="E49">
        <f t="shared" si="0"/>
        <v>17</v>
      </c>
    </row>
    <row r="50" spans="1:5" x14ac:dyDescent="0.3">
      <c r="A50" t="s">
        <v>392</v>
      </c>
      <c r="B50">
        <v>1855</v>
      </c>
      <c r="C50">
        <v>949</v>
      </c>
      <c r="D50">
        <v>859</v>
      </c>
      <c r="E50">
        <f t="shared" si="0"/>
        <v>47</v>
      </c>
    </row>
    <row r="51" spans="1:5" x14ac:dyDescent="0.3">
      <c r="A51" t="s">
        <v>391</v>
      </c>
      <c r="B51">
        <v>1394</v>
      </c>
      <c r="C51">
        <v>584</v>
      </c>
      <c r="D51">
        <v>722</v>
      </c>
      <c r="E51">
        <f t="shared" si="0"/>
        <v>88</v>
      </c>
    </row>
    <row r="52" spans="1:5" x14ac:dyDescent="0.3">
      <c r="A52" t="s">
        <v>390</v>
      </c>
      <c r="B52">
        <v>3980</v>
      </c>
      <c r="C52">
        <v>1763</v>
      </c>
      <c r="D52">
        <v>2065</v>
      </c>
      <c r="E52">
        <f t="shared" si="0"/>
        <v>152</v>
      </c>
    </row>
    <row r="53" spans="1:5" x14ac:dyDescent="0.3">
      <c r="A53" t="s">
        <v>389</v>
      </c>
      <c r="B53">
        <v>1022</v>
      </c>
      <c r="C53">
        <v>507</v>
      </c>
      <c r="D53">
        <v>490</v>
      </c>
      <c r="E53">
        <f t="shared" si="0"/>
        <v>25</v>
      </c>
    </row>
    <row r="54" spans="1:5" x14ac:dyDescent="0.3">
      <c r="A54" t="s">
        <v>388</v>
      </c>
      <c r="B54">
        <v>525</v>
      </c>
      <c r="C54">
        <v>281</v>
      </c>
      <c r="D54">
        <v>226</v>
      </c>
      <c r="E54">
        <f t="shared" si="0"/>
        <v>18</v>
      </c>
    </row>
    <row r="55" spans="1:5" x14ac:dyDescent="0.3">
      <c r="A55" t="s">
        <v>387</v>
      </c>
      <c r="B55">
        <v>62</v>
      </c>
      <c r="C55">
        <v>33</v>
      </c>
      <c r="D55">
        <v>29</v>
      </c>
      <c r="E55">
        <f t="shared" si="0"/>
        <v>0</v>
      </c>
    </row>
    <row r="56" spans="1:5" x14ac:dyDescent="0.3">
      <c r="A56" t="s">
        <v>386</v>
      </c>
      <c r="B56">
        <v>262</v>
      </c>
      <c r="C56">
        <v>116</v>
      </c>
      <c r="D56">
        <v>146</v>
      </c>
      <c r="E56">
        <f t="shared" si="0"/>
        <v>0</v>
      </c>
    </row>
    <row r="57" spans="1:5" x14ac:dyDescent="0.3">
      <c r="A57" t="s">
        <v>385</v>
      </c>
      <c r="B57">
        <v>1141</v>
      </c>
      <c r="C57">
        <v>577</v>
      </c>
      <c r="D57">
        <v>562</v>
      </c>
      <c r="E57">
        <f t="shared" si="0"/>
        <v>2</v>
      </c>
    </row>
    <row r="58" spans="1:5" x14ac:dyDescent="0.3">
      <c r="A58" t="s">
        <v>384</v>
      </c>
      <c r="B58">
        <v>560</v>
      </c>
      <c r="C58">
        <v>297</v>
      </c>
      <c r="D58">
        <v>260</v>
      </c>
      <c r="E58">
        <f t="shared" si="0"/>
        <v>3</v>
      </c>
    </row>
    <row r="59" spans="1:5" x14ac:dyDescent="0.3">
      <c r="A59" t="s">
        <v>383</v>
      </c>
      <c r="B59">
        <v>394</v>
      </c>
      <c r="C59">
        <v>155</v>
      </c>
      <c r="D59">
        <v>174</v>
      </c>
      <c r="E59">
        <f t="shared" si="0"/>
        <v>65</v>
      </c>
    </row>
    <row r="60" spans="1:5" x14ac:dyDescent="0.3">
      <c r="A60" s="1" t="s">
        <v>44</v>
      </c>
      <c r="B60" s="1"/>
      <c r="C60" s="1"/>
      <c r="D60" s="1"/>
      <c r="E60" s="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4C61C-3240-49EE-BC1B-8943019F94BD}">
  <dimension ref="A1:E65"/>
  <sheetViews>
    <sheetView topLeftCell="A19" workbookViewId="0">
      <selection activeCell="E43" sqref="E43"/>
    </sheetView>
  </sheetViews>
  <sheetFormatPr defaultRowHeight="14.4" x14ac:dyDescent="0.3"/>
  <cols>
    <col min="1" max="1" width="37.77734375" customWidth="1"/>
    <col min="4" max="4" width="10" bestFit="1" customWidth="1"/>
  </cols>
  <sheetData>
    <row r="1" spans="1:5" x14ac:dyDescent="0.3">
      <c r="A1" t="s">
        <v>561</v>
      </c>
    </row>
    <row r="2" spans="1:5" x14ac:dyDescent="0.3">
      <c r="A2" s="4" t="s">
        <v>468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467</v>
      </c>
      <c r="B3">
        <f>SUM(B4:B13)</f>
        <v>6607</v>
      </c>
      <c r="C3">
        <f>SUM(C4:C13)</f>
        <v>2979</v>
      </c>
      <c r="D3">
        <f>SUM(D4:D13)</f>
        <v>3355</v>
      </c>
      <c r="E3">
        <f>B3-C3-D3</f>
        <v>273</v>
      </c>
    </row>
    <row r="4" spans="1:5" x14ac:dyDescent="0.3">
      <c r="A4" t="s">
        <v>466</v>
      </c>
      <c r="B4">
        <v>376</v>
      </c>
      <c r="C4">
        <v>134</v>
      </c>
      <c r="D4">
        <v>223</v>
      </c>
      <c r="E4">
        <v>19</v>
      </c>
    </row>
    <row r="5" spans="1:5" x14ac:dyDescent="0.3">
      <c r="A5" t="s">
        <v>465</v>
      </c>
      <c r="B5">
        <v>369</v>
      </c>
      <c r="C5">
        <v>170</v>
      </c>
      <c r="D5">
        <v>170</v>
      </c>
      <c r="E5">
        <v>29</v>
      </c>
    </row>
    <row r="6" spans="1:5" x14ac:dyDescent="0.3">
      <c r="A6" t="s">
        <v>464</v>
      </c>
      <c r="B6">
        <v>705</v>
      </c>
      <c r="C6">
        <v>305</v>
      </c>
      <c r="D6">
        <v>353</v>
      </c>
      <c r="E6">
        <v>46</v>
      </c>
    </row>
    <row r="7" spans="1:5" x14ac:dyDescent="0.3">
      <c r="A7" t="s">
        <v>463</v>
      </c>
      <c r="B7">
        <v>551</v>
      </c>
      <c r="C7">
        <v>243</v>
      </c>
      <c r="D7">
        <v>266</v>
      </c>
      <c r="E7">
        <v>42</v>
      </c>
    </row>
    <row r="8" spans="1:5" x14ac:dyDescent="0.3">
      <c r="A8" t="s">
        <v>462</v>
      </c>
      <c r="B8">
        <v>1102</v>
      </c>
      <c r="C8">
        <v>522</v>
      </c>
      <c r="D8">
        <v>526</v>
      </c>
      <c r="E8">
        <v>53</v>
      </c>
    </row>
    <row r="9" spans="1:5" x14ac:dyDescent="0.3">
      <c r="A9" t="s">
        <v>461</v>
      </c>
      <c r="B9">
        <v>875</v>
      </c>
      <c r="C9">
        <v>400</v>
      </c>
      <c r="D9">
        <v>440</v>
      </c>
      <c r="E9">
        <v>34</v>
      </c>
    </row>
    <row r="10" spans="1:5" x14ac:dyDescent="0.3">
      <c r="A10" t="s">
        <v>460</v>
      </c>
      <c r="B10">
        <v>665</v>
      </c>
      <c r="C10">
        <v>312</v>
      </c>
      <c r="D10">
        <v>336</v>
      </c>
      <c r="E10">
        <v>17</v>
      </c>
    </row>
    <row r="11" spans="1:5" x14ac:dyDescent="0.3">
      <c r="A11" t="s">
        <v>459</v>
      </c>
      <c r="B11">
        <v>851</v>
      </c>
      <c r="C11">
        <v>395</v>
      </c>
      <c r="D11">
        <v>438</v>
      </c>
      <c r="E11">
        <v>18</v>
      </c>
    </row>
    <row r="12" spans="1:5" x14ac:dyDescent="0.3">
      <c r="A12" t="s">
        <v>458</v>
      </c>
      <c r="B12">
        <v>635</v>
      </c>
      <c r="C12">
        <v>293</v>
      </c>
      <c r="D12">
        <v>332</v>
      </c>
      <c r="E12">
        <v>10</v>
      </c>
    </row>
    <row r="13" spans="1:5" x14ac:dyDescent="0.3">
      <c r="A13" t="s">
        <v>457</v>
      </c>
      <c r="B13">
        <v>478</v>
      </c>
      <c r="C13">
        <v>205</v>
      </c>
      <c r="D13">
        <v>271</v>
      </c>
      <c r="E13">
        <v>2</v>
      </c>
    </row>
    <row r="14" spans="1:5" x14ac:dyDescent="0.3">
      <c r="A14" t="s">
        <v>456</v>
      </c>
      <c r="B14">
        <v>16114</v>
      </c>
      <c r="C14">
        <v>16430</v>
      </c>
      <c r="D14">
        <v>16530</v>
      </c>
      <c r="E14">
        <v>9940</v>
      </c>
    </row>
    <row r="15" spans="1:5" x14ac:dyDescent="0.3">
      <c r="A15" t="s">
        <v>455</v>
      </c>
      <c r="B15">
        <v>21146</v>
      </c>
      <c r="C15">
        <v>21300</v>
      </c>
      <c r="D15">
        <v>21704</v>
      </c>
      <c r="E15">
        <v>12615</v>
      </c>
    </row>
    <row r="17" spans="1:5" x14ac:dyDescent="0.3">
      <c r="A17" t="s">
        <v>281</v>
      </c>
      <c r="B17">
        <f>SUM(B18:B27)</f>
        <v>6301</v>
      </c>
      <c r="C17">
        <f>SUM(C18:C27)</f>
        <v>2842</v>
      </c>
      <c r="D17">
        <f>SUM(D18:D27)</f>
        <v>3199</v>
      </c>
      <c r="E17">
        <v>258</v>
      </c>
    </row>
    <row r="18" spans="1:5" x14ac:dyDescent="0.3">
      <c r="A18" t="s">
        <v>466</v>
      </c>
      <c r="B18">
        <v>340</v>
      </c>
      <c r="C18">
        <v>116</v>
      </c>
      <c r="D18">
        <v>209</v>
      </c>
      <c r="E18">
        <v>15</v>
      </c>
    </row>
    <row r="19" spans="1:5" x14ac:dyDescent="0.3">
      <c r="A19" t="s">
        <v>465</v>
      </c>
      <c r="B19">
        <v>355</v>
      </c>
      <c r="C19">
        <v>158</v>
      </c>
      <c r="D19">
        <v>172</v>
      </c>
      <c r="E19">
        <v>25</v>
      </c>
    </row>
    <row r="20" spans="1:5" x14ac:dyDescent="0.3">
      <c r="A20" t="s">
        <v>464</v>
      </c>
      <c r="B20">
        <v>667</v>
      </c>
      <c r="C20">
        <v>283</v>
      </c>
      <c r="D20">
        <v>338</v>
      </c>
      <c r="E20">
        <v>45</v>
      </c>
    </row>
    <row r="21" spans="1:5" x14ac:dyDescent="0.3">
      <c r="A21" t="s">
        <v>463</v>
      </c>
      <c r="B21">
        <v>543</v>
      </c>
      <c r="C21">
        <v>235</v>
      </c>
      <c r="D21">
        <v>267</v>
      </c>
      <c r="E21">
        <v>41</v>
      </c>
    </row>
    <row r="22" spans="1:5" x14ac:dyDescent="0.3">
      <c r="A22" t="s">
        <v>462</v>
      </c>
      <c r="B22">
        <v>1074</v>
      </c>
      <c r="C22">
        <v>521</v>
      </c>
      <c r="D22">
        <v>500</v>
      </c>
      <c r="E22">
        <v>53</v>
      </c>
    </row>
    <row r="23" spans="1:5" x14ac:dyDescent="0.3">
      <c r="A23" t="s">
        <v>461</v>
      </c>
      <c r="B23">
        <v>848</v>
      </c>
      <c r="C23">
        <v>385</v>
      </c>
      <c r="D23">
        <v>428</v>
      </c>
      <c r="E23">
        <v>34</v>
      </c>
    </row>
    <row r="24" spans="1:5" x14ac:dyDescent="0.3">
      <c r="A24" t="s">
        <v>460</v>
      </c>
      <c r="B24">
        <v>638</v>
      </c>
      <c r="C24">
        <v>305</v>
      </c>
      <c r="D24">
        <v>315</v>
      </c>
      <c r="E24">
        <v>18</v>
      </c>
    </row>
    <row r="25" spans="1:5" x14ac:dyDescent="0.3">
      <c r="A25" t="s">
        <v>459</v>
      </c>
      <c r="B25">
        <v>819</v>
      </c>
      <c r="C25">
        <v>379</v>
      </c>
      <c r="D25">
        <v>422</v>
      </c>
      <c r="E25">
        <v>18</v>
      </c>
    </row>
    <row r="26" spans="1:5" x14ac:dyDescent="0.3">
      <c r="A26" t="s">
        <v>458</v>
      </c>
      <c r="B26">
        <v>585</v>
      </c>
      <c r="C26">
        <v>276</v>
      </c>
      <c r="D26">
        <v>302</v>
      </c>
      <c r="E26">
        <v>7</v>
      </c>
    </row>
    <row r="27" spans="1:5" x14ac:dyDescent="0.3">
      <c r="A27" t="s">
        <v>457</v>
      </c>
      <c r="B27">
        <v>432</v>
      </c>
      <c r="C27">
        <v>184</v>
      </c>
      <c r="D27">
        <v>246</v>
      </c>
      <c r="E27">
        <v>2</v>
      </c>
    </row>
    <row r="28" spans="1:5" x14ac:dyDescent="0.3">
      <c r="A28" t="s">
        <v>456</v>
      </c>
      <c r="B28">
        <v>15979</v>
      </c>
      <c r="C28">
        <v>16385</v>
      </c>
      <c r="D28">
        <v>16272</v>
      </c>
      <c r="E28">
        <v>10234</v>
      </c>
    </row>
    <row r="29" spans="1:5" x14ac:dyDescent="0.3">
      <c r="A29" t="s">
        <v>455</v>
      </c>
      <c r="B29">
        <v>20861</v>
      </c>
      <c r="C29">
        <v>21119</v>
      </c>
      <c r="D29">
        <v>21298</v>
      </c>
      <c r="E29">
        <v>12667</v>
      </c>
    </row>
    <row r="31" spans="1:5" x14ac:dyDescent="0.3">
      <c r="A31" t="s">
        <v>454</v>
      </c>
      <c r="B31">
        <v>8890</v>
      </c>
      <c r="C31">
        <v>4199</v>
      </c>
      <c r="D31">
        <v>4345</v>
      </c>
      <c r="E31">
        <v>345</v>
      </c>
    </row>
    <row r="32" spans="1:5" x14ac:dyDescent="0.3">
      <c r="A32" t="s">
        <v>452</v>
      </c>
      <c r="B32">
        <v>7151</v>
      </c>
      <c r="C32">
        <v>7307</v>
      </c>
      <c r="D32">
        <v>7080</v>
      </c>
      <c r="E32">
        <v>6163</v>
      </c>
    </row>
    <row r="33" spans="1:5" x14ac:dyDescent="0.3">
      <c r="A33" t="s">
        <v>451</v>
      </c>
      <c r="B33">
        <v>75.3</v>
      </c>
      <c r="C33">
        <v>75</v>
      </c>
      <c r="D33">
        <v>76.7</v>
      </c>
      <c r="E33">
        <v>61.4</v>
      </c>
    </row>
    <row r="34" spans="1:5" x14ac:dyDescent="0.3">
      <c r="A34" t="s">
        <v>450</v>
      </c>
      <c r="B34">
        <v>7767</v>
      </c>
      <c r="C34">
        <v>8062</v>
      </c>
      <c r="D34">
        <v>7511</v>
      </c>
      <c r="E34">
        <v>7188</v>
      </c>
    </row>
    <row r="35" spans="1:5" x14ac:dyDescent="0.3">
      <c r="E35">
        <f t="shared" ref="E4:E64" si="0">B35-C35-D35</f>
        <v>0</v>
      </c>
    </row>
    <row r="36" spans="1:5" x14ac:dyDescent="0.3">
      <c r="A36" t="s">
        <v>453</v>
      </c>
      <c r="B36">
        <v>6649</v>
      </c>
      <c r="C36">
        <v>8157</v>
      </c>
      <c r="D36">
        <v>3304</v>
      </c>
      <c r="E36">
        <v>185</v>
      </c>
    </row>
    <row r="37" spans="1:5" x14ac:dyDescent="0.3">
      <c r="A37" t="s">
        <v>452</v>
      </c>
      <c r="B37">
        <v>5952</v>
      </c>
      <c r="C37">
        <v>6058</v>
      </c>
      <c r="D37">
        <v>5926</v>
      </c>
      <c r="E37">
        <v>3775</v>
      </c>
    </row>
    <row r="38" spans="1:5" x14ac:dyDescent="0.3">
      <c r="A38" t="s">
        <v>451</v>
      </c>
      <c r="B38">
        <v>69.5</v>
      </c>
      <c r="C38">
        <v>69.3</v>
      </c>
      <c r="D38">
        <v>72.099999999999994</v>
      </c>
      <c r="E38">
        <v>27</v>
      </c>
    </row>
    <row r="39" spans="1:5" x14ac:dyDescent="0.3">
      <c r="A39" t="s">
        <v>450</v>
      </c>
      <c r="B39">
        <v>6618</v>
      </c>
      <c r="C39">
        <v>6731</v>
      </c>
      <c r="D39">
        <v>6470</v>
      </c>
      <c r="E39">
        <v>8864</v>
      </c>
    </row>
    <row r="40" spans="1:5" x14ac:dyDescent="0.3">
      <c r="E40">
        <f t="shared" si="0"/>
        <v>0</v>
      </c>
    </row>
    <row r="41" spans="1:5" x14ac:dyDescent="0.3">
      <c r="A41" t="s">
        <v>449</v>
      </c>
      <c r="B41">
        <v>3039</v>
      </c>
      <c r="C41">
        <v>3090</v>
      </c>
      <c r="D41">
        <v>3067</v>
      </c>
      <c r="E41">
        <v>2025</v>
      </c>
    </row>
    <row r="42" spans="1:5" x14ac:dyDescent="0.3">
      <c r="A42" t="s">
        <v>448</v>
      </c>
      <c r="B42">
        <v>3020</v>
      </c>
      <c r="C42">
        <v>3038</v>
      </c>
      <c r="D42">
        <v>3078</v>
      </c>
      <c r="E42">
        <v>1994</v>
      </c>
    </row>
    <row r="44" spans="1:5" x14ac:dyDescent="0.3">
      <c r="A44" t="s">
        <v>447</v>
      </c>
    </row>
    <row r="46" spans="1:5" x14ac:dyDescent="0.3">
      <c r="A46" t="s">
        <v>446</v>
      </c>
      <c r="B46">
        <v>6607</v>
      </c>
      <c r="C46">
        <v>2979</v>
      </c>
      <c r="D46">
        <v>3355</v>
      </c>
      <c r="E46">
        <v>270</v>
      </c>
    </row>
    <row r="47" spans="1:5" x14ac:dyDescent="0.3">
      <c r="A47" t="s">
        <v>445</v>
      </c>
      <c r="B47">
        <v>6096</v>
      </c>
      <c r="C47">
        <v>2780</v>
      </c>
      <c r="D47">
        <v>3069</v>
      </c>
      <c r="E47">
        <v>244</v>
      </c>
    </row>
    <row r="48" spans="1:5" x14ac:dyDescent="0.3">
      <c r="A48" t="s">
        <v>444</v>
      </c>
      <c r="B48">
        <v>21716</v>
      </c>
      <c r="C48">
        <v>20623</v>
      </c>
      <c r="D48">
        <v>21585</v>
      </c>
      <c r="E48">
        <v>10976</v>
      </c>
    </row>
    <row r="49" spans="1:5" x14ac:dyDescent="0.3">
      <c r="A49" t="s">
        <v>443</v>
      </c>
      <c r="B49">
        <v>6018</v>
      </c>
      <c r="C49">
        <v>2749</v>
      </c>
      <c r="D49">
        <v>3022</v>
      </c>
      <c r="E49">
        <v>244</v>
      </c>
    </row>
    <row r="50" spans="1:5" x14ac:dyDescent="0.3">
      <c r="A50" t="s">
        <v>442</v>
      </c>
      <c r="B50">
        <v>20151</v>
      </c>
      <c r="C50">
        <v>20177</v>
      </c>
      <c r="D50">
        <v>20881</v>
      </c>
      <c r="E50">
        <v>10946</v>
      </c>
    </row>
    <row r="51" spans="1:5" x14ac:dyDescent="0.3">
      <c r="A51" t="s">
        <v>441</v>
      </c>
      <c r="B51">
        <v>414</v>
      </c>
      <c r="C51">
        <v>186</v>
      </c>
      <c r="D51">
        <v>222</v>
      </c>
      <c r="E51">
        <v>5</v>
      </c>
    </row>
    <row r="52" spans="1:5" x14ac:dyDescent="0.3">
      <c r="A52" t="s">
        <v>440</v>
      </c>
      <c r="B52">
        <v>12114</v>
      </c>
      <c r="C52">
        <v>10027</v>
      </c>
      <c r="D52">
        <v>14153</v>
      </c>
      <c r="E52">
        <v>1490</v>
      </c>
    </row>
    <row r="53" spans="1:5" x14ac:dyDescent="0.3">
      <c r="A53" t="s">
        <v>439</v>
      </c>
      <c r="B53">
        <v>260</v>
      </c>
      <c r="C53">
        <v>101</v>
      </c>
      <c r="D53">
        <v>153</v>
      </c>
      <c r="E53">
        <v>6</v>
      </c>
    </row>
    <row r="54" spans="1:5" x14ac:dyDescent="0.3">
      <c r="A54" t="s">
        <v>433</v>
      </c>
      <c r="B54">
        <v>5417</v>
      </c>
      <c r="C54">
        <v>4574</v>
      </c>
      <c r="D54">
        <v>6095</v>
      </c>
      <c r="E54">
        <v>2341</v>
      </c>
    </row>
    <row r="55" spans="1:5" x14ac:dyDescent="0.3">
      <c r="A55" t="s">
        <v>438</v>
      </c>
      <c r="B55">
        <v>1087</v>
      </c>
      <c r="C55">
        <v>550</v>
      </c>
      <c r="D55">
        <v>432</v>
      </c>
      <c r="E55">
        <v>105</v>
      </c>
    </row>
    <row r="56" spans="1:5" x14ac:dyDescent="0.3">
      <c r="A56" t="s">
        <v>433</v>
      </c>
      <c r="B56">
        <v>5104</v>
      </c>
      <c r="C56">
        <v>4990</v>
      </c>
      <c r="D56">
        <v>4512</v>
      </c>
      <c r="E56">
        <v>3611</v>
      </c>
    </row>
    <row r="57" spans="1:5" x14ac:dyDescent="0.3">
      <c r="A57" t="s">
        <v>437</v>
      </c>
      <c r="B57">
        <v>156</v>
      </c>
      <c r="C57">
        <v>68</v>
      </c>
      <c r="D57">
        <v>85</v>
      </c>
      <c r="E57">
        <v>3</v>
      </c>
    </row>
    <row r="58" spans="1:5" x14ac:dyDescent="0.3">
      <c r="A58" t="s">
        <v>433</v>
      </c>
      <c r="B58">
        <v>3537</v>
      </c>
      <c r="C58">
        <v>3488</v>
      </c>
      <c r="D58">
        <v>3621</v>
      </c>
      <c r="E58">
        <v>2243</v>
      </c>
    </row>
    <row r="59" spans="1:5" x14ac:dyDescent="0.3">
      <c r="A59" t="s">
        <v>436</v>
      </c>
      <c r="B59">
        <v>639</v>
      </c>
      <c r="C59">
        <v>313</v>
      </c>
      <c r="D59">
        <v>282</v>
      </c>
      <c r="E59">
        <v>44</v>
      </c>
    </row>
    <row r="60" spans="1:5" x14ac:dyDescent="0.3">
      <c r="A60" t="s">
        <v>433</v>
      </c>
      <c r="B60">
        <v>6283</v>
      </c>
      <c r="C60">
        <v>5641</v>
      </c>
      <c r="D60">
        <v>7251</v>
      </c>
      <c r="E60">
        <v>4643</v>
      </c>
    </row>
    <row r="61" spans="1:5" x14ac:dyDescent="0.3">
      <c r="A61" t="s">
        <v>435</v>
      </c>
      <c r="B61">
        <v>344</v>
      </c>
      <c r="C61">
        <v>168</v>
      </c>
      <c r="D61">
        <v>141</v>
      </c>
      <c r="E61">
        <v>34</v>
      </c>
    </row>
    <row r="62" spans="1:5" x14ac:dyDescent="0.3">
      <c r="A62" t="s">
        <v>433</v>
      </c>
      <c r="B62">
        <v>2503</v>
      </c>
      <c r="C62">
        <v>2608</v>
      </c>
      <c r="D62">
        <v>2575</v>
      </c>
      <c r="E62">
        <v>1751</v>
      </c>
    </row>
    <row r="63" spans="1:5" x14ac:dyDescent="0.3">
      <c r="A63" t="s">
        <v>434</v>
      </c>
      <c r="B63">
        <v>220</v>
      </c>
      <c r="C63">
        <v>112</v>
      </c>
      <c r="D63">
        <v>96</v>
      </c>
      <c r="E63">
        <v>12</v>
      </c>
    </row>
    <row r="64" spans="1:5" x14ac:dyDescent="0.3">
      <c r="A64" t="s">
        <v>433</v>
      </c>
      <c r="B64">
        <v>4740</v>
      </c>
      <c r="C64">
        <v>4249</v>
      </c>
      <c r="D64">
        <v>5236</v>
      </c>
      <c r="E64">
        <v>5346</v>
      </c>
    </row>
    <row r="65" spans="1:5" x14ac:dyDescent="0.3">
      <c r="A65" s="1" t="s">
        <v>44</v>
      </c>
      <c r="B65" s="1"/>
      <c r="C65" s="1"/>
      <c r="D65" s="1"/>
      <c r="E65" s="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2954-AAE1-46B9-AC8E-662EDBD8240B}">
  <dimension ref="A1:F29"/>
  <sheetViews>
    <sheetView topLeftCell="A5" workbookViewId="0">
      <selection activeCell="E29" sqref="E29"/>
    </sheetView>
  </sheetViews>
  <sheetFormatPr defaultRowHeight="14.4" x14ac:dyDescent="0.3"/>
  <cols>
    <col min="1" max="1" width="46.109375" customWidth="1"/>
  </cols>
  <sheetData>
    <row r="1" spans="1:6" x14ac:dyDescent="0.3">
      <c r="A1" t="s">
        <v>559</v>
      </c>
    </row>
    <row r="2" spans="1:6" x14ac:dyDescent="0.3">
      <c r="A2" s="4" t="s">
        <v>486</v>
      </c>
      <c r="B2" s="3" t="s">
        <v>23</v>
      </c>
      <c r="C2" s="3" t="s">
        <v>41</v>
      </c>
      <c r="D2" s="3" t="s">
        <v>42</v>
      </c>
      <c r="E2" s="3" t="s">
        <v>508</v>
      </c>
      <c r="F2" s="2" t="s">
        <v>43</v>
      </c>
    </row>
    <row r="3" spans="1:6" x14ac:dyDescent="0.3">
      <c r="A3" t="s">
        <v>485</v>
      </c>
    </row>
    <row r="4" spans="1:6" x14ac:dyDescent="0.3">
      <c r="A4" t="s">
        <v>484</v>
      </c>
    </row>
    <row r="6" spans="1:6" x14ac:dyDescent="0.3">
      <c r="A6" t="s">
        <v>483</v>
      </c>
      <c r="B6">
        <v>15979</v>
      </c>
      <c r="C6">
        <v>16385</v>
      </c>
      <c r="D6">
        <v>16272</v>
      </c>
      <c r="E6">
        <v>10234</v>
      </c>
    </row>
    <row r="7" spans="1:6" x14ac:dyDescent="0.3">
      <c r="A7" t="s">
        <v>480</v>
      </c>
      <c r="B7">
        <v>15588</v>
      </c>
      <c r="C7">
        <v>15780</v>
      </c>
      <c r="D7">
        <v>15779</v>
      </c>
      <c r="E7">
        <v>10917</v>
      </c>
    </row>
    <row r="8" spans="1:6" x14ac:dyDescent="0.3">
      <c r="A8" t="s">
        <v>479</v>
      </c>
      <c r="B8">
        <v>13189</v>
      </c>
      <c r="C8">
        <v>13304</v>
      </c>
      <c r="D8">
        <v>13268</v>
      </c>
      <c r="E8">
        <v>9306</v>
      </c>
    </row>
    <row r="9" spans="1:6" x14ac:dyDescent="0.3">
      <c r="A9" t="s">
        <v>482</v>
      </c>
      <c r="B9">
        <v>16329</v>
      </c>
      <c r="C9">
        <v>16823</v>
      </c>
      <c r="D9">
        <v>16591</v>
      </c>
      <c r="E9">
        <v>10345</v>
      </c>
    </row>
    <row r="10" spans="1:6" x14ac:dyDescent="0.3">
      <c r="A10" t="s">
        <v>480</v>
      </c>
      <c r="B10">
        <v>15806</v>
      </c>
      <c r="C10">
        <v>16111</v>
      </c>
      <c r="D10">
        <v>15940</v>
      </c>
      <c r="E10">
        <v>10625</v>
      </c>
    </row>
    <row r="11" spans="1:6" x14ac:dyDescent="0.3">
      <c r="A11" t="s">
        <v>479</v>
      </c>
      <c r="B11">
        <v>13319</v>
      </c>
      <c r="C11">
        <v>13560</v>
      </c>
      <c r="D11">
        <v>13317</v>
      </c>
      <c r="E11">
        <v>8889</v>
      </c>
    </row>
    <row r="12" spans="1:6" x14ac:dyDescent="0.3">
      <c r="A12" t="s">
        <v>481</v>
      </c>
      <c r="B12">
        <v>13771</v>
      </c>
      <c r="C12">
        <v>13636</v>
      </c>
      <c r="D12">
        <v>14583</v>
      </c>
      <c r="E12">
        <v>8500</v>
      </c>
    </row>
    <row r="13" spans="1:6" x14ac:dyDescent="0.3">
      <c r="A13" t="s">
        <v>480</v>
      </c>
      <c r="B13">
        <v>13287</v>
      </c>
      <c r="C13">
        <v>12105</v>
      </c>
      <c r="D13">
        <v>14615</v>
      </c>
      <c r="E13">
        <v>13125</v>
      </c>
    </row>
    <row r="14" spans="1:6" x14ac:dyDescent="0.3">
      <c r="A14" t="s">
        <v>479</v>
      </c>
      <c r="B14">
        <v>10962</v>
      </c>
      <c r="C14">
        <v>9643</v>
      </c>
      <c r="D14">
        <v>12083</v>
      </c>
      <c r="E14">
        <v>28750</v>
      </c>
    </row>
    <row r="16" spans="1:6" x14ac:dyDescent="0.3">
      <c r="A16" t="s">
        <v>478</v>
      </c>
    </row>
    <row r="18" spans="1:6" x14ac:dyDescent="0.3">
      <c r="A18" t="s">
        <v>477</v>
      </c>
      <c r="B18">
        <v>531</v>
      </c>
      <c r="C18">
        <v>2227</v>
      </c>
      <c r="D18">
        <v>250</v>
      </c>
      <c r="E18">
        <v>4000</v>
      </c>
    </row>
    <row r="19" spans="1:6" x14ac:dyDescent="0.3">
      <c r="A19" t="s">
        <v>476</v>
      </c>
      <c r="B19">
        <v>8855</v>
      </c>
      <c r="C19">
        <v>9008</v>
      </c>
      <c r="D19">
        <v>8831</v>
      </c>
      <c r="E19">
        <v>8125</v>
      </c>
    </row>
    <row r="20" spans="1:6" x14ac:dyDescent="0.3">
      <c r="A20" t="s">
        <v>475</v>
      </c>
      <c r="B20">
        <v>20774</v>
      </c>
      <c r="C20">
        <v>21790</v>
      </c>
      <c r="D20">
        <v>20234</v>
      </c>
      <c r="E20">
        <v>13500</v>
      </c>
    </row>
    <row r="21" spans="1:6" x14ac:dyDescent="0.3">
      <c r="A21" t="s">
        <v>474</v>
      </c>
      <c r="B21">
        <v>22239</v>
      </c>
      <c r="C21">
        <v>22045</v>
      </c>
      <c r="D21">
        <v>22865</v>
      </c>
      <c r="E21">
        <v>15000</v>
      </c>
    </row>
    <row r="23" spans="1:6" x14ac:dyDescent="0.3">
      <c r="A23" t="s">
        <v>473</v>
      </c>
    </row>
    <row r="25" spans="1:6" x14ac:dyDescent="0.3">
      <c r="A25" t="s">
        <v>472</v>
      </c>
      <c r="B25">
        <v>12342</v>
      </c>
      <c r="C25">
        <v>13402</v>
      </c>
      <c r="D25">
        <v>11830</v>
      </c>
      <c r="E25">
        <v>9567</v>
      </c>
    </row>
    <row r="26" spans="1:6" x14ac:dyDescent="0.3">
      <c r="A26" t="s">
        <v>471</v>
      </c>
      <c r="B26">
        <v>15027</v>
      </c>
      <c r="C26">
        <v>15137</v>
      </c>
      <c r="D26">
        <v>15488</v>
      </c>
      <c r="E26">
        <v>9250</v>
      </c>
    </row>
    <row r="27" spans="1:6" x14ac:dyDescent="0.3">
      <c r="A27" t="s">
        <v>470</v>
      </c>
      <c r="B27">
        <v>30385</v>
      </c>
      <c r="C27">
        <v>28571</v>
      </c>
      <c r="D27">
        <v>31636</v>
      </c>
      <c r="E27">
        <v>27500</v>
      </c>
    </row>
    <row r="28" spans="1:6" x14ac:dyDescent="0.3">
      <c r="A28" t="s">
        <v>469</v>
      </c>
      <c r="B28">
        <v>37800</v>
      </c>
      <c r="C28">
        <v>39750</v>
      </c>
      <c r="D28">
        <v>37030</v>
      </c>
      <c r="E28">
        <v>23750</v>
      </c>
    </row>
    <row r="29" spans="1:6" x14ac:dyDescent="0.3">
      <c r="A29" s="1" t="s">
        <v>44</v>
      </c>
      <c r="B29" s="1"/>
      <c r="C29" s="1"/>
      <c r="D29" s="1"/>
      <c r="E29" s="1"/>
      <c r="F29" s="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CDFE3-7B20-434A-901B-6D0175CE94B9}">
  <dimension ref="A1:E62"/>
  <sheetViews>
    <sheetView topLeftCell="A27" workbookViewId="0">
      <selection activeCell="F39" sqref="F39"/>
    </sheetView>
  </sheetViews>
  <sheetFormatPr defaultRowHeight="14.4" x14ac:dyDescent="0.3"/>
  <cols>
    <col min="1" max="1" width="47" customWidth="1"/>
  </cols>
  <sheetData>
    <row r="1" spans="1:5" x14ac:dyDescent="0.3">
      <c r="A1" t="s">
        <v>560</v>
      </c>
    </row>
    <row r="2" spans="1:5" x14ac:dyDescent="0.3">
      <c r="A2" s="4" t="s">
        <v>507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505</v>
      </c>
      <c r="B3">
        <v>6301</v>
      </c>
      <c r="C3">
        <v>2842</v>
      </c>
      <c r="D3">
        <v>3199</v>
      </c>
      <c r="E3">
        <f>B3-C3-D3</f>
        <v>260</v>
      </c>
    </row>
    <row r="4" spans="1:5" x14ac:dyDescent="0.3">
      <c r="A4" t="s">
        <v>496</v>
      </c>
      <c r="B4">
        <v>5597</v>
      </c>
      <c r="C4">
        <v>2507</v>
      </c>
      <c r="D4">
        <v>2868</v>
      </c>
      <c r="E4">
        <f t="shared" ref="E4:E61" si="0">B4-C4-D4</f>
        <v>222</v>
      </c>
    </row>
    <row r="5" spans="1:5" x14ac:dyDescent="0.3">
      <c r="A5" t="s">
        <v>495</v>
      </c>
      <c r="B5">
        <v>4856</v>
      </c>
      <c r="C5">
        <v>2159</v>
      </c>
      <c r="D5">
        <v>2503</v>
      </c>
      <c r="E5">
        <f t="shared" si="0"/>
        <v>194</v>
      </c>
    </row>
    <row r="7" spans="1:5" x14ac:dyDescent="0.3">
      <c r="A7" t="s">
        <v>503</v>
      </c>
      <c r="B7">
        <v>5153</v>
      </c>
      <c r="C7">
        <v>2263</v>
      </c>
      <c r="D7">
        <v>2686</v>
      </c>
      <c r="E7">
        <f t="shared" si="0"/>
        <v>204</v>
      </c>
    </row>
    <row r="8" spans="1:5" x14ac:dyDescent="0.3">
      <c r="A8" t="s">
        <v>496</v>
      </c>
      <c r="B8">
        <v>4633</v>
      </c>
      <c r="C8">
        <v>2035</v>
      </c>
      <c r="D8">
        <v>2422</v>
      </c>
      <c r="E8">
        <f t="shared" si="0"/>
        <v>176</v>
      </c>
    </row>
    <row r="9" spans="1:5" x14ac:dyDescent="0.3">
      <c r="A9" t="s">
        <v>495</v>
      </c>
      <c r="B9">
        <v>4034</v>
      </c>
      <c r="C9">
        <v>1765</v>
      </c>
      <c r="D9">
        <v>2117</v>
      </c>
      <c r="E9">
        <f t="shared" si="0"/>
        <v>152</v>
      </c>
    </row>
    <row r="11" spans="1:5" x14ac:dyDescent="0.3">
      <c r="A11" t="s">
        <v>502</v>
      </c>
      <c r="B11">
        <v>768</v>
      </c>
      <c r="C11">
        <v>396</v>
      </c>
      <c r="D11">
        <v>336</v>
      </c>
      <c r="E11">
        <f t="shared" si="0"/>
        <v>36</v>
      </c>
    </row>
    <row r="12" spans="1:5" x14ac:dyDescent="0.3">
      <c r="A12" t="s">
        <v>496</v>
      </c>
      <c r="B12">
        <v>666</v>
      </c>
      <c r="C12">
        <v>339</v>
      </c>
      <c r="D12">
        <v>295</v>
      </c>
      <c r="E12">
        <f t="shared" si="0"/>
        <v>32</v>
      </c>
    </row>
    <row r="13" spans="1:5" x14ac:dyDescent="0.3">
      <c r="A13" t="s">
        <v>495</v>
      </c>
      <c r="B13">
        <v>572</v>
      </c>
      <c r="C13">
        <v>284</v>
      </c>
      <c r="D13">
        <v>259</v>
      </c>
      <c r="E13">
        <f t="shared" si="0"/>
        <v>29</v>
      </c>
    </row>
    <row r="14" spans="1:5" x14ac:dyDescent="0.3">
      <c r="A14" t="s">
        <v>494</v>
      </c>
      <c r="B14">
        <v>160</v>
      </c>
      <c r="C14">
        <v>77</v>
      </c>
      <c r="D14">
        <v>72</v>
      </c>
      <c r="E14">
        <f t="shared" si="0"/>
        <v>11</v>
      </c>
    </row>
    <row r="15" spans="1:5" x14ac:dyDescent="0.3">
      <c r="A15" t="s">
        <v>493</v>
      </c>
      <c r="B15">
        <v>55</v>
      </c>
      <c r="C15">
        <v>24</v>
      </c>
      <c r="D15">
        <v>25</v>
      </c>
      <c r="E15">
        <f t="shared" si="0"/>
        <v>6</v>
      </c>
    </row>
    <row r="17" spans="1:5" x14ac:dyDescent="0.3">
      <c r="A17" t="s">
        <v>501</v>
      </c>
      <c r="B17">
        <v>1957</v>
      </c>
      <c r="C17">
        <v>958</v>
      </c>
      <c r="D17">
        <v>970</v>
      </c>
      <c r="E17">
        <f t="shared" si="0"/>
        <v>29</v>
      </c>
    </row>
    <row r="18" spans="1:5" x14ac:dyDescent="0.3">
      <c r="A18" t="s">
        <v>500</v>
      </c>
      <c r="B18">
        <v>306</v>
      </c>
      <c r="C18">
        <v>137</v>
      </c>
      <c r="D18">
        <v>156</v>
      </c>
      <c r="E18">
        <f t="shared" si="0"/>
        <v>13</v>
      </c>
    </row>
    <row r="19" spans="1:5" x14ac:dyDescent="0.3">
      <c r="A19" t="s">
        <v>499</v>
      </c>
      <c r="B19">
        <v>76</v>
      </c>
      <c r="C19">
        <v>32</v>
      </c>
      <c r="D19">
        <v>42</v>
      </c>
      <c r="E19">
        <f t="shared" si="0"/>
        <v>2</v>
      </c>
    </row>
    <row r="21" spans="1:5" x14ac:dyDescent="0.3">
      <c r="A21" t="s">
        <v>498</v>
      </c>
      <c r="B21">
        <v>46390</v>
      </c>
      <c r="C21">
        <v>21017</v>
      </c>
      <c r="D21">
        <v>23646</v>
      </c>
      <c r="E21">
        <f t="shared" si="0"/>
        <v>1727</v>
      </c>
    </row>
    <row r="22" spans="1:5" x14ac:dyDescent="0.3">
      <c r="A22" t="s">
        <v>496</v>
      </c>
      <c r="B22">
        <v>20173</v>
      </c>
      <c r="C22">
        <v>8910</v>
      </c>
      <c r="D22">
        <v>10475</v>
      </c>
      <c r="E22">
        <f t="shared" si="0"/>
        <v>788</v>
      </c>
    </row>
    <row r="23" spans="1:5" x14ac:dyDescent="0.3">
      <c r="A23" t="s">
        <v>495</v>
      </c>
      <c r="B23">
        <v>13384</v>
      </c>
      <c r="C23">
        <v>5888</v>
      </c>
      <c r="D23">
        <v>6967</v>
      </c>
      <c r="E23">
        <f t="shared" si="0"/>
        <v>529</v>
      </c>
    </row>
    <row r="24" spans="1:5" x14ac:dyDescent="0.3">
      <c r="A24" t="s">
        <v>494</v>
      </c>
      <c r="B24">
        <v>1611</v>
      </c>
      <c r="C24">
        <v>731</v>
      </c>
      <c r="D24">
        <v>731</v>
      </c>
      <c r="E24">
        <f t="shared" si="0"/>
        <v>149</v>
      </c>
    </row>
    <row r="25" spans="1:5" x14ac:dyDescent="0.3">
      <c r="A25" t="s">
        <v>493</v>
      </c>
      <c r="B25">
        <v>521</v>
      </c>
      <c r="C25">
        <v>242</v>
      </c>
      <c r="D25">
        <v>226</v>
      </c>
      <c r="E25">
        <f t="shared" si="0"/>
        <v>53</v>
      </c>
    </row>
    <row r="27" spans="1:5" x14ac:dyDescent="0.3">
      <c r="A27" t="s">
        <v>506</v>
      </c>
    </row>
    <row r="29" spans="1:5" x14ac:dyDescent="0.3">
      <c r="A29" t="s">
        <v>505</v>
      </c>
      <c r="B29">
        <v>3563</v>
      </c>
      <c r="C29">
        <v>1549</v>
      </c>
      <c r="D29">
        <v>1816</v>
      </c>
      <c r="E29">
        <f t="shared" si="0"/>
        <v>198</v>
      </c>
    </row>
    <row r="30" spans="1:5" x14ac:dyDescent="0.3">
      <c r="A30" t="s">
        <v>504</v>
      </c>
      <c r="B30">
        <v>56.5</v>
      </c>
      <c r="C30">
        <v>54.5</v>
      </c>
      <c r="D30">
        <v>56.8</v>
      </c>
      <c r="E30" s="5">
        <f>((B30*B29)-(C30*C29)-(D30*D29))/E29</f>
        <v>69.394949494949557</v>
      </c>
    </row>
    <row r="31" spans="1:5" x14ac:dyDescent="0.3">
      <c r="A31" t="s">
        <v>496</v>
      </c>
      <c r="B31">
        <v>3323</v>
      </c>
      <c r="C31">
        <v>1437</v>
      </c>
      <c r="D31">
        <v>1712</v>
      </c>
      <c r="E31">
        <f t="shared" si="0"/>
        <v>174</v>
      </c>
    </row>
    <row r="32" spans="1:5" x14ac:dyDescent="0.3">
      <c r="A32" t="s">
        <v>495</v>
      </c>
      <c r="B32">
        <v>2870</v>
      </c>
      <c r="C32">
        <v>1227</v>
      </c>
      <c r="D32">
        <v>1490</v>
      </c>
      <c r="E32">
        <f t="shared" si="0"/>
        <v>153</v>
      </c>
    </row>
    <row r="34" spans="1:5" x14ac:dyDescent="0.3">
      <c r="A34" t="s">
        <v>503</v>
      </c>
      <c r="B34">
        <v>2889</v>
      </c>
      <c r="C34">
        <v>1226</v>
      </c>
      <c r="D34">
        <v>1507</v>
      </c>
      <c r="E34">
        <f t="shared" si="0"/>
        <v>156</v>
      </c>
    </row>
    <row r="35" spans="1:5" x14ac:dyDescent="0.3">
      <c r="A35" t="s">
        <v>496</v>
      </c>
      <c r="B35">
        <v>2736</v>
      </c>
      <c r="C35">
        <v>1163</v>
      </c>
      <c r="D35">
        <v>1436</v>
      </c>
      <c r="E35">
        <f t="shared" si="0"/>
        <v>137</v>
      </c>
    </row>
    <row r="36" spans="1:5" x14ac:dyDescent="0.3">
      <c r="A36" t="s">
        <v>495</v>
      </c>
      <c r="B36">
        <v>2374</v>
      </c>
      <c r="C36">
        <v>1002</v>
      </c>
      <c r="D36">
        <v>1253</v>
      </c>
      <c r="E36">
        <f t="shared" si="0"/>
        <v>119</v>
      </c>
    </row>
    <row r="38" spans="1:5" x14ac:dyDescent="0.3">
      <c r="A38" t="s">
        <v>502</v>
      </c>
      <c r="B38">
        <v>483</v>
      </c>
      <c r="C38">
        <v>245</v>
      </c>
      <c r="D38">
        <v>209</v>
      </c>
      <c r="E38">
        <f t="shared" si="0"/>
        <v>29</v>
      </c>
    </row>
    <row r="39" spans="1:5" x14ac:dyDescent="0.3">
      <c r="A39" t="s">
        <v>496</v>
      </c>
      <c r="B39">
        <v>425</v>
      </c>
      <c r="C39">
        <v>213</v>
      </c>
      <c r="D39">
        <v>186</v>
      </c>
      <c r="E39">
        <f t="shared" si="0"/>
        <v>26</v>
      </c>
    </row>
    <row r="40" spans="1:5" x14ac:dyDescent="0.3">
      <c r="A40" t="s">
        <v>495</v>
      </c>
      <c r="B40">
        <v>360</v>
      </c>
      <c r="C40">
        <v>178</v>
      </c>
      <c r="D40">
        <v>158</v>
      </c>
      <c r="E40">
        <f t="shared" si="0"/>
        <v>24</v>
      </c>
    </row>
    <row r="41" spans="1:5" x14ac:dyDescent="0.3">
      <c r="A41" t="s">
        <v>494</v>
      </c>
      <c r="B41">
        <v>99</v>
      </c>
      <c r="C41">
        <v>44</v>
      </c>
      <c r="D41">
        <v>45</v>
      </c>
      <c r="E41">
        <f t="shared" si="0"/>
        <v>10</v>
      </c>
    </row>
    <row r="42" spans="1:5" x14ac:dyDescent="0.3">
      <c r="A42" t="s">
        <v>493</v>
      </c>
      <c r="B42">
        <v>35</v>
      </c>
      <c r="C42">
        <v>15</v>
      </c>
      <c r="D42">
        <v>15</v>
      </c>
      <c r="E42">
        <f t="shared" si="0"/>
        <v>5</v>
      </c>
    </row>
    <row r="44" spans="1:5" x14ac:dyDescent="0.3">
      <c r="A44" t="s">
        <v>501</v>
      </c>
      <c r="B44">
        <v>1469</v>
      </c>
      <c r="C44">
        <v>708</v>
      </c>
      <c r="D44">
        <v>746</v>
      </c>
      <c r="E44">
        <f t="shared" si="0"/>
        <v>15</v>
      </c>
    </row>
    <row r="45" spans="1:5" x14ac:dyDescent="0.3">
      <c r="A45" t="s">
        <v>500</v>
      </c>
      <c r="B45">
        <v>128</v>
      </c>
      <c r="C45">
        <v>70</v>
      </c>
      <c r="D45">
        <v>49</v>
      </c>
      <c r="E45">
        <f t="shared" si="0"/>
        <v>9</v>
      </c>
    </row>
    <row r="46" spans="1:5" x14ac:dyDescent="0.3">
      <c r="A46" t="s">
        <v>499</v>
      </c>
      <c r="B46">
        <v>31</v>
      </c>
      <c r="C46">
        <v>15</v>
      </c>
      <c r="D46">
        <v>14</v>
      </c>
      <c r="E46">
        <f t="shared" si="0"/>
        <v>2</v>
      </c>
    </row>
    <row r="48" spans="1:5" x14ac:dyDescent="0.3">
      <c r="A48" t="s">
        <v>498</v>
      </c>
      <c r="B48">
        <v>27170</v>
      </c>
      <c r="C48">
        <v>11766</v>
      </c>
      <c r="D48">
        <v>14023</v>
      </c>
      <c r="E48">
        <f t="shared" si="0"/>
        <v>1381</v>
      </c>
    </row>
    <row r="49" spans="1:5" x14ac:dyDescent="0.3">
      <c r="A49" t="s">
        <v>497</v>
      </c>
      <c r="B49">
        <v>58.6</v>
      </c>
      <c r="C49">
        <v>56</v>
      </c>
      <c r="D49">
        <v>59.3</v>
      </c>
      <c r="E49" s="5">
        <f>((B49*B48)-(C49*C48)-(D49*D48))/E48</f>
        <v>73.643808834178202</v>
      </c>
    </row>
    <row r="50" spans="1:5" x14ac:dyDescent="0.3">
      <c r="A50" t="s">
        <v>496</v>
      </c>
      <c r="B50">
        <v>12519</v>
      </c>
      <c r="C50">
        <v>5309</v>
      </c>
      <c r="D50">
        <v>6543</v>
      </c>
      <c r="E50">
        <f t="shared" si="0"/>
        <v>667</v>
      </c>
    </row>
    <row r="51" spans="1:5" x14ac:dyDescent="0.3">
      <c r="A51" t="s">
        <v>495</v>
      </c>
      <c r="B51">
        <v>8162</v>
      </c>
      <c r="C51">
        <v>3449</v>
      </c>
      <c r="D51">
        <v>4263</v>
      </c>
      <c r="E51">
        <f t="shared" si="0"/>
        <v>450</v>
      </c>
    </row>
    <row r="52" spans="1:5" x14ac:dyDescent="0.3">
      <c r="A52" t="s">
        <v>494</v>
      </c>
      <c r="B52">
        <v>855</v>
      </c>
      <c r="C52">
        <v>363</v>
      </c>
      <c r="D52">
        <v>378</v>
      </c>
      <c r="E52">
        <f t="shared" si="0"/>
        <v>114</v>
      </c>
    </row>
    <row r="53" spans="1:5" x14ac:dyDescent="0.3">
      <c r="A53" t="s">
        <v>493</v>
      </c>
      <c r="B53">
        <v>277</v>
      </c>
      <c r="C53">
        <v>114</v>
      </c>
      <c r="D53">
        <v>124</v>
      </c>
      <c r="E53">
        <f t="shared" si="0"/>
        <v>39</v>
      </c>
    </row>
    <row r="55" spans="1:5" x14ac:dyDescent="0.3">
      <c r="A55" t="s">
        <v>492</v>
      </c>
    </row>
    <row r="57" spans="1:5" x14ac:dyDescent="0.3">
      <c r="A57" t="s">
        <v>491</v>
      </c>
      <c r="B57">
        <v>12165</v>
      </c>
      <c r="C57">
        <v>4875</v>
      </c>
      <c r="D57">
        <v>6574</v>
      </c>
      <c r="E57">
        <f t="shared" si="0"/>
        <v>716</v>
      </c>
    </row>
    <row r="58" spans="1:5" x14ac:dyDescent="0.3">
      <c r="A58" t="s">
        <v>490</v>
      </c>
      <c r="B58">
        <v>32261</v>
      </c>
      <c r="C58">
        <v>14240</v>
      </c>
      <c r="D58">
        <v>16529</v>
      </c>
      <c r="E58">
        <f t="shared" si="0"/>
        <v>1492</v>
      </c>
    </row>
    <row r="59" spans="1:5" x14ac:dyDescent="0.3">
      <c r="A59" t="s">
        <v>489</v>
      </c>
      <c r="B59">
        <v>39382</v>
      </c>
      <c r="C59">
        <v>17811</v>
      </c>
      <c r="D59">
        <v>19943</v>
      </c>
      <c r="E59">
        <f t="shared" si="0"/>
        <v>1628</v>
      </c>
    </row>
    <row r="60" spans="1:5" x14ac:dyDescent="0.3">
      <c r="A60" t="s">
        <v>488</v>
      </c>
      <c r="B60">
        <v>17568</v>
      </c>
      <c r="C60">
        <v>7769</v>
      </c>
      <c r="D60">
        <v>9045</v>
      </c>
      <c r="E60">
        <f t="shared" si="0"/>
        <v>754</v>
      </c>
    </row>
    <row r="61" spans="1:5" x14ac:dyDescent="0.3">
      <c r="A61" t="s">
        <v>487</v>
      </c>
      <c r="B61">
        <v>11594</v>
      </c>
      <c r="C61">
        <v>5091</v>
      </c>
      <c r="D61">
        <v>5990</v>
      </c>
      <c r="E61">
        <f t="shared" si="0"/>
        <v>513</v>
      </c>
    </row>
    <row r="62" spans="1:5" x14ac:dyDescent="0.3">
      <c r="A62" s="1" t="s">
        <v>44</v>
      </c>
      <c r="B62" s="1"/>
      <c r="C62" s="1"/>
      <c r="D62" s="1"/>
      <c r="E6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EB9C-18AB-4255-93C5-837697AC8BC7}">
  <dimension ref="A1:F16"/>
  <sheetViews>
    <sheetView workbookViewId="0">
      <selection activeCell="A17" sqref="A17"/>
    </sheetView>
  </sheetViews>
  <sheetFormatPr defaultRowHeight="14.4" x14ac:dyDescent="0.3"/>
  <cols>
    <col min="1" max="1" width="30.5546875" customWidth="1"/>
  </cols>
  <sheetData>
    <row r="1" spans="1:6" x14ac:dyDescent="0.3">
      <c r="A1" t="s">
        <v>538</v>
      </c>
    </row>
    <row r="2" spans="1:6" x14ac:dyDescent="0.3">
      <c r="A2" s="4" t="s">
        <v>53</v>
      </c>
      <c r="B2" s="3" t="s">
        <v>23</v>
      </c>
      <c r="C2" s="3" t="s">
        <v>41</v>
      </c>
      <c r="D2" s="3" t="s">
        <v>42</v>
      </c>
      <c r="E2" s="3" t="s">
        <v>508</v>
      </c>
      <c r="F2" s="2" t="s">
        <v>43</v>
      </c>
    </row>
    <row r="3" spans="1:6" x14ac:dyDescent="0.3">
      <c r="A3" t="s">
        <v>52</v>
      </c>
      <c r="B3">
        <f t="shared" ref="B3:B8" si="0">SUM(C3:F3)</f>
        <v>14689</v>
      </c>
      <c r="C3">
        <f>SUM(C4:C8)</f>
        <v>6712</v>
      </c>
      <c r="D3">
        <f>SUM(D4:D8)</f>
        <v>7455</v>
      </c>
      <c r="E3">
        <f>SUM(E4:E8)</f>
        <v>519</v>
      </c>
      <c r="F3">
        <f>SUM(F4:F8)</f>
        <v>3</v>
      </c>
    </row>
    <row r="4" spans="1:6" x14ac:dyDescent="0.3">
      <c r="A4" t="s">
        <v>50</v>
      </c>
      <c r="B4">
        <f t="shared" si="0"/>
        <v>6307</v>
      </c>
      <c r="C4">
        <v>2893</v>
      </c>
      <c r="D4">
        <v>3212</v>
      </c>
      <c r="E4">
        <v>201</v>
      </c>
      <c r="F4">
        <v>1</v>
      </c>
    </row>
    <row r="5" spans="1:6" x14ac:dyDescent="0.3">
      <c r="A5" t="s">
        <v>49</v>
      </c>
      <c r="B5">
        <f t="shared" si="0"/>
        <v>7916</v>
      </c>
      <c r="C5">
        <v>3605</v>
      </c>
      <c r="D5">
        <v>4012</v>
      </c>
      <c r="E5">
        <v>297</v>
      </c>
      <c r="F5">
        <v>2</v>
      </c>
    </row>
    <row r="6" spans="1:6" x14ac:dyDescent="0.3">
      <c r="A6" t="s">
        <v>48</v>
      </c>
      <c r="B6">
        <f t="shared" si="0"/>
        <v>107</v>
      </c>
      <c r="C6">
        <v>53</v>
      </c>
      <c r="D6">
        <v>52</v>
      </c>
      <c r="E6">
        <v>2</v>
      </c>
      <c r="F6">
        <v>0</v>
      </c>
    </row>
    <row r="7" spans="1:6" x14ac:dyDescent="0.3">
      <c r="A7" t="s">
        <v>47</v>
      </c>
      <c r="B7">
        <f t="shared" si="0"/>
        <v>193</v>
      </c>
      <c r="C7">
        <v>85</v>
      </c>
      <c r="D7">
        <v>96</v>
      </c>
      <c r="E7">
        <v>12</v>
      </c>
      <c r="F7">
        <v>0</v>
      </c>
    </row>
    <row r="8" spans="1:6" x14ac:dyDescent="0.3">
      <c r="A8" t="s">
        <v>46</v>
      </c>
      <c r="B8">
        <f t="shared" si="0"/>
        <v>166</v>
      </c>
      <c r="C8">
        <v>76</v>
      </c>
      <c r="D8">
        <v>83</v>
      </c>
      <c r="E8">
        <v>7</v>
      </c>
      <c r="F8">
        <v>0</v>
      </c>
    </row>
    <row r="10" spans="1:6" x14ac:dyDescent="0.3">
      <c r="A10" t="s">
        <v>51</v>
      </c>
      <c r="B10">
        <f t="shared" ref="B10:B15" si="1">SUM(C10:F10)</f>
        <v>14263</v>
      </c>
      <c r="C10">
        <f>SUM(C11:C15)</f>
        <v>6606</v>
      </c>
      <c r="D10">
        <f>SUM(D11:D15)</f>
        <v>7140</v>
      </c>
      <c r="E10">
        <f>SUM(E11:E15)</f>
        <v>512</v>
      </c>
      <c r="F10">
        <f>SUM(F11:F15)</f>
        <v>5</v>
      </c>
    </row>
    <row r="11" spans="1:6" x14ac:dyDescent="0.3">
      <c r="A11" t="s">
        <v>50</v>
      </c>
      <c r="B11">
        <f t="shared" si="1"/>
        <v>5105</v>
      </c>
      <c r="C11">
        <v>2425</v>
      </c>
      <c r="D11">
        <v>2526</v>
      </c>
      <c r="E11">
        <v>152</v>
      </c>
      <c r="F11">
        <v>2</v>
      </c>
    </row>
    <row r="12" spans="1:6" x14ac:dyDescent="0.3">
      <c r="A12" t="s">
        <v>49</v>
      </c>
      <c r="B12">
        <f t="shared" si="1"/>
        <v>7771</v>
      </c>
      <c r="C12">
        <v>3497</v>
      </c>
      <c r="D12">
        <v>3975</v>
      </c>
      <c r="E12">
        <v>297</v>
      </c>
      <c r="F12">
        <v>2</v>
      </c>
    </row>
    <row r="13" spans="1:6" x14ac:dyDescent="0.3">
      <c r="A13" t="s">
        <v>48</v>
      </c>
      <c r="B13">
        <f t="shared" si="1"/>
        <v>164</v>
      </c>
      <c r="C13">
        <v>90</v>
      </c>
      <c r="D13">
        <v>68</v>
      </c>
      <c r="E13">
        <v>5</v>
      </c>
      <c r="F13">
        <v>1</v>
      </c>
    </row>
    <row r="14" spans="1:6" x14ac:dyDescent="0.3">
      <c r="A14" t="s">
        <v>47</v>
      </c>
      <c r="B14">
        <f t="shared" si="1"/>
        <v>923</v>
      </c>
      <c r="C14">
        <v>455</v>
      </c>
      <c r="D14">
        <v>417</v>
      </c>
      <c r="E14">
        <v>51</v>
      </c>
      <c r="F14">
        <v>0</v>
      </c>
    </row>
    <row r="15" spans="1:6" x14ac:dyDescent="0.3">
      <c r="A15" t="s">
        <v>46</v>
      </c>
      <c r="B15">
        <f t="shared" si="1"/>
        <v>300</v>
      </c>
      <c r="C15">
        <v>139</v>
      </c>
      <c r="D15">
        <v>154</v>
      </c>
      <c r="E15">
        <v>7</v>
      </c>
      <c r="F15">
        <v>0</v>
      </c>
    </row>
    <row r="16" spans="1:6" x14ac:dyDescent="0.3">
      <c r="A16" s="1" t="s">
        <v>535</v>
      </c>
      <c r="B16" s="1"/>
      <c r="C16" s="1"/>
      <c r="D16" s="1"/>
      <c r="E16" s="1"/>
      <c r="F1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B567-C46E-4802-A95A-DA9728591C0F}">
  <dimension ref="A1:E65"/>
  <sheetViews>
    <sheetView workbookViewId="0">
      <selection activeCell="D16" sqref="D16"/>
    </sheetView>
  </sheetViews>
  <sheetFormatPr defaultRowHeight="14.4" x14ac:dyDescent="0.3"/>
  <cols>
    <col min="1" max="1" width="28.109375" customWidth="1"/>
  </cols>
  <sheetData>
    <row r="1" spans="1:5" x14ac:dyDescent="0.3">
      <c r="A1" t="s">
        <v>539</v>
      </c>
    </row>
    <row r="2" spans="1:5" x14ac:dyDescent="0.3">
      <c r="A2" s="4" t="s">
        <v>70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69</v>
      </c>
      <c r="B3">
        <f>SUM(B4:B11) + B19+B22</f>
        <v>46773</v>
      </c>
      <c r="C3">
        <f>SUM(C4:C11) + C19+C22</f>
        <v>21175</v>
      </c>
      <c r="D3">
        <f t="shared" ref="D3" si="0">SUM(D4:D11) + D19+D22</f>
        <v>23868</v>
      </c>
      <c r="E3">
        <f>B3-C3-D3</f>
        <v>1730</v>
      </c>
    </row>
    <row r="4" spans="1:5" x14ac:dyDescent="0.3">
      <c r="A4" t="s">
        <v>509</v>
      </c>
      <c r="B4">
        <v>25573</v>
      </c>
      <c r="C4">
        <v>12249</v>
      </c>
      <c r="D4">
        <v>11927</v>
      </c>
      <c r="E4">
        <f t="shared" ref="E4:E22" si="1">B4-C4-D4</f>
        <v>1397</v>
      </c>
    </row>
    <row r="5" spans="1:5" x14ac:dyDescent="0.3">
      <c r="A5" t="s">
        <v>510</v>
      </c>
      <c r="B5">
        <v>14714</v>
      </c>
      <c r="C5">
        <v>6252</v>
      </c>
      <c r="D5">
        <v>8321</v>
      </c>
      <c r="E5">
        <f t="shared" si="1"/>
        <v>141</v>
      </c>
    </row>
    <row r="6" spans="1:5" x14ac:dyDescent="0.3">
      <c r="A6" t="s">
        <v>511</v>
      </c>
      <c r="B6">
        <v>238</v>
      </c>
      <c r="C6">
        <v>51</v>
      </c>
      <c r="D6">
        <v>174</v>
      </c>
      <c r="E6">
        <f t="shared" si="1"/>
        <v>13</v>
      </c>
    </row>
    <row r="7" spans="1:5" x14ac:dyDescent="0.3">
      <c r="A7" t="s">
        <v>512</v>
      </c>
      <c r="B7">
        <v>35</v>
      </c>
      <c r="C7">
        <v>30</v>
      </c>
      <c r="D7">
        <v>4</v>
      </c>
      <c r="E7">
        <f t="shared" si="1"/>
        <v>1</v>
      </c>
    </row>
    <row r="8" spans="1:5" x14ac:dyDescent="0.3">
      <c r="A8" t="s">
        <v>513</v>
      </c>
      <c r="B8">
        <v>30</v>
      </c>
      <c r="C8">
        <v>19</v>
      </c>
      <c r="D8">
        <v>10</v>
      </c>
      <c r="E8">
        <f t="shared" si="1"/>
        <v>1</v>
      </c>
    </row>
    <row r="9" spans="1:5" x14ac:dyDescent="0.3">
      <c r="A9" t="s">
        <v>514</v>
      </c>
      <c r="B9">
        <v>1308</v>
      </c>
      <c r="C9">
        <v>444</v>
      </c>
      <c r="D9">
        <v>858</v>
      </c>
      <c r="E9">
        <f t="shared" si="1"/>
        <v>6</v>
      </c>
    </row>
    <row r="10" spans="1:5" x14ac:dyDescent="0.3">
      <c r="A10" t="s">
        <v>66</v>
      </c>
      <c r="B10">
        <v>311</v>
      </c>
      <c r="C10">
        <v>100</v>
      </c>
      <c r="D10">
        <v>202</v>
      </c>
      <c r="E10">
        <f t="shared" si="1"/>
        <v>9</v>
      </c>
    </row>
    <row r="11" spans="1:5" x14ac:dyDescent="0.3">
      <c r="A11" t="s">
        <v>65</v>
      </c>
      <c r="B11">
        <v>735</v>
      </c>
      <c r="C11">
        <v>407</v>
      </c>
      <c r="D11">
        <v>323</v>
      </c>
      <c r="E11">
        <f t="shared" si="1"/>
        <v>5</v>
      </c>
    </row>
    <row r="12" spans="1:5" x14ac:dyDescent="0.3">
      <c r="A12" t="s">
        <v>64</v>
      </c>
      <c r="B12">
        <v>12</v>
      </c>
      <c r="C12">
        <v>5</v>
      </c>
      <c r="D12">
        <v>6</v>
      </c>
      <c r="E12">
        <f t="shared" si="1"/>
        <v>1</v>
      </c>
    </row>
    <row r="13" spans="1:5" x14ac:dyDescent="0.3">
      <c r="A13" t="s">
        <v>63</v>
      </c>
      <c r="B13">
        <v>202</v>
      </c>
      <c r="C13">
        <v>174</v>
      </c>
      <c r="D13">
        <v>26</v>
      </c>
      <c r="E13">
        <f t="shared" si="1"/>
        <v>2</v>
      </c>
    </row>
    <row r="14" spans="1:5" x14ac:dyDescent="0.3">
      <c r="A14" t="s">
        <v>62</v>
      </c>
      <c r="B14">
        <v>37</v>
      </c>
      <c r="C14">
        <v>27</v>
      </c>
      <c r="D14">
        <v>10</v>
      </c>
      <c r="E14">
        <f t="shared" si="1"/>
        <v>0</v>
      </c>
    </row>
    <row r="15" spans="1:5" x14ac:dyDescent="0.3">
      <c r="A15" t="s">
        <v>61</v>
      </c>
      <c r="B15">
        <v>380</v>
      </c>
      <c r="C15">
        <v>140</v>
      </c>
      <c r="D15">
        <v>238</v>
      </c>
      <c r="E15">
        <f t="shared" si="1"/>
        <v>2</v>
      </c>
    </row>
    <row r="16" spans="1:5" x14ac:dyDescent="0.3">
      <c r="A16" t="s">
        <v>60</v>
      </c>
      <c r="B16">
        <v>63</v>
      </c>
      <c r="C16">
        <v>48</v>
      </c>
      <c r="D16">
        <v>18</v>
      </c>
      <c r="E16">
        <f t="shared" si="1"/>
        <v>-3</v>
      </c>
    </row>
    <row r="17" spans="1:5" x14ac:dyDescent="0.3">
      <c r="A17" t="s">
        <v>59</v>
      </c>
      <c r="B17">
        <v>1</v>
      </c>
      <c r="C17">
        <v>1</v>
      </c>
      <c r="D17">
        <v>0</v>
      </c>
      <c r="E17">
        <f t="shared" si="1"/>
        <v>0</v>
      </c>
    </row>
    <row r="18" spans="1:5" x14ac:dyDescent="0.3">
      <c r="A18" t="s">
        <v>58</v>
      </c>
      <c r="B18">
        <v>40</v>
      </c>
      <c r="C18">
        <v>12</v>
      </c>
      <c r="D18">
        <v>28</v>
      </c>
      <c r="E18">
        <f t="shared" si="1"/>
        <v>0</v>
      </c>
    </row>
    <row r="19" spans="1:5" x14ac:dyDescent="0.3">
      <c r="A19" t="s">
        <v>57</v>
      </c>
      <c r="B19">
        <v>3519</v>
      </c>
      <c r="C19">
        <v>1433</v>
      </c>
      <c r="D19">
        <v>1931</v>
      </c>
      <c r="E19">
        <f t="shared" si="1"/>
        <v>155</v>
      </c>
    </row>
    <row r="20" spans="1:5" x14ac:dyDescent="0.3">
      <c r="A20" t="s">
        <v>56</v>
      </c>
      <c r="B20">
        <v>1622</v>
      </c>
      <c r="C20">
        <v>710</v>
      </c>
      <c r="D20">
        <v>812</v>
      </c>
      <c r="E20">
        <f t="shared" si="1"/>
        <v>100</v>
      </c>
    </row>
    <row r="21" spans="1:5" x14ac:dyDescent="0.3">
      <c r="A21" t="s">
        <v>55</v>
      </c>
      <c r="B21">
        <v>1076</v>
      </c>
      <c r="C21">
        <v>463</v>
      </c>
      <c r="D21">
        <v>577</v>
      </c>
      <c r="E21">
        <f t="shared" si="1"/>
        <v>36</v>
      </c>
    </row>
    <row r="22" spans="1:5" x14ac:dyDescent="0.3">
      <c r="A22" t="s">
        <v>54</v>
      </c>
      <c r="B22">
        <v>310</v>
      </c>
      <c r="C22">
        <v>190</v>
      </c>
      <c r="D22">
        <v>118</v>
      </c>
      <c r="E22">
        <f t="shared" si="1"/>
        <v>2</v>
      </c>
    </row>
    <row r="24" spans="1:5" x14ac:dyDescent="0.3">
      <c r="A24" t="s">
        <v>22</v>
      </c>
      <c r="B24">
        <f>B3-B45</f>
        <v>24023</v>
      </c>
      <c r="C24">
        <f t="shared" ref="C24:E24" si="2">C3-C45</f>
        <v>10790</v>
      </c>
      <c r="D24">
        <f t="shared" si="2"/>
        <v>12362</v>
      </c>
      <c r="E24">
        <f t="shared" si="2"/>
        <v>871</v>
      </c>
    </row>
    <row r="25" spans="1:5" x14ac:dyDescent="0.3">
      <c r="A25" t="s">
        <v>509</v>
      </c>
      <c r="B25">
        <f t="shared" ref="B25:E25" si="3">B4-B46</f>
        <v>12888</v>
      </c>
      <c r="C25">
        <f t="shared" si="3"/>
        <v>6082</v>
      </c>
      <c r="D25">
        <f t="shared" si="3"/>
        <v>6126</v>
      </c>
      <c r="E25">
        <f t="shared" si="3"/>
        <v>680</v>
      </c>
    </row>
    <row r="26" spans="1:5" x14ac:dyDescent="0.3">
      <c r="A26" t="s">
        <v>510</v>
      </c>
      <c r="B26">
        <f t="shared" ref="B26:E26" si="4">B5-B47</f>
        <v>7562</v>
      </c>
      <c r="C26">
        <f t="shared" si="4"/>
        <v>3173</v>
      </c>
      <c r="D26">
        <f t="shared" si="4"/>
        <v>4309</v>
      </c>
      <c r="E26">
        <f t="shared" si="4"/>
        <v>80</v>
      </c>
    </row>
    <row r="27" spans="1:5" x14ac:dyDescent="0.3">
      <c r="A27" t="s">
        <v>511</v>
      </c>
      <c r="B27">
        <f t="shared" ref="B27:E27" si="5">B6-B48</f>
        <v>123</v>
      </c>
      <c r="C27">
        <f t="shared" si="5"/>
        <v>30</v>
      </c>
      <c r="D27">
        <f t="shared" si="5"/>
        <v>85</v>
      </c>
      <c r="E27">
        <f t="shared" si="5"/>
        <v>8</v>
      </c>
    </row>
    <row r="28" spans="1:5" x14ac:dyDescent="0.3">
      <c r="A28" t="s">
        <v>512</v>
      </c>
      <c r="B28">
        <f t="shared" ref="B28:E28" si="6">B7-B49</f>
        <v>20</v>
      </c>
      <c r="C28">
        <f t="shared" si="6"/>
        <v>17</v>
      </c>
      <c r="D28">
        <f t="shared" si="6"/>
        <v>2</v>
      </c>
      <c r="E28">
        <f t="shared" si="6"/>
        <v>1</v>
      </c>
    </row>
    <row r="29" spans="1:5" x14ac:dyDescent="0.3">
      <c r="A29" t="s">
        <v>513</v>
      </c>
      <c r="B29">
        <f t="shared" ref="B29:E29" si="7">B8-B50</f>
        <v>15</v>
      </c>
      <c r="C29">
        <f t="shared" si="7"/>
        <v>10</v>
      </c>
      <c r="D29">
        <f t="shared" si="7"/>
        <v>4</v>
      </c>
      <c r="E29">
        <f t="shared" si="7"/>
        <v>1</v>
      </c>
    </row>
    <row r="30" spans="1:5" x14ac:dyDescent="0.3">
      <c r="A30" t="s">
        <v>514</v>
      </c>
      <c r="B30">
        <f t="shared" ref="B30:E30" si="8">B9-B51</f>
        <v>701</v>
      </c>
      <c r="C30">
        <f t="shared" si="8"/>
        <v>236</v>
      </c>
      <c r="D30">
        <f t="shared" si="8"/>
        <v>460</v>
      </c>
      <c r="E30">
        <f t="shared" si="8"/>
        <v>5</v>
      </c>
    </row>
    <row r="31" spans="1:5" x14ac:dyDescent="0.3">
      <c r="A31" t="s">
        <v>66</v>
      </c>
      <c r="B31">
        <f t="shared" ref="B31:E31" si="9">B10-B52</f>
        <v>160</v>
      </c>
      <c r="C31">
        <f t="shared" si="9"/>
        <v>58</v>
      </c>
      <c r="D31">
        <f t="shared" si="9"/>
        <v>96</v>
      </c>
      <c r="E31">
        <f t="shared" si="9"/>
        <v>6</v>
      </c>
    </row>
    <row r="32" spans="1:5" x14ac:dyDescent="0.3">
      <c r="A32" t="s">
        <v>65</v>
      </c>
      <c r="B32">
        <f t="shared" ref="B32:E32" si="10">B11-B53</f>
        <v>461</v>
      </c>
      <c r="C32">
        <f t="shared" si="10"/>
        <v>263</v>
      </c>
      <c r="D32">
        <f t="shared" si="10"/>
        <v>195</v>
      </c>
      <c r="E32">
        <f t="shared" si="10"/>
        <v>3</v>
      </c>
    </row>
    <row r="33" spans="1:5" x14ac:dyDescent="0.3">
      <c r="A33" t="s">
        <v>64</v>
      </c>
      <c r="B33">
        <f t="shared" ref="B33:E33" si="11">B12-B54</f>
        <v>6</v>
      </c>
      <c r="C33">
        <f t="shared" si="11"/>
        <v>2</v>
      </c>
      <c r="D33">
        <f t="shared" si="11"/>
        <v>4</v>
      </c>
      <c r="E33">
        <f t="shared" si="11"/>
        <v>0</v>
      </c>
    </row>
    <row r="34" spans="1:5" x14ac:dyDescent="0.3">
      <c r="A34" t="s">
        <v>63</v>
      </c>
      <c r="B34">
        <f t="shared" ref="B34:E34" si="12">B13-B55</f>
        <v>143</v>
      </c>
      <c r="C34">
        <f t="shared" si="12"/>
        <v>126</v>
      </c>
      <c r="D34">
        <f t="shared" si="12"/>
        <v>16</v>
      </c>
      <c r="E34">
        <f t="shared" si="12"/>
        <v>1</v>
      </c>
    </row>
    <row r="35" spans="1:5" x14ac:dyDescent="0.3">
      <c r="A35" t="s">
        <v>62</v>
      </c>
      <c r="B35">
        <f t="shared" ref="B35:E35" si="13">B14-B56</f>
        <v>26</v>
      </c>
      <c r="C35">
        <f t="shared" si="13"/>
        <v>18</v>
      </c>
      <c r="D35">
        <f t="shared" si="13"/>
        <v>8</v>
      </c>
      <c r="E35">
        <f t="shared" si="13"/>
        <v>0</v>
      </c>
    </row>
    <row r="36" spans="1:5" x14ac:dyDescent="0.3">
      <c r="A36" t="s">
        <v>61</v>
      </c>
      <c r="B36">
        <f t="shared" ref="B36:E36" si="14">B15-B57</f>
        <v>216</v>
      </c>
      <c r="C36">
        <f t="shared" si="14"/>
        <v>76</v>
      </c>
      <c r="D36">
        <f t="shared" si="14"/>
        <v>138</v>
      </c>
      <c r="E36">
        <f t="shared" si="14"/>
        <v>2</v>
      </c>
    </row>
    <row r="37" spans="1:5" x14ac:dyDescent="0.3">
      <c r="A37" t="s">
        <v>60</v>
      </c>
      <c r="B37">
        <f t="shared" ref="B37:E37" si="15">B16-B58</f>
        <v>45</v>
      </c>
      <c r="C37">
        <f t="shared" si="15"/>
        <v>32</v>
      </c>
      <c r="D37">
        <f t="shared" si="15"/>
        <v>16</v>
      </c>
      <c r="E37">
        <f t="shared" si="15"/>
        <v>-3</v>
      </c>
    </row>
    <row r="38" spans="1:5" x14ac:dyDescent="0.3">
      <c r="A38" t="s">
        <v>59</v>
      </c>
      <c r="B38">
        <f t="shared" ref="B38:E38" si="16">B17-B59</f>
        <v>1</v>
      </c>
      <c r="C38">
        <f t="shared" si="16"/>
        <v>1</v>
      </c>
      <c r="D38">
        <f t="shared" si="16"/>
        <v>0</v>
      </c>
      <c r="E38">
        <f t="shared" si="16"/>
        <v>0</v>
      </c>
    </row>
    <row r="39" spans="1:5" x14ac:dyDescent="0.3">
      <c r="A39" t="s">
        <v>58</v>
      </c>
      <c r="B39">
        <f t="shared" ref="B39:E39" si="17">B18-B60</f>
        <v>24</v>
      </c>
      <c r="C39">
        <f t="shared" si="17"/>
        <v>8</v>
      </c>
      <c r="D39">
        <f t="shared" si="17"/>
        <v>16</v>
      </c>
      <c r="E39">
        <f t="shared" si="17"/>
        <v>0</v>
      </c>
    </row>
    <row r="40" spans="1:5" x14ac:dyDescent="0.3">
      <c r="A40" t="s">
        <v>57</v>
      </c>
      <c r="B40">
        <f t="shared" ref="B40:E40" si="18">B19-B61</f>
        <v>1857</v>
      </c>
      <c r="C40">
        <f t="shared" si="18"/>
        <v>751</v>
      </c>
      <c r="D40">
        <f t="shared" si="18"/>
        <v>1020</v>
      </c>
      <c r="E40">
        <f t="shared" si="18"/>
        <v>86</v>
      </c>
    </row>
    <row r="41" spans="1:5" x14ac:dyDescent="0.3">
      <c r="A41" t="s">
        <v>56</v>
      </c>
      <c r="B41">
        <f t="shared" ref="B41:E41" si="19">B20-B62</f>
        <v>865</v>
      </c>
      <c r="C41">
        <f t="shared" si="19"/>
        <v>379</v>
      </c>
      <c r="D41">
        <f t="shared" si="19"/>
        <v>432</v>
      </c>
      <c r="E41">
        <f t="shared" si="19"/>
        <v>54</v>
      </c>
    </row>
    <row r="42" spans="1:5" x14ac:dyDescent="0.3">
      <c r="A42" t="s">
        <v>55</v>
      </c>
      <c r="B42">
        <f t="shared" ref="B42:E42" si="20">B21-B63</f>
        <v>537</v>
      </c>
      <c r="C42">
        <f t="shared" si="20"/>
        <v>229</v>
      </c>
      <c r="D42">
        <f t="shared" si="20"/>
        <v>295</v>
      </c>
      <c r="E42">
        <f t="shared" si="20"/>
        <v>13</v>
      </c>
    </row>
    <row r="43" spans="1:5" x14ac:dyDescent="0.3">
      <c r="A43" t="s">
        <v>54</v>
      </c>
      <c r="B43">
        <f t="shared" ref="B43:E43" si="21">B22-B64</f>
        <v>236</v>
      </c>
      <c r="C43">
        <f t="shared" si="21"/>
        <v>170</v>
      </c>
      <c r="D43">
        <f t="shared" si="21"/>
        <v>65</v>
      </c>
      <c r="E43">
        <f t="shared" si="21"/>
        <v>1</v>
      </c>
    </row>
    <row r="45" spans="1:5" x14ac:dyDescent="0.3">
      <c r="A45" t="s">
        <v>21</v>
      </c>
      <c r="B45">
        <f>SUM(B46:B53) + B61+B64</f>
        <v>22750</v>
      </c>
      <c r="C45">
        <f>SUM(C46:C53) + C61+C64</f>
        <v>10385</v>
      </c>
      <c r="D45">
        <f t="shared" ref="D45:E45" si="22">SUM(D46:D53) + D61+D64</f>
        <v>11506</v>
      </c>
      <c r="E45">
        <f t="shared" si="22"/>
        <v>859</v>
      </c>
    </row>
    <row r="46" spans="1:5" x14ac:dyDescent="0.3">
      <c r="A46" t="s">
        <v>509</v>
      </c>
      <c r="B46">
        <v>12685</v>
      </c>
      <c r="C46">
        <v>6167</v>
      </c>
      <c r="D46">
        <v>5801</v>
      </c>
      <c r="E46">
        <f t="shared" ref="E46:E64" si="23">B46-C46-D46</f>
        <v>717</v>
      </c>
    </row>
    <row r="47" spans="1:5" x14ac:dyDescent="0.3">
      <c r="A47" t="s">
        <v>510</v>
      </c>
      <c r="B47">
        <v>7152</v>
      </c>
      <c r="C47">
        <v>3079</v>
      </c>
      <c r="D47">
        <v>4012</v>
      </c>
      <c r="E47">
        <f t="shared" si="23"/>
        <v>61</v>
      </c>
    </row>
    <row r="48" spans="1:5" x14ac:dyDescent="0.3">
      <c r="A48" t="s">
        <v>511</v>
      </c>
      <c r="B48">
        <v>115</v>
      </c>
      <c r="C48">
        <v>21</v>
      </c>
      <c r="D48">
        <v>89</v>
      </c>
      <c r="E48">
        <f t="shared" si="23"/>
        <v>5</v>
      </c>
    </row>
    <row r="49" spans="1:5" x14ac:dyDescent="0.3">
      <c r="A49" t="s">
        <v>512</v>
      </c>
      <c r="B49">
        <v>15</v>
      </c>
      <c r="C49">
        <v>13</v>
      </c>
      <c r="D49">
        <v>2</v>
      </c>
      <c r="E49">
        <f t="shared" si="23"/>
        <v>0</v>
      </c>
    </row>
    <row r="50" spans="1:5" x14ac:dyDescent="0.3">
      <c r="A50" t="s">
        <v>513</v>
      </c>
      <c r="B50">
        <v>15</v>
      </c>
      <c r="C50">
        <v>9</v>
      </c>
      <c r="D50">
        <v>6</v>
      </c>
      <c r="E50">
        <f t="shared" si="23"/>
        <v>0</v>
      </c>
    </row>
    <row r="51" spans="1:5" x14ac:dyDescent="0.3">
      <c r="A51" t="s">
        <v>514</v>
      </c>
      <c r="B51">
        <v>607</v>
      </c>
      <c r="C51">
        <v>208</v>
      </c>
      <c r="D51">
        <v>398</v>
      </c>
      <c r="E51">
        <f t="shared" si="23"/>
        <v>1</v>
      </c>
    </row>
    <row r="52" spans="1:5" x14ac:dyDescent="0.3">
      <c r="A52" t="s">
        <v>66</v>
      </c>
      <c r="B52">
        <v>151</v>
      </c>
      <c r="C52">
        <v>42</v>
      </c>
      <c r="D52">
        <v>106</v>
      </c>
      <c r="E52">
        <f t="shared" si="23"/>
        <v>3</v>
      </c>
    </row>
    <row r="53" spans="1:5" x14ac:dyDescent="0.3">
      <c r="A53" t="s">
        <v>65</v>
      </c>
      <c r="B53">
        <v>274</v>
      </c>
      <c r="C53">
        <v>144</v>
      </c>
      <c r="D53">
        <v>128</v>
      </c>
      <c r="E53">
        <f t="shared" si="23"/>
        <v>2</v>
      </c>
    </row>
    <row r="54" spans="1:5" x14ac:dyDescent="0.3">
      <c r="A54" t="s">
        <v>64</v>
      </c>
      <c r="B54">
        <v>6</v>
      </c>
      <c r="C54">
        <v>3</v>
      </c>
      <c r="D54">
        <v>2</v>
      </c>
      <c r="E54">
        <f t="shared" si="23"/>
        <v>1</v>
      </c>
    </row>
    <row r="55" spans="1:5" x14ac:dyDescent="0.3">
      <c r="A55" t="s">
        <v>63</v>
      </c>
      <c r="B55">
        <v>59</v>
      </c>
      <c r="C55">
        <v>48</v>
      </c>
      <c r="D55">
        <v>10</v>
      </c>
      <c r="E55">
        <f t="shared" si="23"/>
        <v>1</v>
      </c>
    </row>
    <row r="56" spans="1:5" x14ac:dyDescent="0.3">
      <c r="A56" t="s">
        <v>62</v>
      </c>
      <c r="B56">
        <v>11</v>
      </c>
      <c r="C56">
        <v>9</v>
      </c>
      <c r="D56">
        <v>2</v>
      </c>
      <c r="E56">
        <f t="shared" si="23"/>
        <v>0</v>
      </c>
    </row>
    <row r="57" spans="1:5" x14ac:dyDescent="0.3">
      <c r="A57" t="s">
        <v>61</v>
      </c>
      <c r="B57">
        <v>164</v>
      </c>
      <c r="C57">
        <v>64</v>
      </c>
      <c r="D57">
        <v>100</v>
      </c>
      <c r="E57">
        <f t="shared" si="23"/>
        <v>0</v>
      </c>
    </row>
    <row r="58" spans="1:5" x14ac:dyDescent="0.3">
      <c r="A58" t="s">
        <v>60</v>
      </c>
      <c r="B58">
        <v>18</v>
      </c>
      <c r="C58">
        <v>16</v>
      </c>
      <c r="D58">
        <v>2</v>
      </c>
      <c r="E58">
        <f t="shared" si="23"/>
        <v>0</v>
      </c>
    </row>
    <row r="59" spans="1:5" x14ac:dyDescent="0.3">
      <c r="A59" t="s">
        <v>59</v>
      </c>
      <c r="B59">
        <v>0</v>
      </c>
      <c r="C59">
        <v>0</v>
      </c>
      <c r="D59">
        <v>0</v>
      </c>
      <c r="E59">
        <f t="shared" si="23"/>
        <v>0</v>
      </c>
    </row>
    <row r="60" spans="1:5" x14ac:dyDescent="0.3">
      <c r="A60" t="s">
        <v>58</v>
      </c>
      <c r="B60">
        <v>16</v>
      </c>
      <c r="C60">
        <v>4</v>
      </c>
      <c r="D60">
        <v>12</v>
      </c>
      <c r="E60">
        <f t="shared" si="23"/>
        <v>0</v>
      </c>
    </row>
    <row r="61" spans="1:5" x14ac:dyDescent="0.3">
      <c r="A61" t="s">
        <v>57</v>
      </c>
      <c r="B61">
        <v>1662</v>
      </c>
      <c r="C61">
        <v>682</v>
      </c>
      <c r="D61">
        <v>911</v>
      </c>
      <c r="E61">
        <f t="shared" si="23"/>
        <v>69</v>
      </c>
    </row>
    <row r="62" spans="1:5" x14ac:dyDescent="0.3">
      <c r="A62" t="s">
        <v>56</v>
      </c>
      <c r="B62">
        <v>757</v>
      </c>
      <c r="C62">
        <v>331</v>
      </c>
      <c r="D62">
        <v>380</v>
      </c>
      <c r="E62">
        <f t="shared" si="23"/>
        <v>46</v>
      </c>
    </row>
    <row r="63" spans="1:5" x14ac:dyDescent="0.3">
      <c r="A63" t="s">
        <v>55</v>
      </c>
      <c r="B63">
        <v>539</v>
      </c>
      <c r="C63">
        <v>234</v>
      </c>
      <c r="D63">
        <v>282</v>
      </c>
      <c r="E63">
        <f t="shared" si="23"/>
        <v>23</v>
      </c>
    </row>
    <row r="64" spans="1:5" x14ac:dyDescent="0.3">
      <c r="A64" t="s">
        <v>54</v>
      </c>
      <c r="B64">
        <v>74</v>
      </c>
      <c r="C64">
        <v>20</v>
      </c>
      <c r="D64">
        <v>53</v>
      </c>
      <c r="E64">
        <f t="shared" si="23"/>
        <v>1</v>
      </c>
    </row>
    <row r="65" spans="1:5" x14ac:dyDescent="0.3">
      <c r="A65" s="1" t="s">
        <v>44</v>
      </c>
      <c r="B65" s="1"/>
      <c r="C65" s="1"/>
      <c r="D65" s="1"/>
      <c r="E6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49AA2-D14F-42F3-B45E-FA721AADA980}">
  <dimension ref="A1:E32"/>
  <sheetViews>
    <sheetView workbookViewId="0">
      <selection activeCell="E3" sqref="E3"/>
    </sheetView>
  </sheetViews>
  <sheetFormatPr defaultRowHeight="14.4" x14ac:dyDescent="0.3"/>
  <cols>
    <col min="1" max="1" width="30" customWidth="1"/>
  </cols>
  <sheetData>
    <row r="1" spans="1:5" x14ac:dyDescent="0.3">
      <c r="A1" t="s">
        <v>540</v>
      </c>
    </row>
    <row r="2" spans="1:5" x14ac:dyDescent="0.3">
      <c r="A2" s="4" t="s">
        <v>80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0</v>
      </c>
      <c r="B3">
        <f>B4+B9</f>
        <v>46773</v>
      </c>
      <c r="C3">
        <f>C4+C9</f>
        <v>21175</v>
      </c>
      <c r="D3">
        <f>D4+D9</f>
        <v>23868</v>
      </c>
      <c r="E3">
        <f>B3-C3-D3</f>
        <v>1730</v>
      </c>
    </row>
    <row r="4" spans="1:5" x14ac:dyDescent="0.3">
      <c r="A4" t="s">
        <v>78</v>
      </c>
      <c r="B4">
        <f>SUM(B5:B8)</f>
        <v>29742</v>
      </c>
      <c r="C4">
        <f>SUM(C5:C8)</f>
        <v>13973</v>
      </c>
      <c r="D4">
        <f>SUM(D5:D8)</f>
        <v>14201</v>
      </c>
      <c r="E4">
        <f t="shared" ref="E4:E31" si="0">B4-C4-D4</f>
        <v>1568</v>
      </c>
    </row>
    <row r="5" spans="1:5" x14ac:dyDescent="0.3">
      <c r="A5" t="s">
        <v>77</v>
      </c>
      <c r="B5">
        <v>25573</v>
      </c>
      <c r="C5">
        <v>12249</v>
      </c>
      <c r="D5">
        <v>11927</v>
      </c>
      <c r="E5">
        <f t="shared" si="0"/>
        <v>1397</v>
      </c>
    </row>
    <row r="6" spans="1:5" x14ac:dyDescent="0.3">
      <c r="A6" t="s">
        <v>76</v>
      </c>
      <c r="B6">
        <v>3543</v>
      </c>
      <c r="C6">
        <v>1437</v>
      </c>
      <c r="D6">
        <v>1948</v>
      </c>
      <c r="E6">
        <f t="shared" si="0"/>
        <v>158</v>
      </c>
    </row>
    <row r="7" spans="1:5" x14ac:dyDescent="0.3">
      <c r="A7" t="s">
        <v>75</v>
      </c>
      <c r="B7">
        <v>455</v>
      </c>
      <c r="C7">
        <v>233</v>
      </c>
      <c r="D7">
        <v>212</v>
      </c>
      <c r="E7">
        <f t="shared" si="0"/>
        <v>10</v>
      </c>
    </row>
    <row r="8" spans="1:5" x14ac:dyDescent="0.3">
      <c r="A8" t="s">
        <v>74</v>
      </c>
      <c r="B8">
        <v>171</v>
      </c>
      <c r="C8">
        <v>54</v>
      </c>
      <c r="D8">
        <v>114</v>
      </c>
      <c r="E8">
        <f t="shared" si="0"/>
        <v>3</v>
      </c>
    </row>
    <row r="9" spans="1:5" x14ac:dyDescent="0.3">
      <c r="A9" t="s">
        <v>73</v>
      </c>
      <c r="B9">
        <f>B10+B11</f>
        <v>17031</v>
      </c>
      <c r="C9">
        <f>C10+C11</f>
        <v>7202</v>
      </c>
      <c r="D9">
        <f>D10+D11</f>
        <v>9667</v>
      </c>
      <c r="E9">
        <f t="shared" si="0"/>
        <v>162</v>
      </c>
    </row>
    <row r="10" spans="1:5" x14ac:dyDescent="0.3">
      <c r="A10" t="s">
        <v>72</v>
      </c>
      <c r="B10">
        <v>15529</v>
      </c>
      <c r="C10">
        <v>6548</v>
      </c>
      <c r="D10">
        <v>8860</v>
      </c>
      <c r="E10">
        <f t="shared" si="0"/>
        <v>121</v>
      </c>
    </row>
    <row r="11" spans="1:5" x14ac:dyDescent="0.3">
      <c r="A11" t="s">
        <v>71</v>
      </c>
      <c r="B11">
        <v>1502</v>
      </c>
      <c r="C11">
        <v>654</v>
      </c>
      <c r="D11">
        <v>807</v>
      </c>
      <c r="E11">
        <f t="shared" si="0"/>
        <v>41</v>
      </c>
    </row>
    <row r="13" spans="1:5" x14ac:dyDescent="0.3">
      <c r="A13" t="s">
        <v>79</v>
      </c>
      <c r="B13">
        <f t="shared" ref="B13" si="1">B3-B23</f>
        <v>24023</v>
      </c>
      <c r="C13">
        <f t="shared" ref="B13:E21" si="2">C3-C23</f>
        <v>10790</v>
      </c>
      <c r="D13">
        <f t="shared" si="2"/>
        <v>12362</v>
      </c>
      <c r="E13">
        <f t="shared" si="0"/>
        <v>871</v>
      </c>
    </row>
    <row r="14" spans="1:5" x14ac:dyDescent="0.3">
      <c r="A14" t="s">
        <v>78</v>
      </c>
      <c r="B14">
        <f t="shared" ref="B14" si="3">B4-B24</f>
        <v>15107</v>
      </c>
      <c r="C14">
        <f t="shared" si="2"/>
        <v>6998</v>
      </c>
      <c r="D14">
        <f t="shared" si="2"/>
        <v>7336</v>
      </c>
      <c r="E14">
        <f t="shared" si="0"/>
        <v>773</v>
      </c>
    </row>
    <row r="15" spans="1:5" x14ac:dyDescent="0.3">
      <c r="A15" t="s">
        <v>77</v>
      </c>
      <c r="B15">
        <f t="shared" ref="B15" si="4">B5-B25</f>
        <v>12888</v>
      </c>
      <c r="C15">
        <f t="shared" si="2"/>
        <v>6082</v>
      </c>
      <c r="D15">
        <f t="shared" si="2"/>
        <v>6126</v>
      </c>
      <c r="E15">
        <f t="shared" si="0"/>
        <v>680</v>
      </c>
    </row>
    <row r="16" spans="1:5" x14ac:dyDescent="0.3">
      <c r="A16" t="s">
        <v>76</v>
      </c>
      <c r="B16">
        <f t="shared" ref="B16" si="5">B6-B26</f>
        <v>1869</v>
      </c>
      <c r="C16">
        <f t="shared" si="2"/>
        <v>753</v>
      </c>
      <c r="D16">
        <f t="shared" si="2"/>
        <v>1028</v>
      </c>
      <c r="E16">
        <f t="shared" si="0"/>
        <v>88</v>
      </c>
    </row>
    <row r="17" spans="1:5" x14ac:dyDescent="0.3">
      <c r="A17" t="s">
        <v>75</v>
      </c>
      <c r="B17">
        <f t="shared" ref="B17" si="6">B7-B27</f>
        <v>258</v>
      </c>
      <c r="C17">
        <f t="shared" si="2"/>
        <v>132</v>
      </c>
      <c r="D17">
        <f t="shared" si="2"/>
        <v>123</v>
      </c>
      <c r="E17">
        <f t="shared" si="0"/>
        <v>3</v>
      </c>
    </row>
    <row r="18" spans="1:5" x14ac:dyDescent="0.3">
      <c r="A18" t="s">
        <v>74</v>
      </c>
      <c r="B18">
        <f t="shared" ref="B18" si="7">B8-B28</f>
        <v>92</v>
      </c>
      <c r="C18">
        <f t="shared" si="2"/>
        <v>31</v>
      </c>
      <c r="D18">
        <f t="shared" si="2"/>
        <v>59</v>
      </c>
      <c r="E18">
        <f t="shared" si="0"/>
        <v>2</v>
      </c>
    </row>
    <row r="19" spans="1:5" x14ac:dyDescent="0.3">
      <c r="A19" t="s">
        <v>73</v>
      </c>
      <c r="B19">
        <f t="shared" ref="B19" si="8">B9-B29</f>
        <v>8916</v>
      </c>
      <c r="C19">
        <f t="shared" si="2"/>
        <v>3792</v>
      </c>
      <c r="D19">
        <f t="shared" si="2"/>
        <v>5026</v>
      </c>
      <c r="E19">
        <f t="shared" si="0"/>
        <v>98</v>
      </c>
    </row>
    <row r="20" spans="1:5" x14ac:dyDescent="0.3">
      <c r="A20" t="s">
        <v>72</v>
      </c>
      <c r="B20">
        <f t="shared" ref="B20" si="9">B10-B30</f>
        <v>8096</v>
      </c>
      <c r="C20">
        <f t="shared" si="2"/>
        <v>3409</v>
      </c>
      <c r="D20">
        <f t="shared" si="2"/>
        <v>4616</v>
      </c>
      <c r="E20">
        <f t="shared" si="0"/>
        <v>71</v>
      </c>
    </row>
    <row r="21" spans="1:5" x14ac:dyDescent="0.3">
      <c r="A21" t="s">
        <v>71</v>
      </c>
      <c r="B21">
        <f t="shared" ref="B21" si="10">B11-B31</f>
        <v>820</v>
      </c>
      <c r="C21">
        <f t="shared" si="2"/>
        <v>383</v>
      </c>
      <c r="D21">
        <f t="shared" si="2"/>
        <v>410</v>
      </c>
      <c r="E21">
        <f t="shared" si="0"/>
        <v>27</v>
      </c>
    </row>
    <row r="23" spans="1:5" x14ac:dyDescent="0.3">
      <c r="A23" t="s">
        <v>67</v>
      </c>
      <c r="B23">
        <f>B24+B29</f>
        <v>22750</v>
      </c>
      <c r="C23">
        <f>C24+C29</f>
        <v>10385</v>
      </c>
      <c r="D23">
        <f>D24+D29</f>
        <v>11506</v>
      </c>
      <c r="E23">
        <f t="shared" si="0"/>
        <v>859</v>
      </c>
    </row>
    <row r="24" spans="1:5" x14ac:dyDescent="0.3">
      <c r="A24" t="s">
        <v>78</v>
      </c>
      <c r="B24">
        <f>SUM(B25:B28)</f>
        <v>14635</v>
      </c>
      <c r="C24">
        <f>SUM(C25:C28)</f>
        <v>6975</v>
      </c>
      <c r="D24">
        <f>SUM(D25:D28)</f>
        <v>6865</v>
      </c>
      <c r="E24">
        <f t="shared" si="0"/>
        <v>795</v>
      </c>
    </row>
    <row r="25" spans="1:5" x14ac:dyDescent="0.3">
      <c r="A25" t="s">
        <v>77</v>
      </c>
      <c r="B25">
        <v>12685</v>
      </c>
      <c r="C25">
        <v>6167</v>
      </c>
      <c r="D25">
        <v>5801</v>
      </c>
      <c r="E25">
        <f t="shared" si="0"/>
        <v>717</v>
      </c>
    </row>
    <row r="26" spans="1:5" x14ac:dyDescent="0.3">
      <c r="A26" t="s">
        <v>76</v>
      </c>
      <c r="B26">
        <v>1674</v>
      </c>
      <c r="C26">
        <v>684</v>
      </c>
      <c r="D26">
        <v>920</v>
      </c>
      <c r="E26">
        <f t="shared" si="0"/>
        <v>70</v>
      </c>
    </row>
    <row r="27" spans="1:5" x14ac:dyDescent="0.3">
      <c r="A27" t="s">
        <v>75</v>
      </c>
      <c r="B27">
        <v>197</v>
      </c>
      <c r="C27">
        <v>101</v>
      </c>
      <c r="D27">
        <v>89</v>
      </c>
      <c r="E27">
        <f t="shared" si="0"/>
        <v>7</v>
      </c>
    </row>
    <row r="28" spans="1:5" x14ac:dyDescent="0.3">
      <c r="A28" t="s">
        <v>74</v>
      </c>
      <c r="B28">
        <v>79</v>
      </c>
      <c r="C28">
        <v>23</v>
      </c>
      <c r="D28">
        <v>55</v>
      </c>
      <c r="E28">
        <f t="shared" si="0"/>
        <v>1</v>
      </c>
    </row>
    <row r="29" spans="1:5" x14ac:dyDescent="0.3">
      <c r="A29" t="s">
        <v>73</v>
      </c>
      <c r="B29">
        <f>B30+B31</f>
        <v>8115</v>
      </c>
      <c r="C29">
        <f>C30+C31</f>
        <v>3410</v>
      </c>
      <c r="D29">
        <f>D30+D31</f>
        <v>4641</v>
      </c>
      <c r="E29">
        <f t="shared" si="0"/>
        <v>64</v>
      </c>
    </row>
    <row r="30" spans="1:5" x14ac:dyDescent="0.3">
      <c r="A30" t="s">
        <v>72</v>
      </c>
      <c r="B30">
        <v>7433</v>
      </c>
      <c r="C30">
        <v>3139</v>
      </c>
      <c r="D30">
        <v>4244</v>
      </c>
      <c r="E30">
        <f t="shared" si="0"/>
        <v>50</v>
      </c>
    </row>
    <row r="31" spans="1:5" x14ac:dyDescent="0.3">
      <c r="A31" t="s">
        <v>71</v>
      </c>
      <c r="B31">
        <v>682</v>
      </c>
      <c r="C31">
        <v>271</v>
      </c>
      <c r="D31">
        <v>397</v>
      </c>
      <c r="E31">
        <f t="shared" si="0"/>
        <v>14</v>
      </c>
    </row>
    <row r="32" spans="1:5" x14ac:dyDescent="0.3">
      <c r="A32" s="1" t="s">
        <v>44</v>
      </c>
      <c r="B32" s="1"/>
      <c r="C32" s="1"/>
      <c r="D32" s="1"/>
      <c r="E32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3109B-3578-482C-9B51-EA74D609DC4C}">
  <dimension ref="A1:E38"/>
  <sheetViews>
    <sheetView topLeftCell="A14" workbookViewId="0">
      <selection activeCell="D34" sqref="D34"/>
    </sheetView>
  </sheetViews>
  <sheetFormatPr defaultRowHeight="14.4" x14ac:dyDescent="0.3"/>
  <cols>
    <col min="1" max="1" width="26.109375" customWidth="1"/>
  </cols>
  <sheetData>
    <row r="1" spans="1:5" x14ac:dyDescent="0.3">
      <c r="A1" t="s">
        <v>541</v>
      </c>
    </row>
    <row r="2" spans="1:5" x14ac:dyDescent="0.3">
      <c r="A2" s="4" t="s">
        <v>92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91</v>
      </c>
      <c r="B3">
        <f>B4+B5</f>
        <v>46773</v>
      </c>
      <c r="C3">
        <f>C4+C5</f>
        <v>21175</v>
      </c>
      <c r="D3">
        <f>D4+D5</f>
        <v>23868</v>
      </c>
      <c r="E3">
        <f>B3-C3-D3</f>
        <v>1730</v>
      </c>
    </row>
    <row r="4" spans="1:5" x14ac:dyDescent="0.3">
      <c r="A4" t="s">
        <v>90</v>
      </c>
      <c r="B4">
        <v>25573</v>
      </c>
      <c r="C4">
        <v>12249</v>
      </c>
      <c r="D4">
        <v>11927</v>
      </c>
      <c r="E4">
        <f t="shared" ref="E4:E37" si="0">B4-C4-D4</f>
        <v>1397</v>
      </c>
    </row>
    <row r="5" spans="1:5" x14ac:dyDescent="0.3">
      <c r="A5" t="s">
        <v>89</v>
      </c>
      <c r="B5">
        <f>SUM(B6:B13)</f>
        <v>21200</v>
      </c>
      <c r="C5">
        <f>SUM(C6:C13)</f>
        <v>8926</v>
      </c>
      <c r="D5">
        <f>SUM(D6:D13)</f>
        <v>11941</v>
      </c>
      <c r="E5">
        <f t="shared" si="0"/>
        <v>333</v>
      </c>
    </row>
    <row r="6" spans="1:5" x14ac:dyDescent="0.3">
      <c r="A6" t="s">
        <v>88</v>
      </c>
      <c r="B6">
        <v>4019</v>
      </c>
      <c r="C6">
        <v>1506</v>
      </c>
      <c r="D6">
        <v>2419</v>
      </c>
      <c r="E6">
        <f t="shared" si="0"/>
        <v>94</v>
      </c>
    </row>
    <row r="7" spans="1:5" x14ac:dyDescent="0.3">
      <c r="A7" t="s">
        <v>87</v>
      </c>
      <c r="B7">
        <v>2782</v>
      </c>
      <c r="C7">
        <v>1117</v>
      </c>
      <c r="D7">
        <v>1595</v>
      </c>
      <c r="E7">
        <f t="shared" si="0"/>
        <v>70</v>
      </c>
    </row>
    <row r="8" spans="1:5" x14ac:dyDescent="0.3">
      <c r="A8" t="s">
        <v>86</v>
      </c>
      <c r="B8">
        <v>2501</v>
      </c>
      <c r="C8">
        <v>1015</v>
      </c>
      <c r="D8">
        <v>1458</v>
      </c>
      <c r="E8">
        <f t="shared" si="0"/>
        <v>28</v>
      </c>
    </row>
    <row r="9" spans="1:5" x14ac:dyDescent="0.3">
      <c r="A9" t="s">
        <v>85</v>
      </c>
      <c r="B9">
        <v>5025</v>
      </c>
      <c r="C9">
        <v>2061</v>
      </c>
      <c r="D9">
        <v>2910</v>
      </c>
      <c r="E9">
        <f t="shared" si="0"/>
        <v>54</v>
      </c>
    </row>
    <row r="10" spans="1:5" x14ac:dyDescent="0.3">
      <c r="A10" t="s">
        <v>84</v>
      </c>
      <c r="B10">
        <v>2719</v>
      </c>
      <c r="C10">
        <v>1222</v>
      </c>
      <c r="D10">
        <v>1463</v>
      </c>
      <c r="E10">
        <f t="shared" si="0"/>
        <v>34</v>
      </c>
    </row>
    <row r="11" spans="1:5" x14ac:dyDescent="0.3">
      <c r="A11" t="s">
        <v>83</v>
      </c>
      <c r="B11">
        <v>1704</v>
      </c>
      <c r="C11">
        <v>735</v>
      </c>
      <c r="D11">
        <v>955</v>
      </c>
      <c r="E11">
        <f t="shared" si="0"/>
        <v>14</v>
      </c>
    </row>
    <row r="12" spans="1:5" x14ac:dyDescent="0.3">
      <c r="A12" t="s">
        <v>82</v>
      </c>
      <c r="B12">
        <v>1758</v>
      </c>
      <c r="C12">
        <v>892</v>
      </c>
      <c r="D12">
        <v>847</v>
      </c>
      <c r="E12">
        <f t="shared" si="0"/>
        <v>19</v>
      </c>
    </row>
    <row r="13" spans="1:5" x14ac:dyDescent="0.3">
      <c r="A13" t="s">
        <v>81</v>
      </c>
      <c r="B13">
        <v>692</v>
      </c>
      <c r="C13">
        <v>378</v>
      </c>
      <c r="D13">
        <v>294</v>
      </c>
      <c r="E13">
        <f t="shared" si="0"/>
        <v>20</v>
      </c>
    </row>
    <row r="15" spans="1:5" x14ac:dyDescent="0.3">
      <c r="A15" t="s">
        <v>68</v>
      </c>
      <c r="B15">
        <f t="shared" ref="B15" si="1">B3-B27</f>
        <v>24023</v>
      </c>
      <c r="C15">
        <f t="shared" ref="C15:E25" si="2">C3-C27</f>
        <v>10790</v>
      </c>
      <c r="D15">
        <f t="shared" si="2"/>
        <v>12362</v>
      </c>
      <c r="E15">
        <f t="shared" si="0"/>
        <v>871</v>
      </c>
    </row>
    <row r="16" spans="1:5" x14ac:dyDescent="0.3">
      <c r="A16" t="s">
        <v>90</v>
      </c>
      <c r="B16">
        <f t="shared" ref="B16" si="3">B4-B28</f>
        <v>12888</v>
      </c>
      <c r="C16">
        <f t="shared" si="2"/>
        <v>6082</v>
      </c>
      <c r="D16">
        <f t="shared" si="2"/>
        <v>6126</v>
      </c>
      <c r="E16">
        <f t="shared" si="0"/>
        <v>680</v>
      </c>
    </row>
    <row r="17" spans="1:5" x14ac:dyDescent="0.3">
      <c r="A17" t="s">
        <v>89</v>
      </c>
      <c r="B17">
        <f t="shared" ref="B17" si="4">B5-B29</f>
        <v>11135</v>
      </c>
      <c r="C17">
        <f t="shared" si="2"/>
        <v>4708</v>
      </c>
      <c r="D17">
        <f t="shared" si="2"/>
        <v>6236</v>
      </c>
      <c r="E17">
        <f t="shared" si="0"/>
        <v>191</v>
      </c>
    </row>
    <row r="18" spans="1:5" x14ac:dyDescent="0.3">
      <c r="A18" t="s">
        <v>88</v>
      </c>
      <c r="B18">
        <f t="shared" ref="B18" si="5">B6-B30</f>
        <v>2040</v>
      </c>
      <c r="C18">
        <f t="shared" si="2"/>
        <v>766</v>
      </c>
      <c r="D18">
        <f t="shared" si="2"/>
        <v>1223</v>
      </c>
      <c r="E18">
        <f t="shared" si="0"/>
        <v>51</v>
      </c>
    </row>
    <row r="19" spans="1:5" x14ac:dyDescent="0.3">
      <c r="A19" t="s">
        <v>87</v>
      </c>
      <c r="B19">
        <f t="shared" ref="B19" si="6">B7-B31</f>
        <v>1451</v>
      </c>
      <c r="C19">
        <f t="shared" si="2"/>
        <v>578</v>
      </c>
      <c r="D19">
        <f t="shared" si="2"/>
        <v>829</v>
      </c>
      <c r="E19">
        <f t="shared" si="0"/>
        <v>44</v>
      </c>
    </row>
    <row r="20" spans="1:5" x14ac:dyDescent="0.3">
      <c r="A20" t="s">
        <v>86</v>
      </c>
      <c r="B20">
        <f t="shared" ref="B20" si="7">B8-B32</f>
        <v>1339</v>
      </c>
      <c r="C20">
        <f t="shared" si="2"/>
        <v>542</v>
      </c>
      <c r="D20">
        <f t="shared" si="2"/>
        <v>784</v>
      </c>
      <c r="E20">
        <f t="shared" si="0"/>
        <v>13</v>
      </c>
    </row>
    <row r="21" spans="1:5" x14ac:dyDescent="0.3">
      <c r="A21" t="s">
        <v>85</v>
      </c>
      <c r="B21">
        <f t="shared" ref="B21" si="8">B9-B33</f>
        <v>2679</v>
      </c>
      <c r="C21">
        <f t="shared" si="2"/>
        <v>1110</v>
      </c>
      <c r="D21">
        <f t="shared" si="2"/>
        <v>1536</v>
      </c>
      <c r="E21">
        <f t="shared" si="0"/>
        <v>33</v>
      </c>
    </row>
    <row r="22" spans="1:5" x14ac:dyDescent="0.3">
      <c r="A22" t="s">
        <v>84</v>
      </c>
      <c r="B22">
        <f t="shared" ref="B22" si="9">B10-B34</f>
        <v>1435</v>
      </c>
      <c r="C22">
        <f t="shared" si="2"/>
        <v>621</v>
      </c>
      <c r="D22">
        <f t="shared" si="2"/>
        <v>796</v>
      </c>
      <c r="E22">
        <f t="shared" si="0"/>
        <v>18</v>
      </c>
    </row>
    <row r="23" spans="1:5" x14ac:dyDescent="0.3">
      <c r="A23" t="s">
        <v>83</v>
      </c>
      <c r="B23">
        <f t="shared" ref="B23" si="10">B11-B35</f>
        <v>873</v>
      </c>
      <c r="C23">
        <f t="shared" si="2"/>
        <v>381</v>
      </c>
      <c r="D23">
        <f t="shared" si="2"/>
        <v>484</v>
      </c>
      <c r="E23">
        <f t="shared" si="0"/>
        <v>8</v>
      </c>
    </row>
    <row r="24" spans="1:5" x14ac:dyDescent="0.3">
      <c r="A24" t="s">
        <v>82</v>
      </c>
      <c r="B24">
        <f t="shared" ref="B24" si="11">B12-B36</f>
        <v>939</v>
      </c>
      <c r="C24">
        <f t="shared" si="2"/>
        <v>499</v>
      </c>
      <c r="D24">
        <f t="shared" si="2"/>
        <v>427</v>
      </c>
      <c r="E24">
        <f t="shared" si="0"/>
        <v>13</v>
      </c>
    </row>
    <row r="25" spans="1:5" x14ac:dyDescent="0.3">
      <c r="A25" t="s">
        <v>81</v>
      </c>
      <c r="B25">
        <f t="shared" ref="B25" si="12">B13-B37</f>
        <v>379</v>
      </c>
      <c r="C25">
        <f t="shared" si="2"/>
        <v>211</v>
      </c>
      <c r="D25">
        <f t="shared" si="2"/>
        <v>157</v>
      </c>
      <c r="E25">
        <f t="shared" si="0"/>
        <v>11</v>
      </c>
    </row>
    <row r="27" spans="1:5" x14ac:dyDescent="0.3">
      <c r="A27" t="s">
        <v>67</v>
      </c>
      <c r="B27">
        <f>B28+B29</f>
        <v>22750</v>
      </c>
      <c r="C27">
        <f>C28+C29</f>
        <v>10385</v>
      </c>
      <c r="D27">
        <f>D28+D29</f>
        <v>11506</v>
      </c>
      <c r="E27">
        <f t="shared" si="0"/>
        <v>859</v>
      </c>
    </row>
    <row r="28" spans="1:5" x14ac:dyDescent="0.3">
      <c r="A28" t="s">
        <v>90</v>
      </c>
      <c r="B28">
        <v>12685</v>
      </c>
      <c r="C28">
        <v>6167</v>
      </c>
      <c r="D28">
        <v>5801</v>
      </c>
      <c r="E28">
        <f t="shared" si="0"/>
        <v>717</v>
      </c>
    </row>
    <row r="29" spans="1:5" x14ac:dyDescent="0.3">
      <c r="A29" t="s">
        <v>89</v>
      </c>
      <c r="B29">
        <f>SUM(B30:B37)</f>
        <v>10065</v>
      </c>
      <c r="C29">
        <f>SUM(C30:C37)</f>
        <v>4218</v>
      </c>
      <c r="D29">
        <f>SUM(D30:D37)</f>
        <v>5705</v>
      </c>
      <c r="E29">
        <f t="shared" si="0"/>
        <v>142</v>
      </c>
    </row>
    <row r="30" spans="1:5" x14ac:dyDescent="0.3">
      <c r="A30" t="s">
        <v>88</v>
      </c>
      <c r="B30">
        <v>1979</v>
      </c>
      <c r="C30">
        <v>740</v>
      </c>
      <c r="D30">
        <v>1196</v>
      </c>
      <c r="E30">
        <f t="shared" si="0"/>
        <v>43</v>
      </c>
    </row>
    <row r="31" spans="1:5" x14ac:dyDescent="0.3">
      <c r="A31" t="s">
        <v>87</v>
      </c>
      <c r="B31">
        <v>1331</v>
      </c>
      <c r="C31">
        <v>539</v>
      </c>
      <c r="D31">
        <v>766</v>
      </c>
      <c r="E31">
        <f t="shared" si="0"/>
        <v>26</v>
      </c>
    </row>
    <row r="32" spans="1:5" x14ac:dyDescent="0.3">
      <c r="A32" t="s">
        <v>86</v>
      </c>
      <c r="B32">
        <v>1162</v>
      </c>
      <c r="C32">
        <v>473</v>
      </c>
      <c r="D32">
        <v>674</v>
      </c>
      <c r="E32">
        <f t="shared" si="0"/>
        <v>15</v>
      </c>
    </row>
    <row r="33" spans="1:5" x14ac:dyDescent="0.3">
      <c r="A33" t="s">
        <v>85</v>
      </c>
      <c r="B33">
        <v>2346</v>
      </c>
      <c r="C33">
        <v>951</v>
      </c>
      <c r="D33">
        <v>1374</v>
      </c>
      <c r="E33">
        <f t="shared" si="0"/>
        <v>21</v>
      </c>
    </row>
    <row r="34" spans="1:5" x14ac:dyDescent="0.3">
      <c r="A34" t="s">
        <v>84</v>
      </c>
      <c r="B34">
        <v>1284</v>
      </c>
      <c r="C34">
        <v>601</v>
      </c>
      <c r="D34">
        <v>667</v>
      </c>
      <c r="E34">
        <f t="shared" si="0"/>
        <v>16</v>
      </c>
    </row>
    <row r="35" spans="1:5" x14ac:dyDescent="0.3">
      <c r="A35" t="s">
        <v>83</v>
      </c>
      <c r="B35">
        <v>831</v>
      </c>
      <c r="C35">
        <v>354</v>
      </c>
      <c r="D35">
        <v>471</v>
      </c>
      <c r="E35">
        <f t="shared" si="0"/>
        <v>6</v>
      </c>
    </row>
    <row r="36" spans="1:5" x14ac:dyDescent="0.3">
      <c r="A36" t="s">
        <v>82</v>
      </c>
      <c r="B36">
        <v>819</v>
      </c>
      <c r="C36">
        <v>393</v>
      </c>
      <c r="D36">
        <v>420</v>
      </c>
      <c r="E36">
        <f t="shared" si="0"/>
        <v>6</v>
      </c>
    </row>
    <row r="37" spans="1:5" x14ac:dyDescent="0.3">
      <c r="A37" t="s">
        <v>81</v>
      </c>
      <c r="B37">
        <v>313</v>
      </c>
      <c r="C37">
        <v>167</v>
      </c>
      <c r="D37">
        <v>137</v>
      </c>
      <c r="E37">
        <f t="shared" si="0"/>
        <v>9</v>
      </c>
    </row>
    <row r="38" spans="1:5" x14ac:dyDescent="0.3">
      <c r="A38" s="1" t="s">
        <v>44</v>
      </c>
      <c r="B38" s="1"/>
      <c r="C38" s="1"/>
      <c r="D38" s="1"/>
      <c r="E38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581BB-F2A3-4A95-B197-5783E3837EE8}">
  <dimension ref="A1:E59"/>
  <sheetViews>
    <sheetView topLeftCell="A36" workbookViewId="0">
      <selection activeCell="B3" sqref="B3:E59"/>
    </sheetView>
  </sheetViews>
  <sheetFormatPr defaultRowHeight="14.4" x14ac:dyDescent="0.3"/>
  <cols>
    <col min="1" max="1" width="27.44140625" customWidth="1"/>
  </cols>
  <sheetData>
    <row r="1" spans="1:5" x14ac:dyDescent="0.3">
      <c r="A1" t="s">
        <v>542</v>
      </c>
    </row>
    <row r="2" spans="1:5" x14ac:dyDescent="0.3">
      <c r="A2" s="4" t="s">
        <v>93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69</v>
      </c>
      <c r="B3">
        <f>SUM(B4:B11)+B19+B20</f>
        <v>46773</v>
      </c>
      <c r="C3">
        <f t="shared" ref="C3:E3" si="0">SUM(C4:C11)+C19+C20</f>
        <v>21175</v>
      </c>
      <c r="D3">
        <f t="shared" si="0"/>
        <v>23868</v>
      </c>
      <c r="E3">
        <f>B3-C3-D3</f>
        <v>1730</v>
      </c>
    </row>
    <row r="4" spans="1:5" x14ac:dyDescent="0.3">
      <c r="A4" t="s">
        <v>509</v>
      </c>
      <c r="B4">
        <v>18302</v>
      </c>
      <c r="C4">
        <v>9248</v>
      </c>
      <c r="D4">
        <v>7612</v>
      </c>
      <c r="E4">
        <f t="shared" ref="E4:E20" si="1">B4-C4-D4</f>
        <v>1442</v>
      </c>
    </row>
    <row r="5" spans="1:5" x14ac:dyDescent="0.3">
      <c r="A5" t="s">
        <v>510</v>
      </c>
      <c r="B5">
        <v>23323</v>
      </c>
      <c r="C5">
        <v>9903</v>
      </c>
      <c r="D5">
        <v>13179</v>
      </c>
      <c r="E5">
        <f t="shared" si="1"/>
        <v>241</v>
      </c>
    </row>
    <row r="6" spans="1:5" x14ac:dyDescent="0.3">
      <c r="A6" t="s">
        <v>511</v>
      </c>
      <c r="B6">
        <v>140</v>
      </c>
      <c r="C6">
        <v>22</v>
      </c>
      <c r="D6">
        <v>108</v>
      </c>
      <c r="E6">
        <f t="shared" si="1"/>
        <v>10</v>
      </c>
    </row>
    <row r="7" spans="1:5" x14ac:dyDescent="0.3">
      <c r="A7" t="s">
        <v>512</v>
      </c>
      <c r="B7">
        <v>74</v>
      </c>
      <c r="C7">
        <v>61</v>
      </c>
      <c r="D7">
        <v>12</v>
      </c>
      <c r="E7">
        <f t="shared" si="1"/>
        <v>1</v>
      </c>
    </row>
    <row r="8" spans="1:5" x14ac:dyDescent="0.3">
      <c r="A8" t="s">
        <v>513</v>
      </c>
      <c r="B8">
        <v>81</v>
      </c>
      <c r="C8">
        <v>47</v>
      </c>
      <c r="D8">
        <v>32</v>
      </c>
      <c r="E8">
        <f t="shared" si="1"/>
        <v>2</v>
      </c>
    </row>
    <row r="9" spans="1:5" x14ac:dyDescent="0.3">
      <c r="A9" t="s">
        <v>514</v>
      </c>
      <c r="B9">
        <v>1900</v>
      </c>
      <c r="C9">
        <v>657</v>
      </c>
      <c r="D9">
        <v>1237</v>
      </c>
      <c r="E9">
        <f t="shared" si="1"/>
        <v>6</v>
      </c>
    </row>
    <row r="10" spans="1:5" x14ac:dyDescent="0.3">
      <c r="A10" t="s">
        <v>66</v>
      </c>
      <c r="B10">
        <v>358</v>
      </c>
      <c r="C10">
        <v>117</v>
      </c>
      <c r="D10">
        <v>238</v>
      </c>
      <c r="E10">
        <f t="shared" si="1"/>
        <v>3</v>
      </c>
    </row>
    <row r="11" spans="1:5" x14ac:dyDescent="0.3">
      <c r="A11" t="s">
        <v>65</v>
      </c>
      <c r="B11">
        <v>857</v>
      </c>
      <c r="C11">
        <v>465</v>
      </c>
      <c r="D11">
        <v>387</v>
      </c>
      <c r="E11">
        <f t="shared" si="1"/>
        <v>5</v>
      </c>
    </row>
    <row r="12" spans="1:5" x14ac:dyDescent="0.3">
      <c r="A12" t="s">
        <v>64</v>
      </c>
      <c r="B12">
        <v>13</v>
      </c>
      <c r="C12">
        <v>4</v>
      </c>
      <c r="D12">
        <v>9</v>
      </c>
      <c r="E12">
        <f t="shared" si="1"/>
        <v>0</v>
      </c>
    </row>
    <row r="13" spans="1:5" x14ac:dyDescent="0.3">
      <c r="A13" t="s">
        <v>63</v>
      </c>
      <c r="B13">
        <v>230</v>
      </c>
      <c r="C13">
        <v>195</v>
      </c>
      <c r="D13">
        <v>33</v>
      </c>
      <c r="E13">
        <f t="shared" si="1"/>
        <v>2</v>
      </c>
    </row>
    <row r="14" spans="1:5" x14ac:dyDescent="0.3">
      <c r="A14" t="s">
        <v>62</v>
      </c>
      <c r="B14">
        <v>60</v>
      </c>
      <c r="C14">
        <v>44</v>
      </c>
      <c r="D14">
        <v>16</v>
      </c>
      <c r="E14">
        <f t="shared" si="1"/>
        <v>0</v>
      </c>
    </row>
    <row r="15" spans="1:5" x14ac:dyDescent="0.3">
      <c r="A15" t="s">
        <v>61</v>
      </c>
      <c r="B15">
        <v>436</v>
      </c>
      <c r="C15">
        <v>155</v>
      </c>
      <c r="D15">
        <v>279</v>
      </c>
      <c r="E15">
        <f t="shared" si="1"/>
        <v>2</v>
      </c>
    </row>
    <row r="16" spans="1:5" x14ac:dyDescent="0.3">
      <c r="A16" t="s">
        <v>60</v>
      </c>
      <c r="B16">
        <v>66</v>
      </c>
      <c r="C16">
        <v>51</v>
      </c>
      <c r="D16">
        <v>15</v>
      </c>
      <c r="E16">
        <f t="shared" si="1"/>
        <v>0</v>
      </c>
    </row>
    <row r="17" spans="1:5" x14ac:dyDescent="0.3">
      <c r="A17" t="s">
        <v>59</v>
      </c>
      <c r="B17">
        <v>1</v>
      </c>
      <c r="C17">
        <v>1</v>
      </c>
      <c r="D17">
        <v>0</v>
      </c>
      <c r="E17">
        <f t="shared" si="1"/>
        <v>0</v>
      </c>
    </row>
    <row r="18" spans="1:5" x14ac:dyDescent="0.3">
      <c r="A18" t="s">
        <v>58</v>
      </c>
      <c r="B18">
        <v>51</v>
      </c>
      <c r="C18">
        <v>15</v>
      </c>
      <c r="D18">
        <v>35</v>
      </c>
      <c r="E18">
        <f t="shared" si="1"/>
        <v>1</v>
      </c>
    </row>
    <row r="19" spans="1:5" x14ac:dyDescent="0.3">
      <c r="A19" t="s">
        <v>57</v>
      </c>
      <c r="B19">
        <v>1394</v>
      </c>
      <c r="C19">
        <v>462</v>
      </c>
      <c r="D19">
        <v>914</v>
      </c>
      <c r="E19">
        <f t="shared" si="1"/>
        <v>18</v>
      </c>
    </row>
    <row r="20" spans="1:5" x14ac:dyDescent="0.3">
      <c r="A20" t="s">
        <v>54</v>
      </c>
      <c r="B20">
        <v>344</v>
      </c>
      <c r="C20">
        <v>193</v>
      </c>
      <c r="D20">
        <v>149</v>
      </c>
      <c r="E20">
        <f t="shared" si="1"/>
        <v>2</v>
      </c>
    </row>
    <row r="22" spans="1:5" x14ac:dyDescent="0.3">
      <c r="A22" t="s">
        <v>79</v>
      </c>
      <c r="B22">
        <f t="shared" ref="B22:E31" si="2">B3-B41</f>
        <v>24023</v>
      </c>
      <c r="C22">
        <f t="shared" si="2"/>
        <v>10790</v>
      </c>
      <c r="D22">
        <f t="shared" si="2"/>
        <v>12362</v>
      </c>
      <c r="E22">
        <f t="shared" si="2"/>
        <v>871</v>
      </c>
    </row>
    <row r="23" spans="1:5" x14ac:dyDescent="0.3">
      <c r="A23" t="s">
        <v>509</v>
      </c>
      <c r="B23">
        <f t="shared" si="2"/>
        <v>9109</v>
      </c>
      <c r="C23">
        <f t="shared" si="2"/>
        <v>4559</v>
      </c>
      <c r="D23">
        <f t="shared" si="2"/>
        <v>3854</v>
      </c>
      <c r="E23">
        <f t="shared" si="2"/>
        <v>696</v>
      </c>
    </row>
    <row r="24" spans="1:5" x14ac:dyDescent="0.3">
      <c r="A24" t="s">
        <v>510</v>
      </c>
      <c r="B24">
        <f t="shared" si="2"/>
        <v>12006</v>
      </c>
      <c r="C24">
        <f t="shared" si="2"/>
        <v>5041</v>
      </c>
      <c r="D24">
        <f t="shared" si="2"/>
        <v>6825</v>
      </c>
      <c r="E24">
        <f t="shared" si="2"/>
        <v>140</v>
      </c>
    </row>
    <row r="25" spans="1:5" x14ac:dyDescent="0.3">
      <c r="A25" t="s">
        <v>511</v>
      </c>
      <c r="B25">
        <f t="shared" si="2"/>
        <v>76</v>
      </c>
      <c r="C25">
        <f t="shared" si="2"/>
        <v>13</v>
      </c>
      <c r="D25">
        <f t="shared" si="2"/>
        <v>56</v>
      </c>
      <c r="E25">
        <f t="shared" si="2"/>
        <v>7</v>
      </c>
    </row>
    <row r="26" spans="1:5" x14ac:dyDescent="0.3">
      <c r="A26" t="s">
        <v>512</v>
      </c>
      <c r="B26">
        <f t="shared" si="2"/>
        <v>35</v>
      </c>
      <c r="C26">
        <f t="shared" si="2"/>
        <v>31</v>
      </c>
      <c r="D26">
        <f t="shared" si="2"/>
        <v>3</v>
      </c>
      <c r="E26">
        <f t="shared" si="2"/>
        <v>1</v>
      </c>
    </row>
    <row r="27" spans="1:5" x14ac:dyDescent="0.3">
      <c r="A27" t="s">
        <v>513</v>
      </c>
      <c r="B27">
        <f t="shared" si="2"/>
        <v>43</v>
      </c>
      <c r="C27">
        <f t="shared" si="2"/>
        <v>23</v>
      </c>
      <c r="D27">
        <f t="shared" si="2"/>
        <v>18</v>
      </c>
      <c r="E27">
        <f t="shared" si="2"/>
        <v>2</v>
      </c>
    </row>
    <row r="28" spans="1:5" x14ac:dyDescent="0.3">
      <c r="A28" t="s">
        <v>514</v>
      </c>
      <c r="B28">
        <f t="shared" si="2"/>
        <v>1008</v>
      </c>
      <c r="C28">
        <f t="shared" si="2"/>
        <v>343</v>
      </c>
      <c r="D28">
        <f t="shared" si="2"/>
        <v>660</v>
      </c>
      <c r="E28">
        <f t="shared" si="2"/>
        <v>5</v>
      </c>
    </row>
    <row r="29" spans="1:5" x14ac:dyDescent="0.3">
      <c r="A29" t="s">
        <v>66</v>
      </c>
      <c r="B29">
        <f t="shared" si="2"/>
        <v>186</v>
      </c>
      <c r="C29">
        <f t="shared" si="2"/>
        <v>60</v>
      </c>
      <c r="D29">
        <f t="shared" si="2"/>
        <v>124</v>
      </c>
      <c r="E29">
        <f t="shared" si="2"/>
        <v>2</v>
      </c>
    </row>
    <row r="30" spans="1:5" x14ac:dyDescent="0.3">
      <c r="A30" t="s">
        <v>65</v>
      </c>
      <c r="B30">
        <f t="shared" si="2"/>
        <v>531</v>
      </c>
      <c r="C30">
        <f t="shared" si="2"/>
        <v>297</v>
      </c>
      <c r="D30">
        <f t="shared" si="2"/>
        <v>230</v>
      </c>
      <c r="E30">
        <f t="shared" si="2"/>
        <v>4</v>
      </c>
    </row>
    <row r="31" spans="1:5" x14ac:dyDescent="0.3">
      <c r="A31" t="s">
        <v>64</v>
      </c>
      <c r="B31">
        <f t="shared" si="2"/>
        <v>9</v>
      </c>
      <c r="C31">
        <f t="shared" si="2"/>
        <v>3</v>
      </c>
      <c r="D31">
        <f t="shared" si="2"/>
        <v>6</v>
      </c>
      <c r="E31">
        <f t="shared" si="2"/>
        <v>0</v>
      </c>
    </row>
    <row r="32" spans="1:5" x14ac:dyDescent="0.3">
      <c r="A32" t="s">
        <v>63</v>
      </c>
      <c r="B32">
        <f t="shared" ref="B32:E39" si="3">B13-B51</f>
        <v>158</v>
      </c>
      <c r="C32">
        <f t="shared" si="3"/>
        <v>137</v>
      </c>
      <c r="D32">
        <f t="shared" si="3"/>
        <v>20</v>
      </c>
      <c r="E32">
        <f t="shared" si="3"/>
        <v>1</v>
      </c>
    </row>
    <row r="33" spans="1:5" x14ac:dyDescent="0.3">
      <c r="A33" t="s">
        <v>62</v>
      </c>
      <c r="B33">
        <f t="shared" si="3"/>
        <v>41</v>
      </c>
      <c r="C33">
        <f t="shared" si="3"/>
        <v>30</v>
      </c>
      <c r="D33">
        <f t="shared" si="3"/>
        <v>11</v>
      </c>
      <c r="E33">
        <f t="shared" si="3"/>
        <v>0</v>
      </c>
    </row>
    <row r="34" spans="1:5" x14ac:dyDescent="0.3">
      <c r="A34" t="s">
        <v>61</v>
      </c>
      <c r="B34">
        <f t="shared" si="3"/>
        <v>241</v>
      </c>
      <c r="C34">
        <f t="shared" si="3"/>
        <v>81</v>
      </c>
      <c r="D34">
        <f t="shared" si="3"/>
        <v>158</v>
      </c>
      <c r="E34">
        <f t="shared" si="3"/>
        <v>2</v>
      </c>
    </row>
    <row r="35" spans="1:5" x14ac:dyDescent="0.3">
      <c r="A35" t="s">
        <v>60</v>
      </c>
      <c r="B35">
        <f t="shared" si="3"/>
        <v>46</v>
      </c>
      <c r="C35">
        <f t="shared" si="3"/>
        <v>34</v>
      </c>
      <c r="D35">
        <f t="shared" si="3"/>
        <v>12</v>
      </c>
      <c r="E35">
        <f t="shared" si="3"/>
        <v>0</v>
      </c>
    </row>
    <row r="36" spans="1:5" x14ac:dyDescent="0.3">
      <c r="A36" t="s">
        <v>59</v>
      </c>
      <c r="B36">
        <f t="shared" si="3"/>
        <v>1</v>
      </c>
      <c r="C36">
        <f t="shared" si="3"/>
        <v>1</v>
      </c>
      <c r="D36">
        <f t="shared" si="3"/>
        <v>0</v>
      </c>
      <c r="E36">
        <f t="shared" si="3"/>
        <v>0</v>
      </c>
    </row>
    <row r="37" spans="1:5" x14ac:dyDescent="0.3">
      <c r="A37" t="s">
        <v>58</v>
      </c>
      <c r="B37">
        <f t="shared" si="3"/>
        <v>35</v>
      </c>
      <c r="C37">
        <f t="shared" si="3"/>
        <v>11</v>
      </c>
      <c r="D37">
        <f t="shared" si="3"/>
        <v>23</v>
      </c>
      <c r="E37">
        <f t="shared" si="3"/>
        <v>1</v>
      </c>
    </row>
    <row r="38" spans="1:5" x14ac:dyDescent="0.3">
      <c r="A38" t="s">
        <v>57</v>
      </c>
      <c r="B38">
        <f t="shared" si="3"/>
        <v>769</v>
      </c>
      <c r="C38">
        <f t="shared" si="3"/>
        <v>256</v>
      </c>
      <c r="D38">
        <f t="shared" si="3"/>
        <v>501</v>
      </c>
      <c r="E38">
        <f t="shared" si="3"/>
        <v>12</v>
      </c>
    </row>
    <row r="39" spans="1:5" x14ac:dyDescent="0.3">
      <c r="A39" t="s">
        <v>54</v>
      </c>
      <c r="B39">
        <f t="shared" si="3"/>
        <v>260</v>
      </c>
      <c r="C39">
        <f t="shared" si="3"/>
        <v>167</v>
      </c>
      <c r="D39">
        <f t="shared" si="3"/>
        <v>91</v>
      </c>
      <c r="E39">
        <f t="shared" si="3"/>
        <v>2</v>
      </c>
    </row>
    <row r="41" spans="1:5" x14ac:dyDescent="0.3">
      <c r="A41" t="s">
        <v>107</v>
      </c>
      <c r="B41">
        <f>SUM(B42:B49)+B57+B58</f>
        <v>22750</v>
      </c>
      <c r="C41">
        <f t="shared" ref="C41" si="4">SUM(C42:C49)+C57+C58</f>
        <v>10385</v>
      </c>
      <c r="D41">
        <f t="shared" ref="D41" si="5">SUM(D42:D49)+D57+D58</f>
        <v>11506</v>
      </c>
      <c r="E41">
        <f t="shared" ref="E41:E58" si="6">B41-C41-D41</f>
        <v>859</v>
      </c>
    </row>
    <row r="42" spans="1:5" x14ac:dyDescent="0.3">
      <c r="A42" t="s">
        <v>509</v>
      </c>
      <c r="B42">
        <v>9193</v>
      </c>
      <c r="C42">
        <v>4689</v>
      </c>
      <c r="D42">
        <v>3758</v>
      </c>
      <c r="E42">
        <f t="shared" si="6"/>
        <v>746</v>
      </c>
    </row>
    <row r="43" spans="1:5" x14ac:dyDescent="0.3">
      <c r="A43" t="s">
        <v>510</v>
      </c>
      <c r="B43">
        <v>11317</v>
      </c>
      <c r="C43">
        <v>4862</v>
      </c>
      <c r="D43">
        <v>6354</v>
      </c>
      <c r="E43">
        <f t="shared" si="6"/>
        <v>101</v>
      </c>
    </row>
    <row r="44" spans="1:5" x14ac:dyDescent="0.3">
      <c r="A44" t="s">
        <v>511</v>
      </c>
      <c r="B44">
        <v>64</v>
      </c>
      <c r="C44">
        <v>9</v>
      </c>
      <c r="D44">
        <v>52</v>
      </c>
      <c r="E44">
        <f t="shared" si="6"/>
        <v>3</v>
      </c>
    </row>
    <row r="45" spans="1:5" x14ac:dyDescent="0.3">
      <c r="A45" t="s">
        <v>512</v>
      </c>
      <c r="B45">
        <v>39</v>
      </c>
      <c r="C45">
        <v>30</v>
      </c>
      <c r="D45">
        <v>9</v>
      </c>
      <c r="E45">
        <f t="shared" si="6"/>
        <v>0</v>
      </c>
    </row>
    <row r="46" spans="1:5" x14ac:dyDescent="0.3">
      <c r="A46" t="s">
        <v>513</v>
      </c>
      <c r="B46">
        <v>38</v>
      </c>
      <c r="C46">
        <v>24</v>
      </c>
      <c r="D46">
        <v>14</v>
      </c>
      <c r="E46">
        <f t="shared" si="6"/>
        <v>0</v>
      </c>
    </row>
    <row r="47" spans="1:5" x14ac:dyDescent="0.3">
      <c r="A47" t="s">
        <v>514</v>
      </c>
      <c r="B47">
        <v>892</v>
      </c>
      <c r="C47">
        <v>314</v>
      </c>
      <c r="D47">
        <v>577</v>
      </c>
      <c r="E47">
        <f t="shared" si="6"/>
        <v>1</v>
      </c>
    </row>
    <row r="48" spans="1:5" x14ac:dyDescent="0.3">
      <c r="A48" t="s">
        <v>66</v>
      </c>
      <c r="B48">
        <v>172</v>
      </c>
      <c r="C48">
        <v>57</v>
      </c>
      <c r="D48">
        <v>114</v>
      </c>
      <c r="E48">
        <f t="shared" si="6"/>
        <v>1</v>
      </c>
    </row>
    <row r="49" spans="1:5" x14ac:dyDescent="0.3">
      <c r="A49" t="s">
        <v>65</v>
      </c>
      <c r="B49">
        <v>326</v>
      </c>
      <c r="C49">
        <v>168</v>
      </c>
      <c r="D49">
        <v>157</v>
      </c>
      <c r="E49">
        <f t="shared" si="6"/>
        <v>1</v>
      </c>
    </row>
    <row r="50" spans="1:5" x14ac:dyDescent="0.3">
      <c r="A50" t="s">
        <v>64</v>
      </c>
      <c r="B50">
        <v>4</v>
      </c>
      <c r="C50">
        <v>1</v>
      </c>
      <c r="D50">
        <v>3</v>
      </c>
      <c r="E50">
        <f t="shared" si="6"/>
        <v>0</v>
      </c>
    </row>
    <row r="51" spans="1:5" x14ac:dyDescent="0.3">
      <c r="A51" t="s">
        <v>63</v>
      </c>
      <c r="B51">
        <v>72</v>
      </c>
      <c r="C51">
        <v>58</v>
      </c>
      <c r="D51">
        <v>13</v>
      </c>
      <c r="E51">
        <f t="shared" si="6"/>
        <v>1</v>
      </c>
    </row>
    <row r="52" spans="1:5" x14ac:dyDescent="0.3">
      <c r="A52" t="s">
        <v>62</v>
      </c>
      <c r="B52">
        <v>19</v>
      </c>
      <c r="C52">
        <v>14</v>
      </c>
      <c r="D52">
        <v>5</v>
      </c>
      <c r="E52">
        <f t="shared" si="6"/>
        <v>0</v>
      </c>
    </row>
    <row r="53" spans="1:5" ht="15" customHeight="1" x14ac:dyDescent="0.3">
      <c r="A53" t="s">
        <v>61</v>
      </c>
      <c r="B53">
        <v>195</v>
      </c>
      <c r="C53">
        <v>74</v>
      </c>
      <c r="D53">
        <v>121</v>
      </c>
      <c r="E53">
        <f t="shared" si="6"/>
        <v>0</v>
      </c>
    </row>
    <row r="54" spans="1:5" x14ac:dyDescent="0.3">
      <c r="A54" t="s">
        <v>60</v>
      </c>
      <c r="B54">
        <v>20</v>
      </c>
      <c r="C54">
        <v>17</v>
      </c>
      <c r="D54">
        <v>3</v>
      </c>
      <c r="E54">
        <f t="shared" si="6"/>
        <v>0</v>
      </c>
    </row>
    <row r="55" spans="1:5" x14ac:dyDescent="0.3">
      <c r="A55" t="s">
        <v>59</v>
      </c>
      <c r="B55">
        <v>0</v>
      </c>
      <c r="C55">
        <v>0</v>
      </c>
      <c r="D55">
        <v>0</v>
      </c>
      <c r="E55">
        <f t="shared" si="6"/>
        <v>0</v>
      </c>
    </row>
    <row r="56" spans="1:5" x14ac:dyDescent="0.3">
      <c r="A56" t="s">
        <v>58</v>
      </c>
      <c r="B56">
        <v>16</v>
      </c>
      <c r="C56">
        <v>4</v>
      </c>
      <c r="D56">
        <v>12</v>
      </c>
      <c r="E56">
        <f t="shared" si="6"/>
        <v>0</v>
      </c>
    </row>
    <row r="57" spans="1:5" x14ac:dyDescent="0.3">
      <c r="A57" t="s">
        <v>57</v>
      </c>
      <c r="B57">
        <v>625</v>
      </c>
      <c r="C57">
        <v>206</v>
      </c>
      <c r="D57">
        <v>413</v>
      </c>
      <c r="E57">
        <f t="shared" si="6"/>
        <v>6</v>
      </c>
    </row>
    <row r="58" spans="1:5" x14ac:dyDescent="0.3">
      <c r="A58" t="s">
        <v>54</v>
      </c>
      <c r="B58">
        <v>84</v>
      </c>
      <c r="C58">
        <v>26</v>
      </c>
      <c r="D58">
        <v>58</v>
      </c>
      <c r="E58">
        <f t="shared" si="6"/>
        <v>0</v>
      </c>
    </row>
    <row r="59" spans="1:5" x14ac:dyDescent="0.3">
      <c r="A59" s="1" t="s">
        <v>44</v>
      </c>
      <c r="B59" s="1"/>
      <c r="C59" s="1"/>
      <c r="D59" s="1"/>
      <c r="E59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638A1-5CF3-4ADA-9F40-53E5962B0716}">
  <dimension ref="A1:E59"/>
  <sheetViews>
    <sheetView workbookViewId="0">
      <selection activeCell="E3" sqref="E3"/>
    </sheetView>
  </sheetViews>
  <sheetFormatPr defaultRowHeight="14.4" x14ac:dyDescent="0.3"/>
  <cols>
    <col min="1" max="1" width="27.44140625" customWidth="1"/>
  </cols>
  <sheetData>
    <row r="1" spans="1:5" x14ac:dyDescent="0.3">
      <c r="A1" t="s">
        <v>543</v>
      </c>
    </row>
    <row r="2" spans="1:5" x14ac:dyDescent="0.3">
      <c r="A2" s="4" t="s">
        <v>515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69</v>
      </c>
      <c r="B3">
        <f>SUM(B4:B11)+B19+B20</f>
        <v>46773</v>
      </c>
      <c r="C3">
        <f t="shared" ref="C3:E3" si="0">SUM(C4:C11)+C19+C20</f>
        <v>21175</v>
      </c>
      <c r="D3">
        <f t="shared" si="0"/>
        <v>23868</v>
      </c>
      <c r="E3">
        <f>B3-C3-D3</f>
        <v>1730</v>
      </c>
    </row>
    <row r="4" spans="1:5" x14ac:dyDescent="0.3">
      <c r="A4" t="s">
        <v>509</v>
      </c>
      <c r="B4">
        <v>17814</v>
      </c>
      <c r="C4">
        <v>8874</v>
      </c>
      <c r="D4">
        <v>7605</v>
      </c>
      <c r="E4">
        <f t="shared" ref="E4:E20" si="1">B4-C4-D4</f>
        <v>1335</v>
      </c>
    </row>
    <row r="5" spans="1:5" x14ac:dyDescent="0.3">
      <c r="A5" t="s">
        <v>510</v>
      </c>
      <c r="B5">
        <v>23093</v>
      </c>
      <c r="C5">
        <v>9898</v>
      </c>
      <c r="D5">
        <v>12874</v>
      </c>
      <c r="E5">
        <f t="shared" si="1"/>
        <v>321</v>
      </c>
    </row>
    <row r="6" spans="1:5" x14ac:dyDescent="0.3">
      <c r="A6" t="s">
        <v>511</v>
      </c>
      <c r="B6">
        <v>138</v>
      </c>
      <c r="C6">
        <v>19</v>
      </c>
      <c r="D6">
        <v>108</v>
      </c>
      <c r="E6">
        <f t="shared" si="1"/>
        <v>11</v>
      </c>
    </row>
    <row r="7" spans="1:5" x14ac:dyDescent="0.3">
      <c r="A7" t="s">
        <v>512</v>
      </c>
      <c r="B7">
        <v>118</v>
      </c>
      <c r="C7">
        <v>90</v>
      </c>
      <c r="D7">
        <v>21</v>
      </c>
      <c r="E7">
        <f t="shared" si="1"/>
        <v>7</v>
      </c>
    </row>
    <row r="8" spans="1:5" x14ac:dyDescent="0.3">
      <c r="A8" t="s">
        <v>513</v>
      </c>
      <c r="B8">
        <v>94</v>
      </c>
      <c r="C8">
        <v>61</v>
      </c>
      <c r="D8">
        <v>31</v>
      </c>
      <c r="E8">
        <f t="shared" si="1"/>
        <v>2</v>
      </c>
    </row>
    <row r="9" spans="1:5" x14ac:dyDescent="0.3">
      <c r="A9" t="s">
        <v>514</v>
      </c>
      <c r="B9">
        <v>1987</v>
      </c>
      <c r="C9">
        <v>708</v>
      </c>
      <c r="D9">
        <v>1264</v>
      </c>
      <c r="E9">
        <f t="shared" si="1"/>
        <v>15</v>
      </c>
    </row>
    <row r="10" spans="1:5" x14ac:dyDescent="0.3">
      <c r="A10" t="s">
        <v>66</v>
      </c>
      <c r="B10">
        <v>383</v>
      </c>
      <c r="C10">
        <v>137</v>
      </c>
      <c r="D10">
        <v>245</v>
      </c>
      <c r="E10">
        <f t="shared" si="1"/>
        <v>1</v>
      </c>
    </row>
    <row r="11" spans="1:5" x14ac:dyDescent="0.3">
      <c r="A11" t="s">
        <v>65</v>
      </c>
      <c r="B11">
        <v>1192</v>
      </c>
      <c r="C11">
        <v>661</v>
      </c>
      <c r="D11">
        <v>527</v>
      </c>
      <c r="E11">
        <f t="shared" si="1"/>
        <v>4</v>
      </c>
    </row>
    <row r="12" spans="1:5" x14ac:dyDescent="0.3">
      <c r="A12" t="s">
        <v>64</v>
      </c>
      <c r="B12">
        <v>48</v>
      </c>
      <c r="C12">
        <v>28</v>
      </c>
      <c r="D12">
        <v>20</v>
      </c>
      <c r="E12">
        <f t="shared" si="1"/>
        <v>0</v>
      </c>
    </row>
    <row r="13" spans="1:5" x14ac:dyDescent="0.3">
      <c r="A13" t="s">
        <v>63</v>
      </c>
      <c r="B13">
        <v>343</v>
      </c>
      <c r="C13">
        <v>294</v>
      </c>
      <c r="D13">
        <v>48</v>
      </c>
      <c r="E13">
        <f t="shared" si="1"/>
        <v>1</v>
      </c>
    </row>
    <row r="14" spans="1:5" x14ac:dyDescent="0.3">
      <c r="A14" t="s">
        <v>62</v>
      </c>
      <c r="B14">
        <v>136</v>
      </c>
      <c r="C14">
        <v>80</v>
      </c>
      <c r="D14">
        <v>56</v>
      </c>
      <c r="E14">
        <f t="shared" si="1"/>
        <v>0</v>
      </c>
    </row>
    <row r="15" spans="1:5" x14ac:dyDescent="0.3">
      <c r="A15" t="s">
        <v>61</v>
      </c>
      <c r="B15">
        <v>477</v>
      </c>
      <c r="C15">
        <v>175</v>
      </c>
      <c r="D15">
        <v>299</v>
      </c>
      <c r="E15">
        <f t="shared" si="1"/>
        <v>3</v>
      </c>
    </row>
    <row r="16" spans="1:5" x14ac:dyDescent="0.3">
      <c r="A16" t="s">
        <v>60</v>
      </c>
      <c r="B16">
        <v>113</v>
      </c>
      <c r="C16">
        <v>65</v>
      </c>
      <c r="D16">
        <v>48</v>
      </c>
      <c r="E16">
        <f t="shared" si="1"/>
        <v>0</v>
      </c>
    </row>
    <row r="17" spans="1:5" x14ac:dyDescent="0.3">
      <c r="A17" t="s">
        <v>59</v>
      </c>
      <c r="B17">
        <v>2</v>
      </c>
      <c r="C17">
        <v>1</v>
      </c>
      <c r="D17">
        <v>1</v>
      </c>
      <c r="E17">
        <f t="shared" si="1"/>
        <v>0</v>
      </c>
    </row>
    <row r="18" spans="1:5" x14ac:dyDescent="0.3">
      <c r="A18" t="s">
        <v>58</v>
      </c>
      <c r="B18">
        <v>73</v>
      </c>
      <c r="C18">
        <v>18</v>
      </c>
      <c r="D18">
        <v>55</v>
      </c>
      <c r="E18">
        <f t="shared" si="1"/>
        <v>0</v>
      </c>
    </row>
    <row r="19" spans="1:5" x14ac:dyDescent="0.3">
      <c r="A19" t="s">
        <v>57</v>
      </c>
      <c r="B19">
        <v>1511</v>
      </c>
      <c r="C19">
        <v>484</v>
      </c>
      <c r="D19">
        <v>999</v>
      </c>
      <c r="E19">
        <f t="shared" si="1"/>
        <v>28</v>
      </c>
    </row>
    <row r="20" spans="1:5" x14ac:dyDescent="0.3">
      <c r="A20" t="s">
        <v>54</v>
      </c>
      <c r="B20">
        <v>443</v>
      </c>
      <c r="C20">
        <v>243</v>
      </c>
      <c r="D20">
        <v>194</v>
      </c>
      <c r="E20">
        <f t="shared" si="1"/>
        <v>6</v>
      </c>
    </row>
    <row r="22" spans="1:5" x14ac:dyDescent="0.3">
      <c r="A22" t="s">
        <v>79</v>
      </c>
      <c r="B22">
        <f t="shared" ref="B22:E37" si="2">B3-B41</f>
        <v>24023</v>
      </c>
      <c r="C22">
        <f t="shared" si="2"/>
        <v>10790</v>
      </c>
      <c r="D22">
        <f t="shared" si="2"/>
        <v>12362</v>
      </c>
      <c r="E22">
        <f t="shared" si="2"/>
        <v>871</v>
      </c>
    </row>
    <row r="23" spans="1:5" x14ac:dyDescent="0.3">
      <c r="A23" t="s">
        <v>509</v>
      </c>
      <c r="B23">
        <f t="shared" si="2"/>
        <v>8915</v>
      </c>
      <c r="C23">
        <f t="shared" si="2"/>
        <v>4385</v>
      </c>
      <c r="D23">
        <f t="shared" si="2"/>
        <v>3890</v>
      </c>
      <c r="E23">
        <f t="shared" si="2"/>
        <v>640</v>
      </c>
    </row>
    <row r="24" spans="1:5" x14ac:dyDescent="0.3">
      <c r="A24" t="s">
        <v>510</v>
      </c>
      <c r="B24">
        <f t="shared" si="2"/>
        <v>11807</v>
      </c>
      <c r="C24">
        <f t="shared" si="2"/>
        <v>4995</v>
      </c>
      <c r="D24">
        <f t="shared" si="2"/>
        <v>6631</v>
      </c>
      <c r="E24">
        <f t="shared" si="2"/>
        <v>181</v>
      </c>
    </row>
    <row r="25" spans="1:5" x14ac:dyDescent="0.3">
      <c r="A25" t="s">
        <v>511</v>
      </c>
      <c r="B25">
        <f t="shared" si="2"/>
        <v>73</v>
      </c>
      <c r="C25">
        <f t="shared" si="2"/>
        <v>10</v>
      </c>
      <c r="D25">
        <f t="shared" si="2"/>
        <v>56</v>
      </c>
      <c r="E25">
        <f t="shared" si="2"/>
        <v>7</v>
      </c>
    </row>
    <row r="26" spans="1:5" x14ac:dyDescent="0.3">
      <c r="A26" t="s">
        <v>512</v>
      </c>
      <c r="B26">
        <f t="shared" si="2"/>
        <v>63</v>
      </c>
      <c r="C26">
        <f t="shared" si="2"/>
        <v>50</v>
      </c>
      <c r="D26">
        <f t="shared" si="2"/>
        <v>10</v>
      </c>
      <c r="E26">
        <f t="shared" si="2"/>
        <v>3</v>
      </c>
    </row>
    <row r="27" spans="1:5" x14ac:dyDescent="0.3">
      <c r="A27" t="s">
        <v>513</v>
      </c>
      <c r="B27">
        <f t="shared" si="2"/>
        <v>46</v>
      </c>
      <c r="C27">
        <f t="shared" si="2"/>
        <v>33</v>
      </c>
      <c r="D27">
        <f t="shared" si="2"/>
        <v>13</v>
      </c>
      <c r="E27">
        <f t="shared" si="2"/>
        <v>0</v>
      </c>
    </row>
    <row r="28" spans="1:5" x14ac:dyDescent="0.3">
      <c r="A28" t="s">
        <v>514</v>
      </c>
      <c r="B28">
        <f t="shared" si="2"/>
        <v>1072</v>
      </c>
      <c r="C28">
        <f t="shared" si="2"/>
        <v>382</v>
      </c>
      <c r="D28">
        <f t="shared" si="2"/>
        <v>679</v>
      </c>
      <c r="E28">
        <f t="shared" si="2"/>
        <v>11</v>
      </c>
    </row>
    <row r="29" spans="1:5" x14ac:dyDescent="0.3">
      <c r="A29" t="s">
        <v>66</v>
      </c>
      <c r="B29">
        <f t="shared" si="2"/>
        <v>194</v>
      </c>
      <c r="C29">
        <f t="shared" si="2"/>
        <v>69</v>
      </c>
      <c r="D29">
        <f t="shared" si="2"/>
        <v>124</v>
      </c>
      <c r="E29">
        <f t="shared" si="2"/>
        <v>1</v>
      </c>
    </row>
    <row r="30" spans="1:5" x14ac:dyDescent="0.3">
      <c r="A30" t="s">
        <v>65</v>
      </c>
      <c r="B30">
        <f t="shared" si="2"/>
        <v>709</v>
      </c>
      <c r="C30">
        <f t="shared" si="2"/>
        <v>402</v>
      </c>
      <c r="D30">
        <f t="shared" si="2"/>
        <v>303</v>
      </c>
      <c r="E30">
        <f t="shared" si="2"/>
        <v>4</v>
      </c>
    </row>
    <row r="31" spans="1:5" x14ac:dyDescent="0.3">
      <c r="A31" t="s">
        <v>64</v>
      </c>
      <c r="B31">
        <f t="shared" si="2"/>
        <v>23</v>
      </c>
      <c r="C31">
        <f t="shared" si="2"/>
        <v>11</v>
      </c>
      <c r="D31">
        <f t="shared" si="2"/>
        <v>12</v>
      </c>
      <c r="E31">
        <f t="shared" si="2"/>
        <v>0</v>
      </c>
    </row>
    <row r="32" spans="1:5" x14ac:dyDescent="0.3">
      <c r="A32" t="s">
        <v>63</v>
      </c>
      <c r="B32">
        <f t="shared" si="2"/>
        <v>222</v>
      </c>
      <c r="C32">
        <f t="shared" si="2"/>
        <v>196</v>
      </c>
      <c r="D32">
        <f t="shared" si="2"/>
        <v>25</v>
      </c>
      <c r="E32">
        <f t="shared" si="2"/>
        <v>1</v>
      </c>
    </row>
    <row r="33" spans="1:5" x14ac:dyDescent="0.3">
      <c r="A33" t="s">
        <v>62</v>
      </c>
      <c r="B33">
        <f t="shared" si="2"/>
        <v>87</v>
      </c>
      <c r="C33">
        <f t="shared" si="2"/>
        <v>49</v>
      </c>
      <c r="D33">
        <f t="shared" si="2"/>
        <v>38</v>
      </c>
      <c r="E33">
        <f t="shared" si="2"/>
        <v>0</v>
      </c>
    </row>
    <row r="34" spans="1:5" x14ac:dyDescent="0.3">
      <c r="A34" t="s">
        <v>61</v>
      </c>
      <c r="B34">
        <f t="shared" si="2"/>
        <v>262</v>
      </c>
      <c r="C34">
        <f t="shared" si="2"/>
        <v>94</v>
      </c>
      <c r="D34">
        <f t="shared" si="2"/>
        <v>165</v>
      </c>
      <c r="E34">
        <f t="shared" si="2"/>
        <v>3</v>
      </c>
    </row>
    <row r="35" spans="1:5" x14ac:dyDescent="0.3">
      <c r="A35" t="s">
        <v>60</v>
      </c>
      <c r="B35">
        <f t="shared" si="2"/>
        <v>66</v>
      </c>
      <c r="C35">
        <f t="shared" si="2"/>
        <v>40</v>
      </c>
      <c r="D35">
        <f t="shared" si="2"/>
        <v>26</v>
      </c>
      <c r="E35">
        <f t="shared" si="2"/>
        <v>0</v>
      </c>
    </row>
    <row r="36" spans="1:5" x14ac:dyDescent="0.3">
      <c r="A36" t="s">
        <v>59</v>
      </c>
      <c r="B36">
        <f t="shared" si="2"/>
        <v>2</v>
      </c>
      <c r="C36">
        <f t="shared" si="2"/>
        <v>1</v>
      </c>
      <c r="D36">
        <f t="shared" si="2"/>
        <v>1</v>
      </c>
      <c r="E36">
        <f t="shared" si="2"/>
        <v>0</v>
      </c>
    </row>
    <row r="37" spans="1:5" x14ac:dyDescent="0.3">
      <c r="A37" t="s">
        <v>58</v>
      </c>
      <c r="B37">
        <f t="shared" si="2"/>
        <v>47</v>
      </c>
      <c r="C37">
        <f t="shared" si="2"/>
        <v>11</v>
      </c>
      <c r="D37">
        <f t="shared" si="2"/>
        <v>36</v>
      </c>
      <c r="E37">
        <f t="shared" si="2"/>
        <v>0</v>
      </c>
    </row>
    <row r="38" spans="1:5" x14ac:dyDescent="0.3">
      <c r="A38" t="s">
        <v>57</v>
      </c>
      <c r="B38">
        <f t="shared" ref="B38:E39" si="3">B19-B57</f>
        <v>847</v>
      </c>
      <c r="C38">
        <f t="shared" si="3"/>
        <v>280</v>
      </c>
      <c r="D38">
        <f t="shared" si="3"/>
        <v>547</v>
      </c>
      <c r="E38">
        <f t="shared" si="3"/>
        <v>20</v>
      </c>
    </row>
    <row r="39" spans="1:5" x14ac:dyDescent="0.3">
      <c r="A39" t="s">
        <v>54</v>
      </c>
      <c r="B39">
        <f t="shared" si="3"/>
        <v>297</v>
      </c>
      <c r="C39">
        <f t="shared" si="3"/>
        <v>184</v>
      </c>
      <c r="D39">
        <f t="shared" si="3"/>
        <v>109</v>
      </c>
      <c r="E39">
        <f t="shared" si="3"/>
        <v>4</v>
      </c>
    </row>
    <row r="41" spans="1:5" x14ac:dyDescent="0.3">
      <c r="A41" t="s">
        <v>107</v>
      </c>
      <c r="B41">
        <f>SUM(B42:B49)+B57+B58</f>
        <v>22750</v>
      </c>
      <c r="C41">
        <f t="shared" ref="C41" si="4">SUM(C42:C49)+C57+C58</f>
        <v>10385</v>
      </c>
      <c r="D41">
        <f t="shared" ref="D41" si="5">SUM(D42:D49)+D57+D58</f>
        <v>11506</v>
      </c>
      <c r="E41">
        <f t="shared" ref="E41:E58" si="6">B41-C41-D41</f>
        <v>859</v>
      </c>
    </row>
    <row r="42" spans="1:5" x14ac:dyDescent="0.3">
      <c r="A42" t="s">
        <v>509</v>
      </c>
      <c r="B42">
        <v>8899</v>
      </c>
      <c r="C42">
        <v>4489</v>
      </c>
      <c r="D42">
        <v>3715</v>
      </c>
      <c r="E42">
        <f t="shared" si="6"/>
        <v>695</v>
      </c>
    </row>
    <row r="43" spans="1:5" x14ac:dyDescent="0.3">
      <c r="A43" t="s">
        <v>510</v>
      </c>
      <c r="B43">
        <v>11286</v>
      </c>
      <c r="C43">
        <v>4903</v>
      </c>
      <c r="D43">
        <v>6243</v>
      </c>
      <c r="E43">
        <f t="shared" si="6"/>
        <v>140</v>
      </c>
    </row>
    <row r="44" spans="1:5" x14ac:dyDescent="0.3">
      <c r="A44" t="s">
        <v>511</v>
      </c>
      <c r="B44">
        <v>65</v>
      </c>
      <c r="C44">
        <v>9</v>
      </c>
      <c r="D44">
        <v>52</v>
      </c>
      <c r="E44">
        <f t="shared" si="6"/>
        <v>4</v>
      </c>
    </row>
    <row r="45" spans="1:5" x14ac:dyDescent="0.3">
      <c r="A45" t="s">
        <v>512</v>
      </c>
      <c r="B45">
        <v>55</v>
      </c>
      <c r="C45">
        <v>40</v>
      </c>
      <c r="D45">
        <v>11</v>
      </c>
      <c r="E45">
        <f t="shared" si="6"/>
        <v>4</v>
      </c>
    </row>
    <row r="46" spans="1:5" x14ac:dyDescent="0.3">
      <c r="A46" t="s">
        <v>513</v>
      </c>
      <c r="B46">
        <v>48</v>
      </c>
      <c r="C46">
        <v>28</v>
      </c>
      <c r="D46">
        <v>18</v>
      </c>
      <c r="E46">
        <f t="shared" si="6"/>
        <v>2</v>
      </c>
    </row>
    <row r="47" spans="1:5" x14ac:dyDescent="0.3">
      <c r="A47" t="s">
        <v>514</v>
      </c>
      <c r="B47">
        <v>915</v>
      </c>
      <c r="C47">
        <v>326</v>
      </c>
      <c r="D47">
        <v>585</v>
      </c>
      <c r="E47">
        <f t="shared" si="6"/>
        <v>4</v>
      </c>
    </row>
    <row r="48" spans="1:5" x14ac:dyDescent="0.3">
      <c r="A48" t="s">
        <v>66</v>
      </c>
      <c r="B48">
        <v>189</v>
      </c>
      <c r="C48">
        <v>68</v>
      </c>
      <c r="D48">
        <v>121</v>
      </c>
      <c r="E48">
        <f t="shared" si="6"/>
        <v>0</v>
      </c>
    </row>
    <row r="49" spans="1:5" x14ac:dyDescent="0.3">
      <c r="A49" t="s">
        <v>65</v>
      </c>
      <c r="B49">
        <v>483</v>
      </c>
      <c r="C49">
        <v>259</v>
      </c>
      <c r="D49">
        <v>224</v>
      </c>
      <c r="E49">
        <f t="shared" si="6"/>
        <v>0</v>
      </c>
    </row>
    <row r="50" spans="1:5" x14ac:dyDescent="0.3">
      <c r="A50" t="s">
        <v>64</v>
      </c>
      <c r="B50">
        <v>25</v>
      </c>
      <c r="C50">
        <v>17</v>
      </c>
      <c r="D50">
        <v>8</v>
      </c>
      <c r="E50">
        <f t="shared" si="6"/>
        <v>0</v>
      </c>
    </row>
    <row r="51" spans="1:5" x14ac:dyDescent="0.3">
      <c r="A51" t="s">
        <v>63</v>
      </c>
      <c r="B51">
        <v>121</v>
      </c>
      <c r="C51">
        <v>98</v>
      </c>
      <c r="D51">
        <v>23</v>
      </c>
      <c r="E51">
        <f t="shared" si="6"/>
        <v>0</v>
      </c>
    </row>
    <row r="52" spans="1:5" x14ac:dyDescent="0.3">
      <c r="A52" t="s">
        <v>62</v>
      </c>
      <c r="B52">
        <v>49</v>
      </c>
      <c r="C52">
        <v>31</v>
      </c>
      <c r="D52">
        <v>18</v>
      </c>
      <c r="E52">
        <f t="shared" si="6"/>
        <v>0</v>
      </c>
    </row>
    <row r="53" spans="1:5" ht="15" customHeight="1" x14ac:dyDescent="0.3">
      <c r="A53" t="s">
        <v>61</v>
      </c>
      <c r="B53">
        <v>215</v>
      </c>
      <c r="C53">
        <v>81</v>
      </c>
      <c r="D53">
        <v>134</v>
      </c>
      <c r="E53">
        <f t="shared" si="6"/>
        <v>0</v>
      </c>
    </row>
    <row r="54" spans="1:5" x14ac:dyDescent="0.3">
      <c r="A54" t="s">
        <v>60</v>
      </c>
      <c r="B54">
        <v>47</v>
      </c>
      <c r="C54">
        <v>25</v>
      </c>
      <c r="D54">
        <v>22</v>
      </c>
      <c r="E54">
        <f t="shared" si="6"/>
        <v>0</v>
      </c>
    </row>
    <row r="55" spans="1:5" x14ac:dyDescent="0.3">
      <c r="A55" t="s">
        <v>59</v>
      </c>
      <c r="B55">
        <v>0</v>
      </c>
      <c r="C55">
        <v>0</v>
      </c>
      <c r="D55">
        <v>0</v>
      </c>
      <c r="E55">
        <f t="shared" si="6"/>
        <v>0</v>
      </c>
    </row>
    <row r="56" spans="1:5" x14ac:dyDescent="0.3">
      <c r="A56" t="s">
        <v>58</v>
      </c>
      <c r="B56">
        <v>26</v>
      </c>
      <c r="C56">
        <v>7</v>
      </c>
      <c r="D56">
        <v>19</v>
      </c>
      <c r="E56">
        <f t="shared" si="6"/>
        <v>0</v>
      </c>
    </row>
    <row r="57" spans="1:5" x14ac:dyDescent="0.3">
      <c r="A57" t="s">
        <v>57</v>
      </c>
      <c r="B57">
        <v>664</v>
      </c>
      <c r="C57">
        <v>204</v>
      </c>
      <c r="D57">
        <v>452</v>
      </c>
      <c r="E57">
        <f t="shared" si="6"/>
        <v>8</v>
      </c>
    </row>
    <row r="58" spans="1:5" x14ac:dyDescent="0.3">
      <c r="A58" t="s">
        <v>54</v>
      </c>
      <c r="B58">
        <v>146</v>
      </c>
      <c r="C58">
        <v>59</v>
      </c>
      <c r="D58">
        <v>85</v>
      </c>
      <c r="E58">
        <f t="shared" si="6"/>
        <v>2</v>
      </c>
    </row>
    <row r="59" spans="1:5" x14ac:dyDescent="0.3">
      <c r="A59" s="1" t="s">
        <v>44</v>
      </c>
      <c r="B59" s="1"/>
      <c r="C59" s="1"/>
      <c r="D59" s="1"/>
      <c r="E59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9242D-C81E-4BCC-B2F4-5FCF442BE778}">
  <dimension ref="A1:E68"/>
  <sheetViews>
    <sheetView tabSelected="1" topLeftCell="A28" workbookViewId="0">
      <selection activeCell="F28" sqref="F1:F1048576"/>
    </sheetView>
  </sheetViews>
  <sheetFormatPr defaultRowHeight="14.4" x14ac:dyDescent="0.3"/>
  <cols>
    <col min="1" max="1" width="23.5546875" customWidth="1"/>
  </cols>
  <sheetData>
    <row r="1" spans="1:5" x14ac:dyDescent="0.3">
      <c r="A1" t="s">
        <v>544</v>
      </c>
    </row>
    <row r="2" spans="1:5" x14ac:dyDescent="0.3">
      <c r="A2" s="4" t="s">
        <v>108</v>
      </c>
      <c r="B2" s="3" t="s">
        <v>23</v>
      </c>
      <c r="C2" s="3" t="s">
        <v>41</v>
      </c>
      <c r="D2" s="3" t="s">
        <v>42</v>
      </c>
      <c r="E2" s="3" t="s">
        <v>508</v>
      </c>
    </row>
    <row r="3" spans="1:5" x14ac:dyDescent="0.3">
      <c r="A3" t="s">
        <v>0</v>
      </c>
      <c r="B3">
        <f>B4+B19+B23</f>
        <v>46773</v>
      </c>
      <c r="C3">
        <f>C4+C19+C23</f>
        <v>21175</v>
      </c>
      <c r="D3">
        <f>D4+D19+D23</f>
        <v>23868</v>
      </c>
      <c r="E3">
        <f>B3-C3-D3</f>
        <v>1730</v>
      </c>
    </row>
    <row r="4" spans="1:5" x14ac:dyDescent="0.3">
      <c r="A4" t="s">
        <v>106</v>
      </c>
      <c r="B4">
        <f>SUM(B5:B10)+B16+B17+B18</f>
        <v>45430</v>
      </c>
      <c r="C4">
        <f>SUM(C5:C10)+C16+C17+C18</f>
        <v>20459</v>
      </c>
      <c r="D4">
        <f>SUM(D5:D10)+D16+D17+D18</f>
        <v>23261</v>
      </c>
      <c r="E4">
        <f t="shared" ref="E4:E23" si="0">B4-C4-D4</f>
        <v>1710</v>
      </c>
    </row>
    <row r="5" spans="1:5" x14ac:dyDescent="0.3">
      <c r="A5" t="s">
        <v>528</v>
      </c>
      <c r="B5">
        <v>41444</v>
      </c>
      <c r="C5">
        <v>18920</v>
      </c>
      <c r="D5">
        <v>20860</v>
      </c>
      <c r="E5">
        <f t="shared" si="0"/>
        <v>1664</v>
      </c>
    </row>
    <row r="6" spans="1:5" x14ac:dyDescent="0.3">
      <c r="A6" t="s">
        <v>529</v>
      </c>
      <c r="B6">
        <v>51</v>
      </c>
      <c r="C6">
        <v>47</v>
      </c>
      <c r="D6">
        <v>3</v>
      </c>
      <c r="E6">
        <f t="shared" si="0"/>
        <v>1</v>
      </c>
    </row>
    <row r="7" spans="1:5" x14ac:dyDescent="0.3">
      <c r="A7" t="s">
        <v>530</v>
      </c>
      <c r="B7">
        <v>68</v>
      </c>
      <c r="C7">
        <v>37</v>
      </c>
      <c r="D7">
        <v>29</v>
      </c>
      <c r="E7">
        <f t="shared" si="0"/>
        <v>2</v>
      </c>
    </row>
    <row r="8" spans="1:5" x14ac:dyDescent="0.3">
      <c r="A8" t="s">
        <v>531</v>
      </c>
      <c r="B8">
        <v>1726</v>
      </c>
      <c r="C8">
        <v>548</v>
      </c>
      <c r="D8">
        <v>1156</v>
      </c>
      <c r="E8">
        <f t="shared" si="0"/>
        <v>22</v>
      </c>
    </row>
    <row r="9" spans="1:5" x14ac:dyDescent="0.3">
      <c r="A9" t="s">
        <v>105</v>
      </c>
      <c r="B9">
        <v>265</v>
      </c>
      <c r="C9">
        <v>44</v>
      </c>
      <c r="D9">
        <v>210</v>
      </c>
      <c r="E9">
        <f t="shared" si="0"/>
        <v>11</v>
      </c>
    </row>
    <row r="10" spans="1:5" x14ac:dyDescent="0.3">
      <c r="A10" t="s">
        <v>104</v>
      </c>
      <c r="B10">
        <v>824</v>
      </c>
      <c r="C10">
        <v>451</v>
      </c>
      <c r="D10">
        <v>371</v>
      </c>
      <c r="E10">
        <f t="shared" si="0"/>
        <v>2</v>
      </c>
    </row>
    <row r="11" spans="1:5" x14ac:dyDescent="0.3">
      <c r="A11" t="s">
        <v>103</v>
      </c>
      <c r="B11">
        <v>85</v>
      </c>
      <c r="C11">
        <v>63</v>
      </c>
      <c r="D11">
        <v>22</v>
      </c>
      <c r="E11">
        <f t="shared" si="0"/>
        <v>0</v>
      </c>
    </row>
    <row r="12" spans="1:5" x14ac:dyDescent="0.3">
      <c r="A12" t="s">
        <v>102</v>
      </c>
      <c r="B12">
        <v>415</v>
      </c>
      <c r="C12">
        <v>155</v>
      </c>
      <c r="D12">
        <v>258</v>
      </c>
      <c r="E12">
        <f t="shared" si="0"/>
        <v>2</v>
      </c>
    </row>
    <row r="13" spans="1:5" x14ac:dyDescent="0.3">
      <c r="A13" t="s">
        <v>101</v>
      </c>
      <c r="B13">
        <v>28</v>
      </c>
      <c r="C13">
        <v>5</v>
      </c>
      <c r="D13">
        <v>23</v>
      </c>
      <c r="E13">
        <f t="shared" si="0"/>
        <v>0</v>
      </c>
    </row>
    <row r="14" spans="1:5" x14ac:dyDescent="0.3">
      <c r="A14" t="s">
        <v>100</v>
      </c>
      <c r="B14">
        <v>224</v>
      </c>
      <c r="C14">
        <v>197</v>
      </c>
      <c r="D14">
        <v>27</v>
      </c>
      <c r="E14">
        <f t="shared" si="0"/>
        <v>0</v>
      </c>
    </row>
    <row r="15" spans="1:5" x14ac:dyDescent="0.3">
      <c r="A15" t="s">
        <v>99</v>
      </c>
      <c r="B15">
        <v>72</v>
      </c>
      <c r="C15">
        <v>31</v>
      </c>
      <c r="D15">
        <v>41</v>
      </c>
      <c r="E15">
        <f t="shared" si="0"/>
        <v>0</v>
      </c>
    </row>
    <row r="16" spans="1:5" x14ac:dyDescent="0.3">
      <c r="A16" t="s">
        <v>98</v>
      </c>
      <c r="B16">
        <v>903</v>
      </c>
      <c r="C16">
        <v>334</v>
      </c>
      <c r="D16">
        <v>563</v>
      </c>
      <c r="E16">
        <f t="shared" si="0"/>
        <v>6</v>
      </c>
    </row>
    <row r="17" spans="1:5" x14ac:dyDescent="0.3">
      <c r="A17" t="s">
        <v>97</v>
      </c>
      <c r="B17">
        <v>10</v>
      </c>
      <c r="C17">
        <v>5</v>
      </c>
      <c r="D17">
        <v>5</v>
      </c>
      <c r="E17">
        <f t="shared" si="0"/>
        <v>0</v>
      </c>
    </row>
    <row r="18" spans="1:5" x14ac:dyDescent="0.3">
      <c r="A18" t="s">
        <v>96</v>
      </c>
      <c r="B18">
        <v>139</v>
      </c>
      <c r="C18">
        <v>73</v>
      </c>
      <c r="D18">
        <v>64</v>
      </c>
      <c r="E18">
        <f t="shared" si="0"/>
        <v>2</v>
      </c>
    </row>
    <row r="19" spans="1:5" x14ac:dyDescent="0.3">
      <c r="A19" t="s">
        <v>95</v>
      </c>
      <c r="B19">
        <v>1341</v>
      </c>
      <c r="C19">
        <v>716</v>
      </c>
      <c r="D19">
        <v>605</v>
      </c>
      <c r="E19">
        <f t="shared" si="0"/>
        <v>20</v>
      </c>
    </row>
    <row r="20" spans="1:5" x14ac:dyDescent="0.3">
      <c r="A20" t="s">
        <v>532</v>
      </c>
      <c r="B20">
        <v>1196</v>
      </c>
      <c r="C20">
        <v>660</v>
      </c>
      <c r="D20">
        <v>522</v>
      </c>
      <c r="E20">
        <f t="shared" si="0"/>
        <v>14</v>
      </c>
    </row>
    <row r="21" spans="1:5" x14ac:dyDescent="0.3">
      <c r="A21" t="s">
        <v>533</v>
      </c>
      <c r="B21">
        <v>373</v>
      </c>
      <c r="C21">
        <v>223</v>
      </c>
      <c r="D21">
        <v>148</v>
      </c>
      <c r="E21">
        <f t="shared" si="0"/>
        <v>2</v>
      </c>
    </row>
    <row r="22" spans="1:5" x14ac:dyDescent="0.3">
      <c r="A22" t="s">
        <v>534</v>
      </c>
      <c r="B22">
        <v>391</v>
      </c>
      <c r="C22">
        <v>159</v>
      </c>
      <c r="D22">
        <v>226</v>
      </c>
      <c r="E22">
        <f t="shared" si="0"/>
        <v>6</v>
      </c>
    </row>
    <row r="23" spans="1:5" x14ac:dyDescent="0.3">
      <c r="A23" t="s">
        <v>94</v>
      </c>
      <c r="B23">
        <v>2</v>
      </c>
      <c r="C23">
        <v>0</v>
      </c>
      <c r="D23">
        <v>2</v>
      </c>
      <c r="E23">
        <f t="shared" si="0"/>
        <v>0</v>
      </c>
    </row>
    <row r="25" spans="1:5" x14ac:dyDescent="0.3">
      <c r="A25" t="s">
        <v>22</v>
      </c>
      <c r="B25">
        <f>B3-B47</f>
        <v>24023</v>
      </c>
      <c r="C25">
        <f>C3-C47</f>
        <v>10790</v>
      </c>
      <c r="D25">
        <f>D3-D47</f>
        <v>12362</v>
      </c>
      <c r="E25">
        <f>E3-E47</f>
        <v>871</v>
      </c>
    </row>
    <row r="26" spans="1:5" x14ac:dyDescent="0.3">
      <c r="A26" t="s">
        <v>106</v>
      </c>
      <c r="B26">
        <f>B4-B48</f>
        <v>23300</v>
      </c>
      <c r="C26">
        <f>C4-C48</f>
        <v>10408</v>
      </c>
      <c r="D26">
        <f>D4-D48</f>
        <v>12036</v>
      </c>
      <c r="E26">
        <f>E4-E48</f>
        <v>856</v>
      </c>
    </row>
    <row r="27" spans="1:5" x14ac:dyDescent="0.3">
      <c r="A27" t="s">
        <v>528</v>
      </c>
      <c r="B27">
        <f>B5-B49</f>
        <v>20990</v>
      </c>
      <c r="C27">
        <f>C5-C49</f>
        <v>9452</v>
      </c>
      <c r="D27">
        <f>D5-D49</f>
        <v>10710</v>
      </c>
      <c r="E27">
        <f>E5-E49</f>
        <v>828</v>
      </c>
    </row>
    <row r="28" spans="1:5" x14ac:dyDescent="0.3">
      <c r="A28" t="s">
        <v>529</v>
      </c>
      <c r="B28">
        <f>B6-B50</f>
        <v>28</v>
      </c>
      <c r="C28">
        <f>C6-C50</f>
        <v>26</v>
      </c>
      <c r="D28">
        <f>D6-D50</f>
        <v>1</v>
      </c>
      <c r="E28">
        <f>E6-E50</f>
        <v>1</v>
      </c>
    </row>
    <row r="29" spans="1:5" x14ac:dyDescent="0.3">
      <c r="A29" t="s">
        <v>530</v>
      </c>
      <c r="B29">
        <f>B7-B51</f>
        <v>36</v>
      </c>
      <c r="C29">
        <f>C7-C51</f>
        <v>19</v>
      </c>
      <c r="D29">
        <f>D7-D51</f>
        <v>16</v>
      </c>
      <c r="E29">
        <f>E7-E51</f>
        <v>1</v>
      </c>
    </row>
    <row r="30" spans="1:5" x14ac:dyDescent="0.3">
      <c r="A30" t="s">
        <v>531</v>
      </c>
      <c r="B30">
        <f>B8-B52</f>
        <v>907</v>
      </c>
      <c r="C30">
        <f>C8-C52</f>
        <v>288</v>
      </c>
      <c r="D30">
        <f>D8-D52</f>
        <v>608</v>
      </c>
      <c r="E30">
        <f>E8-E52</f>
        <v>11</v>
      </c>
    </row>
    <row r="31" spans="1:5" x14ac:dyDescent="0.3">
      <c r="A31" t="s">
        <v>105</v>
      </c>
      <c r="B31">
        <f>B9-B53</f>
        <v>140</v>
      </c>
      <c r="C31">
        <f>C9-C53</f>
        <v>22</v>
      </c>
      <c r="D31">
        <f>D9-D53</f>
        <v>112</v>
      </c>
      <c r="E31">
        <f>E9-E53</f>
        <v>6</v>
      </c>
    </row>
    <row r="32" spans="1:5" x14ac:dyDescent="0.3">
      <c r="A32" t="s">
        <v>104</v>
      </c>
      <c r="B32">
        <f>B10-B54</f>
        <v>501</v>
      </c>
      <c r="C32">
        <f>C10-C54</f>
        <v>284</v>
      </c>
      <c r="D32">
        <f>D10-D54</f>
        <v>215</v>
      </c>
      <c r="E32">
        <f>E10-E54</f>
        <v>2</v>
      </c>
    </row>
    <row r="33" spans="1:5" x14ac:dyDescent="0.3">
      <c r="A33" t="s">
        <v>103</v>
      </c>
      <c r="B33">
        <f>B11-B55</f>
        <v>60</v>
      </c>
      <c r="C33">
        <f>C11-C55</f>
        <v>42</v>
      </c>
      <c r="D33">
        <f>D11-D55</f>
        <v>18</v>
      </c>
      <c r="E33">
        <f>E11-E55</f>
        <v>0</v>
      </c>
    </row>
    <row r="34" spans="1:5" x14ac:dyDescent="0.3">
      <c r="A34" t="s">
        <v>102</v>
      </c>
      <c r="B34">
        <f>B12-B56</f>
        <v>230</v>
      </c>
      <c r="C34">
        <f>C12-C56</f>
        <v>86</v>
      </c>
      <c r="D34">
        <f>D12-D56</f>
        <v>142</v>
      </c>
      <c r="E34">
        <f>E12-E56</f>
        <v>2</v>
      </c>
    </row>
    <row r="35" spans="1:5" x14ac:dyDescent="0.3">
      <c r="A35" t="s">
        <v>101</v>
      </c>
      <c r="B35">
        <f>B13-B57</f>
        <v>17</v>
      </c>
      <c r="C35">
        <f>C13-C57</f>
        <v>3</v>
      </c>
      <c r="D35">
        <f>D13-D57</f>
        <v>14</v>
      </c>
      <c r="E35">
        <f>E13-E57</f>
        <v>0</v>
      </c>
    </row>
    <row r="36" spans="1:5" x14ac:dyDescent="0.3">
      <c r="A36" t="s">
        <v>100</v>
      </c>
      <c r="B36">
        <f>B14-B58</f>
        <v>153</v>
      </c>
      <c r="C36">
        <f>C14-C58</f>
        <v>137</v>
      </c>
      <c r="D36">
        <f>D14-D58</f>
        <v>16</v>
      </c>
      <c r="E36">
        <f>E14-E58</f>
        <v>0</v>
      </c>
    </row>
    <row r="37" spans="1:5" x14ac:dyDescent="0.3">
      <c r="A37" t="s">
        <v>99</v>
      </c>
      <c r="B37">
        <f>B15-B59</f>
        <v>41</v>
      </c>
      <c r="C37">
        <f>C15-C59</f>
        <v>16</v>
      </c>
      <c r="D37">
        <f>D15-D59</f>
        <v>25</v>
      </c>
      <c r="E37">
        <f>E15-E59</f>
        <v>0</v>
      </c>
    </row>
    <row r="38" spans="1:5" x14ac:dyDescent="0.3">
      <c r="A38" t="s">
        <v>98</v>
      </c>
      <c r="B38">
        <f>B16-B60</f>
        <v>606</v>
      </c>
      <c r="C38">
        <f>C16-C60</f>
        <v>268</v>
      </c>
      <c r="D38">
        <f>D16-D60</f>
        <v>333</v>
      </c>
      <c r="E38">
        <f>E16-E60</f>
        <v>5</v>
      </c>
    </row>
    <row r="39" spans="1:5" x14ac:dyDescent="0.3">
      <c r="A39" t="s">
        <v>97</v>
      </c>
      <c r="B39">
        <f>B17-B61</f>
        <v>8</v>
      </c>
      <c r="C39">
        <f>C17-C61</f>
        <v>4</v>
      </c>
      <c r="D39">
        <f>D17-D61</f>
        <v>4</v>
      </c>
      <c r="E39">
        <f>E17-E61</f>
        <v>0</v>
      </c>
    </row>
    <row r="40" spans="1:5" x14ac:dyDescent="0.3">
      <c r="A40" t="s">
        <v>96</v>
      </c>
      <c r="B40">
        <f>B18-B62</f>
        <v>84</v>
      </c>
      <c r="C40">
        <f>C18-C62</f>
        <v>45</v>
      </c>
      <c r="D40">
        <f>D18-D62</f>
        <v>37</v>
      </c>
      <c r="E40">
        <f>E18-E62</f>
        <v>2</v>
      </c>
    </row>
    <row r="41" spans="1:5" x14ac:dyDescent="0.3">
      <c r="A41" t="s">
        <v>95</v>
      </c>
      <c r="B41">
        <f>B19-B63</f>
        <v>722</v>
      </c>
      <c r="C41">
        <f>C19-C63</f>
        <v>382</v>
      </c>
      <c r="D41">
        <f>D19-D63</f>
        <v>325</v>
      </c>
      <c r="E41">
        <f>E19-E63</f>
        <v>15</v>
      </c>
    </row>
    <row r="42" spans="1:5" x14ac:dyDescent="0.3">
      <c r="A42" t="s">
        <v>532</v>
      </c>
      <c r="B42">
        <f>B20-B64</f>
        <v>643</v>
      </c>
      <c r="C42">
        <f>C20-C64</f>
        <v>357</v>
      </c>
      <c r="D42">
        <f>D20-D64</f>
        <v>275</v>
      </c>
      <c r="E42">
        <f>E20-E64</f>
        <v>11</v>
      </c>
    </row>
    <row r="43" spans="1:5" x14ac:dyDescent="0.3">
      <c r="A43" t="s">
        <v>533</v>
      </c>
      <c r="B43">
        <f>B21-B65</f>
        <v>206</v>
      </c>
      <c r="C43">
        <f>C21-C65</f>
        <v>126</v>
      </c>
      <c r="D43">
        <f>D21-D65</f>
        <v>79</v>
      </c>
      <c r="E43">
        <f>E21-E65</f>
        <v>1</v>
      </c>
    </row>
    <row r="44" spans="1:5" x14ac:dyDescent="0.3">
      <c r="A44" t="s">
        <v>534</v>
      </c>
      <c r="B44">
        <f>B22-B66</f>
        <v>205</v>
      </c>
      <c r="C44">
        <f>C22-C66</f>
        <v>79</v>
      </c>
      <c r="D44">
        <f>D22-D66</f>
        <v>122</v>
      </c>
      <c r="E44">
        <f>E22-E66</f>
        <v>4</v>
      </c>
    </row>
    <row r="45" spans="1:5" x14ac:dyDescent="0.3">
      <c r="A45" t="s">
        <v>94</v>
      </c>
      <c r="B45">
        <f>B23-B67</f>
        <v>1</v>
      </c>
      <c r="C45">
        <f>C23-C67</f>
        <v>0</v>
      </c>
      <c r="D45">
        <f>D23-D67</f>
        <v>1</v>
      </c>
      <c r="E45">
        <f>E23-E67</f>
        <v>0</v>
      </c>
    </row>
    <row r="47" spans="1:5" x14ac:dyDescent="0.3">
      <c r="A47" t="s">
        <v>107</v>
      </c>
      <c r="B47">
        <f>B48+B63+B67</f>
        <v>22750</v>
      </c>
      <c r="C47">
        <f>C48+C63+C67</f>
        <v>10385</v>
      </c>
      <c r="D47">
        <f>D48+D63+D67</f>
        <v>11506</v>
      </c>
      <c r="E47">
        <f>B47-C47-D47</f>
        <v>859</v>
      </c>
    </row>
    <row r="48" spans="1:5" x14ac:dyDescent="0.3">
      <c r="A48" t="s">
        <v>106</v>
      </c>
      <c r="B48">
        <f>SUM(B49:B54)+B60+B61+B62</f>
        <v>22130</v>
      </c>
      <c r="C48">
        <f>SUM(C49:C54)+C60+C61+C62</f>
        <v>10051</v>
      </c>
      <c r="D48">
        <f>SUM(D49:D54)+D60+D61+D62</f>
        <v>11225</v>
      </c>
      <c r="E48">
        <f t="shared" ref="E48:E67" si="1">B48-C48-D48</f>
        <v>854</v>
      </c>
    </row>
    <row r="49" spans="1:5" x14ac:dyDescent="0.3">
      <c r="A49" t="s">
        <v>528</v>
      </c>
      <c r="B49">
        <v>20454</v>
      </c>
      <c r="C49">
        <v>9468</v>
      </c>
      <c r="D49">
        <v>10150</v>
      </c>
      <c r="E49">
        <f t="shared" si="1"/>
        <v>836</v>
      </c>
    </row>
    <row r="50" spans="1:5" x14ac:dyDescent="0.3">
      <c r="A50" t="s">
        <v>529</v>
      </c>
      <c r="B50">
        <v>23</v>
      </c>
      <c r="C50">
        <v>21</v>
      </c>
      <c r="D50">
        <v>2</v>
      </c>
      <c r="E50">
        <f t="shared" si="1"/>
        <v>0</v>
      </c>
    </row>
    <row r="51" spans="1:5" x14ac:dyDescent="0.3">
      <c r="A51" t="s">
        <v>530</v>
      </c>
      <c r="B51">
        <v>32</v>
      </c>
      <c r="C51">
        <v>18</v>
      </c>
      <c r="D51">
        <v>13</v>
      </c>
      <c r="E51">
        <f t="shared" si="1"/>
        <v>1</v>
      </c>
    </row>
    <row r="52" spans="1:5" x14ac:dyDescent="0.3">
      <c r="A52" t="s">
        <v>531</v>
      </c>
      <c r="B52">
        <v>819</v>
      </c>
      <c r="C52">
        <v>260</v>
      </c>
      <c r="D52">
        <v>548</v>
      </c>
      <c r="E52">
        <f t="shared" si="1"/>
        <v>11</v>
      </c>
    </row>
    <row r="53" spans="1:5" x14ac:dyDescent="0.3">
      <c r="A53" t="s">
        <v>105</v>
      </c>
      <c r="B53">
        <v>125</v>
      </c>
      <c r="C53">
        <v>22</v>
      </c>
      <c r="D53">
        <v>98</v>
      </c>
      <c r="E53">
        <f t="shared" si="1"/>
        <v>5</v>
      </c>
    </row>
    <row r="54" spans="1:5" x14ac:dyDescent="0.3">
      <c r="A54" t="s">
        <v>104</v>
      </c>
      <c r="B54">
        <v>323</v>
      </c>
      <c r="C54">
        <v>167</v>
      </c>
      <c r="D54">
        <v>156</v>
      </c>
      <c r="E54">
        <f t="shared" si="1"/>
        <v>0</v>
      </c>
    </row>
    <row r="55" spans="1:5" x14ac:dyDescent="0.3">
      <c r="A55" t="s">
        <v>103</v>
      </c>
      <c r="B55">
        <v>25</v>
      </c>
      <c r="C55">
        <v>21</v>
      </c>
      <c r="D55">
        <v>4</v>
      </c>
      <c r="E55">
        <f t="shared" si="1"/>
        <v>0</v>
      </c>
    </row>
    <row r="56" spans="1:5" x14ac:dyDescent="0.3">
      <c r="A56" t="s">
        <v>102</v>
      </c>
      <c r="B56">
        <v>185</v>
      </c>
      <c r="C56">
        <v>69</v>
      </c>
      <c r="D56">
        <v>116</v>
      </c>
      <c r="E56">
        <f t="shared" si="1"/>
        <v>0</v>
      </c>
    </row>
    <row r="57" spans="1:5" x14ac:dyDescent="0.3">
      <c r="A57" t="s">
        <v>101</v>
      </c>
      <c r="B57">
        <v>11</v>
      </c>
      <c r="C57">
        <v>2</v>
      </c>
      <c r="D57">
        <v>9</v>
      </c>
      <c r="E57">
        <f t="shared" si="1"/>
        <v>0</v>
      </c>
    </row>
    <row r="58" spans="1:5" x14ac:dyDescent="0.3">
      <c r="A58" t="s">
        <v>100</v>
      </c>
      <c r="B58">
        <v>71</v>
      </c>
      <c r="C58">
        <v>60</v>
      </c>
      <c r="D58">
        <v>11</v>
      </c>
      <c r="E58">
        <f t="shared" si="1"/>
        <v>0</v>
      </c>
    </row>
    <row r="59" spans="1:5" x14ac:dyDescent="0.3">
      <c r="A59" t="s">
        <v>99</v>
      </c>
      <c r="B59">
        <v>31</v>
      </c>
      <c r="C59">
        <v>15</v>
      </c>
      <c r="D59">
        <v>16</v>
      </c>
      <c r="E59">
        <f t="shared" si="1"/>
        <v>0</v>
      </c>
    </row>
    <row r="60" spans="1:5" x14ac:dyDescent="0.3">
      <c r="A60" t="s">
        <v>98</v>
      </c>
      <c r="B60">
        <v>297</v>
      </c>
      <c r="C60">
        <v>66</v>
      </c>
      <c r="D60">
        <v>230</v>
      </c>
      <c r="E60">
        <f t="shared" si="1"/>
        <v>1</v>
      </c>
    </row>
    <row r="61" spans="1:5" x14ac:dyDescent="0.3">
      <c r="A61" t="s">
        <v>97</v>
      </c>
      <c r="B61">
        <v>2</v>
      </c>
      <c r="C61">
        <v>1</v>
      </c>
      <c r="D61">
        <v>1</v>
      </c>
      <c r="E61">
        <f t="shared" si="1"/>
        <v>0</v>
      </c>
    </row>
    <row r="62" spans="1:5" x14ac:dyDescent="0.3">
      <c r="A62" t="s">
        <v>96</v>
      </c>
      <c r="B62">
        <v>55</v>
      </c>
      <c r="C62">
        <v>28</v>
      </c>
      <c r="D62">
        <v>27</v>
      </c>
      <c r="E62">
        <f t="shared" si="1"/>
        <v>0</v>
      </c>
    </row>
    <row r="63" spans="1:5" x14ac:dyDescent="0.3">
      <c r="A63" t="s">
        <v>95</v>
      </c>
      <c r="B63">
        <v>619</v>
      </c>
      <c r="C63">
        <v>334</v>
      </c>
      <c r="D63">
        <v>280</v>
      </c>
      <c r="E63">
        <f t="shared" si="1"/>
        <v>5</v>
      </c>
    </row>
    <row r="64" spans="1:5" x14ac:dyDescent="0.3">
      <c r="A64" t="s">
        <v>532</v>
      </c>
      <c r="B64">
        <v>553</v>
      </c>
      <c r="C64">
        <v>303</v>
      </c>
      <c r="D64">
        <v>247</v>
      </c>
      <c r="E64">
        <f t="shared" si="1"/>
        <v>3</v>
      </c>
    </row>
    <row r="65" spans="1:5" x14ac:dyDescent="0.3">
      <c r="A65" t="s">
        <v>533</v>
      </c>
      <c r="B65">
        <v>167</v>
      </c>
      <c r="C65">
        <v>97</v>
      </c>
      <c r="D65">
        <v>69</v>
      </c>
      <c r="E65">
        <f t="shared" si="1"/>
        <v>1</v>
      </c>
    </row>
    <row r="66" spans="1:5" x14ac:dyDescent="0.3">
      <c r="A66" t="s">
        <v>534</v>
      </c>
      <c r="B66">
        <v>186</v>
      </c>
      <c r="C66">
        <v>80</v>
      </c>
      <c r="D66">
        <v>104</v>
      </c>
      <c r="E66">
        <f t="shared" si="1"/>
        <v>2</v>
      </c>
    </row>
    <row r="67" spans="1:5" x14ac:dyDescent="0.3">
      <c r="A67" t="s">
        <v>94</v>
      </c>
      <c r="B67">
        <v>1</v>
      </c>
      <c r="C67">
        <v>0</v>
      </c>
      <c r="D67">
        <v>1</v>
      </c>
      <c r="E67">
        <f t="shared" si="1"/>
        <v>0</v>
      </c>
    </row>
    <row r="68" spans="1:5" x14ac:dyDescent="0.3">
      <c r="A68" s="1" t="s">
        <v>535</v>
      </c>
      <c r="B68" s="1"/>
      <c r="C68" s="1"/>
      <c r="D68" s="1"/>
      <c r="E6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Age</vt:lpstr>
      <vt:lpstr>Fertility</vt:lpstr>
      <vt:lpstr>Marital Status</vt:lpstr>
      <vt:lpstr>Birthplace</vt:lpstr>
      <vt:lpstr>Citizenship</vt:lpstr>
      <vt:lpstr>Year of entry</vt:lpstr>
      <vt:lpstr>Mother's birthplace</vt:lpstr>
      <vt:lpstr>Father's Birthplace</vt:lpstr>
      <vt:lpstr>Ethnic Origin</vt:lpstr>
      <vt:lpstr>Residence in 1985</vt:lpstr>
      <vt:lpstr>Language Spoken at Home</vt:lpstr>
      <vt:lpstr>Frequency of English Usage</vt:lpstr>
      <vt:lpstr>School Attendance</vt:lpstr>
      <vt:lpstr>Educational Attainment</vt:lpstr>
      <vt:lpstr>Literacy and VoEd</vt:lpstr>
      <vt:lpstr>Disability</vt:lpstr>
      <vt:lpstr>Veteran's Status</vt:lpstr>
      <vt:lpstr>Labor Force Status</vt:lpstr>
      <vt:lpstr>Work status in 1989</vt:lpstr>
      <vt:lpstr>Occupation</vt:lpstr>
      <vt:lpstr>Class of Worker</vt:lpstr>
      <vt:lpstr>Industry</vt:lpstr>
      <vt:lpstr>Commuting</vt:lpstr>
      <vt:lpstr>Income in 1989</vt:lpstr>
      <vt:lpstr>Income for characteristics</vt:lpstr>
      <vt:lpstr>Poverty status in 1989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2018-04-11T23:42:31Z</dcterms:created>
  <dcterms:modified xsi:type="dcterms:W3CDTF">2018-04-21T02:13:36Z</dcterms:modified>
</cp:coreProperties>
</file>