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F:\IA\CNMI\CNMI1990\"/>
    </mc:Choice>
  </mc:AlternateContent>
  <xr:revisionPtr revIDLastSave="0" documentId="13_ncr:1_{C0397F2E-98A8-4A74-8929-7A351A23AE3F}" xr6:coauthVersionLast="31" xr6:coauthVersionMax="31" xr10:uidLastSave="{00000000-0000-0000-0000-000000000000}"/>
  <bookViews>
    <workbookView xWindow="0" yWindow="0" windowWidth="20160" windowHeight="7884" firstSheet="16" activeTab="16" xr2:uid="{00000000-000D-0000-FFFF-FFFF00000000}"/>
  </bookViews>
  <sheets>
    <sheet name="Age and Sex" sheetId="1" r:id="rId1"/>
    <sheet name="Fertility" sheetId="2" r:id="rId2"/>
    <sheet name="Marital Status" sheetId="3" r:id="rId3"/>
    <sheet name="Birthplace" sheetId="4" r:id="rId4"/>
    <sheet name="Citizenship" sheetId="5" r:id="rId5"/>
    <sheet name="Year of entry" sheetId="6" r:id="rId6"/>
    <sheet name="Mother's birthplace" sheetId="7" r:id="rId7"/>
    <sheet name="Father's Birthplace" sheetId="8" r:id="rId8"/>
    <sheet name="Ethnic Origin" sheetId="9" r:id="rId9"/>
    <sheet name="Residence in 1985" sheetId="10" r:id="rId10"/>
    <sheet name="Language Spoken at Home" sheetId="11" r:id="rId11"/>
    <sheet name="Frequency of English Usage" sheetId="12" r:id="rId12"/>
    <sheet name="School Attendance" sheetId="13" r:id="rId13"/>
    <sheet name="Educational Attainment" sheetId="14" r:id="rId14"/>
    <sheet name="Literacy and VoEd" sheetId="15" r:id="rId15"/>
    <sheet name="Disability" sheetId="16" r:id="rId16"/>
    <sheet name="Veteran's Status" sheetId="17" r:id="rId17"/>
    <sheet name="Labor Force Status" sheetId="18" r:id="rId18"/>
    <sheet name="Work status in 1989" sheetId="19" r:id="rId19"/>
    <sheet name="Occupation" sheetId="20" r:id="rId20"/>
    <sheet name="Class of Worker" sheetId="21" r:id="rId21"/>
    <sheet name="Industry" sheetId="22" r:id="rId22"/>
    <sheet name="Commuting" sheetId="23" r:id="rId23"/>
    <sheet name="Income in 1989" sheetId="24" r:id="rId24"/>
    <sheet name="Income for characteristics" sheetId="25" r:id="rId25"/>
    <sheet name="Poverty status in 1989" sheetId="26" r:id="rId26"/>
  </sheets>
  <calcPr calcId="179017" iterate="1" iterateCount="1000" calcOnSave="0"/>
</workbook>
</file>

<file path=xl/calcChain.xml><?xml version="1.0" encoding="utf-8"?>
<calcChain xmlns="http://schemas.openxmlformats.org/spreadsheetml/2006/main">
  <c r="D41" i="18" l="1"/>
  <c r="F41" i="18"/>
  <c r="D98" i="22"/>
  <c r="D99" i="22"/>
  <c r="D100" i="22"/>
  <c r="D101" i="22"/>
  <c r="D102" i="22"/>
  <c r="D103" i="22"/>
  <c r="D104" i="22"/>
  <c r="D105" i="22"/>
  <c r="D58" i="22" s="1"/>
  <c r="D106" i="22"/>
  <c r="D107" i="22"/>
  <c r="D108" i="22"/>
  <c r="D109" i="22"/>
  <c r="D110" i="22"/>
  <c r="D111" i="22"/>
  <c r="D112" i="22"/>
  <c r="D113" i="22"/>
  <c r="D66" i="22" s="1"/>
  <c r="D114" i="22"/>
  <c r="D115" i="22"/>
  <c r="D116" i="22"/>
  <c r="D117" i="22"/>
  <c r="D118" i="22"/>
  <c r="D119" i="22"/>
  <c r="D120" i="22"/>
  <c r="D121" i="22"/>
  <c r="D74" i="22" s="1"/>
  <c r="D122" i="22"/>
  <c r="D123" i="22"/>
  <c r="D124" i="22"/>
  <c r="D125" i="22"/>
  <c r="D126" i="22"/>
  <c r="D127" i="22"/>
  <c r="D128" i="22"/>
  <c r="D129" i="22"/>
  <c r="D82" i="22" s="1"/>
  <c r="D130" i="22"/>
  <c r="D131" i="22"/>
  <c r="D132" i="22"/>
  <c r="D133" i="22"/>
  <c r="D134" i="22"/>
  <c r="D135" i="22"/>
  <c r="D136" i="22"/>
  <c r="D137" i="22"/>
  <c r="D90" i="22" s="1"/>
  <c r="D138" i="22"/>
  <c r="D139" i="22"/>
  <c r="D140" i="22"/>
  <c r="D141" i="22"/>
  <c r="D142" i="22"/>
  <c r="D97" i="22"/>
  <c r="B51" i="22"/>
  <c r="C51" i="22"/>
  <c r="D51" i="22"/>
  <c r="E51" i="22"/>
  <c r="F51" i="22"/>
  <c r="B52" i="22"/>
  <c r="C52" i="22"/>
  <c r="D52" i="22"/>
  <c r="E52" i="22"/>
  <c r="F52" i="22"/>
  <c r="B53" i="22"/>
  <c r="C53" i="22"/>
  <c r="D53" i="22"/>
  <c r="E53" i="22"/>
  <c r="F53" i="22"/>
  <c r="B54" i="22"/>
  <c r="C54" i="22"/>
  <c r="D54" i="22"/>
  <c r="E54" i="22"/>
  <c r="F54" i="22"/>
  <c r="B55" i="22"/>
  <c r="C55" i="22"/>
  <c r="D55" i="22"/>
  <c r="E55" i="22"/>
  <c r="F55" i="22"/>
  <c r="B56" i="22"/>
  <c r="C56" i="22"/>
  <c r="D56" i="22"/>
  <c r="E56" i="22"/>
  <c r="F56" i="22"/>
  <c r="B57" i="22"/>
  <c r="C57" i="22"/>
  <c r="D57" i="22"/>
  <c r="E57" i="22"/>
  <c r="F57" i="22"/>
  <c r="B58" i="22"/>
  <c r="C58" i="22"/>
  <c r="E58" i="22"/>
  <c r="F58" i="22"/>
  <c r="B59" i="22"/>
  <c r="C59" i="22"/>
  <c r="D59" i="22"/>
  <c r="E59" i="22"/>
  <c r="F59" i="22"/>
  <c r="B60" i="22"/>
  <c r="C60" i="22"/>
  <c r="D60" i="22"/>
  <c r="E60" i="22"/>
  <c r="F60" i="22"/>
  <c r="B61" i="22"/>
  <c r="C61" i="22"/>
  <c r="D61" i="22"/>
  <c r="E61" i="22"/>
  <c r="F61" i="22"/>
  <c r="B62" i="22"/>
  <c r="C62" i="22"/>
  <c r="D62" i="22"/>
  <c r="E62" i="22"/>
  <c r="F62" i="22"/>
  <c r="B63" i="22"/>
  <c r="C63" i="22"/>
  <c r="D63" i="22"/>
  <c r="E63" i="22"/>
  <c r="F63" i="22"/>
  <c r="B64" i="22"/>
  <c r="C64" i="22"/>
  <c r="D64" i="22"/>
  <c r="E64" i="22"/>
  <c r="F64" i="22"/>
  <c r="B65" i="22"/>
  <c r="C65" i="22"/>
  <c r="D65" i="22"/>
  <c r="E65" i="22"/>
  <c r="F65" i="22"/>
  <c r="B66" i="22"/>
  <c r="C66" i="22"/>
  <c r="E66" i="22"/>
  <c r="F66" i="22"/>
  <c r="B67" i="22"/>
  <c r="C67" i="22"/>
  <c r="D67" i="22"/>
  <c r="E67" i="22"/>
  <c r="F67" i="22"/>
  <c r="B68" i="22"/>
  <c r="C68" i="22"/>
  <c r="D68" i="22"/>
  <c r="E68" i="22"/>
  <c r="F68" i="22"/>
  <c r="B69" i="22"/>
  <c r="C69" i="22"/>
  <c r="D69" i="22"/>
  <c r="E69" i="22"/>
  <c r="F69" i="22"/>
  <c r="B70" i="22"/>
  <c r="C70" i="22"/>
  <c r="D70" i="22"/>
  <c r="E70" i="22"/>
  <c r="F70" i="22"/>
  <c r="B71" i="22"/>
  <c r="C71" i="22"/>
  <c r="D71" i="22"/>
  <c r="E71" i="22"/>
  <c r="F71" i="22"/>
  <c r="B72" i="22"/>
  <c r="C72" i="22"/>
  <c r="D72" i="22"/>
  <c r="E72" i="22"/>
  <c r="F72" i="22"/>
  <c r="B73" i="22"/>
  <c r="C73" i="22"/>
  <c r="D73" i="22"/>
  <c r="E73" i="22"/>
  <c r="F73" i="22"/>
  <c r="B74" i="22"/>
  <c r="C74" i="22"/>
  <c r="E74" i="22"/>
  <c r="F74" i="22"/>
  <c r="B75" i="22"/>
  <c r="C75" i="22"/>
  <c r="D75" i="22"/>
  <c r="E75" i="22"/>
  <c r="F75" i="22"/>
  <c r="B76" i="22"/>
  <c r="C76" i="22"/>
  <c r="D76" i="22"/>
  <c r="E76" i="22"/>
  <c r="F76" i="22"/>
  <c r="B77" i="22"/>
  <c r="C77" i="22"/>
  <c r="D77" i="22"/>
  <c r="E77" i="22"/>
  <c r="F77" i="22"/>
  <c r="B78" i="22"/>
  <c r="C78" i="22"/>
  <c r="D78" i="22"/>
  <c r="E78" i="22"/>
  <c r="F78" i="22"/>
  <c r="B79" i="22"/>
  <c r="C79" i="22"/>
  <c r="D79" i="22"/>
  <c r="E79" i="22"/>
  <c r="F79" i="22"/>
  <c r="B80" i="22"/>
  <c r="C80" i="22"/>
  <c r="D80" i="22"/>
  <c r="E80" i="22"/>
  <c r="F80" i="22"/>
  <c r="B81" i="22"/>
  <c r="C81" i="22"/>
  <c r="D81" i="22"/>
  <c r="E81" i="22"/>
  <c r="F81" i="22"/>
  <c r="B82" i="22"/>
  <c r="C82" i="22"/>
  <c r="E82" i="22"/>
  <c r="F82" i="22"/>
  <c r="B83" i="22"/>
  <c r="C83" i="22"/>
  <c r="D83" i="22"/>
  <c r="E83" i="22"/>
  <c r="F83" i="22"/>
  <c r="B84" i="22"/>
  <c r="C84" i="22"/>
  <c r="D84" i="22"/>
  <c r="E84" i="22"/>
  <c r="F84" i="22"/>
  <c r="B85" i="22"/>
  <c r="C85" i="22"/>
  <c r="D85" i="22"/>
  <c r="E85" i="22"/>
  <c r="F85" i="22"/>
  <c r="B86" i="22"/>
  <c r="C86" i="22"/>
  <c r="D86" i="22"/>
  <c r="E86" i="22"/>
  <c r="F86" i="22"/>
  <c r="B87" i="22"/>
  <c r="C87" i="22"/>
  <c r="D87" i="22"/>
  <c r="E87" i="22"/>
  <c r="F87" i="22"/>
  <c r="B88" i="22"/>
  <c r="C88" i="22"/>
  <c r="D88" i="22"/>
  <c r="E88" i="22"/>
  <c r="F88" i="22"/>
  <c r="B89" i="22"/>
  <c r="C89" i="22"/>
  <c r="D89" i="22"/>
  <c r="E89" i="22"/>
  <c r="F89" i="22"/>
  <c r="B90" i="22"/>
  <c r="C90" i="22"/>
  <c r="E90" i="22"/>
  <c r="F90" i="22"/>
  <c r="B91" i="22"/>
  <c r="C91" i="22"/>
  <c r="D91" i="22"/>
  <c r="E91" i="22"/>
  <c r="F91" i="22"/>
  <c r="B92" i="22"/>
  <c r="C92" i="22"/>
  <c r="D92" i="22"/>
  <c r="E92" i="22"/>
  <c r="F92" i="22"/>
  <c r="B93" i="22"/>
  <c r="C93" i="22"/>
  <c r="D93" i="22"/>
  <c r="E93" i="22"/>
  <c r="F93" i="22"/>
  <c r="B94" i="22"/>
  <c r="C94" i="22"/>
  <c r="D94" i="22"/>
  <c r="E94" i="22"/>
  <c r="F94" i="22"/>
  <c r="B95" i="22"/>
  <c r="C95" i="22"/>
  <c r="D95" i="22"/>
  <c r="E95" i="22"/>
  <c r="F95" i="22"/>
  <c r="C50" i="22"/>
  <c r="D50" i="22"/>
  <c r="E50" i="22"/>
  <c r="F50" i="22"/>
  <c r="B50" i="22"/>
  <c r="D66" i="20"/>
  <c r="D67" i="20"/>
  <c r="D68" i="20"/>
  <c r="D69" i="20"/>
  <c r="D38" i="20" s="1"/>
  <c r="D70" i="20"/>
  <c r="D71" i="20"/>
  <c r="D40" i="20" s="1"/>
  <c r="D72" i="20"/>
  <c r="D73" i="20"/>
  <c r="D42" i="20" s="1"/>
  <c r="D74" i="20"/>
  <c r="D75" i="20"/>
  <c r="D76" i="20"/>
  <c r="D77" i="20"/>
  <c r="D46" i="20" s="1"/>
  <c r="D78" i="20"/>
  <c r="D79" i="20"/>
  <c r="D48" i="20" s="1"/>
  <c r="D80" i="20"/>
  <c r="D81" i="20"/>
  <c r="D50" i="20" s="1"/>
  <c r="D82" i="20"/>
  <c r="D83" i="20"/>
  <c r="D84" i="20"/>
  <c r="D85" i="20"/>
  <c r="D54" i="20" s="1"/>
  <c r="D86" i="20"/>
  <c r="D87" i="20"/>
  <c r="D56" i="20" s="1"/>
  <c r="D88" i="20"/>
  <c r="D89" i="20"/>
  <c r="D58" i="20" s="1"/>
  <c r="D90" i="20"/>
  <c r="D91" i="20"/>
  <c r="D92" i="20"/>
  <c r="D93" i="20"/>
  <c r="D62" i="20" s="1"/>
  <c r="D94" i="20"/>
  <c r="D65" i="20"/>
  <c r="D34" i="20" s="1"/>
  <c r="B65" i="20"/>
  <c r="B34" i="20" s="1"/>
  <c r="B35" i="20"/>
  <c r="C35" i="20"/>
  <c r="D35" i="20"/>
  <c r="E35" i="20"/>
  <c r="F35" i="20"/>
  <c r="B36" i="20"/>
  <c r="C36" i="20"/>
  <c r="D36" i="20"/>
  <c r="E36" i="20"/>
  <c r="F36" i="20"/>
  <c r="B37" i="20"/>
  <c r="C37" i="20"/>
  <c r="D37" i="20"/>
  <c r="E37" i="20"/>
  <c r="F37" i="20"/>
  <c r="B38" i="20"/>
  <c r="C38" i="20"/>
  <c r="E38" i="20"/>
  <c r="F38" i="20"/>
  <c r="B39" i="20"/>
  <c r="C39" i="20"/>
  <c r="D39" i="20"/>
  <c r="E39" i="20"/>
  <c r="F39" i="20"/>
  <c r="B40" i="20"/>
  <c r="C40" i="20"/>
  <c r="E40" i="20"/>
  <c r="F40" i="20"/>
  <c r="B41" i="20"/>
  <c r="C41" i="20"/>
  <c r="D41" i="20"/>
  <c r="E41" i="20"/>
  <c r="F41" i="20"/>
  <c r="B42" i="20"/>
  <c r="C42" i="20"/>
  <c r="E42" i="20"/>
  <c r="F42" i="20"/>
  <c r="B43" i="20"/>
  <c r="C43" i="20"/>
  <c r="D43" i="20"/>
  <c r="E43" i="20"/>
  <c r="F43" i="20"/>
  <c r="B44" i="20"/>
  <c r="C44" i="20"/>
  <c r="D44" i="20"/>
  <c r="E44" i="20"/>
  <c r="F44" i="20"/>
  <c r="B45" i="20"/>
  <c r="C45" i="20"/>
  <c r="D45" i="20"/>
  <c r="E45" i="20"/>
  <c r="F45" i="20"/>
  <c r="B46" i="20"/>
  <c r="C46" i="20"/>
  <c r="E46" i="20"/>
  <c r="F46" i="20"/>
  <c r="B47" i="20"/>
  <c r="C47" i="20"/>
  <c r="D47" i="20"/>
  <c r="E47" i="20"/>
  <c r="F47" i="20"/>
  <c r="B48" i="20"/>
  <c r="C48" i="20"/>
  <c r="E48" i="20"/>
  <c r="F48" i="20"/>
  <c r="B49" i="20"/>
  <c r="C49" i="20"/>
  <c r="D49" i="20"/>
  <c r="E49" i="20"/>
  <c r="F49" i="20"/>
  <c r="B50" i="20"/>
  <c r="C50" i="20"/>
  <c r="E50" i="20"/>
  <c r="F50" i="20"/>
  <c r="B51" i="20"/>
  <c r="C51" i="20"/>
  <c r="D51" i="20"/>
  <c r="E51" i="20"/>
  <c r="F51" i="20"/>
  <c r="B52" i="20"/>
  <c r="C52" i="20"/>
  <c r="D52" i="20"/>
  <c r="E52" i="20"/>
  <c r="F52" i="20"/>
  <c r="B53" i="20"/>
  <c r="C53" i="20"/>
  <c r="D53" i="20"/>
  <c r="E53" i="20"/>
  <c r="F53" i="20"/>
  <c r="B54" i="20"/>
  <c r="C54" i="20"/>
  <c r="E54" i="20"/>
  <c r="F54" i="20"/>
  <c r="B55" i="20"/>
  <c r="C55" i="20"/>
  <c r="D55" i="20"/>
  <c r="E55" i="20"/>
  <c r="F55" i="20"/>
  <c r="B56" i="20"/>
  <c r="C56" i="20"/>
  <c r="E56" i="20"/>
  <c r="F56" i="20"/>
  <c r="B57" i="20"/>
  <c r="C57" i="20"/>
  <c r="D57" i="20"/>
  <c r="E57" i="20"/>
  <c r="F57" i="20"/>
  <c r="B58" i="20"/>
  <c r="C58" i="20"/>
  <c r="E58" i="20"/>
  <c r="F58" i="20"/>
  <c r="B59" i="20"/>
  <c r="C59" i="20"/>
  <c r="D59" i="20"/>
  <c r="E59" i="20"/>
  <c r="F59" i="20"/>
  <c r="B60" i="20"/>
  <c r="C60" i="20"/>
  <c r="D60" i="20"/>
  <c r="E60" i="20"/>
  <c r="F60" i="20"/>
  <c r="B61" i="20"/>
  <c r="C61" i="20"/>
  <c r="D61" i="20"/>
  <c r="E61" i="20"/>
  <c r="F61" i="20"/>
  <c r="B62" i="20"/>
  <c r="C62" i="20"/>
  <c r="E62" i="20"/>
  <c r="F62" i="20"/>
  <c r="B63" i="20"/>
  <c r="C63" i="20"/>
  <c r="D63" i="20"/>
  <c r="E63" i="20"/>
  <c r="F63" i="20"/>
  <c r="F34" i="20"/>
  <c r="E65" i="20"/>
  <c r="E34" i="20" s="1"/>
  <c r="C65" i="20"/>
  <c r="C34" i="20" s="1"/>
  <c r="D3" i="20"/>
  <c r="E3" i="20"/>
  <c r="F3" i="20"/>
  <c r="C3" i="20"/>
  <c r="F49" i="19"/>
  <c r="C23" i="14"/>
  <c r="G71" i="14"/>
  <c r="F71" i="14"/>
  <c r="E71" i="14"/>
  <c r="D71" i="14"/>
  <c r="C71" i="14"/>
  <c r="G70" i="14"/>
  <c r="F70" i="14"/>
  <c r="E70" i="14"/>
  <c r="D70" i="14"/>
  <c r="C70" i="14"/>
  <c r="G50" i="14"/>
  <c r="F50" i="14"/>
  <c r="E50" i="14"/>
  <c r="D50" i="14"/>
  <c r="C50" i="14"/>
  <c r="G49" i="14"/>
  <c r="F49" i="14"/>
  <c r="E49" i="14"/>
  <c r="D49" i="14"/>
  <c r="C49" i="14"/>
  <c r="D20" i="14"/>
  <c r="E20" i="14"/>
  <c r="F20" i="14"/>
  <c r="G20" i="14"/>
  <c r="D21" i="14"/>
  <c r="E21" i="14"/>
  <c r="F21" i="14"/>
  <c r="G21" i="14"/>
  <c r="C21" i="14"/>
  <c r="C20" i="14"/>
  <c r="G3" i="14"/>
  <c r="F3" i="14"/>
  <c r="E3" i="14"/>
  <c r="D3" i="14"/>
  <c r="C3" i="14"/>
  <c r="D53" i="14"/>
  <c r="E53" i="14"/>
  <c r="F53" i="14"/>
  <c r="G53" i="14"/>
  <c r="C53" i="14"/>
  <c r="B23" i="12"/>
  <c r="B32" i="12"/>
  <c r="B50" i="12"/>
  <c r="F13" i="12"/>
  <c r="F14" i="12"/>
  <c r="F15" i="12"/>
  <c r="F16" i="12"/>
  <c r="F17" i="12"/>
  <c r="F18" i="12"/>
  <c r="F19" i="12"/>
  <c r="F12" i="12"/>
  <c r="E51" i="12"/>
  <c r="E50" i="12"/>
  <c r="E48" i="12"/>
  <c r="E46" i="12"/>
  <c r="E45" i="12"/>
  <c r="E44" i="12"/>
  <c r="E43" i="12"/>
  <c r="E42" i="12"/>
  <c r="E40" i="12"/>
  <c r="E33" i="12"/>
  <c r="E30" i="12"/>
  <c r="E39" i="12" s="1"/>
  <c r="E24" i="12"/>
  <c r="E21" i="12" s="1"/>
  <c r="E19" i="12"/>
  <c r="E18" i="12"/>
  <c r="E17" i="12"/>
  <c r="E16" i="12"/>
  <c r="E15" i="12"/>
  <c r="E13" i="12"/>
  <c r="E17" i="24"/>
  <c r="D17" i="24"/>
  <c r="C17" i="24"/>
  <c r="E3" i="24"/>
  <c r="D3" i="24"/>
  <c r="C3" i="24"/>
  <c r="B59" i="23"/>
  <c r="B58" i="23"/>
  <c r="B57" i="23"/>
  <c r="B56" i="23"/>
  <c r="B55" i="23"/>
  <c r="B54" i="23"/>
  <c r="B53" i="23"/>
  <c r="B52" i="23"/>
  <c r="B51" i="23"/>
  <c r="B50" i="23"/>
  <c r="B49" i="23"/>
  <c r="B48" i="23"/>
  <c r="E47" i="23"/>
  <c r="E46" i="23" s="1"/>
  <c r="D47" i="23"/>
  <c r="D46" i="23" s="1"/>
  <c r="C47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E28" i="23"/>
  <c r="E27" i="23" s="1"/>
  <c r="D28" i="23"/>
  <c r="D27" i="23" s="1"/>
  <c r="C28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E6" i="23"/>
  <c r="E5" i="23" s="1"/>
  <c r="D8" i="23"/>
  <c r="D6" i="23" s="1"/>
  <c r="D5" i="23" s="1"/>
  <c r="C8" i="23"/>
  <c r="C6" i="23" s="1"/>
  <c r="C5" i="23" s="1"/>
  <c r="B7" i="23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B3" i="22"/>
  <c r="B25" i="21"/>
  <c r="B24" i="21"/>
  <c r="B23" i="21"/>
  <c r="B15" i="21" s="1"/>
  <c r="B22" i="21"/>
  <c r="B14" i="21" s="1"/>
  <c r="B21" i="21"/>
  <c r="B20" i="21"/>
  <c r="F19" i="21"/>
  <c r="E19" i="21"/>
  <c r="D19" i="21"/>
  <c r="C19" i="21"/>
  <c r="B19" i="21"/>
  <c r="F17" i="21"/>
  <c r="E17" i="21"/>
  <c r="D17" i="21"/>
  <c r="C17" i="21"/>
  <c r="B17" i="21"/>
  <c r="F16" i="21"/>
  <c r="E16" i="21"/>
  <c r="D16" i="21"/>
  <c r="C16" i="21"/>
  <c r="B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E11" i="21"/>
  <c r="D11" i="21"/>
  <c r="C11" i="21"/>
  <c r="B9" i="21"/>
  <c r="B8" i="21"/>
  <c r="B7" i="21"/>
  <c r="B6" i="21"/>
  <c r="B5" i="21"/>
  <c r="B13" i="21" s="1"/>
  <c r="B4" i="21"/>
  <c r="B12" i="21" s="1"/>
  <c r="F3" i="21"/>
  <c r="F11" i="21" s="1"/>
  <c r="E3" i="21"/>
  <c r="D3" i="21"/>
  <c r="C3" i="21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55" i="19"/>
  <c r="B54" i="19"/>
  <c r="B53" i="19"/>
  <c r="B48" i="19"/>
  <c r="B47" i="19"/>
  <c r="B46" i="19"/>
  <c r="B45" i="19"/>
  <c r="B44" i="19"/>
  <c r="B43" i="19"/>
  <c r="E42" i="19"/>
  <c r="D42" i="19"/>
  <c r="B41" i="19"/>
  <c r="B40" i="19"/>
  <c r="B39" i="19"/>
  <c r="B38" i="19"/>
  <c r="B37" i="19"/>
  <c r="E36" i="19"/>
  <c r="D36" i="19"/>
  <c r="F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B17" i="19"/>
  <c r="B16" i="19"/>
  <c r="B15" i="19"/>
  <c r="B14" i="19"/>
  <c r="B13" i="19"/>
  <c r="B12" i="19"/>
  <c r="B11" i="19"/>
  <c r="F26" i="19"/>
  <c r="E10" i="19"/>
  <c r="D10" i="19"/>
  <c r="B9" i="19"/>
  <c r="B8" i="19"/>
  <c r="B7" i="19"/>
  <c r="B6" i="19"/>
  <c r="B5" i="19"/>
  <c r="E4" i="19"/>
  <c r="D4" i="19"/>
  <c r="C4" i="19"/>
  <c r="B64" i="18"/>
  <c r="B63" i="18"/>
  <c r="B62" i="18"/>
  <c r="B61" i="18"/>
  <c r="B60" i="18"/>
  <c r="B59" i="18"/>
  <c r="B58" i="18"/>
  <c r="B57" i="18"/>
  <c r="B56" i="18"/>
  <c r="B55" i="18"/>
  <c r="B53" i="18"/>
  <c r="B52" i="18"/>
  <c r="B51" i="18"/>
  <c r="B50" i="18"/>
  <c r="B48" i="18"/>
  <c r="B47" i="18"/>
  <c r="B46" i="18"/>
  <c r="B45" i="18"/>
  <c r="B43" i="18"/>
  <c r="B42" i="18"/>
  <c r="B40" i="18"/>
  <c r="B39" i="18"/>
  <c r="B38" i="18"/>
  <c r="B37" i="18"/>
  <c r="B36" i="18"/>
  <c r="F35" i="18"/>
  <c r="F32" i="18" s="1"/>
  <c r="E35" i="18"/>
  <c r="D35" i="18"/>
  <c r="C35" i="18"/>
  <c r="B34" i="18"/>
  <c r="F29" i="18"/>
  <c r="E29" i="18"/>
  <c r="D29" i="18"/>
  <c r="C29" i="18"/>
  <c r="F28" i="18"/>
  <c r="E28" i="18"/>
  <c r="D28" i="18"/>
  <c r="C28" i="18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0" i="18"/>
  <c r="E20" i="18"/>
  <c r="D20" i="18"/>
  <c r="C20" i="18"/>
  <c r="B15" i="18"/>
  <c r="B14" i="18"/>
  <c r="B12" i="18"/>
  <c r="B11" i="18"/>
  <c r="B10" i="18"/>
  <c r="B9" i="18"/>
  <c r="B8" i="18"/>
  <c r="F7" i="18"/>
  <c r="E7" i="18"/>
  <c r="D7" i="18"/>
  <c r="D21" i="18" s="1"/>
  <c r="D27" i="18" s="1"/>
  <c r="C7" i="18"/>
  <c r="C13" i="18" s="1"/>
  <c r="B6" i="18"/>
  <c r="B61" i="17"/>
  <c r="B60" i="17"/>
  <c r="B59" i="17"/>
  <c r="E58" i="17"/>
  <c r="D58" i="17"/>
  <c r="D56" i="17" s="1"/>
  <c r="C58" i="17"/>
  <c r="C56" i="17" s="1"/>
  <c r="B57" i="17"/>
  <c r="F54" i="17"/>
  <c r="E54" i="17"/>
  <c r="D54" i="17"/>
  <c r="C54" i="17"/>
  <c r="F53" i="17"/>
  <c r="E53" i="17"/>
  <c r="D53" i="17"/>
  <c r="C53" i="17"/>
  <c r="F52" i="17"/>
  <c r="E52" i="17"/>
  <c r="D52" i="17"/>
  <c r="C52" i="17"/>
  <c r="F50" i="17"/>
  <c r="E50" i="17"/>
  <c r="D50" i="17"/>
  <c r="C50" i="17"/>
  <c r="B47" i="17"/>
  <c r="B46" i="17"/>
  <c r="B45" i="17"/>
  <c r="E44" i="17"/>
  <c r="D44" i="17"/>
  <c r="D42" i="17" s="1"/>
  <c r="C44" i="17"/>
  <c r="B43" i="17"/>
  <c r="B50" i="17" s="1"/>
  <c r="E42" i="17"/>
  <c r="B38" i="17"/>
  <c r="B37" i="17"/>
  <c r="F36" i="17"/>
  <c r="E36" i="17"/>
  <c r="D36" i="17"/>
  <c r="C36" i="17"/>
  <c r="B32" i="17"/>
  <c r="B31" i="17"/>
  <c r="B30" i="17"/>
  <c r="B29" i="17"/>
  <c r="F28" i="17"/>
  <c r="E28" i="17"/>
  <c r="D28" i="17"/>
  <c r="C28" i="17"/>
  <c r="B24" i="17"/>
  <c r="B23" i="17"/>
  <c r="B22" i="17"/>
  <c r="B21" i="17"/>
  <c r="B20" i="17"/>
  <c r="B19" i="17"/>
  <c r="B18" i="17"/>
  <c r="B17" i="17"/>
  <c r="B16" i="17"/>
  <c r="B15" i="17"/>
  <c r="B14" i="17"/>
  <c r="F13" i="17"/>
  <c r="E13" i="17"/>
  <c r="D13" i="17"/>
  <c r="C13" i="17"/>
  <c r="B9" i="17"/>
  <c r="B8" i="17"/>
  <c r="B7" i="17"/>
  <c r="F6" i="17"/>
  <c r="F3" i="17" s="1"/>
  <c r="D6" i="17"/>
  <c r="D3" i="17" s="1"/>
  <c r="C6" i="17"/>
  <c r="C3" i="17" s="1"/>
  <c r="B5" i="17"/>
  <c r="B4" i="17"/>
  <c r="E3" i="17"/>
  <c r="B56" i="16"/>
  <c r="B55" i="16"/>
  <c r="B54" i="16"/>
  <c r="B53" i="16"/>
  <c r="F51" i="16"/>
  <c r="E51" i="16"/>
  <c r="D51" i="16"/>
  <c r="C51" i="16"/>
  <c r="F50" i="16"/>
  <c r="E50" i="16"/>
  <c r="D50" i="16"/>
  <c r="C50" i="16"/>
  <c r="F49" i="16"/>
  <c r="E49" i="16"/>
  <c r="D49" i="16"/>
  <c r="C49" i="16"/>
  <c r="F48" i="16"/>
  <c r="E48" i="16"/>
  <c r="D48" i="16"/>
  <c r="C48" i="16"/>
  <c r="B46" i="16"/>
  <c r="B45" i="16"/>
  <c r="B44" i="16"/>
  <c r="B43" i="16"/>
  <c r="B40" i="16"/>
  <c r="B39" i="16"/>
  <c r="B37" i="16"/>
  <c r="B36" i="16"/>
  <c r="B35" i="16"/>
  <c r="B33" i="16"/>
  <c r="B32" i="16"/>
  <c r="B31" i="16"/>
  <c r="B30" i="16"/>
  <c r="B29" i="16"/>
  <c r="F27" i="16"/>
  <c r="E27" i="16"/>
  <c r="D27" i="16"/>
  <c r="C27" i="16"/>
  <c r="F26" i="16"/>
  <c r="E26" i="16"/>
  <c r="D26" i="16"/>
  <c r="C26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0" i="16"/>
  <c r="E20" i="16"/>
  <c r="D20" i="16"/>
  <c r="C20" i="16"/>
  <c r="F19" i="16"/>
  <c r="E19" i="16"/>
  <c r="D19" i="16"/>
  <c r="C19" i="16"/>
  <c r="F18" i="16"/>
  <c r="E18" i="16"/>
  <c r="D18" i="16"/>
  <c r="C18" i="16"/>
  <c r="F17" i="16"/>
  <c r="E17" i="16"/>
  <c r="D17" i="16"/>
  <c r="C17" i="16"/>
  <c r="F16" i="16"/>
  <c r="E16" i="16"/>
  <c r="D16" i="16"/>
  <c r="C16" i="16"/>
  <c r="B14" i="16"/>
  <c r="B13" i="16"/>
  <c r="B11" i="16"/>
  <c r="B10" i="16"/>
  <c r="B9" i="16"/>
  <c r="B7" i="16"/>
  <c r="B6" i="16"/>
  <c r="B5" i="16"/>
  <c r="B4" i="16"/>
  <c r="B3" i="16"/>
  <c r="B33" i="15"/>
  <c r="B32" i="15"/>
  <c r="B31" i="15"/>
  <c r="F30" i="15"/>
  <c r="F29" i="15" s="1"/>
  <c r="E30" i="15"/>
  <c r="E29" i="15" s="1"/>
  <c r="D30" i="15"/>
  <c r="D29" i="15" s="1"/>
  <c r="C30" i="15"/>
  <c r="C29" i="15" s="1"/>
  <c r="F27" i="15"/>
  <c r="E27" i="15"/>
  <c r="D27" i="15"/>
  <c r="C27" i="15"/>
  <c r="F26" i="15"/>
  <c r="E26" i="15"/>
  <c r="D26" i="15"/>
  <c r="C26" i="15"/>
  <c r="F25" i="15"/>
  <c r="E25" i="15"/>
  <c r="D25" i="15"/>
  <c r="C25" i="15"/>
  <c r="B21" i="15"/>
  <c r="B20" i="15"/>
  <c r="B19" i="15"/>
  <c r="F18" i="15"/>
  <c r="F17" i="15" s="1"/>
  <c r="E18" i="15"/>
  <c r="D18" i="15"/>
  <c r="C24" i="15"/>
  <c r="D17" i="15"/>
  <c r="B13" i="15"/>
  <c r="B12" i="15"/>
  <c r="F11" i="15"/>
  <c r="E11" i="15"/>
  <c r="D11" i="15"/>
  <c r="C11" i="15"/>
  <c r="F9" i="15"/>
  <c r="E9" i="15"/>
  <c r="D9" i="15"/>
  <c r="C9" i="15"/>
  <c r="F8" i="15"/>
  <c r="E8" i="15"/>
  <c r="D8" i="15"/>
  <c r="C8" i="15"/>
  <c r="B5" i="15"/>
  <c r="B4" i="15"/>
  <c r="F3" i="15"/>
  <c r="E3" i="15"/>
  <c r="E7" i="15" s="1"/>
  <c r="D3" i="15"/>
  <c r="C3" i="15"/>
  <c r="C7" i="15" s="1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G47" i="14"/>
  <c r="F47" i="14"/>
  <c r="E47" i="14"/>
  <c r="D47" i="14"/>
  <c r="G46" i="14"/>
  <c r="F46" i="14"/>
  <c r="E46" i="14"/>
  <c r="D46" i="14"/>
  <c r="G45" i="14"/>
  <c r="F45" i="14"/>
  <c r="E45" i="14"/>
  <c r="D45" i="14"/>
  <c r="G44" i="14"/>
  <c r="F44" i="14"/>
  <c r="E44" i="14"/>
  <c r="D44" i="14"/>
  <c r="G43" i="14"/>
  <c r="F43" i="14"/>
  <c r="E43" i="14"/>
  <c r="D43" i="14"/>
  <c r="G42" i="14"/>
  <c r="F42" i="14"/>
  <c r="E42" i="14"/>
  <c r="D42" i="14"/>
  <c r="G41" i="14"/>
  <c r="F41" i="14"/>
  <c r="E41" i="14"/>
  <c r="D41" i="14"/>
  <c r="G40" i="14"/>
  <c r="F40" i="14"/>
  <c r="E40" i="14"/>
  <c r="D40" i="14"/>
  <c r="G39" i="14"/>
  <c r="F39" i="14"/>
  <c r="E39" i="14"/>
  <c r="D39" i="14"/>
  <c r="G38" i="14"/>
  <c r="F38" i="14"/>
  <c r="E38" i="14"/>
  <c r="D38" i="14"/>
  <c r="G37" i="14"/>
  <c r="F37" i="14"/>
  <c r="E37" i="14"/>
  <c r="D37" i="14"/>
  <c r="G36" i="14"/>
  <c r="F36" i="14"/>
  <c r="E36" i="14"/>
  <c r="D36" i="14"/>
  <c r="G35" i="14"/>
  <c r="F35" i="14"/>
  <c r="E35" i="14"/>
  <c r="D35" i="14"/>
  <c r="G34" i="14"/>
  <c r="F34" i="14"/>
  <c r="E34" i="14"/>
  <c r="D34" i="14"/>
  <c r="G33" i="14"/>
  <c r="F33" i="14"/>
  <c r="E33" i="14"/>
  <c r="D33" i="14"/>
  <c r="C18" i="14"/>
  <c r="C17" i="14"/>
  <c r="C16" i="14"/>
  <c r="C15" i="14"/>
  <c r="C14" i="14"/>
  <c r="C13" i="14"/>
  <c r="C12" i="14"/>
  <c r="C41" i="14" s="1"/>
  <c r="C11" i="14"/>
  <c r="C40" i="14" s="1"/>
  <c r="C10" i="14"/>
  <c r="C9" i="14"/>
  <c r="C8" i="14"/>
  <c r="C7" i="14"/>
  <c r="C6" i="14"/>
  <c r="C5" i="14"/>
  <c r="C4" i="14"/>
  <c r="C33" i="14" s="1"/>
  <c r="B31" i="13"/>
  <c r="B30" i="13"/>
  <c r="B29" i="13"/>
  <c r="B28" i="13"/>
  <c r="B27" i="13"/>
  <c r="B26" i="13"/>
  <c r="B25" i="13"/>
  <c r="B24" i="13"/>
  <c r="F23" i="13"/>
  <c r="E23" i="13"/>
  <c r="D23" i="13"/>
  <c r="C23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B11" i="13"/>
  <c r="B10" i="13"/>
  <c r="B9" i="13"/>
  <c r="B8" i="13"/>
  <c r="B7" i="13"/>
  <c r="B17" i="13" s="1"/>
  <c r="B6" i="13"/>
  <c r="B16" i="13" s="1"/>
  <c r="B5" i="13"/>
  <c r="B4" i="13"/>
  <c r="F3" i="13"/>
  <c r="E3" i="13"/>
  <c r="D3" i="13"/>
  <c r="C3" i="13"/>
  <c r="B55" i="12"/>
  <c r="B54" i="12"/>
  <c r="B53" i="12"/>
  <c r="B52" i="12"/>
  <c r="D48" i="12"/>
  <c r="D50" i="12" s="1"/>
  <c r="C48" i="12"/>
  <c r="C50" i="12" s="1"/>
  <c r="B49" i="12"/>
  <c r="D46" i="12"/>
  <c r="C46" i="12"/>
  <c r="D45" i="12"/>
  <c r="C45" i="12"/>
  <c r="D44" i="12"/>
  <c r="C44" i="12"/>
  <c r="D43" i="12"/>
  <c r="C43" i="12"/>
  <c r="D40" i="12"/>
  <c r="C40" i="12"/>
  <c r="B37" i="12"/>
  <c r="B36" i="12"/>
  <c r="B35" i="12"/>
  <c r="B34" i="12"/>
  <c r="D30" i="12"/>
  <c r="D39" i="12" s="1"/>
  <c r="D41" i="12" s="1"/>
  <c r="B31" i="12"/>
  <c r="B28" i="12"/>
  <c r="B27" i="12"/>
  <c r="B26" i="12"/>
  <c r="B25" i="12"/>
  <c r="D21" i="12"/>
  <c r="D23" i="12" s="1"/>
  <c r="C21" i="12"/>
  <c r="C23" i="12" s="1"/>
  <c r="B24" i="12"/>
  <c r="B22" i="12"/>
  <c r="D19" i="12"/>
  <c r="C19" i="12"/>
  <c r="D18" i="12"/>
  <c r="C18" i="12"/>
  <c r="D17" i="12"/>
  <c r="C17" i="12"/>
  <c r="D16" i="12"/>
  <c r="C16" i="12"/>
  <c r="D13" i="12"/>
  <c r="C13" i="12"/>
  <c r="B10" i="12"/>
  <c r="B9" i="12"/>
  <c r="B8" i="12"/>
  <c r="B7" i="12"/>
  <c r="F6" i="12"/>
  <c r="F5" i="12" s="1"/>
  <c r="E3" i="12"/>
  <c r="D3" i="12"/>
  <c r="D5" i="12" s="1"/>
  <c r="B6" i="12"/>
  <c r="B4" i="12"/>
  <c r="B61" i="11"/>
  <c r="B60" i="11"/>
  <c r="B40" i="11" s="1"/>
  <c r="B59" i="11"/>
  <c r="B58" i="11"/>
  <c r="B38" i="11" s="1"/>
  <c r="B57" i="11"/>
  <c r="B56" i="11"/>
  <c r="B55" i="11"/>
  <c r="B35" i="11" s="1"/>
  <c r="B54" i="11"/>
  <c r="B34" i="11" s="1"/>
  <c r="B53" i="11"/>
  <c r="B33" i="11" s="1"/>
  <c r="B52" i="11"/>
  <c r="B32" i="11" s="1"/>
  <c r="B51" i="11"/>
  <c r="B50" i="11"/>
  <c r="B30" i="11" s="1"/>
  <c r="B49" i="11"/>
  <c r="B48" i="11"/>
  <c r="B47" i="11"/>
  <c r="B27" i="11" s="1"/>
  <c r="B46" i="11"/>
  <c r="B26" i="11" s="1"/>
  <c r="F45" i="11"/>
  <c r="F43" i="11" s="1"/>
  <c r="E45" i="11"/>
  <c r="D45" i="11"/>
  <c r="C45" i="11"/>
  <c r="B44" i="11"/>
  <c r="E43" i="11"/>
  <c r="D43" i="11"/>
  <c r="F41" i="11"/>
  <c r="E41" i="11"/>
  <c r="D41" i="11"/>
  <c r="C41" i="11"/>
  <c r="B41" i="11"/>
  <c r="F40" i="11"/>
  <c r="E40" i="11"/>
  <c r="D40" i="11"/>
  <c r="C40" i="11"/>
  <c r="F39" i="11"/>
  <c r="E39" i="11"/>
  <c r="D39" i="11"/>
  <c r="C39" i="11"/>
  <c r="B39" i="11"/>
  <c r="F38" i="11"/>
  <c r="E38" i="11"/>
  <c r="D38" i="11"/>
  <c r="C38" i="11"/>
  <c r="F37" i="11"/>
  <c r="E37" i="11"/>
  <c r="D37" i="11"/>
  <c r="C37" i="11"/>
  <c r="B37" i="11"/>
  <c r="F36" i="11"/>
  <c r="E36" i="11"/>
  <c r="D36" i="11"/>
  <c r="C36" i="11"/>
  <c r="B36" i="11"/>
  <c r="F35" i="11"/>
  <c r="E35" i="11"/>
  <c r="D35" i="11"/>
  <c r="C35" i="11"/>
  <c r="F34" i="11"/>
  <c r="E34" i="11"/>
  <c r="D34" i="11"/>
  <c r="C34" i="11"/>
  <c r="F33" i="11"/>
  <c r="E33" i="11"/>
  <c r="D33" i="11"/>
  <c r="C33" i="11"/>
  <c r="F32" i="11"/>
  <c r="E32" i="11"/>
  <c r="D32" i="11"/>
  <c r="C32" i="11"/>
  <c r="F31" i="11"/>
  <c r="E31" i="11"/>
  <c r="D31" i="11"/>
  <c r="C31" i="11"/>
  <c r="B31" i="11"/>
  <c r="F30" i="11"/>
  <c r="E30" i="11"/>
  <c r="D30" i="11"/>
  <c r="C30" i="11"/>
  <c r="F29" i="11"/>
  <c r="E29" i="11"/>
  <c r="D29" i="11"/>
  <c r="C29" i="11"/>
  <c r="B29" i="11"/>
  <c r="F28" i="11"/>
  <c r="E28" i="11"/>
  <c r="D28" i="11"/>
  <c r="C28" i="11"/>
  <c r="B28" i="11"/>
  <c r="F27" i="11"/>
  <c r="E27" i="11"/>
  <c r="D27" i="11"/>
  <c r="C27" i="11"/>
  <c r="F26" i="11"/>
  <c r="E26" i="11"/>
  <c r="D26" i="11"/>
  <c r="C26" i="11"/>
  <c r="F25" i="11"/>
  <c r="F24" i="11"/>
  <c r="E24" i="11"/>
  <c r="D24" i="11"/>
  <c r="C24" i="11"/>
  <c r="B24" i="11"/>
  <c r="D23" i="11"/>
  <c r="F5" i="11"/>
  <c r="E5" i="11"/>
  <c r="E25" i="11" s="1"/>
  <c r="D5" i="11"/>
  <c r="D25" i="11" s="1"/>
  <c r="C5" i="11"/>
  <c r="B5" i="11"/>
  <c r="B3" i="11" s="1"/>
  <c r="F3" i="11"/>
  <c r="E3" i="11"/>
  <c r="E23" i="11" s="1"/>
  <c r="D3" i="11"/>
  <c r="C3" i="11"/>
  <c r="B82" i="10"/>
  <c r="B81" i="10"/>
  <c r="B80" i="10"/>
  <c r="B53" i="10" s="1"/>
  <c r="B79" i="10"/>
  <c r="B52" i="10" s="1"/>
  <c r="B78" i="10"/>
  <c r="B51" i="10" s="1"/>
  <c r="B77" i="10"/>
  <c r="B76" i="10"/>
  <c r="B75" i="10"/>
  <c r="B48" i="10" s="1"/>
  <c r="B74" i="10"/>
  <c r="B73" i="10"/>
  <c r="B72" i="10"/>
  <c r="B45" i="10" s="1"/>
  <c r="B71" i="10"/>
  <c r="B44" i="10" s="1"/>
  <c r="B70" i="10"/>
  <c r="B43" i="10" s="1"/>
  <c r="B69" i="10"/>
  <c r="B68" i="10"/>
  <c r="B67" i="10"/>
  <c r="B40" i="10" s="1"/>
  <c r="B66" i="10"/>
  <c r="B65" i="10"/>
  <c r="B64" i="10"/>
  <c r="B37" i="10" s="1"/>
  <c r="F63" i="10"/>
  <c r="E63" i="10"/>
  <c r="B63" i="10" s="1"/>
  <c r="B36" i="10" s="1"/>
  <c r="D63" i="10"/>
  <c r="C63" i="10"/>
  <c r="B62" i="10"/>
  <c r="B61" i="10"/>
  <c r="F60" i="10"/>
  <c r="E60" i="10"/>
  <c r="D60" i="10"/>
  <c r="D33" i="10" s="1"/>
  <c r="C60" i="10"/>
  <c r="C57" i="10" s="1"/>
  <c r="B58" i="10"/>
  <c r="B31" i="10" s="1"/>
  <c r="F55" i="10"/>
  <c r="E55" i="10"/>
  <c r="D55" i="10"/>
  <c r="C55" i="10"/>
  <c r="B55" i="10"/>
  <c r="F54" i="10"/>
  <c r="E54" i="10"/>
  <c r="D54" i="10"/>
  <c r="C54" i="10"/>
  <c r="B54" i="10"/>
  <c r="F53" i="10"/>
  <c r="E53" i="10"/>
  <c r="D53" i="10"/>
  <c r="C53" i="10"/>
  <c r="F52" i="10"/>
  <c r="E52" i="10"/>
  <c r="D52" i="10"/>
  <c r="C52" i="10"/>
  <c r="F51" i="10"/>
  <c r="E51" i="10"/>
  <c r="D51" i="10"/>
  <c r="C51" i="10"/>
  <c r="F50" i="10"/>
  <c r="E50" i="10"/>
  <c r="D50" i="10"/>
  <c r="C50" i="10"/>
  <c r="B50" i="10"/>
  <c r="F49" i="10"/>
  <c r="E49" i="10"/>
  <c r="D49" i="10"/>
  <c r="C49" i="10"/>
  <c r="B49" i="10"/>
  <c r="F48" i="10"/>
  <c r="E48" i="10"/>
  <c r="D48" i="10"/>
  <c r="C48" i="10"/>
  <c r="F47" i="10"/>
  <c r="E47" i="10"/>
  <c r="D47" i="10"/>
  <c r="C47" i="10"/>
  <c r="B47" i="10"/>
  <c r="F46" i="10"/>
  <c r="E46" i="10"/>
  <c r="D46" i="10"/>
  <c r="C46" i="10"/>
  <c r="B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B42" i="10"/>
  <c r="F41" i="10"/>
  <c r="E41" i="10"/>
  <c r="D41" i="10"/>
  <c r="C41" i="10"/>
  <c r="B41" i="10"/>
  <c r="F40" i="10"/>
  <c r="E40" i="10"/>
  <c r="D40" i="10"/>
  <c r="C40" i="10"/>
  <c r="F39" i="10"/>
  <c r="E39" i="10"/>
  <c r="D39" i="10"/>
  <c r="C39" i="10"/>
  <c r="B39" i="10"/>
  <c r="F38" i="10"/>
  <c r="E38" i="10"/>
  <c r="D38" i="10"/>
  <c r="C38" i="10"/>
  <c r="B38" i="10"/>
  <c r="F37" i="10"/>
  <c r="E37" i="10"/>
  <c r="D37" i="10"/>
  <c r="C37" i="10"/>
  <c r="D36" i="10"/>
  <c r="C36" i="10"/>
  <c r="F35" i="10"/>
  <c r="E35" i="10"/>
  <c r="D35" i="10"/>
  <c r="C35" i="10"/>
  <c r="B35" i="10"/>
  <c r="F34" i="10"/>
  <c r="E34" i="10"/>
  <c r="D34" i="10"/>
  <c r="C34" i="10"/>
  <c r="B34" i="10"/>
  <c r="F31" i="10"/>
  <c r="E31" i="10"/>
  <c r="D31" i="10"/>
  <c r="C31" i="10"/>
  <c r="F9" i="10"/>
  <c r="F36" i="10" s="1"/>
  <c r="E9" i="10"/>
  <c r="D9" i="10"/>
  <c r="C9" i="10"/>
  <c r="B9" i="10"/>
  <c r="F6" i="10"/>
  <c r="E6" i="10"/>
  <c r="D6" i="10"/>
  <c r="D3" i="10" s="1"/>
  <c r="C6" i="10"/>
  <c r="C3" i="10" s="1"/>
  <c r="C5" i="10" s="1"/>
  <c r="B6" i="10"/>
  <c r="E5" i="10"/>
  <c r="E3" i="10"/>
  <c r="B3" i="10"/>
  <c r="B5" i="10" s="1"/>
  <c r="B76" i="9"/>
  <c r="B75" i="9"/>
  <c r="B74" i="9"/>
  <c r="B73" i="9"/>
  <c r="B48" i="9" s="1"/>
  <c r="B72" i="9"/>
  <c r="B71" i="9"/>
  <c r="B46" i="9" s="1"/>
  <c r="B70" i="9"/>
  <c r="B69" i="9"/>
  <c r="B68" i="9"/>
  <c r="B67" i="9"/>
  <c r="B66" i="9"/>
  <c r="B41" i="9" s="1"/>
  <c r="B65" i="9"/>
  <c r="B40" i="9" s="1"/>
  <c r="B64" i="9"/>
  <c r="B63" i="9"/>
  <c r="B38" i="9" s="1"/>
  <c r="B62" i="9"/>
  <c r="B61" i="9"/>
  <c r="B60" i="9"/>
  <c r="B59" i="9"/>
  <c r="B58" i="9"/>
  <c r="B33" i="9" s="1"/>
  <c r="B57" i="9"/>
  <c r="B32" i="9" s="1"/>
  <c r="B56" i="9"/>
  <c r="B55" i="9"/>
  <c r="B30" i="9" s="1"/>
  <c r="B54" i="9"/>
  <c r="F53" i="9"/>
  <c r="E53" i="9"/>
  <c r="D53" i="9"/>
  <c r="C53" i="9"/>
  <c r="C28" i="9" s="1"/>
  <c r="B53" i="9"/>
  <c r="F51" i="9"/>
  <c r="E51" i="9"/>
  <c r="D51" i="9"/>
  <c r="C51" i="9"/>
  <c r="B51" i="9"/>
  <c r="F50" i="9"/>
  <c r="E50" i="9"/>
  <c r="D50" i="9"/>
  <c r="C50" i="9"/>
  <c r="B50" i="9"/>
  <c r="F49" i="9"/>
  <c r="E49" i="9"/>
  <c r="D49" i="9"/>
  <c r="C49" i="9"/>
  <c r="B49" i="9"/>
  <c r="F48" i="9"/>
  <c r="E48" i="9"/>
  <c r="D48" i="9"/>
  <c r="C48" i="9"/>
  <c r="F47" i="9"/>
  <c r="E47" i="9"/>
  <c r="D47" i="9"/>
  <c r="C47" i="9"/>
  <c r="B47" i="9"/>
  <c r="F46" i="9"/>
  <c r="E46" i="9"/>
  <c r="D46" i="9"/>
  <c r="C46" i="9"/>
  <c r="F45" i="9"/>
  <c r="E45" i="9"/>
  <c r="D45" i="9"/>
  <c r="C45" i="9"/>
  <c r="B45" i="9"/>
  <c r="F44" i="9"/>
  <c r="E44" i="9"/>
  <c r="D44" i="9"/>
  <c r="C44" i="9"/>
  <c r="B44" i="9"/>
  <c r="F43" i="9"/>
  <c r="E43" i="9"/>
  <c r="D43" i="9"/>
  <c r="C43" i="9"/>
  <c r="B43" i="9"/>
  <c r="F42" i="9"/>
  <c r="E42" i="9"/>
  <c r="D42" i="9"/>
  <c r="C42" i="9"/>
  <c r="B42" i="9"/>
  <c r="F41" i="9"/>
  <c r="E41" i="9"/>
  <c r="D41" i="9"/>
  <c r="C41" i="9"/>
  <c r="F40" i="9"/>
  <c r="E40" i="9"/>
  <c r="D40" i="9"/>
  <c r="C40" i="9"/>
  <c r="F39" i="9"/>
  <c r="E39" i="9"/>
  <c r="D39" i="9"/>
  <c r="C39" i="9"/>
  <c r="B39" i="9"/>
  <c r="F38" i="9"/>
  <c r="E38" i="9"/>
  <c r="D38" i="9"/>
  <c r="C38" i="9"/>
  <c r="F37" i="9"/>
  <c r="E37" i="9"/>
  <c r="D37" i="9"/>
  <c r="C37" i="9"/>
  <c r="B37" i="9"/>
  <c r="F36" i="9"/>
  <c r="E36" i="9"/>
  <c r="D36" i="9"/>
  <c r="C36" i="9"/>
  <c r="B36" i="9"/>
  <c r="F35" i="9"/>
  <c r="E35" i="9"/>
  <c r="D35" i="9"/>
  <c r="C35" i="9"/>
  <c r="B35" i="9"/>
  <c r="F34" i="9"/>
  <c r="E34" i="9"/>
  <c r="D34" i="9"/>
  <c r="C34" i="9"/>
  <c r="B34" i="9"/>
  <c r="F33" i="9"/>
  <c r="E33" i="9"/>
  <c r="D33" i="9"/>
  <c r="C33" i="9"/>
  <c r="F32" i="9"/>
  <c r="E32" i="9"/>
  <c r="D32" i="9"/>
  <c r="C32" i="9"/>
  <c r="F31" i="9"/>
  <c r="E31" i="9"/>
  <c r="D31" i="9"/>
  <c r="C31" i="9"/>
  <c r="B31" i="9"/>
  <c r="F30" i="9"/>
  <c r="E30" i="9"/>
  <c r="D30" i="9"/>
  <c r="C30" i="9"/>
  <c r="F29" i="9"/>
  <c r="E29" i="9"/>
  <c r="D29" i="9"/>
  <c r="C29" i="9"/>
  <c r="F28" i="9"/>
  <c r="B4" i="9"/>
  <c r="F3" i="9"/>
  <c r="E3" i="9"/>
  <c r="E28" i="9" s="1"/>
  <c r="D3" i="9"/>
  <c r="D28" i="9" s="1"/>
  <c r="C3" i="9"/>
  <c r="B67" i="8"/>
  <c r="B66" i="8"/>
  <c r="B65" i="8"/>
  <c r="B64" i="8"/>
  <c r="B63" i="8"/>
  <c r="B62" i="8"/>
  <c r="B40" i="8" s="1"/>
  <c r="B61" i="8"/>
  <c r="B60" i="8"/>
  <c r="B59" i="8"/>
  <c r="B58" i="8"/>
  <c r="B57" i="8"/>
  <c r="B56" i="8"/>
  <c r="B55" i="8"/>
  <c r="B54" i="8"/>
  <c r="B32" i="8" s="1"/>
  <c r="B53" i="8"/>
  <c r="B52" i="8"/>
  <c r="B51" i="8"/>
  <c r="B50" i="8"/>
  <c r="B49" i="8"/>
  <c r="B48" i="8"/>
  <c r="F47" i="8"/>
  <c r="E47" i="8"/>
  <c r="E25" i="8" s="1"/>
  <c r="D47" i="8"/>
  <c r="C47" i="8"/>
  <c r="B47" i="8"/>
  <c r="F45" i="8"/>
  <c r="E45" i="8"/>
  <c r="D45" i="8"/>
  <c r="C45" i="8"/>
  <c r="F44" i="8"/>
  <c r="E44" i="8"/>
  <c r="D44" i="8"/>
  <c r="C44" i="8"/>
  <c r="B44" i="8"/>
  <c r="F43" i="8"/>
  <c r="E43" i="8"/>
  <c r="D43" i="8"/>
  <c r="C43" i="8"/>
  <c r="F42" i="8"/>
  <c r="E42" i="8"/>
  <c r="D42" i="8"/>
  <c r="C42" i="8"/>
  <c r="F41" i="8"/>
  <c r="E41" i="8"/>
  <c r="D41" i="8"/>
  <c r="C41" i="8"/>
  <c r="B41" i="8"/>
  <c r="F40" i="8"/>
  <c r="E40" i="8"/>
  <c r="D40" i="8"/>
  <c r="C40" i="8"/>
  <c r="F39" i="8"/>
  <c r="E39" i="8"/>
  <c r="D39" i="8"/>
  <c r="C39" i="8"/>
  <c r="F38" i="8"/>
  <c r="E38" i="8"/>
  <c r="D38" i="8"/>
  <c r="C38" i="8"/>
  <c r="B38" i="8"/>
  <c r="F37" i="8"/>
  <c r="E37" i="8"/>
  <c r="D37" i="8"/>
  <c r="C37" i="8"/>
  <c r="F36" i="8"/>
  <c r="E36" i="8"/>
  <c r="D36" i="8"/>
  <c r="C36" i="8"/>
  <c r="B36" i="8"/>
  <c r="F35" i="8"/>
  <c r="E35" i="8"/>
  <c r="D35" i="8"/>
  <c r="C35" i="8"/>
  <c r="F34" i="8"/>
  <c r="E34" i="8"/>
  <c r="D34" i="8"/>
  <c r="C34" i="8"/>
  <c r="F33" i="8"/>
  <c r="E33" i="8"/>
  <c r="D33" i="8"/>
  <c r="C33" i="8"/>
  <c r="B33" i="8"/>
  <c r="F32" i="8"/>
  <c r="E32" i="8"/>
  <c r="D32" i="8"/>
  <c r="C32" i="8"/>
  <c r="F31" i="8"/>
  <c r="E31" i="8"/>
  <c r="D31" i="8"/>
  <c r="C31" i="8"/>
  <c r="F30" i="8"/>
  <c r="E30" i="8"/>
  <c r="D30" i="8"/>
  <c r="C30" i="8"/>
  <c r="B30" i="8"/>
  <c r="F29" i="8"/>
  <c r="E29" i="8"/>
  <c r="D29" i="8"/>
  <c r="C29" i="8"/>
  <c r="F28" i="8"/>
  <c r="E28" i="8"/>
  <c r="D28" i="8"/>
  <c r="C28" i="8"/>
  <c r="B28" i="8"/>
  <c r="F27" i="8"/>
  <c r="E27" i="8"/>
  <c r="D27" i="8"/>
  <c r="C27" i="8"/>
  <c r="F26" i="8"/>
  <c r="E26" i="8"/>
  <c r="D26" i="8"/>
  <c r="C26" i="8"/>
  <c r="F25" i="8"/>
  <c r="C25" i="8"/>
  <c r="B23" i="8"/>
  <c r="B45" i="8" s="1"/>
  <c r="B22" i="8"/>
  <c r="B21" i="8"/>
  <c r="B43" i="8" s="1"/>
  <c r="B20" i="8"/>
  <c r="B42" i="8" s="1"/>
  <c r="B19" i="8"/>
  <c r="B18" i="8"/>
  <c r="B17" i="8"/>
  <c r="B39" i="8" s="1"/>
  <c r="B16" i="8"/>
  <c r="B15" i="8"/>
  <c r="B37" i="8" s="1"/>
  <c r="B14" i="8"/>
  <c r="B13" i="8"/>
  <c r="B35" i="8" s="1"/>
  <c r="B12" i="8"/>
  <c r="B34" i="8" s="1"/>
  <c r="B11" i="8"/>
  <c r="B10" i="8"/>
  <c r="B9" i="8"/>
  <c r="B31" i="8" s="1"/>
  <c r="B8" i="8"/>
  <c r="B7" i="8"/>
  <c r="B29" i="8" s="1"/>
  <c r="B6" i="8"/>
  <c r="B5" i="8"/>
  <c r="B27" i="8" s="1"/>
  <c r="B4" i="8"/>
  <c r="B26" i="8" s="1"/>
  <c r="F3" i="8"/>
  <c r="E3" i="8"/>
  <c r="D3" i="8"/>
  <c r="D25" i="8" s="1"/>
  <c r="C3" i="8"/>
  <c r="B3" i="8"/>
  <c r="B25" i="8" s="1"/>
  <c r="B67" i="7"/>
  <c r="B66" i="7"/>
  <c r="B65" i="7"/>
  <c r="B64" i="7"/>
  <c r="B42" i="7" s="1"/>
  <c r="B63" i="7"/>
  <c r="B62" i="7"/>
  <c r="B40" i="7" s="1"/>
  <c r="B61" i="7"/>
  <c r="B39" i="7" s="1"/>
  <c r="B60" i="7"/>
  <c r="B38" i="7" s="1"/>
  <c r="B59" i="7"/>
  <c r="B58" i="7"/>
  <c r="B57" i="7"/>
  <c r="B56" i="7"/>
  <c r="B55" i="7"/>
  <c r="B54" i="7"/>
  <c r="B32" i="7" s="1"/>
  <c r="B53" i="7"/>
  <c r="B31" i="7" s="1"/>
  <c r="B52" i="7"/>
  <c r="B30" i="7" s="1"/>
  <c r="B51" i="7"/>
  <c r="B50" i="7"/>
  <c r="B49" i="7"/>
  <c r="B48" i="7"/>
  <c r="F47" i="7"/>
  <c r="E47" i="7"/>
  <c r="E25" i="7" s="1"/>
  <c r="D47" i="7"/>
  <c r="D25" i="7" s="1"/>
  <c r="C47" i="7"/>
  <c r="B47" i="7" s="1"/>
  <c r="B25" i="7" s="1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F41" i="7"/>
  <c r="E41" i="7"/>
  <c r="D41" i="7"/>
  <c r="C41" i="7"/>
  <c r="B41" i="7"/>
  <c r="F40" i="7"/>
  <c r="E40" i="7"/>
  <c r="D40" i="7"/>
  <c r="C40" i="7"/>
  <c r="F39" i="7"/>
  <c r="E39" i="7"/>
  <c r="D39" i="7"/>
  <c r="C39" i="7"/>
  <c r="F38" i="7"/>
  <c r="E38" i="7"/>
  <c r="D38" i="7"/>
  <c r="C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F3" i="7"/>
  <c r="E3" i="7"/>
  <c r="D3" i="7"/>
  <c r="C3" i="7"/>
  <c r="C25" i="7" s="1"/>
  <c r="B3" i="7"/>
  <c r="B37" i="6"/>
  <c r="B36" i="6"/>
  <c r="B35" i="6"/>
  <c r="B23" i="6" s="1"/>
  <c r="B34" i="6"/>
  <c r="B33" i="6"/>
  <c r="B32" i="6"/>
  <c r="B31" i="6"/>
  <c r="B30" i="6"/>
  <c r="F29" i="6"/>
  <c r="E29" i="6"/>
  <c r="D29" i="6"/>
  <c r="D27" i="6" s="1"/>
  <c r="C29" i="6"/>
  <c r="B28" i="6"/>
  <c r="F27" i="6"/>
  <c r="E27" i="6"/>
  <c r="F25" i="6"/>
  <c r="E25" i="6"/>
  <c r="D25" i="6"/>
  <c r="C25" i="6"/>
  <c r="B25" i="6"/>
  <c r="F24" i="6"/>
  <c r="E24" i="6"/>
  <c r="D24" i="6"/>
  <c r="C24" i="6"/>
  <c r="F23" i="6"/>
  <c r="E23" i="6"/>
  <c r="D23" i="6"/>
  <c r="C23" i="6"/>
  <c r="F22" i="6"/>
  <c r="E22" i="6"/>
  <c r="D22" i="6"/>
  <c r="C22" i="6"/>
  <c r="B22" i="6"/>
  <c r="F21" i="6"/>
  <c r="E21" i="6"/>
  <c r="D21" i="6"/>
  <c r="C21" i="6"/>
  <c r="B21" i="6"/>
  <c r="F20" i="6"/>
  <c r="E20" i="6"/>
  <c r="D20" i="6"/>
  <c r="C20" i="6"/>
  <c r="B20" i="6"/>
  <c r="F19" i="6"/>
  <c r="E19" i="6"/>
  <c r="D19" i="6"/>
  <c r="C19" i="6"/>
  <c r="F18" i="6"/>
  <c r="E18" i="6"/>
  <c r="D18" i="6"/>
  <c r="C18" i="6"/>
  <c r="C17" i="6"/>
  <c r="F16" i="6"/>
  <c r="E16" i="6"/>
  <c r="D16" i="6"/>
  <c r="C16" i="6"/>
  <c r="B13" i="6"/>
  <c r="B12" i="6"/>
  <c r="B24" i="6" s="1"/>
  <c r="B11" i="6"/>
  <c r="B10" i="6"/>
  <c r="B9" i="6"/>
  <c r="B8" i="6"/>
  <c r="B7" i="6"/>
  <c r="B6" i="6"/>
  <c r="B18" i="6" s="1"/>
  <c r="F5" i="6"/>
  <c r="F17" i="6" s="1"/>
  <c r="E5" i="6"/>
  <c r="E17" i="6" s="1"/>
  <c r="D5" i="6"/>
  <c r="D17" i="6" s="1"/>
  <c r="C5" i="6"/>
  <c r="B4" i="6"/>
  <c r="B16" i="6" s="1"/>
  <c r="F3" i="6"/>
  <c r="D3" i="6"/>
  <c r="D15" i="6" s="1"/>
  <c r="C3" i="6"/>
  <c r="B31" i="5"/>
  <c r="B30" i="5"/>
  <c r="B20" i="5" s="1"/>
  <c r="F29" i="5"/>
  <c r="E29" i="5"/>
  <c r="D29" i="5"/>
  <c r="C29" i="5"/>
  <c r="B29" i="5" s="1"/>
  <c r="B28" i="5"/>
  <c r="B27" i="5"/>
  <c r="B26" i="5"/>
  <c r="B25" i="5"/>
  <c r="F24" i="5"/>
  <c r="F23" i="5" s="1"/>
  <c r="E24" i="5"/>
  <c r="D24" i="5"/>
  <c r="D14" i="5" s="1"/>
  <c r="C24" i="5"/>
  <c r="E23" i="5"/>
  <c r="D23" i="5"/>
  <c r="C23" i="5"/>
  <c r="B23" i="5" s="1"/>
  <c r="F21" i="5"/>
  <c r="E21" i="5"/>
  <c r="D21" i="5"/>
  <c r="C21" i="5"/>
  <c r="F20" i="5"/>
  <c r="E20" i="5"/>
  <c r="D20" i="5"/>
  <c r="C20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C14" i="5"/>
  <c r="B11" i="5"/>
  <c r="B21" i="5" s="1"/>
  <c r="B10" i="5"/>
  <c r="F9" i="5"/>
  <c r="F19" i="5" s="1"/>
  <c r="E9" i="5"/>
  <c r="E19" i="5" s="1"/>
  <c r="D9" i="5"/>
  <c r="D3" i="5" s="1"/>
  <c r="C9" i="5"/>
  <c r="B8" i="5"/>
  <c r="B18" i="5" s="1"/>
  <c r="B7" i="5"/>
  <c r="B17" i="5" s="1"/>
  <c r="B6" i="5"/>
  <c r="B16" i="5" s="1"/>
  <c r="B5" i="5"/>
  <c r="B15" i="5" s="1"/>
  <c r="F4" i="5"/>
  <c r="F14" i="5" s="1"/>
  <c r="E4" i="5"/>
  <c r="E14" i="5" s="1"/>
  <c r="D4" i="5"/>
  <c r="C4" i="5"/>
  <c r="B4" i="5"/>
  <c r="F3" i="5"/>
  <c r="F13" i="5" s="1"/>
  <c r="E3" i="5"/>
  <c r="E13" i="5" s="1"/>
  <c r="C3" i="5"/>
  <c r="F73" i="4"/>
  <c r="F72" i="4"/>
  <c r="F71" i="4"/>
  <c r="F70" i="4"/>
  <c r="F46" i="4" s="1"/>
  <c r="F69" i="4"/>
  <c r="F45" i="4" s="1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1" i="4" s="1"/>
  <c r="F52" i="4"/>
  <c r="E51" i="4"/>
  <c r="D51" i="4"/>
  <c r="C51" i="4"/>
  <c r="B51" i="4"/>
  <c r="F49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F44" i="4"/>
  <c r="E44" i="4"/>
  <c r="D44" i="4"/>
  <c r="C44" i="4"/>
  <c r="B44" i="4"/>
  <c r="E43" i="4"/>
  <c r="D43" i="4"/>
  <c r="C43" i="4"/>
  <c r="B43" i="4"/>
  <c r="E42" i="4"/>
  <c r="D42" i="4"/>
  <c r="C42" i="4"/>
  <c r="B42" i="4"/>
  <c r="F41" i="4"/>
  <c r="E41" i="4"/>
  <c r="D41" i="4"/>
  <c r="C41" i="4"/>
  <c r="B41" i="4"/>
  <c r="F40" i="4"/>
  <c r="E40" i="4"/>
  <c r="D40" i="4"/>
  <c r="C40" i="4"/>
  <c r="B40" i="4"/>
  <c r="F39" i="4"/>
  <c r="E39" i="4"/>
  <c r="D39" i="4"/>
  <c r="C39" i="4"/>
  <c r="B39" i="4"/>
  <c r="E38" i="4"/>
  <c r="D38" i="4"/>
  <c r="C38" i="4"/>
  <c r="B38" i="4"/>
  <c r="E37" i="4"/>
  <c r="D37" i="4"/>
  <c r="C37" i="4"/>
  <c r="B37" i="4"/>
  <c r="F36" i="4"/>
  <c r="E36" i="4"/>
  <c r="D36" i="4"/>
  <c r="C36" i="4"/>
  <c r="B36" i="4"/>
  <c r="E35" i="4"/>
  <c r="D35" i="4"/>
  <c r="C35" i="4"/>
  <c r="B35" i="4"/>
  <c r="E34" i="4"/>
  <c r="D34" i="4"/>
  <c r="C34" i="4"/>
  <c r="B34" i="4"/>
  <c r="F33" i="4"/>
  <c r="E33" i="4"/>
  <c r="D33" i="4"/>
  <c r="C33" i="4"/>
  <c r="B33" i="4"/>
  <c r="F32" i="4"/>
  <c r="E32" i="4"/>
  <c r="D32" i="4"/>
  <c r="C32" i="4"/>
  <c r="B32" i="4"/>
  <c r="F31" i="4"/>
  <c r="E31" i="4"/>
  <c r="D31" i="4"/>
  <c r="C31" i="4"/>
  <c r="B31" i="4"/>
  <c r="E30" i="4"/>
  <c r="D30" i="4"/>
  <c r="C30" i="4"/>
  <c r="B30" i="4"/>
  <c r="E29" i="4"/>
  <c r="D29" i="4"/>
  <c r="C29" i="4"/>
  <c r="B29" i="4"/>
  <c r="F28" i="4"/>
  <c r="E28" i="4"/>
  <c r="D28" i="4"/>
  <c r="C28" i="4"/>
  <c r="B28" i="4"/>
  <c r="D27" i="4"/>
  <c r="C27" i="4"/>
  <c r="B27" i="4"/>
  <c r="F25" i="4"/>
  <c r="F24" i="4"/>
  <c r="F48" i="4" s="1"/>
  <c r="F23" i="4"/>
  <c r="F47" i="4" s="1"/>
  <c r="F22" i="4"/>
  <c r="F21" i="4"/>
  <c r="F20" i="4"/>
  <c r="F19" i="4"/>
  <c r="F43" i="4" s="1"/>
  <c r="F18" i="4"/>
  <c r="F42" i="4" s="1"/>
  <c r="F17" i="4"/>
  <c r="F16" i="4"/>
  <c r="F15" i="4"/>
  <c r="F14" i="4"/>
  <c r="F38" i="4" s="1"/>
  <c r="F13" i="4"/>
  <c r="F37" i="4" s="1"/>
  <c r="F12" i="4"/>
  <c r="F11" i="4"/>
  <c r="F35" i="4" s="1"/>
  <c r="F10" i="4"/>
  <c r="F34" i="4" s="1"/>
  <c r="F9" i="4"/>
  <c r="F8" i="4"/>
  <c r="F7" i="4"/>
  <c r="F6" i="4"/>
  <c r="F30" i="4" s="1"/>
  <c r="F5" i="4"/>
  <c r="F29" i="4" s="1"/>
  <c r="F4" i="4"/>
  <c r="F3" i="4"/>
  <c r="F27" i="4" s="1"/>
  <c r="E3" i="4"/>
  <c r="E27" i="4" s="1"/>
  <c r="D3" i="4"/>
  <c r="C3" i="4"/>
  <c r="B3" i="4"/>
  <c r="B15" i="3"/>
  <c r="B14" i="3"/>
  <c r="B13" i="3"/>
  <c r="B12" i="3"/>
  <c r="B11" i="3"/>
  <c r="F10" i="3"/>
  <c r="E10" i="3"/>
  <c r="D10" i="3"/>
  <c r="C10" i="3"/>
  <c r="B10" i="3" s="1"/>
  <c r="B8" i="3"/>
  <c r="B7" i="3"/>
  <c r="B6" i="3"/>
  <c r="B5" i="3"/>
  <c r="B4" i="3"/>
  <c r="F3" i="3"/>
  <c r="E3" i="3"/>
  <c r="D3" i="3"/>
  <c r="C3" i="3"/>
  <c r="B3" i="3"/>
  <c r="B45" i="2"/>
  <c r="B44" i="2"/>
  <c r="B42" i="2"/>
  <c r="B41" i="2"/>
  <c r="B40" i="2"/>
  <c r="B39" i="2"/>
  <c r="B38" i="2"/>
  <c r="B37" i="2"/>
  <c r="B36" i="2"/>
  <c r="B35" i="2"/>
  <c r="B34" i="2"/>
  <c r="B33" i="2"/>
  <c r="B31" i="2"/>
  <c r="B30" i="2"/>
  <c r="B29" i="2"/>
  <c r="B28" i="2"/>
  <c r="B26" i="2"/>
  <c r="B25" i="2"/>
  <c r="B24" i="2"/>
  <c r="B23" i="2"/>
  <c r="B21" i="2"/>
  <c r="B20" i="2"/>
  <c r="B19" i="2"/>
  <c r="B18" i="2"/>
  <c r="B16" i="2"/>
  <c r="B15" i="2"/>
  <c r="B14" i="2"/>
  <c r="B13" i="2"/>
  <c r="B11" i="2"/>
  <c r="B10" i="2"/>
  <c r="B9" i="2"/>
  <c r="B8" i="2"/>
  <c r="B6" i="2"/>
  <c r="B5" i="2"/>
  <c r="B4" i="2"/>
  <c r="B3" i="2"/>
  <c r="F67" i="1"/>
  <c r="F66" i="1"/>
  <c r="F65" i="1"/>
  <c r="F64" i="1"/>
  <c r="F63" i="1"/>
  <c r="F40" i="1" s="1"/>
  <c r="F62" i="1"/>
  <c r="F61" i="1"/>
  <c r="F60" i="1"/>
  <c r="F59" i="1"/>
  <c r="F58" i="1"/>
  <c r="F57" i="1"/>
  <c r="F56" i="1"/>
  <c r="F55" i="1"/>
  <c r="F32" i="1" s="1"/>
  <c r="F54" i="1"/>
  <c r="F53" i="1"/>
  <c r="F52" i="1"/>
  <c r="F51" i="1"/>
  <c r="F50" i="1"/>
  <c r="E49" i="1"/>
  <c r="E26" i="1" s="1"/>
  <c r="D49" i="1"/>
  <c r="F49" i="1" s="1"/>
  <c r="C49" i="1"/>
  <c r="B49" i="1"/>
  <c r="F44" i="1"/>
  <c r="E44" i="1"/>
  <c r="D44" i="1"/>
  <c r="C44" i="1"/>
  <c r="B44" i="1"/>
  <c r="F43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C26" i="1"/>
  <c r="F21" i="1"/>
  <c r="F20" i="1"/>
  <c r="F19" i="1"/>
  <c r="F42" i="1" s="1"/>
  <c r="F18" i="1"/>
  <c r="F41" i="1" s="1"/>
  <c r="F17" i="1"/>
  <c r="F16" i="1"/>
  <c r="F39" i="1" s="1"/>
  <c r="F15" i="1"/>
  <c r="F38" i="1" s="1"/>
  <c r="F14" i="1"/>
  <c r="F13" i="1"/>
  <c r="F12" i="1"/>
  <c r="F11" i="1"/>
  <c r="F34" i="1" s="1"/>
  <c r="F10" i="1"/>
  <c r="F33" i="1" s="1"/>
  <c r="F9" i="1"/>
  <c r="F8" i="1"/>
  <c r="F31" i="1" s="1"/>
  <c r="F7" i="1"/>
  <c r="F30" i="1" s="1"/>
  <c r="F6" i="1"/>
  <c r="F5" i="1"/>
  <c r="F4" i="1"/>
  <c r="E3" i="1"/>
  <c r="D3" i="1"/>
  <c r="C3" i="1"/>
  <c r="B3" i="1"/>
  <c r="B26" i="1" s="1"/>
  <c r="B25" i="18" l="1"/>
  <c r="B24" i="18"/>
  <c r="B22" i="18"/>
  <c r="B7" i="18"/>
  <c r="B29" i="18"/>
  <c r="B28" i="18"/>
  <c r="B20" i="18"/>
  <c r="B23" i="18"/>
  <c r="B17" i="24"/>
  <c r="B3" i="24"/>
  <c r="B8" i="23"/>
  <c r="B3" i="20"/>
  <c r="B42" i="19"/>
  <c r="B26" i="19" s="1"/>
  <c r="E26" i="19"/>
  <c r="B24" i="19"/>
  <c r="B10" i="19"/>
  <c r="B29" i="19"/>
  <c r="D26" i="19"/>
  <c r="B30" i="19"/>
  <c r="B28" i="19"/>
  <c r="B27" i="19"/>
  <c r="B23" i="19"/>
  <c r="B22" i="19"/>
  <c r="B31" i="19"/>
  <c r="B25" i="19"/>
  <c r="B32" i="19"/>
  <c r="B21" i="19"/>
  <c r="B53" i="17"/>
  <c r="B44" i="17"/>
  <c r="E51" i="17"/>
  <c r="D51" i="17"/>
  <c r="B36" i="17"/>
  <c r="B28" i="17"/>
  <c r="B13" i="17"/>
  <c r="B54" i="17"/>
  <c r="B52" i="17"/>
  <c r="B20" i="16"/>
  <c r="B18" i="16"/>
  <c r="B51" i="16"/>
  <c r="B49" i="16"/>
  <c r="B23" i="16"/>
  <c r="B27" i="16"/>
  <c r="B26" i="16"/>
  <c r="B22" i="16"/>
  <c r="B19" i="16"/>
  <c r="B17" i="16"/>
  <c r="B16" i="16"/>
  <c r="F23" i="15"/>
  <c r="F7" i="15"/>
  <c r="B25" i="15"/>
  <c r="E24" i="15"/>
  <c r="E17" i="15"/>
  <c r="E23" i="15" s="1"/>
  <c r="D23" i="15"/>
  <c r="D24" i="15"/>
  <c r="B11" i="15"/>
  <c r="D7" i="15"/>
  <c r="B27" i="15"/>
  <c r="B30" i="15"/>
  <c r="B29" i="15"/>
  <c r="C17" i="15"/>
  <c r="C23" i="15" s="1"/>
  <c r="B9" i="15"/>
  <c r="B3" i="15"/>
  <c r="C42" i="14"/>
  <c r="C34" i="14"/>
  <c r="C36" i="14"/>
  <c r="C44" i="14"/>
  <c r="C39" i="14"/>
  <c r="C47" i="14"/>
  <c r="F32" i="14"/>
  <c r="C37" i="14"/>
  <c r="C45" i="14"/>
  <c r="C38" i="14"/>
  <c r="C46" i="14"/>
  <c r="G32" i="14"/>
  <c r="C35" i="14"/>
  <c r="C43" i="14"/>
  <c r="B18" i="13"/>
  <c r="E13" i="13"/>
  <c r="D13" i="13"/>
  <c r="B23" i="13"/>
  <c r="B15" i="13"/>
  <c r="B21" i="13"/>
  <c r="B20" i="13"/>
  <c r="B14" i="13"/>
  <c r="C13" i="13"/>
  <c r="B3" i="13"/>
  <c r="B19" i="13"/>
  <c r="B18" i="12"/>
  <c r="E12" i="12"/>
  <c r="E23" i="12"/>
  <c r="E14" i="12"/>
  <c r="E41" i="12"/>
  <c r="E32" i="12"/>
  <c r="B33" i="12"/>
  <c r="E5" i="12"/>
  <c r="B46" i="12"/>
  <c r="B44" i="12"/>
  <c r="B45" i="12"/>
  <c r="B51" i="12"/>
  <c r="B43" i="12"/>
  <c r="B40" i="12"/>
  <c r="B17" i="12"/>
  <c r="B16" i="12"/>
  <c r="B19" i="12"/>
  <c r="B13" i="12"/>
  <c r="D13" i="5"/>
  <c r="B3" i="5"/>
  <c r="B13" i="5" s="1"/>
  <c r="B13" i="18"/>
  <c r="B45" i="11"/>
  <c r="B25" i="11" s="1"/>
  <c r="C43" i="11"/>
  <c r="F24" i="15"/>
  <c r="E13" i="18"/>
  <c r="E21" i="18"/>
  <c r="E27" i="18" s="1"/>
  <c r="B36" i="19"/>
  <c r="B9" i="5"/>
  <c r="B19" i="5" s="1"/>
  <c r="C19" i="5"/>
  <c r="B24" i="5"/>
  <c r="B14" i="5" s="1"/>
  <c r="B29" i="6"/>
  <c r="D5" i="10"/>
  <c r="D32" i="10" s="1"/>
  <c r="D30" i="10"/>
  <c r="D57" i="10"/>
  <c r="D59" i="10" s="1"/>
  <c r="F33" i="10"/>
  <c r="F57" i="10"/>
  <c r="F59" i="10" s="1"/>
  <c r="B21" i="12"/>
  <c r="C42" i="12"/>
  <c r="B26" i="15"/>
  <c r="B24" i="16"/>
  <c r="B6" i="17"/>
  <c r="C51" i="17"/>
  <c r="C42" i="17"/>
  <c r="E56" i="17"/>
  <c r="B56" i="17" s="1"/>
  <c r="F19" i="19"/>
  <c r="F20" i="19"/>
  <c r="C46" i="23"/>
  <c r="B46" i="23" s="1"/>
  <c r="B47" i="23"/>
  <c r="F31" i="18"/>
  <c r="F33" i="18" s="1"/>
  <c r="D26" i="1"/>
  <c r="C25" i="11"/>
  <c r="E4" i="18"/>
  <c r="F13" i="18"/>
  <c r="F21" i="18"/>
  <c r="F27" i="18" s="1"/>
  <c r="F4" i="18"/>
  <c r="F3" i="1"/>
  <c r="F26" i="1" s="1"/>
  <c r="D19" i="5"/>
  <c r="E3" i="6"/>
  <c r="E15" i="6" s="1"/>
  <c r="E33" i="10"/>
  <c r="C30" i="10"/>
  <c r="C33" i="10"/>
  <c r="B15" i="12"/>
  <c r="F13" i="13"/>
  <c r="C32" i="18"/>
  <c r="B35" i="18"/>
  <c r="B21" i="18" s="1"/>
  <c r="C26" i="19"/>
  <c r="E20" i="19"/>
  <c r="E3" i="19"/>
  <c r="E36" i="10"/>
  <c r="C30" i="12"/>
  <c r="F15" i="6"/>
  <c r="B19" i="6"/>
  <c r="B3" i="9"/>
  <c r="B28" i="9" s="1"/>
  <c r="B29" i="9"/>
  <c r="D12" i="12"/>
  <c r="D14" i="12" s="1"/>
  <c r="B48" i="16"/>
  <c r="B58" i="17"/>
  <c r="D32" i="18"/>
  <c r="B3" i="21"/>
  <c r="B11" i="21" s="1"/>
  <c r="E57" i="10"/>
  <c r="E59" i="10" s="1"/>
  <c r="E32" i="10" s="1"/>
  <c r="C13" i="5"/>
  <c r="C27" i="6"/>
  <c r="B27" i="6" s="1"/>
  <c r="F3" i="10"/>
  <c r="C59" i="10"/>
  <c r="C32" i="10" s="1"/>
  <c r="C3" i="12"/>
  <c r="D32" i="12"/>
  <c r="B18" i="15"/>
  <c r="B3" i="17"/>
  <c r="F51" i="17"/>
  <c r="F42" i="17"/>
  <c r="F49" i="17" s="1"/>
  <c r="E41" i="18"/>
  <c r="E32" i="18"/>
  <c r="C41" i="18"/>
  <c r="C20" i="19"/>
  <c r="C3" i="19"/>
  <c r="B4" i="19"/>
  <c r="B6" i="23"/>
  <c r="F23" i="11"/>
  <c r="B5" i="6"/>
  <c r="B17" i="6" s="1"/>
  <c r="C15" i="12"/>
  <c r="B48" i="12"/>
  <c r="B8" i="15"/>
  <c r="B50" i="16"/>
  <c r="D49" i="17"/>
  <c r="C21" i="18"/>
  <c r="C27" i="18" s="1"/>
  <c r="B26" i="18"/>
  <c r="D20" i="19"/>
  <c r="D3" i="19"/>
  <c r="B5" i="23"/>
  <c r="C27" i="23"/>
  <c r="B27" i="23" s="1"/>
  <c r="B28" i="23"/>
  <c r="B60" i="10"/>
  <c r="B33" i="10" s="1"/>
  <c r="D15" i="12"/>
  <c r="D42" i="12"/>
  <c r="C4" i="18"/>
  <c r="D4" i="18"/>
  <c r="B41" i="18" l="1"/>
  <c r="B20" i="19"/>
  <c r="E49" i="17"/>
  <c r="B51" i="17"/>
  <c r="B7" i="15"/>
  <c r="B24" i="15"/>
  <c r="B17" i="15"/>
  <c r="B23" i="15" s="1"/>
  <c r="B13" i="13"/>
  <c r="B42" i="12"/>
  <c r="C15" i="6"/>
  <c r="B27" i="18"/>
  <c r="B3" i="19"/>
  <c r="F5" i="10"/>
  <c r="F32" i="10" s="1"/>
  <c r="F30" i="10"/>
  <c r="B42" i="17"/>
  <c r="B49" i="17" s="1"/>
  <c r="C49" i="17"/>
  <c r="C39" i="12"/>
  <c r="C41" i="12" s="1"/>
  <c r="B30" i="12"/>
  <c r="B39" i="12" s="1"/>
  <c r="B41" i="12" s="1"/>
  <c r="C32" i="12"/>
  <c r="B32" i="18"/>
  <c r="C31" i="18"/>
  <c r="C33" i="18" s="1"/>
  <c r="B43" i="11"/>
  <c r="B23" i="11" s="1"/>
  <c r="C23" i="11"/>
  <c r="E18" i="18"/>
  <c r="E3" i="18"/>
  <c r="E5" i="18" s="1"/>
  <c r="D3" i="18"/>
  <c r="D18" i="18"/>
  <c r="E31" i="18"/>
  <c r="E33" i="18" s="1"/>
  <c r="F18" i="18"/>
  <c r="F3" i="18"/>
  <c r="F17" i="18" s="1"/>
  <c r="B57" i="10"/>
  <c r="B30" i="10" s="1"/>
  <c r="C12" i="12"/>
  <c r="C14" i="12" s="1"/>
  <c r="B3" i="12"/>
  <c r="C5" i="12"/>
  <c r="E30" i="10"/>
  <c r="C18" i="18"/>
  <c r="C3" i="18"/>
  <c r="C5" i="18" s="1"/>
  <c r="B4" i="18"/>
  <c r="E32" i="14"/>
  <c r="B59" i="10"/>
  <c r="B32" i="10" s="1"/>
  <c r="D31" i="18"/>
  <c r="D33" i="18" s="1"/>
  <c r="B3" i="6"/>
  <c r="B15" i="6" s="1"/>
  <c r="D17" i="18" l="1"/>
  <c r="D19" i="18" s="1"/>
  <c r="D5" i="18"/>
  <c r="B31" i="18"/>
  <c r="B33" i="18" s="1"/>
  <c r="C32" i="14"/>
  <c r="D32" i="14"/>
  <c r="B5" i="12"/>
  <c r="B12" i="12"/>
  <c r="B14" i="12" s="1"/>
  <c r="B18" i="18"/>
  <c r="C17" i="18"/>
  <c r="C19" i="18" s="1"/>
  <c r="B3" i="18"/>
  <c r="F19" i="18"/>
  <c r="E17" i="18"/>
  <c r="E19" i="18" s="1"/>
  <c r="F5" i="18"/>
  <c r="B17" i="18" l="1"/>
  <c r="B19" i="18" s="1"/>
  <c r="B5" i="18"/>
  <c r="C19" i="19"/>
  <c r="C49" i="19"/>
  <c r="C33" i="19" l="1"/>
  <c r="D19" i="19"/>
  <c r="D49" i="19"/>
  <c r="D33" i="19" s="1"/>
  <c r="E19" i="19"/>
  <c r="B35" i="19"/>
  <c r="B19" i="19" s="1"/>
  <c r="E49" i="19"/>
  <c r="E33" i="19" s="1"/>
  <c r="B49" i="19" l="1"/>
  <c r="B33" i="19" s="1"/>
</calcChain>
</file>

<file path=xl/sharedStrings.xml><?xml version="1.0" encoding="utf-8"?>
<sst xmlns="http://schemas.openxmlformats.org/spreadsheetml/2006/main" count="1569" uniqueCount="574">
  <si>
    <t>Table 1. Age and Sex by Island, CNMI:  1990</t>
  </si>
  <si>
    <t>Age and Sex</t>
  </si>
  <si>
    <t>Total</t>
  </si>
  <si>
    <t>Rota</t>
  </si>
  <si>
    <t>Saipan</t>
  </si>
  <si>
    <t>Tinian</t>
  </si>
  <si>
    <t>N. Islands</t>
  </si>
  <si>
    <t xml:space="preserve">     All persons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</si>
  <si>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</si>
  <si>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</si>
  <si>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</si>
  <si>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</si>
  <si>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</si>
  <si>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</si>
  <si>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</si>
  <si>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</si>
  <si>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</si>
  <si>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</si>
  <si>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tp 54 years</t>
  </si>
  <si>
    <t>55 to 59 years</t>
  </si>
  <si>
    <t>60 to 64 years</t>
  </si>
  <si>
    <t>65 to 69 years</t>
  </si>
  <si>
    <t>70 to 74 years</t>
  </si>
  <si>
    <t>75 to 79 years</t>
  </si>
  <si>
    <t>80 to 84  years</t>
  </si>
  <si>
    <t>85 years and over</t>
  </si>
  <si>
    <t>16 years and over</t>
  </si>
  <si>
    <t>Median</t>
  </si>
  <si>
    <t xml:space="preserve">      Males</t>
  </si>
  <si>
    <t xml:space="preserve">    Females</t>
  </si>
  <si>
    <t>Source: 1990 Census Printed Report CPH-6-CNMI</t>
  </si>
  <si>
    <t>Table 2. Fertility by Island, CNMI:  1990</t>
  </si>
  <si>
    <t>Fertility</t>
  </si>
  <si>
    <t xml:space="preserve">      Women 15 to 19 years</t>
  </si>
  <si>
    <t xml:space="preserve">   Children ever born</t>
  </si>
  <si>
    <t>Women ever married</t>
  </si>
  <si>
    <t xml:space="preserve">      Women 20 to 24 years</t>
  </si>
  <si>
    <t xml:space="preserve">      Women 25 to 29 years</t>
  </si>
  <si>
    <t xml:space="preserve">      Women 30 to 34 years</t>
  </si>
  <si>
    <t xml:space="preserve">      Women 35 to 39 years</t>
  </si>
  <si>
    <t xml:space="preserve">      Women 40 to 44 years</t>
  </si>
  <si>
    <t xml:space="preserve">      Women 45 to 49 years</t>
  </si>
  <si>
    <t>No children</t>
  </si>
  <si>
    <t>1 child</t>
  </si>
  <si>
    <t>2 children</t>
  </si>
  <si>
    <t>3 children</t>
  </si>
  <si>
    <t>4 children</t>
  </si>
  <si>
    <t>5 children</t>
  </si>
  <si>
    <t>6 children</t>
  </si>
  <si>
    <t>7 or more children</t>
  </si>
  <si>
    <t>Table 3. Marital Status by Island, CNMI:  1990</t>
  </si>
  <si>
    <t>Marital Status</t>
  </si>
  <si>
    <t xml:space="preserve">    Males 15 years and over</t>
  </si>
  <si>
    <t>Never married</t>
  </si>
  <si>
    <t>Now married, except separated</t>
  </si>
  <si>
    <t>Searatead</t>
  </si>
  <si>
    <t>Widowed</t>
  </si>
  <si>
    <t>Divorced</t>
  </si>
  <si>
    <t xml:space="preserve">    Females 15 years and over</t>
  </si>
  <si>
    <t>Table 4. Birthplace by Island, CNMI:  1990</t>
  </si>
  <si>
    <t>Birthplace</t>
  </si>
  <si>
    <t xml:space="preserve">     All peraons</t>
  </si>
  <si>
    <t>Northern Mariana Islands</t>
  </si>
  <si>
    <t>Guam</t>
  </si>
  <si>
    <t>Palau</t>
  </si>
  <si>
    <t>Federated States of Micronesia</t>
  </si>
  <si>
    <t xml:space="preserve">   Chuuk</t>
  </si>
  <si>
    <t xml:space="preserve">   Kosrae</t>
  </si>
  <si>
    <t xml:space="preserve">   Pohnpei</t>
  </si>
  <si>
    <t xml:space="preserve">   Yap</t>
  </si>
  <si>
    <t>Marshall Islands</t>
  </si>
  <si>
    <t>Other Pacific Islands</t>
  </si>
  <si>
    <t>Asia</t>
  </si>
  <si>
    <t xml:space="preserve">   Japan</t>
  </si>
  <si>
    <t xml:space="preserve">   Korea</t>
  </si>
  <si>
    <t xml:space="preserve">   China</t>
  </si>
  <si>
    <t xml:space="preserve">   Philippines</t>
  </si>
  <si>
    <t xml:space="preserve">   Taiwan</t>
  </si>
  <si>
    <t xml:space="preserve">   Vietanem</t>
  </si>
  <si>
    <t xml:space="preserve">   Other Asia</t>
  </si>
  <si>
    <t>United States</t>
  </si>
  <si>
    <t xml:space="preserve">   California</t>
  </si>
  <si>
    <t xml:space="preserve">   Hawaii</t>
  </si>
  <si>
    <t>Elsewhere</t>
  </si>
  <si>
    <t xml:space="preserve">     Males</t>
  </si>
  <si>
    <t xml:space="preserve">     Females</t>
  </si>
  <si>
    <t>Table 5. Citizenship by Island, CNMI:  1990</t>
  </si>
  <si>
    <t>Citizenship</t>
  </si>
  <si>
    <t>Citizen or National</t>
  </si>
  <si>
    <t xml:space="preserve">    Born in this Area</t>
  </si>
  <si>
    <t xml:space="preserve">    Born in US or other US Area</t>
  </si>
  <si>
    <t xml:space="preserve">    Born abroad, US parents</t>
  </si>
  <si>
    <t xml:space="preserve">    Naturalized citizen</t>
  </si>
  <si>
    <t>Not a citizen or national</t>
  </si>
  <si>
    <t xml:space="preserve">    Permanent residence</t>
  </si>
  <si>
    <t xml:space="preserve">    Temporary residence</t>
  </si>
  <si>
    <t xml:space="preserve">       Males</t>
  </si>
  <si>
    <t>Table 6. Year of Entry by Island, CNMI:  1990</t>
  </si>
  <si>
    <t>Year of entry</t>
  </si>
  <si>
    <t xml:space="preserve">      All persons</t>
  </si>
  <si>
    <t>Born in this Area</t>
  </si>
  <si>
    <t>Born outside this Area</t>
  </si>
  <si>
    <t xml:space="preserve">   1989 or 1990</t>
  </si>
  <si>
    <t xml:space="preserve">   1987 or 1988</t>
  </si>
  <si>
    <t xml:space="preserve">   1985 or 1986</t>
  </si>
  <si>
    <t xml:space="preserve">   1980 to 1984</t>
  </si>
  <si>
    <t xml:space="preserve">   1975 to 1979</t>
  </si>
  <si>
    <t xml:space="preserve">   1970 to 1974</t>
  </si>
  <si>
    <t xml:space="preserve">   1960 to 1969</t>
  </si>
  <si>
    <t xml:space="preserve">   Before 1960</t>
  </si>
  <si>
    <t>Table 7. Mother's Birthplace by Island, CNMI:  1990</t>
  </si>
  <si>
    <t>Mother's Birthplace</t>
  </si>
  <si>
    <t>Table 8. Father's Birthplace by Island, CNMI:  1990</t>
  </si>
  <si>
    <t>Table 9. Ethnic Origin by Island, CNMI:  1990</t>
  </si>
  <si>
    <t>Ethnic origin</t>
  </si>
  <si>
    <t>Single ethnic group</t>
  </si>
  <si>
    <t xml:space="preserve">   Chamorro</t>
  </si>
  <si>
    <t xml:space="preserve">   Carolinian</t>
  </si>
  <si>
    <t xml:space="preserve">   Palauan</t>
  </si>
  <si>
    <t xml:space="preserve">   Chuukese</t>
  </si>
  <si>
    <t xml:space="preserve">   Kosraean</t>
  </si>
  <si>
    <t xml:space="preserve">   Marshallese</t>
  </si>
  <si>
    <t xml:space="preserve">   Pohnpeian</t>
  </si>
  <si>
    <t xml:space="preserve">   Yapese</t>
  </si>
  <si>
    <t xml:space="preserve">   Other Pacific Islands</t>
  </si>
  <si>
    <t xml:space="preserve">   Asian</t>
  </si>
  <si>
    <t xml:space="preserve">      Chinese</t>
  </si>
  <si>
    <t xml:space="preserve">      Filipino</t>
  </si>
  <si>
    <t xml:space="preserve">      Japanese</t>
  </si>
  <si>
    <t xml:space="preserve">      Korean</t>
  </si>
  <si>
    <t xml:space="preserve">      Other Asian</t>
  </si>
  <si>
    <t xml:space="preserve">   White</t>
  </si>
  <si>
    <t xml:space="preserve">   Black</t>
  </si>
  <si>
    <t xml:space="preserve">   Other single ethnic group</t>
  </si>
  <si>
    <t>Multiple ethnic groups</t>
  </si>
  <si>
    <t xml:space="preserve">   Carolinian and other</t>
  </si>
  <si>
    <t xml:space="preserve">   Chamorro and other</t>
  </si>
  <si>
    <t>Not reported</t>
  </si>
  <si>
    <t xml:space="preserve">      Females</t>
  </si>
  <si>
    <t>Table 10. Residence in 1985 by Island, CNMI:  1990</t>
  </si>
  <si>
    <t>Residence in 1985</t>
  </si>
  <si>
    <t xml:space="preserve">    Persons 5 years and over</t>
  </si>
  <si>
    <t>Same house in this Area in 1985</t>
  </si>
  <si>
    <t xml:space="preserve">              Percent</t>
  </si>
  <si>
    <t>Different house in this Area</t>
  </si>
  <si>
    <t xml:space="preserve">   Same municipality</t>
  </si>
  <si>
    <t xml:space="preserve">   Different municipality</t>
  </si>
  <si>
    <t>Outside this Area in 1985</t>
  </si>
  <si>
    <t xml:space="preserve">   Guam</t>
  </si>
  <si>
    <t xml:space="preserve">   Palau</t>
  </si>
  <si>
    <t xml:space="preserve">   FSM</t>
  </si>
  <si>
    <t xml:space="preserve">      Chuuk</t>
  </si>
  <si>
    <t xml:space="preserve">      Kosrae</t>
  </si>
  <si>
    <t xml:space="preserve">      Pohnpei</t>
  </si>
  <si>
    <t xml:space="preserve">      Yap</t>
  </si>
  <si>
    <t xml:space="preserve">   Marshall Islands</t>
  </si>
  <si>
    <t xml:space="preserve">   Asia</t>
  </si>
  <si>
    <t xml:space="preserve">      Japan</t>
  </si>
  <si>
    <t xml:space="preserve">      Korea</t>
  </si>
  <si>
    <t xml:space="preserve">      china</t>
  </si>
  <si>
    <t xml:space="preserve">      Philippines</t>
  </si>
  <si>
    <t xml:space="preserve">      Taiwan</t>
  </si>
  <si>
    <t xml:space="preserve">      Vietnam</t>
  </si>
  <si>
    <t xml:space="preserve">      Other Asia</t>
  </si>
  <si>
    <t xml:space="preserve">   United States</t>
  </si>
  <si>
    <t xml:space="preserve">   Elsewhere</t>
  </si>
  <si>
    <t>Table 11. Language Spoken at Home by Island, CNMI:  1990</t>
  </si>
  <si>
    <t>Language Spoken at Home</t>
  </si>
  <si>
    <t xml:space="preserve">      Persons 5 years and over</t>
  </si>
  <si>
    <t>Speak only English at home</t>
  </si>
  <si>
    <t>Speak language other than English at home</t>
  </si>
  <si>
    <t xml:space="preserve">    Chamorro</t>
  </si>
  <si>
    <t xml:space="preserve">    Carolinian</t>
  </si>
  <si>
    <t xml:space="preserve">    Palauan</t>
  </si>
  <si>
    <t xml:space="preserve">    Chuukese</t>
  </si>
  <si>
    <t xml:space="preserve">     Kosraean</t>
  </si>
  <si>
    <t xml:space="preserve">    Marshallese</t>
  </si>
  <si>
    <t xml:space="preserve">    Pohnpeian</t>
  </si>
  <si>
    <t xml:space="preserve">    Yapese</t>
  </si>
  <si>
    <t xml:space="preserve">    Other Pacific Islander Language</t>
  </si>
  <si>
    <t xml:space="preserve">    Asian languages</t>
  </si>
  <si>
    <t xml:space="preserve">        Chinese</t>
  </si>
  <si>
    <t xml:space="preserve">       Japanese</t>
  </si>
  <si>
    <t xml:space="preserve">        Korean</t>
  </si>
  <si>
    <t xml:space="preserve">        Philippines lang</t>
  </si>
  <si>
    <t xml:space="preserve">        Other Asian languages</t>
  </si>
  <si>
    <t xml:space="preserve">    Other languages</t>
  </si>
  <si>
    <t xml:space="preserve">       Females</t>
  </si>
  <si>
    <t>Table 12. Frequency of English Use by Island, CNMI:  1990</t>
  </si>
  <si>
    <t>Frequency of English Use</t>
  </si>
  <si>
    <t xml:space="preserve">         Persons 5 years and over</t>
  </si>
  <si>
    <t xml:space="preserve">             Percent</t>
  </si>
  <si>
    <t>Speak other language at home</t>
  </si>
  <si>
    <t xml:space="preserve">    More frequently than English</t>
  </si>
  <si>
    <t xml:space="preserve">    Both equally often</t>
  </si>
  <si>
    <t xml:space="preserve">    Less frequently than English</t>
  </si>
  <si>
    <t xml:space="preserve">    Does not speak English</t>
  </si>
  <si>
    <t xml:space="preserve">          Males</t>
  </si>
  <si>
    <t xml:space="preserve">         Females</t>
  </si>
  <si>
    <t xml:space="preserve">         Persons 5 to 17 years</t>
  </si>
  <si>
    <t>Table 13. School Attendance by Island, CNMI:  1990</t>
  </si>
  <si>
    <t>School Attendance</t>
  </si>
  <si>
    <t xml:space="preserve">     Persons 3 years and over and enrolled</t>
  </si>
  <si>
    <t>Preprimary school</t>
  </si>
  <si>
    <t xml:space="preserve">   Public school</t>
  </si>
  <si>
    <t>Elementary school (Grades 1 to 8)</t>
  </si>
  <si>
    <t>High school (grades 9 to 12)</t>
  </si>
  <si>
    <t>College</t>
  </si>
  <si>
    <t xml:space="preserve">     Males 3 years and over and enrolled</t>
  </si>
  <si>
    <t xml:space="preserve">     Females 3 years and over and enrolled</t>
  </si>
  <si>
    <t>Table 14. Educational Attainment by Island, CNMI:  1990</t>
  </si>
  <si>
    <t>Educational Attainment</t>
  </si>
  <si>
    <t xml:space="preserve">       Persons 25 years and over</t>
  </si>
  <si>
    <t>None</t>
  </si>
  <si>
    <t>Elemenary:</t>
  </si>
  <si>
    <t>1 to 4 years</t>
  </si>
  <si>
    <t>5 and 6 years</t>
  </si>
  <si>
    <t>7 years</t>
  </si>
  <si>
    <t>8 years</t>
  </si>
  <si>
    <t>High school:</t>
  </si>
  <si>
    <t>1 year</t>
  </si>
  <si>
    <t>2 years</t>
  </si>
  <si>
    <t>3 years</t>
  </si>
  <si>
    <t>4 years, no diploma</t>
  </si>
  <si>
    <t>High school graduate, inlc equivalency</t>
  </si>
  <si>
    <t>Some college, no degree</t>
  </si>
  <si>
    <t>Associate degree, occupational program</t>
  </si>
  <si>
    <t>Associate degree, academic program</t>
  </si>
  <si>
    <t>Bachelor's degree</t>
  </si>
  <si>
    <t>Graduate or professional degree</t>
  </si>
  <si>
    <t>Percent high school graduate or higher</t>
  </si>
  <si>
    <t>Percent Bachelor's Degree or higher</t>
  </si>
  <si>
    <t xml:space="preserve">     Persons 18 to 24 years</t>
  </si>
  <si>
    <t xml:space="preserve">     Persons 25 to 34 years</t>
  </si>
  <si>
    <t>Percent some college or higher</t>
  </si>
  <si>
    <t>Percent Bachelor's degree or higher</t>
  </si>
  <si>
    <t xml:space="preserve">       Males 25 years and over</t>
  </si>
  <si>
    <t>Literacy and VoEd</t>
  </si>
  <si>
    <t xml:space="preserve">       Females 25 years and over</t>
  </si>
  <si>
    <t>Table 15. Literacy and Vocational Training by Island, CNMI:  1990</t>
  </si>
  <si>
    <t>Literacy and Vocational training</t>
  </si>
  <si>
    <t xml:space="preserve">       Persons 10 years and over</t>
  </si>
  <si>
    <t>Can read and write in any language</t>
  </si>
  <si>
    <t>Cannot read and write</t>
  </si>
  <si>
    <t xml:space="preserve">       Males 10 years and over</t>
  </si>
  <si>
    <t xml:space="preserve">       Females 10 years and over</t>
  </si>
  <si>
    <t>VOCATIONAL TRAINING</t>
  </si>
  <si>
    <t xml:space="preserve">     Persons 16 to 64 years</t>
  </si>
  <si>
    <t>Completed requirements for a program</t>
  </si>
  <si>
    <t xml:space="preserve">    In this Area</t>
  </si>
  <si>
    <t xml:space="preserve">    Not in this Area</t>
  </si>
  <si>
    <t>Did not complete requirements for a program</t>
  </si>
  <si>
    <t xml:space="preserve">     Males 16 to 64 years</t>
  </si>
  <si>
    <t xml:space="preserve">     Females 16 to 64 years</t>
  </si>
  <si>
    <t>Table 16. Disability by Island, CNMI:  1990</t>
  </si>
  <si>
    <t>Disability</t>
  </si>
  <si>
    <t xml:space="preserve">     Civilian noninstitutional persons 16 to 64 years</t>
  </si>
  <si>
    <t>With a mobility or self-care limitation</t>
  </si>
  <si>
    <t xml:space="preserve">   With a mobility limitation</t>
  </si>
  <si>
    <t xml:space="preserve">      In labor force</t>
  </si>
  <si>
    <t xml:space="preserve">   With a self-care limitation</t>
  </si>
  <si>
    <t>With a work disability</t>
  </si>
  <si>
    <t xml:space="preserve">   Prevented from working</t>
  </si>
  <si>
    <t>No work disability</t>
  </si>
  <si>
    <t xml:space="preserve">     Civilian noninstitutional Males 16 to 64 years</t>
  </si>
  <si>
    <t xml:space="preserve">     Civilian noninstitutional Females 16 to 64 years</t>
  </si>
  <si>
    <t xml:space="preserve">      Civilian noninstitutional persons 65 years and over</t>
  </si>
  <si>
    <t xml:space="preserve">      Civilian noninstitutional Males 65 years and over</t>
  </si>
  <si>
    <t xml:space="preserve">      Civilian noninstitutional Females 65 years and over</t>
  </si>
  <si>
    <t>Table 17. Veteran's Status by Island, CNMI:  1990</t>
  </si>
  <si>
    <t>Veteran's Status</t>
  </si>
  <si>
    <t xml:space="preserve">      Persons 16 years and over</t>
  </si>
  <si>
    <t>Now on active duty</t>
  </si>
  <si>
    <t>On active duty in the past, but not now</t>
  </si>
  <si>
    <t>Never on active duty</t>
  </si>
  <si>
    <t xml:space="preserve">   In Reserves or National Guard now</t>
  </si>
  <si>
    <t xml:space="preserve">   In Reserves or National Guard in the past, but not now</t>
  </si>
  <si>
    <t xml:space="preserve">   Never served</t>
  </si>
  <si>
    <t>PERIOD OF SERVICE</t>
  </si>
  <si>
    <t xml:space="preserve">      Civilian veterans 16 years and over</t>
  </si>
  <si>
    <t>May 1975 or later service</t>
  </si>
  <si>
    <t xml:space="preserve">   September 1980 or later service only</t>
  </si>
  <si>
    <t xml:space="preserve">      Served 2 or more years</t>
  </si>
  <si>
    <t>Veitname era, no Korean conflict</t>
  </si>
  <si>
    <t>Vietnam era and Korean conflict</t>
  </si>
  <si>
    <t>February 1955 to July 1964 only</t>
  </si>
  <si>
    <t>Korean conflict, no WW II</t>
  </si>
  <si>
    <t>Korean conflist and WW II</t>
  </si>
  <si>
    <t>World War II, no Korean conflict</t>
  </si>
  <si>
    <t>Other</t>
  </si>
  <si>
    <t>LENGTH OF SERVICE</t>
  </si>
  <si>
    <t xml:space="preserve">     Civilian veterans 16 years and over</t>
  </si>
  <si>
    <t>Less than 2 years</t>
  </si>
  <si>
    <t>2 to 10 years</t>
  </si>
  <si>
    <t>11 to 19 years</t>
  </si>
  <si>
    <t>20 or more years</t>
  </si>
  <si>
    <t>MILITARY BENEFITS</t>
  </si>
  <si>
    <t>Receiving military benefits</t>
  </si>
  <si>
    <t>Not receiving military benefits</t>
  </si>
  <si>
    <t>MILITARY DEPENDENCY</t>
  </si>
  <si>
    <t xml:space="preserve">       All persons</t>
  </si>
  <si>
    <t>In Armed Forces</t>
  </si>
  <si>
    <t>Military dependent</t>
  </si>
  <si>
    <t xml:space="preserve">   Of active-duty member</t>
  </si>
  <si>
    <t xml:space="preserve">   Other dependent</t>
  </si>
  <si>
    <t>Other civilians</t>
  </si>
  <si>
    <t>Table 18. Labor Force Status by Island, CNMI:  1990</t>
  </si>
  <si>
    <t>Labor Force Status</t>
  </si>
  <si>
    <t xml:space="preserve">            Persons 16 years and over</t>
  </si>
  <si>
    <t>In labor force</t>
  </si>
  <si>
    <t xml:space="preserve">               Percent of persons 16+ years</t>
  </si>
  <si>
    <t xml:space="preserve">   Armed forces</t>
  </si>
  <si>
    <t xml:space="preserve">   Civilian labor force</t>
  </si>
  <si>
    <t xml:space="preserve">      Employed</t>
  </si>
  <si>
    <t xml:space="preserve">            Also did subsistence activity</t>
  </si>
  <si>
    <t xml:space="preserve">        At work </t>
  </si>
  <si>
    <t xml:space="preserve">           35 hours or more</t>
  </si>
  <si>
    <t xml:space="preserve">      Unemployed</t>
  </si>
  <si>
    <t xml:space="preserve">               Percent of labor force</t>
  </si>
  <si>
    <t>Not in labor force</t>
  </si>
  <si>
    <t xml:space="preserve">   Subsistence activity only</t>
  </si>
  <si>
    <t xml:space="preserve">            Males 16 years and over</t>
  </si>
  <si>
    <t xml:space="preserve">            Females 16 years and over</t>
  </si>
  <si>
    <t>With own children under 6 years</t>
  </si>
  <si>
    <t xml:space="preserve">   In labor force</t>
  </si>
  <si>
    <t>With own children 6 to 17 years only</t>
  </si>
  <si>
    <t xml:space="preserve">        Own children under 6 living with both parents</t>
  </si>
  <si>
    <t>Both parents in labor force</t>
  </si>
  <si>
    <t xml:space="preserve">        Own children under 6 living with one parent</t>
  </si>
  <si>
    <t>Parent in the labor force</t>
  </si>
  <si>
    <t xml:space="preserve">       Pers 16 to 19 years</t>
  </si>
  <si>
    <t>Not enrolled in school, includess Armed Forces</t>
  </si>
  <si>
    <t xml:space="preserve">   High school graduate, includes Armed Forces</t>
  </si>
  <si>
    <t xml:space="preserve">       Emplyed, civilian</t>
  </si>
  <si>
    <t xml:space="preserve">       Unemployed, civilian</t>
  </si>
  <si>
    <t xml:space="preserve">       Not in labor force</t>
  </si>
  <si>
    <t xml:space="preserve">   Not High school graduate, includes Armed Forces</t>
  </si>
  <si>
    <t>Table 19. Work Status in 1989 by Island, CNMI:  1990</t>
  </si>
  <si>
    <t>Work Status in 1989</t>
  </si>
  <si>
    <t xml:space="preserve">       Persons 16 uears and over</t>
  </si>
  <si>
    <t>Worked in 1989</t>
  </si>
  <si>
    <t xml:space="preserve">      50 to 52 weeks</t>
  </si>
  <si>
    <t xml:space="preserve">      40 to 49 weeks</t>
  </si>
  <si>
    <t xml:space="preserve">      27 to 39 weeks</t>
  </si>
  <si>
    <t xml:space="preserve">      14 to 26 weeks</t>
  </si>
  <si>
    <t xml:space="preserve">      1 to 13 weeks</t>
  </si>
  <si>
    <t xml:space="preserve">   Usually worked 35+ hours per week</t>
  </si>
  <si>
    <t xml:space="preserve">   Usually worked 1 to 34 hrs per week</t>
  </si>
  <si>
    <t>Did not work in 1989</t>
  </si>
  <si>
    <t xml:space="preserve">       Males 16 uears and over</t>
  </si>
  <si>
    <t xml:space="preserve">       Females 16 uears and over</t>
  </si>
  <si>
    <t>WORKERS IN FAMILY IN 1989</t>
  </si>
  <si>
    <t xml:space="preserve">       Families</t>
  </si>
  <si>
    <t>No workers</t>
  </si>
  <si>
    <t>2 or more workers</t>
  </si>
  <si>
    <t>Table 20. Occupation by Island, CNMI:  1990</t>
  </si>
  <si>
    <t>Occupation</t>
  </si>
  <si>
    <t xml:space="preserve">       Employed persons 16 years and over</t>
  </si>
  <si>
    <t xml:space="preserve">Managerial and professional specialty </t>
  </si>
  <si>
    <t xml:space="preserve">   Executive, adminsitrative and managerial</t>
  </si>
  <si>
    <t xml:space="preserve">      Managerial related</t>
  </si>
  <si>
    <t xml:space="preserve">   Professional specailty</t>
  </si>
  <si>
    <t xml:space="preserve">      Teachers, librarians, and counselors</t>
  </si>
  <si>
    <t>Techincal, sales, administrative support</t>
  </si>
  <si>
    <t xml:space="preserve">   Health technologists and technicians</t>
  </si>
  <si>
    <t xml:space="preserve">   Technologists and technicians except health</t>
  </si>
  <si>
    <t xml:space="preserve">   Sales occupations</t>
  </si>
  <si>
    <t xml:space="preserve">   Administrative support</t>
  </si>
  <si>
    <t xml:space="preserve">      Secrtetaries, stenographers, typists</t>
  </si>
  <si>
    <t>Service occupations</t>
  </si>
  <si>
    <t xml:space="preserve">   Private household</t>
  </si>
  <si>
    <t xml:space="preserve">   Protective service</t>
  </si>
  <si>
    <t xml:space="preserve">   Other service</t>
  </si>
  <si>
    <t xml:space="preserve">      Food preparation and service</t>
  </si>
  <si>
    <t xml:space="preserve">      Health service</t>
  </si>
  <si>
    <t xml:space="preserve">      Cleaning and building service</t>
  </si>
  <si>
    <t xml:space="preserve">      Peronal service</t>
  </si>
  <si>
    <t>Farming, forestry, and dishing</t>
  </si>
  <si>
    <t>Precision production, craft, and repair</t>
  </si>
  <si>
    <t xml:space="preserve">   Mechanics and repairers</t>
  </si>
  <si>
    <t xml:space="preserve">   Construcion</t>
  </si>
  <si>
    <t xml:space="preserve">   Extractive</t>
  </si>
  <si>
    <t xml:space="preserve">   Precision production</t>
  </si>
  <si>
    <t>Operators, fabricators. Laborers</t>
  </si>
  <si>
    <t xml:space="preserve">   Machine operators, assemblers and inspectors</t>
  </si>
  <si>
    <t xml:space="preserve">   Transport and material moving</t>
  </si>
  <si>
    <t xml:space="preserve">   Handlers, cleaners, helpers</t>
  </si>
  <si>
    <t xml:space="preserve">       Employed males 16 years and over</t>
  </si>
  <si>
    <t xml:space="preserve">       Employed females 16 years and over</t>
  </si>
  <si>
    <t>Table 21. Class of Worker by Island, CNMI:  1990</t>
  </si>
  <si>
    <t>Class of Worker</t>
  </si>
  <si>
    <t xml:space="preserve">      Employed persons 16 years and over</t>
  </si>
  <si>
    <t>Private for profit wage and salary workers</t>
  </si>
  <si>
    <t>Private non-for-profit wage and salary workers</t>
  </si>
  <si>
    <t>Local or territorial government workers</t>
  </si>
  <si>
    <t>Federal government workers</t>
  </si>
  <si>
    <t>Self-employed workers</t>
  </si>
  <si>
    <t>Unpaid family workers</t>
  </si>
  <si>
    <t xml:space="preserve">      Employed Males 16 years and over</t>
  </si>
  <si>
    <t xml:space="preserve">      Employed Females 16 years and over</t>
  </si>
  <si>
    <t>Table 22. Industry by Island, CNMI:  1990</t>
  </si>
  <si>
    <t>Industry</t>
  </si>
  <si>
    <t>Agriculture</t>
  </si>
  <si>
    <t>Forestry and fidheries</t>
  </si>
  <si>
    <t>Mining</t>
  </si>
  <si>
    <t>Construction</t>
  </si>
  <si>
    <t>Manufacturing</t>
  </si>
  <si>
    <t xml:space="preserve">   Nondurable goods</t>
  </si>
  <si>
    <t xml:space="preserve">      Food and kindred products</t>
  </si>
  <si>
    <t xml:space="preserve">      Textile mill products</t>
  </si>
  <si>
    <t xml:space="preserve">      Apparel</t>
  </si>
  <si>
    <t xml:space="preserve">      Printing, publishing</t>
  </si>
  <si>
    <t xml:space="preserve">      Patroleum and coal</t>
  </si>
  <si>
    <t xml:space="preserve">      Rubber and plactisc</t>
  </si>
  <si>
    <t xml:space="preserve">      Leather</t>
  </si>
  <si>
    <t xml:space="preserve">      Other nondurable</t>
  </si>
  <si>
    <t xml:space="preserve">   Durable goods</t>
  </si>
  <si>
    <t xml:space="preserve">      Lumber and wood</t>
  </si>
  <si>
    <t xml:space="preserve">      Stone, clay</t>
  </si>
  <si>
    <t xml:space="preserve">      Metal</t>
  </si>
  <si>
    <t xml:space="preserve">      Machinery and transport equipment</t>
  </si>
  <si>
    <t xml:space="preserve">      Professional and photo equip</t>
  </si>
  <si>
    <t xml:space="preserve">      Other durable</t>
  </si>
  <si>
    <t>Transport, communication</t>
  </si>
  <si>
    <t xml:space="preserve">   Transportation</t>
  </si>
  <si>
    <t xml:space="preserve">      Bus service</t>
  </si>
  <si>
    <t xml:space="preserve">      Taxi service</t>
  </si>
  <si>
    <t xml:space="preserve">   Communications</t>
  </si>
  <si>
    <t xml:space="preserve">   Utilities</t>
  </si>
  <si>
    <t>Wholesale trade</t>
  </si>
  <si>
    <t>Retail trade</t>
  </si>
  <si>
    <t xml:space="preserve">   Eating and drinking places</t>
  </si>
  <si>
    <t>Finance, insurance and reaql estate</t>
  </si>
  <si>
    <t>Business services</t>
  </si>
  <si>
    <t>Repari services</t>
  </si>
  <si>
    <t>Personal serivces</t>
  </si>
  <si>
    <t xml:space="preserve">      Hotels and motels</t>
  </si>
  <si>
    <t>Entertainment and recreation</t>
  </si>
  <si>
    <t>Professional</t>
  </si>
  <si>
    <t xml:space="preserve">   Health services</t>
  </si>
  <si>
    <t xml:space="preserve">   Legal</t>
  </si>
  <si>
    <t xml:space="preserve">   Educational services</t>
  </si>
  <si>
    <t xml:space="preserve">   Engineering and architecture</t>
  </si>
  <si>
    <t xml:space="preserve">   Other professional</t>
  </si>
  <si>
    <t>Public administration</t>
  </si>
  <si>
    <t>Table 23.  Commuting by Island, CNMI:  1990</t>
  </si>
  <si>
    <t>Commuting</t>
  </si>
  <si>
    <t>MEANS OF TRANSPORT TO WORK</t>
  </si>
  <si>
    <t xml:space="preserve">      Workers 16 years and over</t>
  </si>
  <si>
    <t>Car, truck of private van/bus</t>
  </si>
  <si>
    <t xml:space="preserve">   Drive alone</t>
  </si>
  <si>
    <t xml:space="preserve">   Carpooled</t>
  </si>
  <si>
    <t xml:space="preserve">      2 person carpool</t>
  </si>
  <si>
    <t xml:space="preserve">      3 persons</t>
  </si>
  <si>
    <t xml:space="preserve">      4 persons</t>
  </si>
  <si>
    <t xml:space="preserve">      5 persons</t>
  </si>
  <si>
    <t xml:space="preserve">      6 perons</t>
  </si>
  <si>
    <t xml:space="preserve">      7 to 9 persons</t>
  </si>
  <si>
    <t xml:space="preserve">      10 or more persons</t>
  </si>
  <si>
    <t>Public van/bus</t>
  </si>
  <si>
    <t>Boat</t>
  </si>
  <si>
    <t>Taxicab</t>
  </si>
  <si>
    <t>Motorcycle</t>
  </si>
  <si>
    <t>Bicycle</t>
  </si>
  <si>
    <t>Walked</t>
  </si>
  <si>
    <t>Other method</t>
  </si>
  <si>
    <t>Worked at home</t>
  </si>
  <si>
    <t>TRAVEL TIME TO WORK</t>
  </si>
  <si>
    <t xml:space="preserve">       Workers 16 years and over</t>
  </si>
  <si>
    <t>Did not work at home</t>
  </si>
  <si>
    <t xml:space="preserve">   Less than 5 minutes</t>
  </si>
  <si>
    <t xml:space="preserve">   5 to 9 minutes</t>
  </si>
  <si>
    <t xml:space="preserve">   10 to 14 minutes</t>
  </si>
  <si>
    <t xml:space="preserve">   15 to 19 minutes</t>
  </si>
  <si>
    <t xml:space="preserve">   20 to 24 minutes</t>
  </si>
  <si>
    <t xml:space="preserve">   25 to 29 minutes</t>
  </si>
  <si>
    <t xml:space="preserve">   30 to 34 minutes</t>
  </si>
  <si>
    <t xml:space="preserve">   35 to 39 minutes</t>
  </si>
  <si>
    <t xml:space="preserve">   40 to 44 minutes</t>
  </si>
  <si>
    <t xml:space="preserve">   45 to 59 minutes</t>
  </si>
  <si>
    <t xml:space="preserve">   60 to 89 minutes</t>
  </si>
  <si>
    <t xml:space="preserve">   90 minutes or more</t>
  </si>
  <si>
    <t xml:space="preserve">   Mean (minutes)</t>
  </si>
  <si>
    <t>DEPARTURE TIME</t>
  </si>
  <si>
    <t xml:space="preserve">         Workers 16 years and over</t>
  </si>
  <si>
    <t xml:space="preserve">   12:00 am to 4:59 am</t>
  </si>
  <si>
    <t xml:space="preserve">   5:00 am to 5:59 am</t>
  </si>
  <si>
    <t xml:space="preserve">   6:00 am to 6:29 am</t>
  </si>
  <si>
    <t xml:space="preserve">   6:30 am to 6:59 am</t>
  </si>
  <si>
    <t xml:space="preserve">   7:00 am to 7:29 am</t>
  </si>
  <si>
    <t xml:space="preserve">   7:30 am to 7:59 am</t>
  </si>
  <si>
    <t xml:space="preserve">   8:00 am to 8:29 am</t>
  </si>
  <si>
    <t xml:space="preserve">   8:30 am to 8:59 am</t>
  </si>
  <si>
    <t xml:space="preserve">   9:00 am to 12:59 pm</t>
  </si>
  <si>
    <t xml:space="preserve">   1:00 pm to 3:59 pm</t>
  </si>
  <si>
    <t xml:space="preserve">   4:00 pm to 11:59 pm</t>
  </si>
  <si>
    <t>Table 24. Income in 1989 by Island, CNMI:  1990</t>
  </si>
  <si>
    <t>Income in 1989</t>
  </si>
  <si>
    <t xml:space="preserve">        Households</t>
  </si>
  <si>
    <t>Less than $2,500</t>
  </si>
  <si>
    <t>$2,500 to $4,999</t>
  </si>
  <si>
    <t>$5,000 to $9,999</t>
  </si>
  <si>
    <t>$10,000 to $14,999</t>
  </si>
  <si>
    <t>$15,000 to $19,999</t>
  </si>
  <si>
    <t>$20,000 to $24,999</t>
  </si>
  <si>
    <t>$25,000 to $34,999</t>
  </si>
  <si>
    <t>$35,000 to $49,999</t>
  </si>
  <si>
    <t>$50,000 to $74,999</t>
  </si>
  <si>
    <t>$75,000 or more</t>
  </si>
  <si>
    <t>Median (dollars)</t>
  </si>
  <si>
    <t>Mean (dollars)</t>
  </si>
  <si>
    <t xml:space="preserve">      Males 15 years and over, with income</t>
  </si>
  <si>
    <t xml:space="preserve">          Median (dollars)</t>
  </si>
  <si>
    <t>Percent year-round full-time workers</t>
  </si>
  <si>
    <t xml:space="preserve">   Median (dollars)</t>
  </si>
  <si>
    <t xml:space="preserve">      Females 15 years and over, with income</t>
  </si>
  <si>
    <t>Per capita income (dollars)</t>
  </si>
  <si>
    <t xml:space="preserve">   Persons in household (dollars)</t>
  </si>
  <si>
    <t>INCOME BY TYPE IN 1989</t>
  </si>
  <si>
    <t xml:space="preserve">       Households</t>
  </si>
  <si>
    <t>With earnings</t>
  </si>
  <si>
    <t xml:space="preserve">      Mean earnings (dollars)</t>
  </si>
  <si>
    <t xml:space="preserve">   With wage or salary income</t>
  </si>
  <si>
    <t xml:space="preserve">      Mean wage or salary income (dollars)</t>
  </si>
  <si>
    <t xml:space="preserve">   With self-employment income</t>
  </si>
  <si>
    <t xml:space="preserve">      Mean self-employment income (dollars)</t>
  </si>
  <si>
    <t>With interest, dividend or net rental income</t>
  </si>
  <si>
    <t xml:space="preserve">      Mean (dollars)</t>
  </si>
  <si>
    <t>With Socical Security Income</t>
  </si>
  <si>
    <t>With public assistance income</t>
  </si>
  <si>
    <t>With retirement income</t>
  </si>
  <si>
    <t>With remittance income</t>
  </si>
  <si>
    <t>With other income</t>
  </si>
  <si>
    <t>Table 25. Income Characteristics by Island, CNMI:  1990</t>
  </si>
  <si>
    <t>Income Characteristics</t>
  </si>
  <si>
    <t>MEDIAN INCOME IN 1989 BY SELECTED CHARACTERISTICS</t>
  </si>
  <si>
    <t>Family type and presence of own children</t>
  </si>
  <si>
    <t xml:space="preserve">      Families (dollars)</t>
  </si>
  <si>
    <t>With own children under 18 years (dollars)</t>
  </si>
  <si>
    <t xml:space="preserve">   With own children under 6 years (dollars)</t>
  </si>
  <si>
    <t xml:space="preserve">      Married couple Families (dollars)</t>
  </si>
  <si>
    <t xml:space="preserve">      Female householder, no husband present (dollars)</t>
  </si>
  <si>
    <t>Wrokers in family in 1989</t>
  </si>
  <si>
    <t>No workers (dollars)</t>
  </si>
  <si>
    <t>1 worker (dollars)</t>
  </si>
  <si>
    <t>2 or more workers (dollars)</t>
  </si>
  <si>
    <t xml:space="preserve">   Husband and wife worked (dollars)</t>
  </si>
  <si>
    <t>Educational attainment of Householder</t>
  </si>
  <si>
    <t>Not a high school graduate (dollars)</t>
  </si>
  <si>
    <t>High school graduate (dollars)</t>
  </si>
  <si>
    <t>Bachelor's Degree (dollars)</t>
  </si>
  <si>
    <t>Doctorate or professioanl degree (dollars)</t>
  </si>
  <si>
    <t>Table 26. Poverty Characteristics by Island, CNMI:  1990</t>
  </si>
  <si>
    <t>Poverty characteristics</t>
  </si>
  <si>
    <t xml:space="preserve">         Families</t>
  </si>
  <si>
    <t>With related children under 18 years</t>
  </si>
  <si>
    <t xml:space="preserve">   With related children 5 to 17 years</t>
  </si>
  <si>
    <t xml:space="preserve">         Married-couple Families</t>
  </si>
  <si>
    <t xml:space="preserve">         Female householder, no husband present</t>
  </si>
  <si>
    <t>Householder 675 years and over</t>
  </si>
  <si>
    <t xml:space="preserve">    Household 75 years and over</t>
  </si>
  <si>
    <t xml:space="preserve">     Unrelated individuals for whom poverty determined</t>
  </si>
  <si>
    <t>Non-family householder</t>
  </si>
  <si>
    <t>Persons 65 years and over</t>
  </si>
  <si>
    <t xml:space="preserve">    Persons for whom poverty status determined</t>
  </si>
  <si>
    <t>INCOME IN 1989 BELOW POVERTY LEVEL</t>
  </si>
  <si>
    <t xml:space="preserve">              Percent below poverty level</t>
  </si>
  <si>
    <t xml:space="preserve">         Percent</t>
  </si>
  <si>
    <t>RATIO OF INCOME TO POV ERTY LEVEL</t>
  </si>
  <si>
    <t>Persons below 50 percent of poverty level</t>
  </si>
  <si>
    <t>Persons below 125 percent of poverty level</t>
  </si>
  <si>
    <t>Persons below 185 percent of poverty level</t>
  </si>
  <si>
    <t xml:space="preserve">   Related children under 18 years</t>
  </si>
  <si>
    <t xml:space="preserve">      Related children 5 to 17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</si>
</sst>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8" formatCode="0.0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49" fontId="0" fillId="0" borderId="2" xfId="0" applyNumberFormat="1" applyFont="1" applyBorder="1" applyAlignment="1"/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/>
    <xf numFmtId="3" fontId="0" fillId="0" borderId="5" xfId="0" applyNumberFormat="1" applyFont="1" applyBorder="1" applyAlignment="1"/>
    <xf numFmtId="49" fontId="0" fillId="0" borderId="6" xfId="0" applyNumberFormat="1" applyFont="1" applyBorder="1" applyAlignment="1"/>
    <xf numFmtId="3" fontId="0" fillId="0" borderId="6" xfId="0" applyNumberFormat="1" applyFont="1" applyBorder="1" applyAlignment="1"/>
    <xf numFmtId="0" fontId="0" fillId="0" borderId="6" xfId="0" applyFont="1" applyBorder="1" applyAlignment="1"/>
    <xf numFmtId="3" fontId="0" fillId="0" borderId="1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4" fontId="0" fillId="0" borderId="6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0" fillId="0" borderId="7" xfId="0" applyNumberFormat="1" applyFont="1" applyBorder="1" applyAlignment="1"/>
    <xf numFmtId="0" fontId="0" fillId="0" borderId="7" xfId="0" applyFont="1" applyBorder="1" applyAlignment="1"/>
    <xf numFmtId="49" fontId="0" fillId="0" borderId="8" xfId="0" applyNumberFormat="1" applyFont="1" applyBorder="1" applyAlignment="1"/>
    <xf numFmtId="49" fontId="0" fillId="0" borderId="9" xfId="0" applyNumberFormat="1" applyFont="1" applyBorder="1" applyAlignment="1">
      <alignment horizontal="right"/>
    </xf>
    <xf numFmtId="49" fontId="0" fillId="0" borderId="10" xfId="0" applyNumberFormat="1" applyFont="1" applyBorder="1" applyAlignment="1"/>
    <xf numFmtId="0" fontId="0" fillId="0" borderId="10" xfId="0" applyNumberFormat="1" applyFont="1" applyBorder="1" applyAlignment="1"/>
    <xf numFmtId="49" fontId="0" fillId="0" borderId="11" xfId="0" applyNumberFormat="1" applyFont="1" applyBorder="1" applyAlignment="1"/>
    <xf numFmtId="0" fontId="0" fillId="0" borderId="11" xfId="0" applyNumberFormat="1" applyFont="1" applyBorder="1" applyAlignment="1"/>
    <xf numFmtId="0" fontId="0" fillId="0" borderId="11" xfId="0" applyFont="1" applyBorder="1" applyAlignment="1"/>
    <xf numFmtId="0" fontId="0" fillId="0" borderId="7" xfId="0" applyNumberFormat="1" applyFont="1" applyBorder="1" applyAlignment="1"/>
    <xf numFmtId="0" fontId="0" fillId="0" borderId="10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11" xfId="0" applyFont="1" applyBorder="1" applyAlignment="1">
      <alignment horizontal="right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1" xfId="0" applyFont="1" applyBorder="1" applyAlignment="1"/>
    <xf numFmtId="0" fontId="0" fillId="0" borderId="13" xfId="0" applyNumberFormat="1" applyFont="1" applyFill="1" applyBorder="1" applyAlignment="1"/>
    <xf numFmtId="168" fontId="0" fillId="0" borderId="11" xfId="0" applyNumberFormat="1" applyFont="1" applyBorder="1" applyAlignment="1"/>
    <xf numFmtId="0" fontId="0" fillId="0" borderId="14" xfId="0" applyFont="1" applyBorder="1" applyAlignment="1"/>
    <xf numFmtId="0" fontId="0" fillId="0" borderId="15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1"/>
  <sheetViews>
    <sheetView showGridLines="0" workbookViewId="0"/>
  </sheetViews>
  <sheetFormatPr defaultColWidth="8.77734375" defaultRowHeight="14.4" customHeight="1" x14ac:dyDescent="0.3"/>
  <cols>
    <col min="1" max="1" width="21.21875" style="1" customWidth="1"/>
    <col min="2" max="256" width="8.88671875" style="1" customWidth="1"/>
  </cols>
  <sheetData>
    <row r="1" spans="1:6" ht="15" customHeight="1" x14ac:dyDescent="0.3">
      <c r="A1" s="2" t="s">
        <v>0</v>
      </c>
      <c r="B1" s="3"/>
      <c r="C1" s="3"/>
      <c r="D1" s="3"/>
      <c r="E1" s="3"/>
      <c r="F1" s="3"/>
    </row>
    <row r="2" spans="1:6" ht="15" customHeigh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7</v>
      </c>
      <c r="B3" s="8">
        <f>SUM(B4:B21)</f>
        <v>43345</v>
      </c>
      <c r="C3" s="8">
        <f>SUM(C4:C21)</f>
        <v>2295</v>
      </c>
      <c r="D3" s="8">
        <f>SUM(D4:D21)</f>
        <v>38896</v>
      </c>
      <c r="E3" s="8">
        <f>SUM(E4:E21)</f>
        <v>2118</v>
      </c>
      <c r="F3" s="8">
        <f t="shared" ref="F3:F21" si="0">B3-C3-D3-E3</f>
        <v>36</v>
      </c>
    </row>
    <row r="4" spans="1:6" ht="15" customHeight="1" x14ac:dyDescent="0.3">
      <c r="A4" s="9" t="s">
        <v>8</v>
      </c>
      <c r="B4" s="10">
        <v>4139</v>
      </c>
      <c r="C4" s="10">
        <v>277</v>
      </c>
      <c r="D4" s="10">
        <v>3591</v>
      </c>
      <c r="E4" s="10">
        <v>263</v>
      </c>
      <c r="F4" s="10">
        <f t="shared" si="0"/>
        <v>8</v>
      </c>
    </row>
    <row r="5" spans="1:6" ht="15" customHeight="1" x14ac:dyDescent="0.3">
      <c r="A5" s="9" t="s">
        <v>9</v>
      </c>
      <c r="B5" s="10">
        <v>3275</v>
      </c>
      <c r="C5" s="10">
        <v>235</v>
      </c>
      <c r="D5" s="10">
        <v>2817</v>
      </c>
      <c r="E5" s="10">
        <v>219</v>
      </c>
      <c r="F5" s="10">
        <f t="shared" si="0"/>
        <v>4</v>
      </c>
    </row>
    <row r="6" spans="1:6" ht="15" customHeight="1" x14ac:dyDescent="0.3">
      <c r="A6" s="9" t="s">
        <v>10</v>
      </c>
      <c r="B6" s="10">
        <v>2901</v>
      </c>
      <c r="C6" s="10">
        <v>210</v>
      </c>
      <c r="D6" s="10">
        <v>2498</v>
      </c>
      <c r="E6" s="10">
        <v>190</v>
      </c>
      <c r="F6" s="10">
        <f t="shared" si="0"/>
        <v>3</v>
      </c>
    </row>
    <row r="7" spans="1:6" ht="15" customHeight="1" x14ac:dyDescent="0.3">
      <c r="A7" s="9" t="s">
        <v>11</v>
      </c>
      <c r="B7" s="10">
        <v>2773</v>
      </c>
      <c r="C7" s="10">
        <v>149</v>
      </c>
      <c r="D7" s="10">
        <v>2494</v>
      </c>
      <c r="E7" s="10">
        <v>127</v>
      </c>
      <c r="F7" s="10">
        <f t="shared" si="0"/>
        <v>3</v>
      </c>
    </row>
    <row r="8" spans="1:6" ht="15" customHeight="1" x14ac:dyDescent="0.3">
      <c r="A8" s="9" t="s">
        <v>12</v>
      </c>
      <c r="B8" s="10">
        <v>5624</v>
      </c>
      <c r="C8" s="10">
        <v>221</v>
      </c>
      <c r="D8" s="10">
        <v>5179</v>
      </c>
      <c r="E8" s="10">
        <v>220</v>
      </c>
      <c r="F8" s="10">
        <f t="shared" si="0"/>
        <v>4</v>
      </c>
    </row>
    <row r="9" spans="1:6" ht="15" customHeight="1" x14ac:dyDescent="0.3">
      <c r="A9" s="9" t="s">
        <v>13</v>
      </c>
      <c r="B9" s="10">
        <v>6140</v>
      </c>
      <c r="C9" s="10">
        <v>222</v>
      </c>
      <c r="D9" s="10">
        <v>5608</v>
      </c>
      <c r="E9" s="10">
        <v>307</v>
      </c>
      <c r="F9" s="10">
        <f t="shared" si="0"/>
        <v>3</v>
      </c>
    </row>
    <row r="10" spans="1:6" ht="15" customHeight="1" x14ac:dyDescent="0.3">
      <c r="A10" s="9" t="s">
        <v>14</v>
      </c>
      <c r="B10" s="10">
        <v>5878</v>
      </c>
      <c r="C10" s="10">
        <v>287</v>
      </c>
      <c r="D10" s="10">
        <v>5326</v>
      </c>
      <c r="E10" s="10">
        <v>258</v>
      </c>
      <c r="F10" s="10">
        <f t="shared" si="0"/>
        <v>7</v>
      </c>
    </row>
    <row r="11" spans="1:6" ht="15" customHeight="1" x14ac:dyDescent="0.3">
      <c r="A11" s="9" t="s">
        <v>15</v>
      </c>
      <c r="B11" s="10">
        <v>4330</v>
      </c>
      <c r="C11" s="10">
        <v>206</v>
      </c>
      <c r="D11" s="10">
        <v>3944</v>
      </c>
      <c r="E11" s="10">
        <v>179</v>
      </c>
      <c r="F11" s="10">
        <f t="shared" si="0"/>
        <v>1</v>
      </c>
    </row>
    <row r="12" spans="1:6" ht="15" customHeight="1" x14ac:dyDescent="0.3">
      <c r="A12" s="9" t="s">
        <v>16</v>
      </c>
      <c r="B12" s="10">
        <v>3112</v>
      </c>
      <c r="C12" s="10">
        <v>175</v>
      </c>
      <c r="D12" s="10">
        <v>2803</v>
      </c>
      <c r="E12" s="10">
        <v>134</v>
      </c>
      <c r="F12" s="10">
        <f t="shared" si="0"/>
        <v>0</v>
      </c>
    </row>
    <row r="13" spans="1:6" ht="15" customHeight="1" x14ac:dyDescent="0.3">
      <c r="A13" s="9" t="s">
        <v>17</v>
      </c>
      <c r="B13" s="10">
        <v>1921</v>
      </c>
      <c r="C13" s="10">
        <v>93</v>
      </c>
      <c r="D13" s="10">
        <v>1744</v>
      </c>
      <c r="E13" s="10">
        <v>82</v>
      </c>
      <c r="F13" s="10">
        <f t="shared" si="0"/>
        <v>2</v>
      </c>
    </row>
    <row r="14" spans="1:6" ht="15" customHeight="1" x14ac:dyDescent="0.3">
      <c r="A14" s="9" t="s">
        <v>18</v>
      </c>
      <c r="B14" s="10">
        <v>1247</v>
      </c>
      <c r="C14" s="10">
        <v>49</v>
      </c>
      <c r="D14" s="10">
        <v>1144</v>
      </c>
      <c r="E14" s="10">
        <v>53</v>
      </c>
      <c r="F14" s="10">
        <f t="shared" si="0"/>
        <v>1</v>
      </c>
    </row>
    <row r="15" spans="1:6" ht="15" customHeight="1" x14ac:dyDescent="0.3">
      <c r="A15" s="9" t="s">
        <v>19</v>
      </c>
      <c r="B15" s="10">
        <v>771</v>
      </c>
      <c r="C15" s="10">
        <v>46</v>
      </c>
      <c r="D15" s="10">
        <v>706</v>
      </c>
      <c r="E15" s="10">
        <v>19</v>
      </c>
      <c r="F15" s="10">
        <f t="shared" si="0"/>
        <v>0</v>
      </c>
    </row>
    <row r="16" spans="1:6" ht="15" customHeight="1" x14ac:dyDescent="0.3">
      <c r="A16" s="9" t="s">
        <v>20</v>
      </c>
      <c r="B16" s="10">
        <v>458</v>
      </c>
      <c r="C16" s="10">
        <v>44</v>
      </c>
      <c r="D16" s="10">
        <v>390</v>
      </c>
      <c r="E16" s="10">
        <v>24</v>
      </c>
      <c r="F16" s="10">
        <f t="shared" si="0"/>
        <v>0</v>
      </c>
    </row>
    <row r="17" spans="1:6" ht="15" customHeight="1" x14ac:dyDescent="0.3">
      <c r="A17" s="9" t="s">
        <v>21</v>
      </c>
      <c r="B17" s="10">
        <v>349</v>
      </c>
      <c r="C17" s="10">
        <v>25</v>
      </c>
      <c r="D17" s="10">
        <v>302</v>
      </c>
      <c r="E17" s="10">
        <v>22</v>
      </c>
      <c r="F17" s="10">
        <f t="shared" si="0"/>
        <v>0</v>
      </c>
    </row>
    <row r="18" spans="1:6" ht="15" customHeight="1" x14ac:dyDescent="0.3">
      <c r="A18" s="9" t="s">
        <v>22</v>
      </c>
      <c r="B18" s="10">
        <v>190</v>
      </c>
      <c r="C18" s="10">
        <v>24</v>
      </c>
      <c r="D18" s="10">
        <v>162</v>
      </c>
      <c r="E18" s="10">
        <v>4</v>
      </c>
      <c r="F18" s="10">
        <f t="shared" si="0"/>
        <v>0</v>
      </c>
    </row>
    <row r="19" spans="1:6" ht="15" customHeight="1" x14ac:dyDescent="0.3">
      <c r="A19" s="9" t="s">
        <v>23</v>
      </c>
      <c r="B19" s="10">
        <v>136</v>
      </c>
      <c r="C19" s="10">
        <v>16</v>
      </c>
      <c r="D19" s="10">
        <v>109</v>
      </c>
      <c r="E19" s="10">
        <v>11</v>
      </c>
      <c r="F19" s="10">
        <f t="shared" si="0"/>
        <v>0</v>
      </c>
    </row>
    <row r="20" spans="1:6" ht="15" customHeight="1" x14ac:dyDescent="0.3">
      <c r="A20" s="9" t="s">
        <v>24</v>
      </c>
      <c r="B20" s="10">
        <v>63</v>
      </c>
      <c r="C20" s="10">
        <v>10</v>
      </c>
      <c r="D20" s="10">
        <v>49</v>
      </c>
      <c r="E20" s="10">
        <v>4</v>
      </c>
      <c r="F20" s="10">
        <f t="shared" si="0"/>
        <v>0</v>
      </c>
    </row>
    <row r="21" spans="1:6" ht="15" customHeight="1" x14ac:dyDescent="0.3">
      <c r="A21" s="9" t="s">
        <v>25</v>
      </c>
      <c r="B21" s="10">
        <v>38</v>
      </c>
      <c r="C21" s="10">
        <v>6</v>
      </c>
      <c r="D21" s="10">
        <v>30</v>
      </c>
      <c r="E21" s="10">
        <v>2</v>
      </c>
      <c r="F21" s="10">
        <f t="shared" si="0"/>
        <v>0</v>
      </c>
    </row>
    <row r="22" spans="1:6" ht="15" customHeight="1" x14ac:dyDescent="0.3">
      <c r="A22" s="11"/>
      <c r="B22" s="10"/>
      <c r="C22" s="10"/>
      <c r="D22" s="10"/>
      <c r="E22" s="10"/>
      <c r="F22" s="10"/>
    </row>
    <row r="23" spans="1:6" ht="15" customHeight="1" x14ac:dyDescent="0.3">
      <c r="A23" s="9" t="s">
        <v>26</v>
      </c>
      <c r="B23" s="10"/>
      <c r="C23" s="10"/>
      <c r="D23" s="10"/>
      <c r="E23" s="10"/>
      <c r="F23" s="10"/>
    </row>
    <row r="24" spans="1:6" ht="15" customHeight="1" x14ac:dyDescent="0.3">
      <c r="A24" s="9" t="s">
        <v>27</v>
      </c>
      <c r="B24" s="10"/>
      <c r="C24" s="10"/>
      <c r="D24" s="10"/>
      <c r="E24" s="10"/>
      <c r="F24" s="10"/>
    </row>
    <row r="25" spans="1:6" ht="15" customHeight="1" x14ac:dyDescent="0.3">
      <c r="A25" s="11"/>
      <c r="B25" s="10"/>
      <c r="C25" s="10"/>
      <c r="D25" s="10"/>
      <c r="E25" s="10"/>
      <c r="F25" s="10"/>
    </row>
    <row r="26" spans="1:6" ht="15" customHeight="1" x14ac:dyDescent="0.3">
      <c r="A26" s="9" t="s">
        <v>28</v>
      </c>
      <c r="B26" s="10">
        <f t="shared" ref="B26:F35" si="1">B3-B49</f>
        <v>22802</v>
      </c>
      <c r="C26" s="10">
        <f t="shared" si="1"/>
        <v>1282</v>
      </c>
      <c r="D26" s="10">
        <f t="shared" si="1"/>
        <v>20302</v>
      </c>
      <c r="E26" s="10">
        <f t="shared" si="1"/>
        <v>1200</v>
      </c>
      <c r="F26" s="10">
        <f t="shared" si="1"/>
        <v>18</v>
      </c>
    </row>
    <row r="27" spans="1:6" ht="15" customHeight="1" x14ac:dyDescent="0.3">
      <c r="A27" s="9" t="s">
        <v>8</v>
      </c>
      <c r="B27" s="10">
        <f t="shared" si="1"/>
        <v>2130</v>
      </c>
      <c r="C27" s="10">
        <f t="shared" si="1"/>
        <v>147</v>
      </c>
      <c r="D27" s="10">
        <f t="shared" si="1"/>
        <v>1847</v>
      </c>
      <c r="E27" s="10">
        <f t="shared" si="1"/>
        <v>131</v>
      </c>
      <c r="F27" s="10">
        <f t="shared" si="1"/>
        <v>5</v>
      </c>
    </row>
    <row r="28" spans="1:6" ht="15" customHeight="1" x14ac:dyDescent="0.3">
      <c r="A28" s="9" t="s">
        <v>9</v>
      </c>
      <c r="B28" s="10">
        <f t="shared" si="1"/>
        <v>1686</v>
      </c>
      <c r="C28" s="10">
        <f t="shared" si="1"/>
        <v>117</v>
      </c>
      <c r="D28" s="10">
        <f t="shared" si="1"/>
        <v>1450</v>
      </c>
      <c r="E28" s="10">
        <f t="shared" si="1"/>
        <v>117</v>
      </c>
      <c r="F28" s="10">
        <f t="shared" si="1"/>
        <v>2</v>
      </c>
    </row>
    <row r="29" spans="1:6" ht="15" customHeight="1" x14ac:dyDescent="0.3">
      <c r="A29" s="9" t="s">
        <v>10</v>
      </c>
      <c r="B29" s="10">
        <f t="shared" si="1"/>
        <v>1494</v>
      </c>
      <c r="C29" s="10">
        <f t="shared" si="1"/>
        <v>108</v>
      </c>
      <c r="D29" s="10">
        <f t="shared" si="1"/>
        <v>1302</v>
      </c>
      <c r="E29" s="10">
        <f t="shared" si="1"/>
        <v>83</v>
      </c>
      <c r="F29" s="10">
        <f t="shared" si="1"/>
        <v>1</v>
      </c>
    </row>
    <row r="30" spans="1:6" ht="15" customHeight="1" x14ac:dyDescent="0.3">
      <c r="A30" s="9" t="s">
        <v>11</v>
      </c>
      <c r="B30" s="10">
        <f t="shared" si="1"/>
        <v>1215</v>
      </c>
      <c r="C30" s="10">
        <f t="shared" si="1"/>
        <v>75</v>
      </c>
      <c r="D30" s="10">
        <f t="shared" si="1"/>
        <v>1073</v>
      </c>
      <c r="E30" s="10">
        <f t="shared" si="1"/>
        <v>66</v>
      </c>
      <c r="F30" s="10">
        <f t="shared" si="1"/>
        <v>1</v>
      </c>
    </row>
    <row r="31" spans="1:6" ht="15" customHeight="1" x14ac:dyDescent="0.3">
      <c r="A31" s="9" t="s">
        <v>12</v>
      </c>
      <c r="B31" s="10">
        <f t="shared" si="1"/>
        <v>1832</v>
      </c>
      <c r="C31" s="10">
        <f t="shared" si="1"/>
        <v>112</v>
      </c>
      <c r="D31" s="10">
        <f t="shared" si="1"/>
        <v>1614</v>
      </c>
      <c r="E31" s="10">
        <f t="shared" si="1"/>
        <v>103</v>
      </c>
      <c r="F31" s="10">
        <f t="shared" si="1"/>
        <v>3</v>
      </c>
    </row>
    <row r="32" spans="1:6" ht="15" customHeight="1" x14ac:dyDescent="0.3">
      <c r="A32" s="9" t="s">
        <v>13</v>
      </c>
      <c r="B32" s="10">
        <f t="shared" si="1"/>
        <v>3134</v>
      </c>
      <c r="C32" s="10">
        <f t="shared" si="1"/>
        <v>135</v>
      </c>
      <c r="D32" s="10">
        <f t="shared" si="1"/>
        <v>2814</v>
      </c>
      <c r="E32" s="10">
        <f t="shared" si="1"/>
        <v>183</v>
      </c>
      <c r="F32" s="10">
        <f t="shared" si="1"/>
        <v>2</v>
      </c>
    </row>
    <row r="33" spans="1:6" ht="15" customHeight="1" x14ac:dyDescent="0.3">
      <c r="A33" s="9" t="s">
        <v>14</v>
      </c>
      <c r="B33" s="10">
        <f t="shared" si="1"/>
        <v>3330</v>
      </c>
      <c r="C33" s="10">
        <f t="shared" si="1"/>
        <v>174</v>
      </c>
      <c r="D33" s="10">
        <f t="shared" si="1"/>
        <v>2994</v>
      </c>
      <c r="E33" s="10">
        <f t="shared" si="1"/>
        <v>160</v>
      </c>
      <c r="F33" s="10">
        <f t="shared" si="1"/>
        <v>2</v>
      </c>
    </row>
    <row r="34" spans="1:6" ht="15" customHeight="1" x14ac:dyDescent="0.3">
      <c r="A34" s="9" t="s">
        <v>15</v>
      </c>
      <c r="B34" s="10">
        <f t="shared" si="1"/>
        <v>2635</v>
      </c>
      <c r="C34" s="10">
        <f t="shared" si="1"/>
        <v>117</v>
      </c>
      <c r="D34" s="10">
        <f t="shared" si="1"/>
        <v>2395</v>
      </c>
      <c r="E34" s="10">
        <f t="shared" si="1"/>
        <v>123</v>
      </c>
      <c r="F34" s="10">
        <f t="shared" si="1"/>
        <v>0</v>
      </c>
    </row>
    <row r="35" spans="1:6" ht="15" customHeight="1" x14ac:dyDescent="0.3">
      <c r="A35" s="9" t="s">
        <v>16</v>
      </c>
      <c r="B35" s="10">
        <f t="shared" si="1"/>
        <v>2042</v>
      </c>
      <c r="C35" s="10">
        <f t="shared" si="1"/>
        <v>115</v>
      </c>
      <c r="D35" s="10">
        <f t="shared" si="1"/>
        <v>1832</v>
      </c>
      <c r="E35" s="10">
        <f t="shared" si="1"/>
        <v>95</v>
      </c>
      <c r="F35" s="10">
        <f t="shared" si="1"/>
        <v>0</v>
      </c>
    </row>
    <row r="36" spans="1:6" ht="15" customHeight="1" x14ac:dyDescent="0.3">
      <c r="A36" s="9" t="s">
        <v>17</v>
      </c>
      <c r="B36" s="10">
        <f t="shared" ref="B36:F45" si="2">B13-B59</f>
        <v>1352</v>
      </c>
      <c r="C36" s="10">
        <f t="shared" si="2"/>
        <v>61</v>
      </c>
      <c r="D36" s="10">
        <f t="shared" si="2"/>
        <v>1230</v>
      </c>
      <c r="E36" s="10">
        <f t="shared" si="2"/>
        <v>60</v>
      </c>
      <c r="F36" s="10">
        <f t="shared" si="2"/>
        <v>1</v>
      </c>
    </row>
    <row r="37" spans="1:6" ht="15" customHeight="1" x14ac:dyDescent="0.3">
      <c r="A37" s="9" t="s">
        <v>18</v>
      </c>
      <c r="B37" s="10">
        <f t="shared" si="2"/>
        <v>861</v>
      </c>
      <c r="C37" s="10">
        <f t="shared" si="2"/>
        <v>32</v>
      </c>
      <c r="D37" s="10">
        <f t="shared" si="2"/>
        <v>797</v>
      </c>
      <c r="E37" s="10">
        <f t="shared" si="2"/>
        <v>31</v>
      </c>
      <c r="F37" s="10">
        <f t="shared" si="2"/>
        <v>1</v>
      </c>
    </row>
    <row r="38" spans="1:6" ht="15" customHeight="1" x14ac:dyDescent="0.3">
      <c r="A38" s="9" t="s">
        <v>19</v>
      </c>
      <c r="B38" s="10">
        <f t="shared" si="2"/>
        <v>466</v>
      </c>
      <c r="C38" s="10">
        <f t="shared" si="2"/>
        <v>25</v>
      </c>
      <c r="D38" s="10">
        <f t="shared" si="2"/>
        <v>427</v>
      </c>
      <c r="E38" s="10">
        <f t="shared" si="2"/>
        <v>14</v>
      </c>
      <c r="F38" s="10">
        <f t="shared" si="2"/>
        <v>0</v>
      </c>
    </row>
    <row r="39" spans="1:6" ht="15" customHeight="1" x14ac:dyDescent="0.3">
      <c r="A39" s="9" t="s">
        <v>20</v>
      </c>
      <c r="B39" s="10">
        <f t="shared" si="2"/>
        <v>262</v>
      </c>
      <c r="C39" s="10">
        <f t="shared" si="2"/>
        <v>26</v>
      </c>
      <c r="D39" s="10">
        <f t="shared" si="2"/>
        <v>221</v>
      </c>
      <c r="E39" s="10">
        <f t="shared" si="2"/>
        <v>15</v>
      </c>
      <c r="F39" s="10">
        <f t="shared" si="2"/>
        <v>0</v>
      </c>
    </row>
    <row r="40" spans="1:6" ht="15" customHeight="1" x14ac:dyDescent="0.3">
      <c r="A40" s="9" t="s">
        <v>21</v>
      </c>
      <c r="B40" s="10">
        <f t="shared" si="2"/>
        <v>195</v>
      </c>
      <c r="C40" s="10">
        <f t="shared" si="2"/>
        <v>16</v>
      </c>
      <c r="D40" s="10">
        <f t="shared" si="2"/>
        <v>172</v>
      </c>
      <c r="E40" s="10">
        <f t="shared" si="2"/>
        <v>7</v>
      </c>
      <c r="F40" s="10">
        <f t="shared" si="2"/>
        <v>0</v>
      </c>
    </row>
    <row r="41" spans="1:6" ht="15" customHeight="1" x14ac:dyDescent="0.3">
      <c r="A41" s="9" t="s">
        <v>22</v>
      </c>
      <c r="B41" s="10">
        <f t="shared" si="2"/>
        <v>85</v>
      </c>
      <c r="C41" s="10">
        <f t="shared" si="2"/>
        <v>10</v>
      </c>
      <c r="D41" s="10">
        <f t="shared" si="2"/>
        <v>72</v>
      </c>
      <c r="E41" s="10">
        <f t="shared" si="2"/>
        <v>3</v>
      </c>
      <c r="F41" s="10">
        <f t="shared" si="2"/>
        <v>0</v>
      </c>
    </row>
    <row r="42" spans="1:6" ht="15" customHeight="1" x14ac:dyDescent="0.3">
      <c r="A42" s="9" t="s">
        <v>23</v>
      </c>
      <c r="B42" s="10">
        <f t="shared" si="2"/>
        <v>52</v>
      </c>
      <c r="C42" s="10">
        <f t="shared" si="2"/>
        <v>6</v>
      </c>
      <c r="D42" s="10">
        <f t="shared" si="2"/>
        <v>39</v>
      </c>
      <c r="E42" s="10">
        <f t="shared" si="2"/>
        <v>7</v>
      </c>
      <c r="F42" s="10">
        <f t="shared" si="2"/>
        <v>0</v>
      </c>
    </row>
    <row r="43" spans="1:6" ht="15" customHeight="1" x14ac:dyDescent="0.3">
      <c r="A43" s="9" t="s">
        <v>24</v>
      </c>
      <c r="B43" s="10">
        <f t="shared" si="2"/>
        <v>22</v>
      </c>
      <c r="C43" s="10">
        <f t="shared" si="2"/>
        <v>4</v>
      </c>
      <c r="D43" s="10">
        <f t="shared" si="2"/>
        <v>17</v>
      </c>
      <c r="E43" s="10">
        <f t="shared" si="2"/>
        <v>1</v>
      </c>
      <c r="F43" s="10">
        <f t="shared" si="2"/>
        <v>0</v>
      </c>
    </row>
    <row r="44" spans="1:6" ht="15" customHeight="1" x14ac:dyDescent="0.3">
      <c r="A44" s="9" t="s">
        <v>25</v>
      </c>
      <c r="B44" s="10">
        <f t="shared" si="2"/>
        <v>9</v>
      </c>
      <c r="C44" s="10">
        <f t="shared" si="2"/>
        <v>2</v>
      </c>
      <c r="D44" s="10">
        <f t="shared" si="2"/>
        <v>6</v>
      </c>
      <c r="E44" s="10">
        <f t="shared" si="2"/>
        <v>1</v>
      </c>
      <c r="F44" s="10">
        <f t="shared" si="2"/>
        <v>0</v>
      </c>
    </row>
    <row r="45" spans="1:6" ht="15" customHeight="1" x14ac:dyDescent="0.3">
      <c r="A45" s="11"/>
      <c r="B45" s="10"/>
      <c r="C45" s="10"/>
      <c r="D45" s="10"/>
      <c r="E45" s="10"/>
      <c r="F45" s="10"/>
    </row>
    <row r="46" spans="1:6" ht="15" customHeight="1" x14ac:dyDescent="0.3">
      <c r="A46" s="9" t="s">
        <v>26</v>
      </c>
      <c r="B46" s="10"/>
      <c r="C46" s="10"/>
      <c r="D46" s="10"/>
      <c r="E46" s="10"/>
      <c r="F46" s="10"/>
    </row>
    <row r="47" spans="1:6" ht="15" customHeight="1" x14ac:dyDescent="0.3">
      <c r="A47" s="9" t="s">
        <v>27</v>
      </c>
      <c r="B47" s="10"/>
      <c r="C47" s="10"/>
      <c r="D47" s="10"/>
      <c r="E47" s="10"/>
      <c r="F47" s="10"/>
    </row>
    <row r="48" spans="1:6" ht="15" customHeight="1" x14ac:dyDescent="0.3">
      <c r="A48" s="11"/>
      <c r="B48" s="10"/>
      <c r="C48" s="10"/>
      <c r="D48" s="10"/>
      <c r="E48" s="10"/>
      <c r="F48" s="10"/>
    </row>
    <row r="49" spans="1:6" ht="15" customHeight="1" x14ac:dyDescent="0.3">
      <c r="A49" s="9" t="s">
        <v>29</v>
      </c>
      <c r="B49" s="10">
        <f>SUM(B50:B67)</f>
        <v>20543</v>
      </c>
      <c r="C49" s="10">
        <f>SUM(C50:C67)</f>
        <v>1013</v>
      </c>
      <c r="D49" s="10">
        <f>SUM(D50:D67)</f>
        <v>18594</v>
      </c>
      <c r="E49" s="10">
        <f>SUM(E50:E67)</f>
        <v>918</v>
      </c>
      <c r="F49" s="10">
        <f t="shared" ref="F49:F67" si="3">B49-C49-D49-E49</f>
        <v>18</v>
      </c>
    </row>
    <row r="50" spans="1:6" ht="15" customHeight="1" x14ac:dyDescent="0.3">
      <c r="A50" s="9" t="s">
        <v>8</v>
      </c>
      <c r="B50" s="10">
        <v>2009</v>
      </c>
      <c r="C50" s="10">
        <v>130</v>
      </c>
      <c r="D50" s="10">
        <v>1744</v>
      </c>
      <c r="E50" s="10">
        <v>132</v>
      </c>
      <c r="F50" s="10">
        <f t="shared" si="3"/>
        <v>3</v>
      </c>
    </row>
    <row r="51" spans="1:6" ht="15" customHeight="1" x14ac:dyDescent="0.3">
      <c r="A51" s="9" t="s">
        <v>9</v>
      </c>
      <c r="B51" s="10">
        <v>1589</v>
      </c>
      <c r="C51" s="10">
        <v>118</v>
      </c>
      <c r="D51" s="10">
        <v>1367</v>
      </c>
      <c r="E51" s="10">
        <v>102</v>
      </c>
      <c r="F51" s="10">
        <f t="shared" si="3"/>
        <v>2</v>
      </c>
    </row>
    <row r="52" spans="1:6" ht="15" customHeight="1" x14ac:dyDescent="0.3">
      <c r="A52" s="9" t="s">
        <v>10</v>
      </c>
      <c r="B52" s="10">
        <v>1407</v>
      </c>
      <c r="C52" s="10">
        <v>102</v>
      </c>
      <c r="D52" s="10">
        <v>1196</v>
      </c>
      <c r="E52" s="10">
        <v>107</v>
      </c>
      <c r="F52" s="10">
        <f t="shared" si="3"/>
        <v>2</v>
      </c>
    </row>
    <row r="53" spans="1:6" ht="15" customHeight="1" x14ac:dyDescent="0.3">
      <c r="A53" s="9" t="s">
        <v>11</v>
      </c>
      <c r="B53" s="10">
        <v>1558</v>
      </c>
      <c r="C53" s="10">
        <v>74</v>
      </c>
      <c r="D53" s="10">
        <v>1421</v>
      </c>
      <c r="E53" s="10">
        <v>61</v>
      </c>
      <c r="F53" s="10">
        <f t="shared" si="3"/>
        <v>2</v>
      </c>
    </row>
    <row r="54" spans="1:6" ht="15" customHeight="1" x14ac:dyDescent="0.3">
      <c r="A54" s="9" t="s">
        <v>12</v>
      </c>
      <c r="B54" s="10">
        <v>3792</v>
      </c>
      <c r="C54" s="10">
        <v>109</v>
      </c>
      <c r="D54" s="10">
        <v>3565</v>
      </c>
      <c r="E54" s="10">
        <v>117</v>
      </c>
      <c r="F54" s="10">
        <f t="shared" si="3"/>
        <v>1</v>
      </c>
    </row>
    <row r="55" spans="1:6" ht="15" customHeight="1" x14ac:dyDescent="0.3">
      <c r="A55" s="9" t="s">
        <v>13</v>
      </c>
      <c r="B55" s="10">
        <v>3006</v>
      </c>
      <c r="C55" s="10">
        <v>87</v>
      </c>
      <c r="D55" s="10">
        <v>2794</v>
      </c>
      <c r="E55" s="10">
        <v>124</v>
      </c>
      <c r="F55" s="10">
        <f t="shared" si="3"/>
        <v>1</v>
      </c>
    </row>
    <row r="56" spans="1:6" ht="15" customHeight="1" x14ac:dyDescent="0.3">
      <c r="A56" s="9" t="s">
        <v>14</v>
      </c>
      <c r="B56" s="10">
        <v>2548</v>
      </c>
      <c r="C56" s="10">
        <v>113</v>
      </c>
      <c r="D56" s="10">
        <v>2332</v>
      </c>
      <c r="E56" s="10">
        <v>98</v>
      </c>
      <c r="F56" s="10">
        <f t="shared" si="3"/>
        <v>5</v>
      </c>
    </row>
    <row r="57" spans="1:6" ht="15" customHeight="1" x14ac:dyDescent="0.3">
      <c r="A57" s="9" t="s">
        <v>15</v>
      </c>
      <c r="B57" s="10">
        <v>1695</v>
      </c>
      <c r="C57" s="10">
        <v>89</v>
      </c>
      <c r="D57" s="10">
        <v>1549</v>
      </c>
      <c r="E57" s="10">
        <v>56</v>
      </c>
      <c r="F57" s="10">
        <f t="shared" si="3"/>
        <v>1</v>
      </c>
    </row>
    <row r="58" spans="1:6" ht="15" customHeight="1" x14ac:dyDescent="0.3">
      <c r="A58" s="9" t="s">
        <v>16</v>
      </c>
      <c r="B58" s="10">
        <v>1070</v>
      </c>
      <c r="C58" s="10">
        <v>60</v>
      </c>
      <c r="D58" s="10">
        <v>971</v>
      </c>
      <c r="E58" s="10">
        <v>39</v>
      </c>
      <c r="F58" s="10">
        <f t="shared" si="3"/>
        <v>0</v>
      </c>
    </row>
    <row r="59" spans="1:6" ht="15" customHeight="1" x14ac:dyDescent="0.3">
      <c r="A59" s="9" t="s">
        <v>17</v>
      </c>
      <c r="B59" s="10">
        <v>569</v>
      </c>
      <c r="C59" s="10">
        <v>32</v>
      </c>
      <c r="D59" s="10">
        <v>514</v>
      </c>
      <c r="E59" s="10">
        <v>22</v>
      </c>
      <c r="F59" s="10">
        <f t="shared" si="3"/>
        <v>1</v>
      </c>
    </row>
    <row r="60" spans="1:6" ht="15" customHeight="1" x14ac:dyDescent="0.3">
      <c r="A60" s="9" t="s">
        <v>18</v>
      </c>
      <c r="B60" s="10">
        <v>386</v>
      </c>
      <c r="C60" s="10">
        <v>17</v>
      </c>
      <c r="D60" s="10">
        <v>347</v>
      </c>
      <c r="E60" s="10">
        <v>22</v>
      </c>
      <c r="F60" s="10">
        <f t="shared" si="3"/>
        <v>0</v>
      </c>
    </row>
    <row r="61" spans="1:6" ht="15" customHeight="1" x14ac:dyDescent="0.3">
      <c r="A61" s="9" t="s">
        <v>19</v>
      </c>
      <c r="B61" s="10">
        <v>305</v>
      </c>
      <c r="C61" s="10">
        <v>21</v>
      </c>
      <c r="D61" s="10">
        <v>279</v>
      </c>
      <c r="E61" s="10">
        <v>5</v>
      </c>
      <c r="F61" s="10">
        <f t="shared" si="3"/>
        <v>0</v>
      </c>
    </row>
    <row r="62" spans="1:6" ht="15" customHeight="1" x14ac:dyDescent="0.3">
      <c r="A62" s="9" t="s">
        <v>20</v>
      </c>
      <c r="B62" s="10">
        <v>196</v>
      </c>
      <c r="C62" s="10">
        <v>18</v>
      </c>
      <c r="D62" s="10">
        <v>169</v>
      </c>
      <c r="E62" s="10">
        <v>9</v>
      </c>
      <c r="F62" s="10">
        <f t="shared" si="3"/>
        <v>0</v>
      </c>
    </row>
    <row r="63" spans="1:6" ht="15" customHeight="1" x14ac:dyDescent="0.3">
      <c r="A63" s="9" t="s">
        <v>21</v>
      </c>
      <c r="B63" s="10">
        <v>154</v>
      </c>
      <c r="C63" s="10">
        <v>9</v>
      </c>
      <c r="D63" s="10">
        <v>130</v>
      </c>
      <c r="E63" s="10">
        <v>15</v>
      </c>
      <c r="F63" s="10">
        <f t="shared" si="3"/>
        <v>0</v>
      </c>
    </row>
    <row r="64" spans="1:6" ht="15" customHeight="1" x14ac:dyDescent="0.3">
      <c r="A64" s="9" t="s">
        <v>22</v>
      </c>
      <c r="B64" s="10">
        <v>105</v>
      </c>
      <c r="C64" s="10">
        <v>14</v>
      </c>
      <c r="D64" s="10">
        <v>90</v>
      </c>
      <c r="E64" s="10">
        <v>1</v>
      </c>
      <c r="F64" s="10">
        <f t="shared" si="3"/>
        <v>0</v>
      </c>
    </row>
    <row r="65" spans="1:6" ht="15" customHeight="1" x14ac:dyDescent="0.3">
      <c r="A65" s="9" t="s">
        <v>23</v>
      </c>
      <c r="B65" s="10">
        <v>84</v>
      </c>
      <c r="C65" s="10">
        <v>10</v>
      </c>
      <c r="D65" s="10">
        <v>70</v>
      </c>
      <c r="E65" s="10">
        <v>4</v>
      </c>
      <c r="F65" s="10">
        <f t="shared" si="3"/>
        <v>0</v>
      </c>
    </row>
    <row r="66" spans="1:6" ht="15" customHeight="1" x14ac:dyDescent="0.3">
      <c r="A66" s="9" t="s">
        <v>24</v>
      </c>
      <c r="B66" s="10">
        <v>41</v>
      </c>
      <c r="C66" s="10">
        <v>6</v>
      </c>
      <c r="D66" s="10">
        <v>32</v>
      </c>
      <c r="E66" s="10">
        <v>3</v>
      </c>
      <c r="F66" s="10">
        <f t="shared" si="3"/>
        <v>0</v>
      </c>
    </row>
    <row r="67" spans="1:6" ht="15" customHeight="1" x14ac:dyDescent="0.3">
      <c r="A67" s="9" t="s">
        <v>25</v>
      </c>
      <c r="B67" s="10">
        <v>29</v>
      </c>
      <c r="C67" s="10">
        <v>4</v>
      </c>
      <c r="D67" s="10">
        <v>24</v>
      </c>
      <c r="E67" s="10">
        <v>1</v>
      </c>
      <c r="F67" s="10">
        <f t="shared" si="3"/>
        <v>0</v>
      </c>
    </row>
    <row r="68" spans="1:6" ht="15" customHeight="1" x14ac:dyDescent="0.3">
      <c r="A68" s="11"/>
      <c r="B68" s="10"/>
      <c r="C68" s="10"/>
      <c r="D68" s="10"/>
      <c r="E68" s="10"/>
      <c r="F68" s="10"/>
    </row>
    <row r="69" spans="1:6" ht="15" customHeight="1" x14ac:dyDescent="0.3">
      <c r="A69" s="9" t="s">
        <v>26</v>
      </c>
      <c r="B69" s="10"/>
      <c r="C69" s="10"/>
      <c r="D69" s="10"/>
      <c r="E69" s="10"/>
      <c r="F69" s="10"/>
    </row>
    <row r="70" spans="1:6" ht="15" customHeight="1" x14ac:dyDescent="0.3">
      <c r="A70" s="2" t="s">
        <v>27</v>
      </c>
      <c r="B70" s="12"/>
      <c r="C70" s="12"/>
      <c r="D70" s="12"/>
      <c r="E70" s="12"/>
      <c r="F70" s="12"/>
    </row>
    <row r="71" spans="1:6" ht="15" customHeight="1" x14ac:dyDescent="0.3">
      <c r="A71" s="7" t="s">
        <v>30</v>
      </c>
      <c r="B71" s="8"/>
      <c r="C71" s="8"/>
      <c r="D71" s="8"/>
      <c r="E71" s="8"/>
      <c r="F71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83"/>
  <sheetViews>
    <sheetView showGridLines="0" workbookViewId="0"/>
  </sheetViews>
  <sheetFormatPr defaultColWidth="8.77734375" defaultRowHeight="14.4" customHeight="1" x14ac:dyDescent="0.3"/>
  <cols>
    <col min="1" max="1" width="27.21875" style="21" customWidth="1"/>
    <col min="2" max="256" width="8.88671875" style="21" customWidth="1"/>
  </cols>
  <sheetData>
    <row r="1" spans="1:6" ht="15" customHeight="1" x14ac:dyDescent="0.3">
      <c r="A1" s="2" t="s">
        <v>139</v>
      </c>
      <c r="B1" s="3"/>
      <c r="C1" s="3"/>
      <c r="D1" s="3"/>
      <c r="E1" s="3"/>
      <c r="F1" s="3"/>
    </row>
    <row r="2" spans="1:6" ht="15" customHeight="1" x14ac:dyDescent="0.3">
      <c r="A2" s="4" t="s">
        <v>140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141</v>
      </c>
      <c r="B3" s="8">
        <f>B4+B6+B9</f>
        <v>39206</v>
      </c>
      <c r="C3" s="8">
        <f>C4+C6+C9</f>
        <v>2018</v>
      </c>
      <c r="D3" s="8">
        <f>D4+D6+D9</f>
        <v>35305</v>
      </c>
      <c r="E3" s="8">
        <f>E4+E6+E9</f>
        <v>1855</v>
      </c>
      <c r="F3" s="8">
        <f>F4+F6+F9</f>
        <v>28</v>
      </c>
    </row>
    <row r="4" spans="1:6" ht="15" customHeight="1" x14ac:dyDescent="0.3">
      <c r="A4" s="9" t="s">
        <v>142</v>
      </c>
      <c r="B4" s="10">
        <v>11479</v>
      </c>
      <c r="C4" s="10">
        <v>731</v>
      </c>
      <c r="D4" s="10">
        <v>10257</v>
      </c>
      <c r="E4" s="10">
        <v>479</v>
      </c>
      <c r="F4" s="10">
        <v>12</v>
      </c>
    </row>
    <row r="5" spans="1:6" ht="15" customHeight="1" x14ac:dyDescent="0.3">
      <c r="A5" s="9" t="s">
        <v>143</v>
      </c>
      <c r="B5" s="22">
        <f>B4*100/B3</f>
        <v>29.278681834413099</v>
      </c>
      <c r="C5" s="22">
        <f>C4*100/C3</f>
        <v>36.223984142715558</v>
      </c>
      <c r="D5" s="22">
        <f>D4*100/D3</f>
        <v>29.052542132842373</v>
      </c>
      <c r="E5" s="22">
        <f>E4*100/E3</f>
        <v>25.822102425876011</v>
      </c>
      <c r="F5" s="22">
        <f>F4*100/F3</f>
        <v>42.857142857142854</v>
      </c>
    </row>
    <row r="6" spans="1:6" ht="15" customHeight="1" x14ac:dyDescent="0.3">
      <c r="A6" s="9" t="s">
        <v>144</v>
      </c>
      <c r="B6" s="10">
        <f>B7+B8</f>
        <v>6870</v>
      </c>
      <c r="C6" s="10">
        <f>C7+C8</f>
        <v>500</v>
      </c>
      <c r="D6" s="10">
        <f>D7+D8</f>
        <v>5826</v>
      </c>
      <c r="E6" s="10">
        <f>E7+E8</f>
        <v>530</v>
      </c>
      <c r="F6" s="10">
        <f>F7+F8</f>
        <v>14</v>
      </c>
    </row>
    <row r="7" spans="1:6" ht="15" customHeight="1" x14ac:dyDescent="0.3">
      <c r="A7" s="9" t="s">
        <v>145</v>
      </c>
      <c r="B7" s="10">
        <v>6536</v>
      </c>
      <c r="C7" s="10">
        <v>454</v>
      </c>
      <c r="D7" s="10">
        <v>5696</v>
      </c>
      <c r="E7" s="10">
        <v>386</v>
      </c>
      <c r="F7" s="10">
        <v>0</v>
      </c>
    </row>
    <row r="8" spans="1:6" ht="15" customHeight="1" x14ac:dyDescent="0.3">
      <c r="A8" s="9" t="s">
        <v>146</v>
      </c>
      <c r="B8" s="10">
        <v>334</v>
      </c>
      <c r="C8" s="10">
        <v>46</v>
      </c>
      <c r="D8" s="10">
        <v>130</v>
      </c>
      <c r="E8" s="10">
        <v>144</v>
      </c>
      <c r="F8" s="10">
        <v>14</v>
      </c>
    </row>
    <row r="9" spans="1:6" ht="15" customHeight="1" x14ac:dyDescent="0.3">
      <c r="A9" s="9" t="s">
        <v>147</v>
      </c>
      <c r="B9" s="10">
        <f>SUM(B10:B19)+B27+B28-SUM(B13:B16)</f>
        <v>20857</v>
      </c>
      <c r="C9" s="10">
        <f>SUM(C10:C19)+C27+C28-SUM(C13:C16)</f>
        <v>787</v>
      </c>
      <c r="D9" s="10">
        <f>SUM(D10:D19)+D27+D28-SUM(D13:D16)</f>
        <v>19222</v>
      </c>
      <c r="E9" s="10">
        <f>SUM(E10:E19)+E27+E28-SUM(E13:E16)</f>
        <v>846</v>
      </c>
      <c r="F9" s="10">
        <f>SUM(F10:F19)+F27+F28-SUM(F13:F16)</f>
        <v>2</v>
      </c>
    </row>
    <row r="10" spans="1:6" ht="15" customHeight="1" x14ac:dyDescent="0.3">
      <c r="A10" s="9" t="s">
        <v>148</v>
      </c>
      <c r="B10" s="10">
        <v>885</v>
      </c>
      <c r="C10" s="10">
        <v>105</v>
      </c>
      <c r="D10" s="10">
        <v>673</v>
      </c>
      <c r="E10" s="10">
        <v>107</v>
      </c>
      <c r="F10" s="10">
        <v>0</v>
      </c>
    </row>
    <row r="11" spans="1:6" ht="15" customHeight="1" x14ac:dyDescent="0.3">
      <c r="A11" s="9" t="s">
        <v>149</v>
      </c>
      <c r="B11" s="10">
        <v>548</v>
      </c>
      <c r="C11" s="10">
        <v>1</v>
      </c>
      <c r="D11" s="10">
        <v>544</v>
      </c>
      <c r="E11" s="10">
        <v>3</v>
      </c>
      <c r="F11" s="10">
        <v>0</v>
      </c>
    </row>
    <row r="12" spans="1:6" ht="15" customHeight="1" x14ac:dyDescent="0.3">
      <c r="A12" s="9" t="s">
        <v>150</v>
      </c>
      <c r="B12" s="10">
        <v>1032</v>
      </c>
      <c r="C12" s="10">
        <v>31</v>
      </c>
      <c r="D12" s="10">
        <v>992</v>
      </c>
      <c r="E12" s="10">
        <v>7</v>
      </c>
      <c r="F12" s="10">
        <v>2</v>
      </c>
    </row>
    <row r="13" spans="1:6" ht="15" customHeight="1" x14ac:dyDescent="0.3">
      <c r="A13" s="9" t="s">
        <v>151</v>
      </c>
      <c r="B13" s="10">
        <v>608</v>
      </c>
      <c r="C13" s="10">
        <v>14</v>
      </c>
      <c r="D13" s="10">
        <v>592</v>
      </c>
      <c r="E13" s="10">
        <v>0</v>
      </c>
      <c r="F13" s="10">
        <v>2</v>
      </c>
    </row>
    <row r="14" spans="1:6" ht="15" customHeight="1" x14ac:dyDescent="0.3">
      <c r="A14" s="9" t="s">
        <v>152</v>
      </c>
      <c r="B14" s="10">
        <v>12</v>
      </c>
      <c r="C14" s="10">
        <v>0</v>
      </c>
      <c r="D14" s="10">
        <v>12</v>
      </c>
      <c r="E14" s="10">
        <v>0</v>
      </c>
      <c r="F14" s="10">
        <v>0</v>
      </c>
    </row>
    <row r="15" spans="1:6" ht="15" customHeight="1" x14ac:dyDescent="0.3">
      <c r="A15" s="9" t="s">
        <v>153</v>
      </c>
      <c r="B15" s="10">
        <v>318</v>
      </c>
      <c r="C15" s="10">
        <v>16</v>
      </c>
      <c r="D15" s="10">
        <v>302</v>
      </c>
      <c r="E15" s="10">
        <v>0</v>
      </c>
      <c r="F15" s="10">
        <v>0</v>
      </c>
    </row>
    <row r="16" spans="1:6" ht="15" customHeight="1" x14ac:dyDescent="0.3">
      <c r="A16" s="9" t="s">
        <v>154</v>
      </c>
      <c r="B16" s="10">
        <v>94</v>
      </c>
      <c r="C16" s="10">
        <v>1</v>
      </c>
      <c r="D16" s="10">
        <v>86</v>
      </c>
      <c r="E16" s="10">
        <v>7</v>
      </c>
      <c r="F16" s="10">
        <v>0</v>
      </c>
    </row>
    <row r="17" spans="1:6" ht="15" customHeight="1" x14ac:dyDescent="0.3">
      <c r="A17" s="9" t="s">
        <v>155</v>
      </c>
      <c r="B17" s="10">
        <v>44</v>
      </c>
      <c r="C17" s="10">
        <v>1</v>
      </c>
      <c r="D17" s="10">
        <v>43</v>
      </c>
      <c r="E17" s="10">
        <v>0</v>
      </c>
      <c r="F17" s="10">
        <v>0</v>
      </c>
    </row>
    <row r="18" spans="1:6" ht="15" customHeight="1" x14ac:dyDescent="0.3">
      <c r="A18" s="9" t="s">
        <v>124</v>
      </c>
      <c r="B18" s="10">
        <v>84</v>
      </c>
      <c r="C18" s="10">
        <v>2</v>
      </c>
      <c r="D18" s="10">
        <v>74</v>
      </c>
      <c r="E18" s="10">
        <v>8</v>
      </c>
      <c r="F18" s="10">
        <v>0</v>
      </c>
    </row>
    <row r="19" spans="1:6" ht="15" customHeight="1" x14ac:dyDescent="0.3">
      <c r="A19" s="9" t="s">
        <v>156</v>
      </c>
      <c r="B19" s="10">
        <v>17005</v>
      </c>
      <c r="C19" s="10">
        <v>579</v>
      </c>
      <c r="D19" s="10">
        <v>15760</v>
      </c>
      <c r="E19" s="10">
        <v>666</v>
      </c>
      <c r="F19" s="10">
        <v>0</v>
      </c>
    </row>
    <row r="20" spans="1:6" ht="15" customHeight="1" x14ac:dyDescent="0.3">
      <c r="A20" s="9" t="s">
        <v>157</v>
      </c>
      <c r="B20" s="10">
        <v>533</v>
      </c>
      <c r="C20" s="10">
        <v>18</v>
      </c>
      <c r="D20" s="10">
        <v>509</v>
      </c>
      <c r="E20" s="10">
        <v>6</v>
      </c>
      <c r="F20" s="10">
        <v>0</v>
      </c>
    </row>
    <row r="21" spans="1:6" ht="15" customHeight="1" x14ac:dyDescent="0.3">
      <c r="A21" s="9" t="s">
        <v>158</v>
      </c>
      <c r="B21" s="10">
        <v>2120</v>
      </c>
      <c r="C21" s="10">
        <v>2</v>
      </c>
      <c r="D21" s="10">
        <v>2102</v>
      </c>
      <c r="E21" s="10">
        <v>16</v>
      </c>
      <c r="F21" s="10">
        <v>0</v>
      </c>
    </row>
    <row r="22" spans="1:6" ht="15" customHeight="1" x14ac:dyDescent="0.3">
      <c r="A22" s="9" t="s">
        <v>159</v>
      </c>
      <c r="B22" s="10">
        <v>2644</v>
      </c>
      <c r="C22" s="10">
        <v>3</v>
      </c>
      <c r="D22" s="10">
        <v>2630</v>
      </c>
      <c r="E22" s="10">
        <v>11</v>
      </c>
      <c r="F22" s="10">
        <v>0</v>
      </c>
    </row>
    <row r="23" spans="1:6" ht="15" customHeight="1" x14ac:dyDescent="0.3">
      <c r="A23" s="9" t="s">
        <v>160</v>
      </c>
      <c r="B23" s="10">
        <v>10230</v>
      </c>
      <c r="C23" s="10">
        <v>505</v>
      </c>
      <c r="D23" s="10">
        <v>9117</v>
      </c>
      <c r="E23" s="10">
        <v>608</v>
      </c>
      <c r="F23" s="10">
        <v>0</v>
      </c>
    </row>
    <row r="24" spans="1:6" ht="15" customHeight="1" x14ac:dyDescent="0.3">
      <c r="A24" s="9" t="s">
        <v>161</v>
      </c>
      <c r="B24" s="10">
        <v>29</v>
      </c>
      <c r="C24" s="10">
        <v>0</v>
      </c>
      <c r="D24" s="10">
        <v>21</v>
      </c>
      <c r="E24" s="10">
        <v>8</v>
      </c>
      <c r="F24" s="10">
        <v>0</v>
      </c>
    </row>
    <row r="25" spans="1:6" ht="15" customHeight="1" x14ac:dyDescent="0.3">
      <c r="A25" s="9" t="s">
        <v>162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ht="15" customHeight="1" x14ac:dyDescent="0.3">
      <c r="A26" s="9" t="s">
        <v>163</v>
      </c>
      <c r="B26" s="10">
        <v>1449</v>
      </c>
      <c r="C26" s="10">
        <v>51</v>
      </c>
      <c r="D26" s="10">
        <v>1381</v>
      </c>
      <c r="E26" s="10">
        <v>17</v>
      </c>
      <c r="F26" s="10">
        <v>0</v>
      </c>
    </row>
    <row r="27" spans="1:6" ht="15" customHeight="1" x14ac:dyDescent="0.3">
      <c r="A27" s="9" t="s">
        <v>164</v>
      </c>
      <c r="B27" s="10">
        <v>1113</v>
      </c>
      <c r="C27" s="10">
        <v>63</v>
      </c>
      <c r="D27" s="10">
        <v>999</v>
      </c>
      <c r="E27" s="10">
        <v>51</v>
      </c>
      <c r="F27" s="10">
        <v>0</v>
      </c>
    </row>
    <row r="28" spans="1:6" ht="15" customHeight="1" x14ac:dyDescent="0.3">
      <c r="A28" s="9" t="s">
        <v>165</v>
      </c>
      <c r="B28" s="10">
        <v>146</v>
      </c>
      <c r="C28" s="10">
        <v>5</v>
      </c>
      <c r="D28" s="10">
        <v>137</v>
      </c>
      <c r="E28" s="10">
        <v>4</v>
      </c>
      <c r="F28" s="10">
        <v>0</v>
      </c>
    </row>
    <row r="29" spans="1:6" ht="15" customHeight="1" x14ac:dyDescent="0.3">
      <c r="A29" s="11"/>
      <c r="B29" s="10"/>
      <c r="C29" s="10"/>
      <c r="D29" s="10"/>
      <c r="E29" s="10"/>
      <c r="F29" s="10"/>
    </row>
    <row r="30" spans="1:6" ht="15" customHeight="1" x14ac:dyDescent="0.3">
      <c r="A30" s="9" t="s">
        <v>96</v>
      </c>
      <c r="B30" s="10">
        <f t="shared" ref="B30:F39" si="0">B3-B57</f>
        <v>20672</v>
      </c>
      <c r="C30" s="10">
        <f t="shared" si="0"/>
        <v>1135</v>
      </c>
      <c r="D30" s="10">
        <f t="shared" si="0"/>
        <v>18455</v>
      </c>
      <c r="E30" s="10">
        <f t="shared" si="0"/>
        <v>1069</v>
      </c>
      <c r="F30" s="10">
        <f t="shared" si="0"/>
        <v>13</v>
      </c>
    </row>
    <row r="31" spans="1:6" ht="15" customHeight="1" x14ac:dyDescent="0.3">
      <c r="A31" s="9" t="s">
        <v>142</v>
      </c>
      <c r="B31" s="10">
        <f t="shared" si="0"/>
        <v>5981</v>
      </c>
      <c r="C31" s="10">
        <f t="shared" si="0"/>
        <v>387</v>
      </c>
      <c r="D31" s="10">
        <f t="shared" si="0"/>
        <v>5336</v>
      </c>
      <c r="E31" s="10">
        <f t="shared" si="0"/>
        <v>251</v>
      </c>
      <c r="F31" s="10">
        <f t="shared" si="0"/>
        <v>7</v>
      </c>
    </row>
    <row r="32" spans="1:6" ht="15" customHeight="1" x14ac:dyDescent="0.3">
      <c r="A32" s="9" t="s">
        <v>143</v>
      </c>
      <c r="B32" s="22">
        <f t="shared" si="0"/>
        <v>-101.22513025643067</v>
      </c>
      <c r="C32" s="22">
        <f t="shared" si="0"/>
        <v>-2.7341132525279264</v>
      </c>
      <c r="D32" s="22">
        <f t="shared" si="0"/>
        <v>-0.15220564163833927</v>
      </c>
      <c r="E32" s="22">
        <f t="shared" si="0"/>
        <v>-3.185531161910248</v>
      </c>
      <c r="F32" s="22">
        <f t="shared" si="0"/>
        <v>9.5238095238095184</v>
      </c>
    </row>
    <row r="33" spans="1:6" ht="15" customHeight="1" x14ac:dyDescent="0.3">
      <c r="A33" s="9" t="s">
        <v>144</v>
      </c>
      <c r="B33" s="10">
        <f t="shared" si="0"/>
        <v>3582</v>
      </c>
      <c r="C33" s="10">
        <f t="shared" si="0"/>
        <v>256</v>
      </c>
      <c r="D33" s="10">
        <f t="shared" si="0"/>
        <v>3040</v>
      </c>
      <c r="E33" s="10">
        <f t="shared" si="0"/>
        <v>281</v>
      </c>
      <c r="F33" s="10">
        <f t="shared" si="0"/>
        <v>5</v>
      </c>
    </row>
    <row r="34" spans="1:6" ht="15" customHeight="1" x14ac:dyDescent="0.3">
      <c r="A34" s="9" t="s">
        <v>145</v>
      </c>
      <c r="B34" s="10">
        <f t="shared" si="0"/>
        <v>3408</v>
      </c>
      <c r="C34" s="10">
        <f t="shared" si="0"/>
        <v>232</v>
      </c>
      <c r="D34" s="10">
        <f t="shared" si="0"/>
        <v>2970</v>
      </c>
      <c r="E34" s="10">
        <f t="shared" si="0"/>
        <v>206</v>
      </c>
      <c r="F34" s="10">
        <f t="shared" si="0"/>
        <v>0</v>
      </c>
    </row>
    <row r="35" spans="1:6" ht="15" customHeight="1" x14ac:dyDescent="0.3">
      <c r="A35" s="9" t="s">
        <v>146</v>
      </c>
      <c r="B35" s="10">
        <f t="shared" si="0"/>
        <v>174</v>
      </c>
      <c r="C35" s="10">
        <f t="shared" si="0"/>
        <v>24</v>
      </c>
      <c r="D35" s="10">
        <f t="shared" si="0"/>
        <v>70</v>
      </c>
      <c r="E35" s="10">
        <f t="shared" si="0"/>
        <v>75</v>
      </c>
      <c r="F35" s="10">
        <f t="shared" si="0"/>
        <v>5</v>
      </c>
    </row>
    <row r="36" spans="1:6" ht="15" customHeight="1" x14ac:dyDescent="0.3">
      <c r="A36" s="9" t="s">
        <v>147</v>
      </c>
      <c r="B36" s="10">
        <f t="shared" si="0"/>
        <v>11109</v>
      </c>
      <c r="C36" s="10">
        <f t="shared" si="0"/>
        <v>492</v>
      </c>
      <c r="D36" s="10">
        <f t="shared" si="0"/>
        <v>10079</v>
      </c>
      <c r="E36" s="10">
        <f t="shared" si="0"/>
        <v>537</v>
      </c>
      <c r="F36" s="10">
        <f t="shared" si="0"/>
        <v>1</v>
      </c>
    </row>
    <row r="37" spans="1:6" ht="15" customHeight="1" x14ac:dyDescent="0.3">
      <c r="A37" s="9" t="s">
        <v>148</v>
      </c>
      <c r="B37" s="10">
        <f t="shared" si="0"/>
        <v>469</v>
      </c>
      <c r="C37" s="10">
        <f t="shared" si="0"/>
        <v>57</v>
      </c>
      <c r="D37" s="10">
        <f t="shared" si="0"/>
        <v>364</v>
      </c>
      <c r="E37" s="10">
        <f t="shared" si="0"/>
        <v>48</v>
      </c>
      <c r="F37" s="10">
        <f t="shared" si="0"/>
        <v>0</v>
      </c>
    </row>
    <row r="38" spans="1:6" ht="15" customHeight="1" x14ac:dyDescent="0.3">
      <c r="A38" s="9" t="s">
        <v>149</v>
      </c>
      <c r="B38" s="10">
        <f t="shared" si="0"/>
        <v>280</v>
      </c>
      <c r="C38" s="10">
        <f t="shared" si="0"/>
        <v>1</v>
      </c>
      <c r="D38" s="10">
        <f t="shared" si="0"/>
        <v>277</v>
      </c>
      <c r="E38" s="10">
        <f t="shared" si="0"/>
        <v>2</v>
      </c>
      <c r="F38" s="10">
        <f t="shared" si="0"/>
        <v>0</v>
      </c>
    </row>
    <row r="39" spans="1:6" ht="15" customHeight="1" x14ac:dyDescent="0.3">
      <c r="A39" s="9" t="s">
        <v>150</v>
      </c>
      <c r="B39" s="10">
        <f t="shared" si="0"/>
        <v>469</v>
      </c>
      <c r="C39" s="10">
        <f t="shared" si="0"/>
        <v>14</v>
      </c>
      <c r="D39" s="10">
        <f t="shared" si="0"/>
        <v>450</v>
      </c>
      <c r="E39" s="10">
        <f t="shared" si="0"/>
        <v>4</v>
      </c>
      <c r="F39" s="10">
        <f t="shared" si="0"/>
        <v>1</v>
      </c>
    </row>
    <row r="40" spans="1:6" ht="15" customHeight="1" x14ac:dyDescent="0.3">
      <c r="A40" s="9" t="s">
        <v>151</v>
      </c>
      <c r="B40" s="10">
        <f t="shared" ref="B40:F49" si="1">B13-B67</f>
        <v>258</v>
      </c>
      <c r="C40" s="10">
        <f t="shared" si="1"/>
        <v>6</v>
      </c>
      <c r="D40" s="10">
        <f t="shared" si="1"/>
        <v>251</v>
      </c>
      <c r="E40" s="10">
        <f t="shared" si="1"/>
        <v>0</v>
      </c>
      <c r="F40" s="10">
        <f t="shared" si="1"/>
        <v>1</v>
      </c>
    </row>
    <row r="41" spans="1:6" ht="15" customHeight="1" x14ac:dyDescent="0.3">
      <c r="A41" s="9" t="s">
        <v>152</v>
      </c>
      <c r="B41" s="10">
        <f t="shared" si="1"/>
        <v>7</v>
      </c>
      <c r="C41" s="10">
        <f t="shared" si="1"/>
        <v>0</v>
      </c>
      <c r="D41" s="10">
        <f t="shared" si="1"/>
        <v>7</v>
      </c>
      <c r="E41" s="10">
        <f t="shared" si="1"/>
        <v>0</v>
      </c>
      <c r="F41" s="10">
        <f t="shared" si="1"/>
        <v>0</v>
      </c>
    </row>
    <row r="42" spans="1:6" ht="15" customHeight="1" x14ac:dyDescent="0.3">
      <c r="A42" s="9" t="s">
        <v>153</v>
      </c>
      <c r="B42" s="10">
        <f t="shared" si="1"/>
        <v>150</v>
      </c>
      <c r="C42" s="10">
        <f t="shared" si="1"/>
        <v>8</v>
      </c>
      <c r="D42" s="10">
        <f t="shared" si="1"/>
        <v>142</v>
      </c>
      <c r="E42" s="10">
        <f t="shared" si="1"/>
        <v>0</v>
      </c>
      <c r="F42" s="10">
        <f t="shared" si="1"/>
        <v>0</v>
      </c>
    </row>
    <row r="43" spans="1:6" ht="15" customHeight="1" x14ac:dyDescent="0.3">
      <c r="A43" s="9" t="s">
        <v>154</v>
      </c>
      <c r="B43" s="10">
        <f t="shared" si="1"/>
        <v>54</v>
      </c>
      <c r="C43" s="10">
        <f t="shared" si="1"/>
        <v>0</v>
      </c>
      <c r="D43" s="10">
        <f t="shared" si="1"/>
        <v>50</v>
      </c>
      <c r="E43" s="10">
        <f t="shared" si="1"/>
        <v>4</v>
      </c>
      <c r="F43" s="10">
        <f t="shared" si="1"/>
        <v>0</v>
      </c>
    </row>
    <row r="44" spans="1:6" ht="15" customHeight="1" x14ac:dyDescent="0.3">
      <c r="A44" s="9" t="s">
        <v>155</v>
      </c>
      <c r="B44" s="10">
        <f t="shared" si="1"/>
        <v>19</v>
      </c>
      <c r="C44" s="10">
        <f t="shared" si="1"/>
        <v>1</v>
      </c>
      <c r="D44" s="10">
        <f t="shared" si="1"/>
        <v>18</v>
      </c>
      <c r="E44" s="10">
        <f t="shared" si="1"/>
        <v>0</v>
      </c>
      <c r="F44" s="10">
        <f t="shared" si="1"/>
        <v>0</v>
      </c>
    </row>
    <row r="45" spans="1:6" ht="15" customHeight="1" x14ac:dyDescent="0.3">
      <c r="A45" s="9" t="s">
        <v>124</v>
      </c>
      <c r="B45" s="10">
        <f t="shared" si="1"/>
        <v>43</v>
      </c>
      <c r="C45" s="10">
        <f t="shared" si="1"/>
        <v>2</v>
      </c>
      <c r="D45" s="10">
        <f t="shared" si="1"/>
        <v>36</v>
      </c>
      <c r="E45" s="10">
        <f t="shared" si="1"/>
        <v>5</v>
      </c>
      <c r="F45" s="10">
        <f t="shared" si="1"/>
        <v>0</v>
      </c>
    </row>
    <row r="46" spans="1:6" ht="15" customHeight="1" x14ac:dyDescent="0.3">
      <c r="A46" s="9" t="s">
        <v>156</v>
      </c>
      <c r="B46" s="10">
        <f t="shared" si="1"/>
        <v>9120</v>
      </c>
      <c r="C46" s="10">
        <f t="shared" si="1"/>
        <v>377</v>
      </c>
      <c r="D46" s="10">
        <f t="shared" si="1"/>
        <v>8295</v>
      </c>
      <c r="E46" s="10">
        <f t="shared" si="1"/>
        <v>448</v>
      </c>
      <c r="F46" s="10">
        <f t="shared" si="1"/>
        <v>0</v>
      </c>
    </row>
    <row r="47" spans="1:6" ht="15" customHeight="1" x14ac:dyDescent="0.3">
      <c r="A47" s="9" t="s">
        <v>157</v>
      </c>
      <c r="B47" s="10">
        <f t="shared" si="1"/>
        <v>363</v>
      </c>
      <c r="C47" s="10">
        <f t="shared" si="1"/>
        <v>16</v>
      </c>
      <c r="D47" s="10">
        <f t="shared" si="1"/>
        <v>343</v>
      </c>
      <c r="E47" s="10">
        <f t="shared" si="1"/>
        <v>4</v>
      </c>
      <c r="F47" s="10">
        <f t="shared" si="1"/>
        <v>0</v>
      </c>
    </row>
    <row r="48" spans="1:6" ht="15" customHeight="1" x14ac:dyDescent="0.3">
      <c r="A48" s="9" t="s">
        <v>158</v>
      </c>
      <c r="B48" s="10">
        <f t="shared" si="1"/>
        <v>744</v>
      </c>
      <c r="C48" s="10">
        <f t="shared" si="1"/>
        <v>1</v>
      </c>
      <c r="D48" s="10">
        <f t="shared" si="1"/>
        <v>735</v>
      </c>
      <c r="E48" s="10">
        <f t="shared" si="1"/>
        <v>8</v>
      </c>
      <c r="F48" s="10">
        <f t="shared" si="1"/>
        <v>0</v>
      </c>
    </row>
    <row r="49" spans="1:6" ht="15" customHeight="1" x14ac:dyDescent="0.3">
      <c r="A49" s="9" t="s">
        <v>159</v>
      </c>
      <c r="B49" s="10">
        <f t="shared" si="1"/>
        <v>632</v>
      </c>
      <c r="C49" s="10">
        <f t="shared" si="1"/>
        <v>3</v>
      </c>
      <c r="D49" s="10">
        <f t="shared" si="1"/>
        <v>620</v>
      </c>
      <c r="E49" s="10">
        <f t="shared" si="1"/>
        <v>9</v>
      </c>
      <c r="F49" s="10">
        <f t="shared" si="1"/>
        <v>0</v>
      </c>
    </row>
    <row r="50" spans="1:6" ht="15" customHeight="1" x14ac:dyDescent="0.3">
      <c r="A50" s="9" t="s">
        <v>160</v>
      </c>
      <c r="B50" s="10">
        <f t="shared" ref="B50:F59" si="2">B23-B77</f>
        <v>6570</v>
      </c>
      <c r="C50" s="10">
        <f t="shared" si="2"/>
        <v>311</v>
      </c>
      <c r="D50" s="10">
        <f t="shared" si="2"/>
        <v>5852</v>
      </c>
      <c r="E50" s="10">
        <f t="shared" si="2"/>
        <v>407</v>
      </c>
      <c r="F50" s="10">
        <f t="shared" si="2"/>
        <v>0</v>
      </c>
    </row>
    <row r="51" spans="1:6" ht="15" customHeight="1" x14ac:dyDescent="0.3">
      <c r="A51" s="9" t="s">
        <v>161</v>
      </c>
      <c r="B51" s="10">
        <f t="shared" si="2"/>
        <v>18</v>
      </c>
      <c r="C51" s="10">
        <f t="shared" si="2"/>
        <v>0</v>
      </c>
      <c r="D51" s="10">
        <f t="shared" si="2"/>
        <v>14</v>
      </c>
      <c r="E51" s="10">
        <f t="shared" si="2"/>
        <v>4</v>
      </c>
      <c r="F51" s="10">
        <f t="shared" si="2"/>
        <v>0</v>
      </c>
    </row>
    <row r="52" spans="1:6" ht="15" customHeight="1" x14ac:dyDescent="0.3">
      <c r="A52" s="9" t="s">
        <v>162</v>
      </c>
      <c r="B52" s="10">
        <f t="shared" si="2"/>
        <v>0</v>
      </c>
      <c r="C52" s="10">
        <f t="shared" si="2"/>
        <v>0</v>
      </c>
      <c r="D52" s="10">
        <f t="shared" si="2"/>
        <v>0</v>
      </c>
      <c r="E52" s="10">
        <f t="shared" si="2"/>
        <v>0</v>
      </c>
      <c r="F52" s="10">
        <f t="shared" si="2"/>
        <v>0</v>
      </c>
    </row>
    <row r="53" spans="1:6" ht="15" customHeight="1" x14ac:dyDescent="0.3">
      <c r="A53" s="9" t="s">
        <v>163</v>
      </c>
      <c r="B53" s="10">
        <f t="shared" si="2"/>
        <v>793</v>
      </c>
      <c r="C53" s="10">
        <f t="shared" si="2"/>
        <v>46</v>
      </c>
      <c r="D53" s="10">
        <f t="shared" si="2"/>
        <v>731</v>
      </c>
      <c r="E53" s="10">
        <f t="shared" si="2"/>
        <v>16</v>
      </c>
      <c r="F53" s="10">
        <f t="shared" si="2"/>
        <v>0</v>
      </c>
    </row>
    <row r="54" spans="1:6" ht="15" customHeight="1" x14ac:dyDescent="0.3">
      <c r="A54" s="9" t="s">
        <v>164</v>
      </c>
      <c r="B54" s="10">
        <f t="shared" si="2"/>
        <v>620</v>
      </c>
      <c r="C54" s="10">
        <f t="shared" si="2"/>
        <v>36</v>
      </c>
      <c r="D54" s="10">
        <f t="shared" si="2"/>
        <v>557</v>
      </c>
      <c r="E54" s="10">
        <f t="shared" si="2"/>
        <v>27</v>
      </c>
      <c r="F54" s="10">
        <f t="shared" si="2"/>
        <v>0</v>
      </c>
    </row>
    <row r="55" spans="1:6" ht="15" customHeight="1" x14ac:dyDescent="0.3">
      <c r="A55" s="9" t="s">
        <v>165</v>
      </c>
      <c r="B55" s="10">
        <f t="shared" si="2"/>
        <v>89</v>
      </c>
      <c r="C55" s="10">
        <f t="shared" si="2"/>
        <v>4</v>
      </c>
      <c r="D55" s="10">
        <f t="shared" si="2"/>
        <v>82</v>
      </c>
      <c r="E55" s="10">
        <f t="shared" si="2"/>
        <v>3</v>
      </c>
      <c r="F55" s="10">
        <f t="shared" si="2"/>
        <v>0</v>
      </c>
    </row>
    <row r="56" spans="1:6" ht="15" customHeight="1" x14ac:dyDescent="0.3">
      <c r="A56" s="11"/>
      <c r="B56" s="10"/>
      <c r="C56" s="10"/>
      <c r="D56" s="10"/>
      <c r="E56" s="10"/>
      <c r="F56" s="10"/>
    </row>
    <row r="57" spans="1:6" ht="15" customHeight="1" x14ac:dyDescent="0.3">
      <c r="A57" s="9" t="s">
        <v>138</v>
      </c>
      <c r="B57" s="10">
        <f t="shared" ref="B57:B82" si="3">SUM(C57:F57)</f>
        <v>18534</v>
      </c>
      <c r="C57" s="10">
        <f>C58+C60+C63</f>
        <v>883</v>
      </c>
      <c r="D57" s="10">
        <f>D58+D60+D63</f>
        <v>16850</v>
      </c>
      <c r="E57" s="10">
        <f>E58+E60+E63</f>
        <v>786</v>
      </c>
      <c r="F57" s="10">
        <f>F58+F60+F63</f>
        <v>15</v>
      </c>
    </row>
    <row r="58" spans="1:6" ht="15" customHeight="1" x14ac:dyDescent="0.3">
      <c r="A58" s="9" t="s">
        <v>142</v>
      </c>
      <c r="B58" s="10">
        <f t="shared" si="3"/>
        <v>5498</v>
      </c>
      <c r="C58" s="10">
        <v>344</v>
      </c>
      <c r="D58" s="10">
        <v>4921</v>
      </c>
      <c r="E58" s="10">
        <v>228</v>
      </c>
      <c r="F58" s="10">
        <v>5</v>
      </c>
    </row>
    <row r="59" spans="1:6" ht="15" customHeight="1" x14ac:dyDescent="0.3">
      <c r="A59" s="9" t="s">
        <v>143</v>
      </c>
      <c r="B59" s="22">
        <f t="shared" si="3"/>
        <v>130.50381209084378</v>
      </c>
      <c r="C59" s="22">
        <f>C58*100/C57</f>
        <v>38.958097395243485</v>
      </c>
      <c r="D59" s="22">
        <f>D58*100/D57</f>
        <v>29.204747774480712</v>
      </c>
      <c r="E59" s="22">
        <f>E58*100/E57</f>
        <v>29.007633587786259</v>
      </c>
      <c r="F59" s="22">
        <f>F58*100/F57</f>
        <v>33.333333333333336</v>
      </c>
    </row>
    <row r="60" spans="1:6" ht="15" customHeight="1" x14ac:dyDescent="0.3">
      <c r="A60" s="9" t="s">
        <v>144</v>
      </c>
      <c r="B60" s="10">
        <f t="shared" si="3"/>
        <v>3288</v>
      </c>
      <c r="C60" s="10">
        <f>C61+C62</f>
        <v>244</v>
      </c>
      <c r="D60" s="10">
        <f>D61+D62</f>
        <v>2786</v>
      </c>
      <c r="E60" s="10">
        <f>E61+E62</f>
        <v>249</v>
      </c>
      <c r="F60" s="10">
        <f>F61+F62</f>
        <v>9</v>
      </c>
    </row>
    <row r="61" spans="1:6" ht="15" customHeight="1" x14ac:dyDescent="0.3">
      <c r="A61" s="9" t="s">
        <v>145</v>
      </c>
      <c r="B61" s="10">
        <f t="shared" si="3"/>
        <v>3128</v>
      </c>
      <c r="C61" s="10">
        <v>222</v>
      </c>
      <c r="D61" s="10">
        <v>2726</v>
      </c>
      <c r="E61" s="10">
        <v>180</v>
      </c>
      <c r="F61" s="10">
        <v>0</v>
      </c>
    </row>
    <row r="62" spans="1:6" ht="15" customHeight="1" x14ac:dyDescent="0.3">
      <c r="A62" s="9" t="s">
        <v>146</v>
      </c>
      <c r="B62" s="10">
        <f t="shared" si="3"/>
        <v>160</v>
      </c>
      <c r="C62" s="10">
        <v>22</v>
      </c>
      <c r="D62" s="10">
        <v>60</v>
      </c>
      <c r="E62" s="10">
        <v>69</v>
      </c>
      <c r="F62" s="10">
        <v>9</v>
      </c>
    </row>
    <row r="63" spans="1:6" ht="15" customHeight="1" x14ac:dyDescent="0.3">
      <c r="A63" s="9" t="s">
        <v>147</v>
      </c>
      <c r="B63" s="10">
        <f t="shared" si="3"/>
        <v>9748</v>
      </c>
      <c r="C63" s="10">
        <f>SUM(C64:C73)+C81+C82-SUM(C67:C70)</f>
        <v>295</v>
      </c>
      <c r="D63" s="10">
        <f>SUM(D64:D73)+D81+D82-SUM(D67:D70)</f>
        <v>9143</v>
      </c>
      <c r="E63" s="10">
        <f>SUM(E64:E73)+E81+E82-SUM(E67:E70)</f>
        <v>309</v>
      </c>
      <c r="F63" s="10">
        <f>SUM(F64:F73)+F81+F82-SUM(F67:F70)</f>
        <v>1</v>
      </c>
    </row>
    <row r="64" spans="1:6" ht="15" customHeight="1" x14ac:dyDescent="0.3">
      <c r="A64" s="9" t="s">
        <v>148</v>
      </c>
      <c r="B64" s="10">
        <f t="shared" si="3"/>
        <v>416</v>
      </c>
      <c r="C64" s="10">
        <v>48</v>
      </c>
      <c r="D64" s="10">
        <v>309</v>
      </c>
      <c r="E64" s="10">
        <v>59</v>
      </c>
      <c r="F64" s="10">
        <v>0</v>
      </c>
    </row>
    <row r="65" spans="1:6" ht="15" customHeight="1" x14ac:dyDescent="0.3">
      <c r="A65" s="9" t="s">
        <v>149</v>
      </c>
      <c r="B65" s="10">
        <f t="shared" si="3"/>
        <v>268</v>
      </c>
      <c r="C65" s="10">
        <v>0</v>
      </c>
      <c r="D65" s="10">
        <v>267</v>
      </c>
      <c r="E65" s="10">
        <v>1</v>
      </c>
      <c r="F65" s="10">
        <v>0</v>
      </c>
    </row>
    <row r="66" spans="1:6" ht="15" customHeight="1" x14ac:dyDescent="0.3">
      <c r="A66" s="9" t="s">
        <v>150</v>
      </c>
      <c r="B66" s="10">
        <f t="shared" si="3"/>
        <v>563</v>
      </c>
      <c r="C66" s="10">
        <v>17</v>
      </c>
      <c r="D66" s="10">
        <v>542</v>
      </c>
      <c r="E66" s="10">
        <v>3</v>
      </c>
      <c r="F66" s="10">
        <v>1</v>
      </c>
    </row>
    <row r="67" spans="1:6" ht="15" customHeight="1" x14ac:dyDescent="0.3">
      <c r="A67" s="9" t="s">
        <v>151</v>
      </c>
      <c r="B67" s="10">
        <f t="shared" si="3"/>
        <v>350</v>
      </c>
      <c r="C67" s="10">
        <v>8</v>
      </c>
      <c r="D67" s="10">
        <v>341</v>
      </c>
      <c r="E67" s="10">
        <v>0</v>
      </c>
      <c r="F67" s="10">
        <v>1</v>
      </c>
    </row>
    <row r="68" spans="1:6" ht="15" customHeight="1" x14ac:dyDescent="0.3">
      <c r="A68" s="9" t="s">
        <v>152</v>
      </c>
      <c r="B68" s="10">
        <f t="shared" si="3"/>
        <v>5</v>
      </c>
      <c r="C68" s="10">
        <v>0</v>
      </c>
      <c r="D68" s="10">
        <v>5</v>
      </c>
      <c r="E68" s="10">
        <v>0</v>
      </c>
      <c r="F68" s="10">
        <v>0</v>
      </c>
    </row>
    <row r="69" spans="1:6" ht="15" customHeight="1" x14ac:dyDescent="0.3">
      <c r="A69" s="9" t="s">
        <v>153</v>
      </c>
      <c r="B69" s="10">
        <f t="shared" si="3"/>
        <v>168</v>
      </c>
      <c r="C69" s="10">
        <v>8</v>
      </c>
      <c r="D69" s="10">
        <v>160</v>
      </c>
      <c r="E69" s="10">
        <v>0</v>
      </c>
      <c r="F69" s="10">
        <v>0</v>
      </c>
    </row>
    <row r="70" spans="1:6" ht="15" customHeight="1" x14ac:dyDescent="0.3">
      <c r="A70" s="9" t="s">
        <v>154</v>
      </c>
      <c r="B70" s="10">
        <f t="shared" si="3"/>
        <v>40</v>
      </c>
      <c r="C70" s="10">
        <v>1</v>
      </c>
      <c r="D70" s="10">
        <v>36</v>
      </c>
      <c r="E70" s="10">
        <v>3</v>
      </c>
      <c r="F70" s="10">
        <v>0</v>
      </c>
    </row>
    <row r="71" spans="1:6" ht="15" customHeight="1" x14ac:dyDescent="0.3">
      <c r="A71" s="9" t="s">
        <v>155</v>
      </c>
      <c r="B71" s="10">
        <f t="shared" si="3"/>
        <v>25</v>
      </c>
      <c r="C71" s="10">
        <v>0</v>
      </c>
      <c r="D71" s="10">
        <v>25</v>
      </c>
      <c r="E71" s="10">
        <v>0</v>
      </c>
      <c r="F71" s="10">
        <v>0</v>
      </c>
    </row>
    <row r="72" spans="1:6" ht="15" customHeight="1" x14ac:dyDescent="0.3">
      <c r="A72" s="9" t="s">
        <v>124</v>
      </c>
      <c r="B72" s="10">
        <f t="shared" si="3"/>
        <v>41</v>
      </c>
      <c r="C72" s="10">
        <v>0</v>
      </c>
      <c r="D72" s="10">
        <v>38</v>
      </c>
      <c r="E72" s="10">
        <v>3</v>
      </c>
      <c r="F72" s="10">
        <v>0</v>
      </c>
    </row>
    <row r="73" spans="1:6" ht="15" customHeight="1" x14ac:dyDescent="0.3">
      <c r="A73" s="9" t="s">
        <v>156</v>
      </c>
      <c r="B73" s="10">
        <f t="shared" si="3"/>
        <v>7885</v>
      </c>
      <c r="C73" s="10">
        <v>202</v>
      </c>
      <c r="D73" s="10">
        <v>7465</v>
      </c>
      <c r="E73" s="10">
        <v>218</v>
      </c>
      <c r="F73" s="10">
        <v>0</v>
      </c>
    </row>
    <row r="74" spans="1:6" ht="15" customHeight="1" x14ac:dyDescent="0.3">
      <c r="A74" s="9" t="s">
        <v>157</v>
      </c>
      <c r="B74" s="10">
        <f t="shared" si="3"/>
        <v>170</v>
      </c>
      <c r="C74" s="10">
        <v>2</v>
      </c>
      <c r="D74" s="10">
        <v>166</v>
      </c>
      <c r="E74" s="10">
        <v>2</v>
      </c>
      <c r="F74" s="10">
        <v>0</v>
      </c>
    </row>
    <row r="75" spans="1:6" ht="15" customHeight="1" x14ac:dyDescent="0.3">
      <c r="A75" s="9" t="s">
        <v>158</v>
      </c>
      <c r="B75" s="10">
        <f t="shared" si="3"/>
        <v>1376</v>
      </c>
      <c r="C75" s="10">
        <v>1</v>
      </c>
      <c r="D75" s="10">
        <v>1367</v>
      </c>
      <c r="E75" s="10">
        <v>8</v>
      </c>
      <c r="F75" s="10">
        <v>0</v>
      </c>
    </row>
    <row r="76" spans="1:6" ht="15" customHeight="1" x14ac:dyDescent="0.3">
      <c r="A76" s="9" t="s">
        <v>159</v>
      </c>
      <c r="B76" s="10">
        <f t="shared" si="3"/>
        <v>2012</v>
      </c>
      <c r="C76" s="10">
        <v>0</v>
      </c>
      <c r="D76" s="10">
        <v>2010</v>
      </c>
      <c r="E76" s="10">
        <v>2</v>
      </c>
      <c r="F76" s="10">
        <v>0</v>
      </c>
    </row>
    <row r="77" spans="1:6" ht="15" customHeight="1" x14ac:dyDescent="0.3">
      <c r="A77" s="9" t="s">
        <v>160</v>
      </c>
      <c r="B77" s="10">
        <f t="shared" si="3"/>
        <v>3660</v>
      </c>
      <c r="C77" s="10">
        <v>194</v>
      </c>
      <c r="D77" s="10">
        <v>3265</v>
      </c>
      <c r="E77" s="10">
        <v>201</v>
      </c>
      <c r="F77" s="10">
        <v>0</v>
      </c>
    </row>
    <row r="78" spans="1:6" ht="15" customHeight="1" x14ac:dyDescent="0.3">
      <c r="A78" s="9" t="s">
        <v>161</v>
      </c>
      <c r="B78" s="10">
        <f t="shared" si="3"/>
        <v>11</v>
      </c>
      <c r="C78" s="10">
        <v>0</v>
      </c>
      <c r="D78" s="10">
        <v>7</v>
      </c>
      <c r="E78" s="10">
        <v>4</v>
      </c>
      <c r="F78" s="10">
        <v>0</v>
      </c>
    </row>
    <row r="79" spans="1:6" ht="15" customHeight="1" x14ac:dyDescent="0.3">
      <c r="A79" s="9" t="s">
        <v>162</v>
      </c>
      <c r="B79" s="10">
        <f t="shared" si="3"/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ht="15" customHeight="1" x14ac:dyDescent="0.3">
      <c r="A80" s="9" t="s">
        <v>163</v>
      </c>
      <c r="B80" s="10">
        <f t="shared" si="3"/>
        <v>656</v>
      </c>
      <c r="C80" s="10">
        <v>5</v>
      </c>
      <c r="D80" s="10">
        <v>650</v>
      </c>
      <c r="E80" s="10">
        <v>1</v>
      </c>
      <c r="F80" s="10">
        <v>0</v>
      </c>
    </row>
    <row r="81" spans="1:6" ht="15" customHeight="1" x14ac:dyDescent="0.3">
      <c r="A81" s="9" t="s">
        <v>164</v>
      </c>
      <c r="B81" s="10">
        <f t="shared" si="3"/>
        <v>493</v>
      </c>
      <c r="C81" s="10">
        <v>27</v>
      </c>
      <c r="D81" s="10">
        <v>442</v>
      </c>
      <c r="E81" s="10">
        <v>24</v>
      </c>
      <c r="F81" s="10">
        <v>0</v>
      </c>
    </row>
    <row r="82" spans="1:6" ht="15" customHeight="1" x14ac:dyDescent="0.3">
      <c r="A82" s="2" t="s">
        <v>165</v>
      </c>
      <c r="B82" s="12">
        <f t="shared" si="3"/>
        <v>57</v>
      </c>
      <c r="C82" s="12">
        <v>1</v>
      </c>
      <c r="D82" s="12">
        <v>55</v>
      </c>
      <c r="E82" s="12">
        <v>1</v>
      </c>
      <c r="F82" s="12">
        <v>0</v>
      </c>
    </row>
    <row r="83" spans="1:6" ht="15" customHeight="1" x14ac:dyDescent="0.3">
      <c r="A83" s="7" t="s">
        <v>30</v>
      </c>
      <c r="B83" s="8"/>
      <c r="C83" s="8"/>
      <c r="D83" s="8"/>
      <c r="E83" s="8"/>
      <c r="F83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62"/>
  <sheetViews>
    <sheetView showGridLines="0" workbookViewId="0"/>
  </sheetViews>
  <sheetFormatPr defaultColWidth="8.77734375" defaultRowHeight="14.4" customHeight="1" x14ac:dyDescent="0.3"/>
  <cols>
    <col min="1" max="1" width="37.109375" style="23" customWidth="1"/>
    <col min="2" max="256" width="8.88671875" style="23" customWidth="1"/>
  </cols>
  <sheetData>
    <row r="1" spans="1:6" ht="15" customHeight="1" x14ac:dyDescent="0.3">
      <c r="A1" s="2" t="s">
        <v>166</v>
      </c>
      <c r="B1" s="3"/>
      <c r="C1" s="3"/>
      <c r="D1" s="3"/>
      <c r="E1" s="3"/>
      <c r="F1" s="3"/>
    </row>
    <row r="2" spans="1:6" ht="15" customHeight="1" x14ac:dyDescent="0.3">
      <c r="A2" s="4" t="s">
        <v>167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168</v>
      </c>
      <c r="B3" s="8">
        <f>B4+B5</f>
        <v>39206</v>
      </c>
      <c r="C3" s="8">
        <f>C4+C5</f>
        <v>2018</v>
      </c>
      <c r="D3" s="8">
        <f>D4+D5</f>
        <v>35305</v>
      </c>
      <c r="E3" s="8">
        <f>E4+E5</f>
        <v>1855</v>
      </c>
      <c r="F3" s="8">
        <f>F4+F5</f>
        <v>28</v>
      </c>
    </row>
    <row r="4" spans="1:6" ht="15" customHeight="1" x14ac:dyDescent="0.3">
      <c r="A4" s="9" t="s">
        <v>169</v>
      </c>
      <c r="B4" s="10">
        <v>1878</v>
      </c>
      <c r="C4" s="10">
        <v>85</v>
      </c>
      <c r="D4" s="10">
        <v>1747</v>
      </c>
      <c r="E4" s="10">
        <v>46</v>
      </c>
      <c r="F4" s="10">
        <v>0</v>
      </c>
    </row>
    <row r="5" spans="1:6" ht="15" customHeight="1" x14ac:dyDescent="0.3">
      <c r="A5" s="9" t="s">
        <v>170</v>
      </c>
      <c r="B5" s="10">
        <f>SUM(B6:B15)+B21</f>
        <v>37328</v>
      </c>
      <c r="C5" s="10">
        <f>SUM(C6:C15)+C21</f>
        <v>1933</v>
      </c>
      <c r="D5" s="10">
        <f>SUM(D6:D15)+D21</f>
        <v>33558</v>
      </c>
      <c r="E5" s="10">
        <f>SUM(E6:E15)+E21</f>
        <v>1809</v>
      </c>
      <c r="F5" s="10">
        <f>SUM(F6:F15)+F21</f>
        <v>28</v>
      </c>
    </row>
    <row r="6" spans="1:6" ht="15" customHeight="1" x14ac:dyDescent="0.3">
      <c r="A6" s="9" t="s">
        <v>171</v>
      </c>
      <c r="B6" s="10">
        <v>11728</v>
      </c>
      <c r="C6" s="10">
        <v>1219</v>
      </c>
      <c r="D6" s="10">
        <v>9538</v>
      </c>
      <c r="E6" s="10">
        <v>4</v>
      </c>
      <c r="F6" s="10">
        <v>4</v>
      </c>
    </row>
    <row r="7" spans="1:6" ht="15" customHeight="1" x14ac:dyDescent="0.3">
      <c r="A7" s="9" t="s">
        <v>172</v>
      </c>
      <c r="B7" s="10">
        <v>1861</v>
      </c>
      <c r="C7" s="10">
        <v>1</v>
      </c>
      <c r="D7" s="10">
        <v>1834</v>
      </c>
      <c r="E7" s="10">
        <v>8</v>
      </c>
      <c r="F7" s="10">
        <v>18</v>
      </c>
    </row>
    <row r="8" spans="1:6" ht="15" customHeight="1" x14ac:dyDescent="0.3">
      <c r="A8" s="9" t="s">
        <v>173</v>
      </c>
      <c r="B8" s="10">
        <v>1353</v>
      </c>
      <c r="C8" s="10">
        <v>22</v>
      </c>
      <c r="D8" s="10">
        <v>1326</v>
      </c>
      <c r="E8" s="10">
        <v>967</v>
      </c>
      <c r="F8" s="10">
        <v>1</v>
      </c>
    </row>
    <row r="9" spans="1:6" ht="15" customHeight="1" x14ac:dyDescent="0.3">
      <c r="A9" s="9" t="s">
        <v>174</v>
      </c>
      <c r="B9" s="10">
        <v>910</v>
      </c>
      <c r="C9" s="10">
        <v>17</v>
      </c>
      <c r="D9" s="10">
        <v>890</v>
      </c>
      <c r="E9" s="10">
        <v>0</v>
      </c>
      <c r="F9" s="10">
        <v>3</v>
      </c>
    </row>
    <row r="10" spans="1:6" ht="15" customHeight="1" x14ac:dyDescent="0.3">
      <c r="A10" s="9" t="s">
        <v>175</v>
      </c>
      <c r="B10" s="10">
        <v>17</v>
      </c>
      <c r="C10" s="10">
        <v>0</v>
      </c>
      <c r="D10" s="10">
        <v>17</v>
      </c>
      <c r="E10" s="10">
        <v>0</v>
      </c>
      <c r="F10" s="10">
        <v>0</v>
      </c>
    </row>
    <row r="11" spans="1:6" ht="15" customHeight="1" x14ac:dyDescent="0.3">
      <c r="A11" s="9" t="s">
        <v>176</v>
      </c>
      <c r="B11" s="10">
        <v>85</v>
      </c>
      <c r="C11" s="10">
        <v>0</v>
      </c>
      <c r="D11" s="10">
        <v>85</v>
      </c>
      <c r="E11" s="10">
        <v>0</v>
      </c>
      <c r="F11" s="10">
        <v>0</v>
      </c>
    </row>
    <row r="12" spans="1:6" ht="15" customHeight="1" x14ac:dyDescent="0.3">
      <c r="A12" s="9" t="s">
        <v>177</v>
      </c>
      <c r="B12" s="10">
        <v>461</v>
      </c>
      <c r="C12" s="10">
        <v>14</v>
      </c>
      <c r="D12" s="10">
        <v>443</v>
      </c>
      <c r="E12" s="10">
        <v>4</v>
      </c>
      <c r="F12" s="10">
        <v>0</v>
      </c>
    </row>
    <row r="13" spans="1:6" ht="15" customHeight="1" x14ac:dyDescent="0.3">
      <c r="A13" s="9" t="s">
        <v>178</v>
      </c>
      <c r="B13" s="10">
        <v>115</v>
      </c>
      <c r="C13" s="10">
        <v>0</v>
      </c>
      <c r="D13" s="10">
        <v>101</v>
      </c>
      <c r="E13" s="10">
        <v>14</v>
      </c>
      <c r="F13" s="10">
        <v>0</v>
      </c>
    </row>
    <row r="14" spans="1:6" ht="15" customHeight="1" x14ac:dyDescent="0.3">
      <c r="A14" s="9" t="s">
        <v>179</v>
      </c>
      <c r="B14" s="10">
        <v>88</v>
      </c>
      <c r="C14" s="10">
        <v>2</v>
      </c>
      <c r="D14" s="10">
        <v>84</v>
      </c>
      <c r="E14" s="10">
        <v>0</v>
      </c>
      <c r="F14" s="10">
        <v>2</v>
      </c>
    </row>
    <row r="15" spans="1:6" ht="15" customHeight="1" x14ac:dyDescent="0.3">
      <c r="A15" s="9" t="s">
        <v>180</v>
      </c>
      <c r="B15" s="10">
        <v>20307</v>
      </c>
      <c r="C15" s="10">
        <v>646</v>
      </c>
      <c r="D15" s="10">
        <v>18854</v>
      </c>
      <c r="E15" s="10">
        <v>807</v>
      </c>
      <c r="F15" s="10">
        <v>0</v>
      </c>
    </row>
    <row r="16" spans="1:6" ht="15" customHeight="1" x14ac:dyDescent="0.3">
      <c r="A16" s="9" t="s">
        <v>181</v>
      </c>
      <c r="B16" s="10">
        <v>2795</v>
      </c>
      <c r="C16" s="10">
        <v>22</v>
      </c>
      <c r="D16" s="10">
        <v>2757</v>
      </c>
      <c r="E16" s="10">
        <v>16</v>
      </c>
      <c r="F16" s="10">
        <v>0</v>
      </c>
    </row>
    <row r="17" spans="1:6" ht="15" customHeight="1" x14ac:dyDescent="0.3">
      <c r="A17" s="9" t="s">
        <v>182</v>
      </c>
      <c r="B17" s="10">
        <v>770</v>
      </c>
      <c r="C17" s="10">
        <v>20</v>
      </c>
      <c r="D17" s="10">
        <v>724</v>
      </c>
      <c r="E17" s="10">
        <v>26</v>
      </c>
      <c r="F17" s="10">
        <v>0</v>
      </c>
    </row>
    <row r="18" spans="1:6" ht="15" customHeight="1" x14ac:dyDescent="0.3">
      <c r="A18" s="9" t="s">
        <v>183</v>
      </c>
      <c r="B18" s="10">
        <v>2542</v>
      </c>
      <c r="C18" s="10">
        <v>5</v>
      </c>
      <c r="D18" s="10">
        <v>2513</v>
      </c>
      <c r="E18" s="10">
        <v>24</v>
      </c>
      <c r="F18" s="10">
        <v>0</v>
      </c>
    </row>
    <row r="19" spans="1:6" ht="15" customHeight="1" x14ac:dyDescent="0.3">
      <c r="A19" s="9" t="s">
        <v>184</v>
      </c>
      <c r="B19" s="10">
        <v>13386</v>
      </c>
      <c r="C19" s="10">
        <v>578</v>
      </c>
      <c r="D19" s="10">
        <v>12082</v>
      </c>
      <c r="E19" s="10">
        <v>726</v>
      </c>
      <c r="F19" s="10">
        <v>0</v>
      </c>
    </row>
    <row r="20" spans="1:6" ht="15" customHeight="1" x14ac:dyDescent="0.3">
      <c r="A20" s="9" t="s">
        <v>185</v>
      </c>
      <c r="B20" s="10">
        <v>814</v>
      </c>
      <c r="C20" s="10">
        <v>21</v>
      </c>
      <c r="D20" s="10">
        <v>778</v>
      </c>
      <c r="E20" s="10">
        <v>15</v>
      </c>
      <c r="F20" s="10">
        <v>0</v>
      </c>
    </row>
    <row r="21" spans="1:6" ht="15" customHeight="1" x14ac:dyDescent="0.3">
      <c r="A21" s="9" t="s">
        <v>186</v>
      </c>
      <c r="B21" s="10">
        <v>403</v>
      </c>
      <c r="C21" s="10">
        <v>12</v>
      </c>
      <c r="D21" s="10">
        <v>386</v>
      </c>
      <c r="E21" s="10">
        <v>5</v>
      </c>
      <c r="F21" s="10">
        <v>0</v>
      </c>
    </row>
    <row r="22" spans="1:6" ht="15" customHeight="1" x14ac:dyDescent="0.3">
      <c r="A22" s="11"/>
      <c r="B22" s="10"/>
      <c r="C22" s="10"/>
      <c r="D22" s="10"/>
      <c r="E22" s="10"/>
      <c r="F22" s="10"/>
    </row>
    <row r="23" spans="1:6" ht="15" customHeight="1" x14ac:dyDescent="0.3">
      <c r="A23" s="9" t="s">
        <v>96</v>
      </c>
      <c r="B23" s="10">
        <f t="shared" ref="B23:F32" si="0">B3-B43</f>
        <v>20672</v>
      </c>
      <c r="C23" s="10">
        <f t="shared" si="0"/>
        <v>1135</v>
      </c>
      <c r="D23" s="10">
        <f t="shared" si="0"/>
        <v>18455</v>
      </c>
      <c r="E23" s="10">
        <f t="shared" si="0"/>
        <v>1069</v>
      </c>
      <c r="F23" s="10">
        <f t="shared" si="0"/>
        <v>13</v>
      </c>
    </row>
    <row r="24" spans="1:6" ht="15" customHeight="1" x14ac:dyDescent="0.3">
      <c r="A24" s="9" t="s">
        <v>169</v>
      </c>
      <c r="B24" s="10">
        <f t="shared" si="0"/>
        <v>1011</v>
      </c>
      <c r="C24" s="10">
        <f t="shared" si="0"/>
        <v>42</v>
      </c>
      <c r="D24" s="10">
        <f t="shared" si="0"/>
        <v>945</v>
      </c>
      <c r="E24" s="10">
        <f t="shared" si="0"/>
        <v>24</v>
      </c>
      <c r="F24" s="10">
        <f t="shared" si="0"/>
        <v>0</v>
      </c>
    </row>
    <row r="25" spans="1:6" ht="15" customHeight="1" x14ac:dyDescent="0.3">
      <c r="A25" s="9" t="s">
        <v>170</v>
      </c>
      <c r="B25" s="10">
        <f t="shared" si="0"/>
        <v>19661</v>
      </c>
      <c r="C25" s="10">
        <f t="shared" si="0"/>
        <v>1093</v>
      </c>
      <c r="D25" s="10">
        <f t="shared" si="0"/>
        <v>17510</v>
      </c>
      <c r="E25" s="10">
        <f t="shared" si="0"/>
        <v>1045</v>
      </c>
      <c r="F25" s="10">
        <f t="shared" si="0"/>
        <v>13</v>
      </c>
    </row>
    <row r="26" spans="1:6" ht="15" customHeight="1" x14ac:dyDescent="0.3">
      <c r="A26" s="9" t="s">
        <v>171</v>
      </c>
      <c r="B26" s="10">
        <f t="shared" si="0"/>
        <v>6404</v>
      </c>
      <c r="C26" s="10">
        <f t="shared" si="0"/>
        <v>623</v>
      </c>
      <c r="D26" s="10">
        <f t="shared" si="0"/>
        <v>4812</v>
      </c>
      <c r="E26" s="10">
        <f t="shared" si="0"/>
        <v>2</v>
      </c>
      <c r="F26" s="10">
        <f t="shared" si="0"/>
        <v>4</v>
      </c>
    </row>
    <row r="27" spans="1:6" ht="15" customHeight="1" x14ac:dyDescent="0.3">
      <c r="A27" s="9" t="s">
        <v>172</v>
      </c>
      <c r="B27" s="10">
        <f t="shared" si="0"/>
        <v>918</v>
      </c>
      <c r="C27" s="10">
        <f t="shared" si="0"/>
        <v>1</v>
      </c>
      <c r="D27" s="10">
        <f t="shared" si="0"/>
        <v>906</v>
      </c>
      <c r="E27" s="10">
        <f t="shared" si="0"/>
        <v>4</v>
      </c>
      <c r="F27" s="10">
        <f t="shared" si="0"/>
        <v>7</v>
      </c>
    </row>
    <row r="28" spans="1:6" ht="15" customHeight="1" x14ac:dyDescent="0.3">
      <c r="A28" s="9" t="s">
        <v>173</v>
      </c>
      <c r="B28" s="10">
        <f t="shared" si="0"/>
        <v>181</v>
      </c>
      <c r="C28" s="10">
        <f t="shared" si="0"/>
        <v>11</v>
      </c>
      <c r="D28" s="10">
        <f t="shared" si="0"/>
        <v>642</v>
      </c>
      <c r="E28" s="10">
        <f t="shared" si="0"/>
        <v>491</v>
      </c>
      <c r="F28" s="10">
        <f t="shared" si="0"/>
        <v>0</v>
      </c>
    </row>
    <row r="29" spans="1:6" ht="15" customHeight="1" x14ac:dyDescent="0.3">
      <c r="A29" s="9" t="s">
        <v>174</v>
      </c>
      <c r="B29" s="10">
        <f t="shared" si="0"/>
        <v>411</v>
      </c>
      <c r="C29" s="10">
        <f t="shared" si="0"/>
        <v>9</v>
      </c>
      <c r="D29" s="10">
        <f t="shared" si="0"/>
        <v>401</v>
      </c>
      <c r="E29" s="10">
        <f t="shared" si="0"/>
        <v>0</v>
      </c>
      <c r="F29" s="10">
        <f t="shared" si="0"/>
        <v>1</v>
      </c>
    </row>
    <row r="30" spans="1:6" ht="15" customHeight="1" x14ac:dyDescent="0.3">
      <c r="A30" s="9" t="s">
        <v>175</v>
      </c>
      <c r="B30" s="10">
        <f t="shared" si="0"/>
        <v>9</v>
      </c>
      <c r="C30" s="10">
        <f t="shared" si="0"/>
        <v>0</v>
      </c>
      <c r="D30" s="10">
        <f t="shared" si="0"/>
        <v>9</v>
      </c>
      <c r="E30" s="10">
        <f t="shared" si="0"/>
        <v>0</v>
      </c>
      <c r="F30" s="10">
        <f t="shared" si="0"/>
        <v>0</v>
      </c>
    </row>
    <row r="31" spans="1:6" ht="15" customHeight="1" x14ac:dyDescent="0.3">
      <c r="A31" s="9" t="s">
        <v>176</v>
      </c>
      <c r="B31" s="10">
        <f t="shared" si="0"/>
        <v>41</v>
      </c>
      <c r="C31" s="10">
        <f t="shared" si="0"/>
        <v>0</v>
      </c>
      <c r="D31" s="10">
        <f t="shared" si="0"/>
        <v>41</v>
      </c>
      <c r="E31" s="10">
        <f t="shared" si="0"/>
        <v>0</v>
      </c>
      <c r="F31" s="10">
        <f t="shared" si="0"/>
        <v>0</v>
      </c>
    </row>
    <row r="32" spans="1:6" ht="15" customHeight="1" x14ac:dyDescent="0.3">
      <c r="A32" s="9" t="s">
        <v>177</v>
      </c>
      <c r="B32" s="10">
        <f t="shared" si="0"/>
        <v>222</v>
      </c>
      <c r="C32" s="10">
        <f t="shared" si="0"/>
        <v>6</v>
      </c>
      <c r="D32" s="10">
        <f t="shared" si="0"/>
        <v>213</v>
      </c>
      <c r="E32" s="10">
        <f t="shared" si="0"/>
        <v>3</v>
      </c>
      <c r="F32" s="10">
        <f t="shared" si="0"/>
        <v>0</v>
      </c>
    </row>
    <row r="33" spans="1:6" ht="15" customHeight="1" x14ac:dyDescent="0.3">
      <c r="A33" s="9" t="s">
        <v>178</v>
      </c>
      <c r="B33" s="10">
        <f t="shared" ref="B33:F42" si="1">B13-B53</f>
        <v>63</v>
      </c>
      <c r="C33" s="10">
        <f t="shared" si="1"/>
        <v>0</v>
      </c>
      <c r="D33" s="10">
        <f t="shared" si="1"/>
        <v>56</v>
      </c>
      <c r="E33" s="10">
        <f t="shared" si="1"/>
        <v>7</v>
      </c>
      <c r="F33" s="10">
        <f t="shared" si="1"/>
        <v>0</v>
      </c>
    </row>
    <row r="34" spans="1:6" ht="15" customHeight="1" x14ac:dyDescent="0.3">
      <c r="A34" s="9" t="s">
        <v>179</v>
      </c>
      <c r="B34" s="10">
        <f t="shared" si="1"/>
        <v>38</v>
      </c>
      <c r="C34" s="10">
        <f t="shared" si="1"/>
        <v>0</v>
      </c>
      <c r="D34" s="10">
        <f t="shared" si="1"/>
        <v>37</v>
      </c>
      <c r="E34" s="10">
        <f t="shared" si="1"/>
        <v>0</v>
      </c>
      <c r="F34" s="10">
        <f t="shared" si="1"/>
        <v>1</v>
      </c>
    </row>
    <row r="35" spans="1:6" ht="15" customHeight="1" x14ac:dyDescent="0.3">
      <c r="A35" s="9" t="s">
        <v>180</v>
      </c>
      <c r="B35" s="10">
        <f t="shared" si="1"/>
        <v>11124</v>
      </c>
      <c r="C35" s="10">
        <f t="shared" si="1"/>
        <v>435</v>
      </c>
      <c r="D35" s="10">
        <f t="shared" si="1"/>
        <v>10154</v>
      </c>
      <c r="E35" s="10">
        <f t="shared" si="1"/>
        <v>535</v>
      </c>
      <c r="F35" s="10">
        <f t="shared" si="1"/>
        <v>0</v>
      </c>
    </row>
    <row r="36" spans="1:6" ht="15" customHeight="1" x14ac:dyDescent="0.3">
      <c r="A36" s="9" t="s">
        <v>181</v>
      </c>
      <c r="B36" s="10">
        <f t="shared" si="1"/>
        <v>768</v>
      </c>
      <c r="C36" s="10">
        <f t="shared" si="1"/>
        <v>21</v>
      </c>
      <c r="D36" s="10">
        <f t="shared" si="1"/>
        <v>735</v>
      </c>
      <c r="E36" s="10">
        <f t="shared" si="1"/>
        <v>12</v>
      </c>
      <c r="F36" s="10">
        <f t="shared" si="1"/>
        <v>0</v>
      </c>
    </row>
    <row r="37" spans="1:6" ht="15" customHeight="1" x14ac:dyDescent="0.3">
      <c r="A37" s="9" t="s">
        <v>182</v>
      </c>
      <c r="B37" s="10">
        <f t="shared" si="1"/>
        <v>506</v>
      </c>
      <c r="C37" s="10">
        <f t="shared" si="1"/>
        <v>16</v>
      </c>
      <c r="D37" s="10">
        <f t="shared" si="1"/>
        <v>476</v>
      </c>
      <c r="E37" s="10">
        <f t="shared" si="1"/>
        <v>14</v>
      </c>
      <c r="F37" s="10">
        <f t="shared" si="1"/>
        <v>0</v>
      </c>
    </row>
    <row r="38" spans="1:6" ht="15" customHeight="1" x14ac:dyDescent="0.3">
      <c r="A38" s="9" t="s">
        <v>183</v>
      </c>
      <c r="B38" s="10">
        <f t="shared" si="1"/>
        <v>921</v>
      </c>
      <c r="C38" s="10">
        <f t="shared" si="1"/>
        <v>3</v>
      </c>
      <c r="D38" s="10">
        <f t="shared" si="1"/>
        <v>906</v>
      </c>
      <c r="E38" s="10">
        <f t="shared" si="1"/>
        <v>12</v>
      </c>
      <c r="F38" s="10">
        <f t="shared" si="1"/>
        <v>0</v>
      </c>
    </row>
    <row r="39" spans="1:6" ht="15" customHeight="1" x14ac:dyDescent="0.3">
      <c r="A39" s="9" t="s">
        <v>184</v>
      </c>
      <c r="B39" s="10">
        <f t="shared" si="1"/>
        <v>8740</v>
      </c>
      <c r="C39" s="10">
        <f t="shared" si="1"/>
        <v>374</v>
      </c>
      <c r="D39" s="10">
        <f t="shared" si="1"/>
        <v>7884</v>
      </c>
      <c r="E39" s="10">
        <f t="shared" si="1"/>
        <v>482</v>
      </c>
      <c r="F39" s="10">
        <f t="shared" si="1"/>
        <v>0</v>
      </c>
    </row>
    <row r="40" spans="1:6" ht="15" customHeight="1" x14ac:dyDescent="0.3">
      <c r="A40" s="9" t="s">
        <v>185</v>
      </c>
      <c r="B40" s="10">
        <f t="shared" si="1"/>
        <v>189</v>
      </c>
      <c r="C40" s="10">
        <f t="shared" si="1"/>
        <v>21</v>
      </c>
      <c r="D40" s="10">
        <f t="shared" si="1"/>
        <v>153</v>
      </c>
      <c r="E40" s="10">
        <f t="shared" si="1"/>
        <v>15</v>
      </c>
      <c r="F40" s="10">
        <f t="shared" si="1"/>
        <v>0</v>
      </c>
    </row>
    <row r="41" spans="1:6" ht="15" customHeight="1" x14ac:dyDescent="0.3">
      <c r="A41" s="9" t="s">
        <v>186</v>
      </c>
      <c r="B41" s="10">
        <f t="shared" si="1"/>
        <v>250</v>
      </c>
      <c r="C41" s="10">
        <f t="shared" si="1"/>
        <v>8</v>
      </c>
      <c r="D41" s="10">
        <f t="shared" si="1"/>
        <v>239</v>
      </c>
      <c r="E41" s="10">
        <f t="shared" si="1"/>
        <v>3</v>
      </c>
      <c r="F41" s="10">
        <f t="shared" si="1"/>
        <v>0</v>
      </c>
    </row>
    <row r="42" spans="1:6" ht="15" customHeight="1" x14ac:dyDescent="0.3">
      <c r="A42" s="11"/>
      <c r="B42" s="10"/>
      <c r="C42" s="10"/>
      <c r="D42" s="10"/>
      <c r="E42" s="10"/>
      <c r="F42" s="10"/>
    </row>
    <row r="43" spans="1:6" ht="15" customHeight="1" x14ac:dyDescent="0.3">
      <c r="A43" s="9" t="s">
        <v>187</v>
      </c>
      <c r="B43" s="10">
        <f t="shared" ref="B43:B61" si="2">SUM(C43:F43)</f>
        <v>18534</v>
      </c>
      <c r="C43" s="10">
        <f>C44+C45</f>
        <v>883</v>
      </c>
      <c r="D43" s="10">
        <f>D44+D45</f>
        <v>16850</v>
      </c>
      <c r="E43" s="10">
        <f>E44+E45</f>
        <v>786</v>
      </c>
      <c r="F43" s="10">
        <f>F44+F45</f>
        <v>15</v>
      </c>
    </row>
    <row r="44" spans="1:6" ht="15" customHeight="1" x14ac:dyDescent="0.3">
      <c r="A44" s="9" t="s">
        <v>169</v>
      </c>
      <c r="B44" s="10">
        <f t="shared" si="2"/>
        <v>867</v>
      </c>
      <c r="C44" s="10">
        <v>43</v>
      </c>
      <c r="D44" s="10">
        <v>802</v>
      </c>
      <c r="E44" s="10">
        <v>22</v>
      </c>
      <c r="F44" s="10">
        <v>0</v>
      </c>
    </row>
    <row r="45" spans="1:6" ht="15" customHeight="1" x14ac:dyDescent="0.3">
      <c r="A45" s="9" t="s">
        <v>170</v>
      </c>
      <c r="B45" s="10">
        <f t="shared" si="2"/>
        <v>17667</v>
      </c>
      <c r="C45" s="10">
        <f>SUM(C46:C55)+C61</f>
        <v>840</v>
      </c>
      <c r="D45" s="10">
        <f>SUM(D46:D55)+D61</f>
        <v>16048</v>
      </c>
      <c r="E45" s="10">
        <f>SUM(E46:E55)+E61</f>
        <v>764</v>
      </c>
      <c r="F45" s="10">
        <f>SUM(F46:F55)+F61</f>
        <v>15</v>
      </c>
    </row>
    <row r="46" spans="1:6" ht="15" customHeight="1" x14ac:dyDescent="0.3">
      <c r="A46" s="9" t="s">
        <v>171</v>
      </c>
      <c r="B46" s="10">
        <f t="shared" si="2"/>
        <v>5324</v>
      </c>
      <c r="C46" s="10">
        <v>596</v>
      </c>
      <c r="D46" s="10">
        <v>4726</v>
      </c>
      <c r="E46" s="10">
        <v>2</v>
      </c>
      <c r="F46" s="10">
        <v>0</v>
      </c>
    </row>
    <row r="47" spans="1:6" ht="15" customHeight="1" x14ac:dyDescent="0.3">
      <c r="A47" s="9" t="s">
        <v>172</v>
      </c>
      <c r="B47" s="10">
        <f t="shared" si="2"/>
        <v>943</v>
      </c>
      <c r="C47" s="10">
        <v>0</v>
      </c>
      <c r="D47" s="10">
        <v>928</v>
      </c>
      <c r="E47" s="10">
        <v>4</v>
      </c>
      <c r="F47" s="10">
        <v>11</v>
      </c>
    </row>
    <row r="48" spans="1:6" ht="15" customHeight="1" x14ac:dyDescent="0.3">
      <c r="A48" s="9" t="s">
        <v>173</v>
      </c>
      <c r="B48" s="10">
        <f t="shared" si="2"/>
        <v>1172</v>
      </c>
      <c r="C48" s="10">
        <v>11</v>
      </c>
      <c r="D48" s="10">
        <v>684</v>
      </c>
      <c r="E48" s="10">
        <v>476</v>
      </c>
      <c r="F48" s="10">
        <v>1</v>
      </c>
    </row>
    <row r="49" spans="1:6" ht="15" customHeight="1" x14ac:dyDescent="0.3">
      <c r="A49" s="9" t="s">
        <v>174</v>
      </c>
      <c r="B49" s="10">
        <f t="shared" si="2"/>
        <v>499</v>
      </c>
      <c r="C49" s="10">
        <v>8</v>
      </c>
      <c r="D49" s="10">
        <v>489</v>
      </c>
      <c r="E49" s="10">
        <v>0</v>
      </c>
      <c r="F49" s="10">
        <v>2</v>
      </c>
    </row>
    <row r="50" spans="1:6" ht="15" customHeight="1" x14ac:dyDescent="0.3">
      <c r="A50" s="9" t="s">
        <v>175</v>
      </c>
      <c r="B50" s="10">
        <f t="shared" si="2"/>
        <v>8</v>
      </c>
      <c r="C50" s="10">
        <v>0</v>
      </c>
      <c r="D50" s="10">
        <v>8</v>
      </c>
      <c r="E50" s="10">
        <v>0</v>
      </c>
      <c r="F50" s="10">
        <v>0</v>
      </c>
    </row>
    <row r="51" spans="1:6" ht="15" customHeight="1" x14ac:dyDescent="0.3">
      <c r="A51" s="9" t="s">
        <v>176</v>
      </c>
      <c r="B51" s="10">
        <f t="shared" si="2"/>
        <v>44</v>
      </c>
      <c r="C51" s="10">
        <v>0</v>
      </c>
      <c r="D51" s="10">
        <v>44</v>
      </c>
      <c r="E51" s="10">
        <v>0</v>
      </c>
      <c r="F51" s="10">
        <v>0</v>
      </c>
    </row>
    <row r="52" spans="1:6" ht="15" customHeight="1" x14ac:dyDescent="0.3">
      <c r="A52" s="9" t="s">
        <v>177</v>
      </c>
      <c r="B52" s="10">
        <f t="shared" si="2"/>
        <v>239</v>
      </c>
      <c r="C52" s="10">
        <v>8</v>
      </c>
      <c r="D52" s="10">
        <v>230</v>
      </c>
      <c r="E52" s="10">
        <v>1</v>
      </c>
      <c r="F52" s="10">
        <v>0</v>
      </c>
    </row>
    <row r="53" spans="1:6" ht="15" customHeight="1" x14ac:dyDescent="0.3">
      <c r="A53" s="9" t="s">
        <v>178</v>
      </c>
      <c r="B53" s="10">
        <f t="shared" si="2"/>
        <v>52</v>
      </c>
      <c r="C53" s="10">
        <v>0</v>
      </c>
      <c r="D53" s="10">
        <v>45</v>
      </c>
      <c r="E53" s="10">
        <v>7</v>
      </c>
      <c r="F53" s="10">
        <v>0</v>
      </c>
    </row>
    <row r="54" spans="1:6" ht="15" customHeight="1" x14ac:dyDescent="0.3">
      <c r="A54" s="9" t="s">
        <v>179</v>
      </c>
      <c r="B54" s="10">
        <f t="shared" si="2"/>
        <v>50</v>
      </c>
      <c r="C54" s="10">
        <v>2</v>
      </c>
      <c r="D54" s="10">
        <v>47</v>
      </c>
      <c r="E54" s="10">
        <v>0</v>
      </c>
      <c r="F54" s="10">
        <v>1</v>
      </c>
    </row>
    <row r="55" spans="1:6" ht="15" customHeight="1" x14ac:dyDescent="0.3">
      <c r="A55" s="9" t="s">
        <v>180</v>
      </c>
      <c r="B55" s="10">
        <f t="shared" si="2"/>
        <v>9183</v>
      </c>
      <c r="C55" s="10">
        <v>211</v>
      </c>
      <c r="D55" s="10">
        <v>8700</v>
      </c>
      <c r="E55" s="10">
        <v>272</v>
      </c>
      <c r="F55" s="10">
        <v>0</v>
      </c>
    </row>
    <row r="56" spans="1:6" ht="15" customHeight="1" x14ac:dyDescent="0.3">
      <c r="A56" s="9" t="s">
        <v>181</v>
      </c>
      <c r="B56" s="10">
        <f t="shared" si="2"/>
        <v>2027</v>
      </c>
      <c r="C56" s="10">
        <v>1</v>
      </c>
      <c r="D56" s="10">
        <v>2022</v>
      </c>
      <c r="E56" s="10">
        <v>4</v>
      </c>
      <c r="F56" s="10">
        <v>0</v>
      </c>
    </row>
    <row r="57" spans="1:6" ht="15" customHeight="1" x14ac:dyDescent="0.3">
      <c r="A57" s="9" t="s">
        <v>182</v>
      </c>
      <c r="B57" s="10">
        <f t="shared" si="2"/>
        <v>264</v>
      </c>
      <c r="C57" s="10">
        <v>4</v>
      </c>
      <c r="D57" s="10">
        <v>248</v>
      </c>
      <c r="E57" s="10">
        <v>12</v>
      </c>
      <c r="F57" s="10">
        <v>0</v>
      </c>
    </row>
    <row r="58" spans="1:6" ht="15" customHeight="1" x14ac:dyDescent="0.3">
      <c r="A58" s="9" t="s">
        <v>183</v>
      </c>
      <c r="B58" s="10">
        <f t="shared" si="2"/>
        <v>1621</v>
      </c>
      <c r="C58" s="10">
        <v>2</v>
      </c>
      <c r="D58" s="10">
        <v>1607</v>
      </c>
      <c r="E58" s="10">
        <v>12</v>
      </c>
      <c r="F58" s="10">
        <v>0</v>
      </c>
    </row>
    <row r="59" spans="1:6" ht="15" customHeight="1" x14ac:dyDescent="0.3">
      <c r="A59" s="9" t="s">
        <v>184</v>
      </c>
      <c r="B59" s="10">
        <f t="shared" si="2"/>
        <v>4646</v>
      </c>
      <c r="C59" s="10">
        <v>204</v>
      </c>
      <c r="D59" s="10">
        <v>4198</v>
      </c>
      <c r="E59" s="10">
        <v>244</v>
      </c>
      <c r="F59" s="10">
        <v>0</v>
      </c>
    </row>
    <row r="60" spans="1:6" ht="15" customHeight="1" x14ac:dyDescent="0.3">
      <c r="A60" s="9" t="s">
        <v>185</v>
      </c>
      <c r="B60" s="10">
        <f t="shared" si="2"/>
        <v>625</v>
      </c>
      <c r="C60" s="10">
        <v>0</v>
      </c>
      <c r="D60" s="10">
        <v>625</v>
      </c>
      <c r="E60" s="10">
        <v>0</v>
      </c>
      <c r="F60" s="10">
        <v>0</v>
      </c>
    </row>
    <row r="61" spans="1:6" ht="15" customHeight="1" x14ac:dyDescent="0.3">
      <c r="A61" s="2" t="s">
        <v>186</v>
      </c>
      <c r="B61" s="12">
        <f t="shared" si="2"/>
        <v>153</v>
      </c>
      <c r="C61" s="12">
        <v>4</v>
      </c>
      <c r="D61" s="12">
        <v>147</v>
      </c>
      <c r="E61" s="12">
        <v>2</v>
      </c>
      <c r="F61" s="12">
        <v>0</v>
      </c>
    </row>
    <row r="62" spans="1:6" ht="15" customHeight="1" x14ac:dyDescent="0.3">
      <c r="A62" s="7" t="s">
        <v>30</v>
      </c>
      <c r="B62" s="8"/>
      <c r="C62" s="8"/>
      <c r="D62" s="8"/>
      <c r="E62" s="8"/>
      <c r="F62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57"/>
  <sheetViews>
    <sheetView showGridLines="0" topLeftCell="A34" workbookViewId="0">
      <selection activeCell="B50" sqref="B50:E50"/>
    </sheetView>
  </sheetViews>
  <sheetFormatPr defaultColWidth="8.77734375" defaultRowHeight="14.4" customHeight="1" x14ac:dyDescent="0.3"/>
  <cols>
    <col min="1" max="1" width="30.44140625" style="24" customWidth="1"/>
    <col min="2" max="256" width="8.88671875" style="24" customWidth="1"/>
  </cols>
  <sheetData>
    <row r="1" spans="1:6" ht="15" customHeight="1" x14ac:dyDescent="0.3">
      <c r="A1" s="25" t="s">
        <v>188</v>
      </c>
      <c r="B1" s="26"/>
      <c r="C1" s="26"/>
      <c r="D1" s="26"/>
      <c r="E1" s="26"/>
      <c r="F1" s="26"/>
    </row>
    <row r="2" spans="1:6" ht="15" customHeight="1" x14ac:dyDescent="0.3">
      <c r="A2" s="27" t="s">
        <v>189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190</v>
      </c>
      <c r="B3" s="30">
        <f>SUM(C3:F3)</f>
        <v>39206</v>
      </c>
      <c r="C3" s="30">
        <f>C4+C6</f>
        <v>2018</v>
      </c>
      <c r="D3" s="30">
        <f>D4+D6</f>
        <v>35305</v>
      </c>
      <c r="E3" s="30">
        <f>E4+E6</f>
        <v>1855</v>
      </c>
      <c r="F3" s="30">
        <v>28</v>
      </c>
    </row>
    <row r="4" spans="1:6" ht="15" customHeight="1" x14ac:dyDescent="0.3">
      <c r="A4" s="31" t="s">
        <v>169</v>
      </c>
      <c r="B4" s="32">
        <f>SUM(C4:F4)</f>
        <v>1878</v>
      </c>
      <c r="C4" s="33">
        <v>85</v>
      </c>
      <c r="D4" s="33">
        <v>1747</v>
      </c>
      <c r="E4" s="33">
        <v>46</v>
      </c>
      <c r="F4" s="33">
        <v>0</v>
      </c>
    </row>
    <row r="5" spans="1:6" ht="15" customHeight="1" x14ac:dyDescent="0.3">
      <c r="A5" s="31" t="s">
        <v>191</v>
      </c>
      <c r="B5" s="55">
        <f>B4*100/B3</f>
        <v>4.7900831505381829</v>
      </c>
      <c r="C5" s="55">
        <f>C4*100/C3</f>
        <v>4.2120911793855305</v>
      </c>
      <c r="D5" s="55">
        <f>D4*100/D3</f>
        <v>4.9483076051550769</v>
      </c>
      <c r="E5" s="55">
        <f>E4*100/E3</f>
        <v>2.4797843665768196</v>
      </c>
      <c r="F5" s="33">
        <f>F4*100/F3</f>
        <v>0</v>
      </c>
    </row>
    <row r="6" spans="1:6" ht="15" customHeight="1" x14ac:dyDescent="0.3">
      <c r="A6" s="31" t="s">
        <v>192</v>
      </c>
      <c r="B6" s="32">
        <f>SUM(C6:F6)</f>
        <v>37328</v>
      </c>
      <c r="C6" s="32">
        <v>1933</v>
      </c>
      <c r="D6" s="32">
        <v>33558</v>
      </c>
      <c r="E6" s="32">
        <v>1809</v>
      </c>
      <c r="F6" s="32">
        <f>SUM(F7:F10)</f>
        <v>28</v>
      </c>
    </row>
    <row r="7" spans="1:6" ht="15" customHeight="1" x14ac:dyDescent="0.3">
      <c r="A7" s="31" t="s">
        <v>193</v>
      </c>
      <c r="B7" s="32">
        <f>SUM(C7:F7)</f>
        <v>24416</v>
      </c>
      <c r="C7" s="33">
        <v>1298</v>
      </c>
      <c r="D7" s="33">
        <v>21883</v>
      </c>
      <c r="E7" s="33">
        <v>1207</v>
      </c>
      <c r="F7" s="33">
        <v>28</v>
      </c>
    </row>
    <row r="8" spans="1:6" ht="15" customHeight="1" x14ac:dyDescent="0.3">
      <c r="A8" s="31" t="s">
        <v>194</v>
      </c>
      <c r="B8" s="32">
        <f>SUM(C8:F8)</f>
        <v>6510</v>
      </c>
      <c r="C8" s="33">
        <v>403</v>
      </c>
      <c r="D8" s="33">
        <v>5664</v>
      </c>
      <c r="E8" s="33">
        <v>443</v>
      </c>
      <c r="F8" s="33">
        <v>0</v>
      </c>
    </row>
    <row r="9" spans="1:6" ht="15" customHeight="1" x14ac:dyDescent="0.3">
      <c r="A9" s="31" t="s">
        <v>195</v>
      </c>
      <c r="B9" s="32">
        <f>SUM(C9:F9)</f>
        <v>2693</v>
      </c>
      <c r="C9" s="33">
        <v>190</v>
      </c>
      <c r="D9" s="33">
        <v>2353</v>
      </c>
      <c r="E9" s="33">
        <v>150</v>
      </c>
      <c r="F9" s="33">
        <v>0</v>
      </c>
    </row>
    <row r="10" spans="1:6" ht="15" customHeight="1" x14ac:dyDescent="0.3">
      <c r="A10" s="31" t="s">
        <v>196</v>
      </c>
      <c r="B10" s="32">
        <f>SUM(C10:F10)</f>
        <v>3709</v>
      </c>
      <c r="C10" s="33">
        <v>42</v>
      </c>
      <c r="D10" s="33">
        <v>3658</v>
      </c>
      <c r="E10" s="33">
        <v>9</v>
      </c>
      <c r="F10" s="33">
        <v>0</v>
      </c>
    </row>
    <row r="11" spans="1:6" ht="15" customHeight="1" x14ac:dyDescent="0.3">
      <c r="A11" s="33"/>
      <c r="B11" s="33"/>
      <c r="C11" s="33"/>
      <c r="D11" s="33"/>
      <c r="E11" s="33"/>
      <c r="F11" s="33"/>
    </row>
    <row r="12" spans="1:6" ht="15" customHeight="1" x14ac:dyDescent="0.3">
      <c r="A12" s="31" t="s">
        <v>197</v>
      </c>
      <c r="B12" s="32">
        <f t="shared" ref="B12:F13" si="0">B3-B21</f>
        <v>20672</v>
      </c>
      <c r="C12" s="32">
        <f t="shared" si="0"/>
        <v>1135</v>
      </c>
      <c r="D12" s="32">
        <f t="shared" si="0"/>
        <v>18455</v>
      </c>
      <c r="E12" s="32">
        <f t="shared" ref="E12" si="1">E3-E21</f>
        <v>1069</v>
      </c>
      <c r="F12" s="32">
        <f>F3-F21</f>
        <v>13</v>
      </c>
    </row>
    <row r="13" spans="1:6" ht="15" customHeight="1" x14ac:dyDescent="0.3">
      <c r="A13" s="31" t="s">
        <v>169</v>
      </c>
      <c r="B13" s="32">
        <f t="shared" si="0"/>
        <v>1011</v>
      </c>
      <c r="C13" s="32">
        <f t="shared" si="0"/>
        <v>42</v>
      </c>
      <c r="D13" s="32">
        <f t="shared" si="0"/>
        <v>945</v>
      </c>
      <c r="E13" s="32">
        <f t="shared" ref="E13:F13" si="2">E4-E22</f>
        <v>24</v>
      </c>
      <c r="F13" s="32">
        <f t="shared" si="2"/>
        <v>0</v>
      </c>
    </row>
    <row r="14" spans="1:6" ht="15" customHeight="1" x14ac:dyDescent="0.3">
      <c r="A14" s="31" t="s">
        <v>191</v>
      </c>
      <c r="B14" s="55">
        <f>B13*100/B12</f>
        <v>4.8906733746130033</v>
      </c>
      <c r="C14" s="55">
        <f>C13*100/C12</f>
        <v>3.7004405286343611</v>
      </c>
      <c r="D14" s="55">
        <f>D13*100/D12</f>
        <v>5.1205635329179087</v>
      </c>
      <c r="E14" s="55">
        <f>E13*100/E12</f>
        <v>2.2450888681010288</v>
      </c>
      <c r="F14" s="32">
        <f t="shared" ref="F14:F19" si="3">F5-F23</f>
        <v>0</v>
      </c>
    </row>
    <row r="15" spans="1:6" ht="15" customHeight="1" x14ac:dyDescent="0.3">
      <c r="A15" s="31" t="s">
        <v>192</v>
      </c>
      <c r="B15" s="32">
        <f t="shared" ref="B15:F19" si="4">B6-B24</f>
        <v>19661</v>
      </c>
      <c r="C15" s="32">
        <f t="shared" si="4"/>
        <v>1093</v>
      </c>
      <c r="D15" s="32">
        <f t="shared" si="4"/>
        <v>17510</v>
      </c>
      <c r="E15" s="32">
        <f t="shared" ref="E15" si="5">E6-E24</f>
        <v>1045</v>
      </c>
      <c r="F15" s="32">
        <f t="shared" si="3"/>
        <v>13</v>
      </c>
    </row>
    <row r="16" spans="1:6" ht="15" customHeight="1" x14ac:dyDescent="0.3">
      <c r="A16" s="31" t="s">
        <v>193</v>
      </c>
      <c r="B16" s="32">
        <f t="shared" si="4"/>
        <v>14299</v>
      </c>
      <c r="C16" s="32">
        <f t="shared" si="4"/>
        <v>792</v>
      </c>
      <c r="D16" s="32">
        <f t="shared" si="4"/>
        <v>12733</v>
      </c>
      <c r="E16" s="32">
        <f t="shared" ref="E16" si="6">E7-E25</f>
        <v>761</v>
      </c>
      <c r="F16" s="32">
        <f t="shared" si="3"/>
        <v>13</v>
      </c>
    </row>
    <row r="17" spans="1:6" ht="15" customHeight="1" x14ac:dyDescent="0.3">
      <c r="A17" s="31" t="s">
        <v>194</v>
      </c>
      <c r="B17" s="32">
        <f t="shared" si="4"/>
        <v>3275</v>
      </c>
      <c r="C17" s="32">
        <f t="shared" si="4"/>
        <v>188</v>
      </c>
      <c r="D17" s="32">
        <f t="shared" si="4"/>
        <v>2874</v>
      </c>
      <c r="E17" s="32">
        <f t="shared" ref="E17" si="7">E8-E26</f>
        <v>213</v>
      </c>
      <c r="F17" s="32">
        <f t="shared" si="3"/>
        <v>0</v>
      </c>
    </row>
    <row r="18" spans="1:6" ht="15" customHeight="1" x14ac:dyDescent="0.3">
      <c r="A18" s="31" t="s">
        <v>195</v>
      </c>
      <c r="B18" s="32">
        <f t="shared" si="4"/>
        <v>1189</v>
      </c>
      <c r="C18" s="32">
        <f t="shared" si="4"/>
        <v>82</v>
      </c>
      <c r="D18" s="32">
        <f t="shared" si="4"/>
        <v>1040</v>
      </c>
      <c r="E18" s="32">
        <f t="shared" ref="E18" si="8">E9-E27</f>
        <v>67</v>
      </c>
      <c r="F18" s="32">
        <f t="shared" si="3"/>
        <v>0</v>
      </c>
    </row>
    <row r="19" spans="1:6" ht="15" customHeight="1" x14ac:dyDescent="0.3">
      <c r="A19" s="31" t="s">
        <v>196</v>
      </c>
      <c r="B19" s="32">
        <f t="shared" si="4"/>
        <v>898</v>
      </c>
      <c r="C19" s="32">
        <f t="shared" si="4"/>
        <v>31</v>
      </c>
      <c r="D19" s="32">
        <f t="shared" si="4"/>
        <v>863</v>
      </c>
      <c r="E19" s="32">
        <f t="shared" ref="E19" si="9">E10-E28</f>
        <v>4</v>
      </c>
      <c r="F19" s="32">
        <f t="shared" si="3"/>
        <v>0</v>
      </c>
    </row>
    <row r="20" spans="1:6" ht="15" customHeight="1" x14ac:dyDescent="0.3">
      <c r="A20" s="33"/>
      <c r="B20" s="33"/>
      <c r="C20" s="33"/>
      <c r="D20" s="33"/>
      <c r="E20" s="33"/>
      <c r="F20" s="33"/>
    </row>
    <row r="21" spans="1:6" ht="15" customHeight="1" x14ac:dyDescent="0.3">
      <c r="A21" s="31" t="s">
        <v>198</v>
      </c>
      <c r="B21" s="32">
        <f t="shared" ref="B21:B28" si="10">SUM(C21:F21)</f>
        <v>18534</v>
      </c>
      <c r="C21" s="32">
        <f>C22+C24</f>
        <v>883</v>
      </c>
      <c r="D21" s="32">
        <f>D22+D24</f>
        <v>16850</v>
      </c>
      <c r="E21" s="32">
        <f>E22+E24</f>
        <v>786</v>
      </c>
      <c r="F21" s="32">
        <v>15</v>
      </c>
    </row>
    <row r="22" spans="1:6" ht="15" customHeight="1" x14ac:dyDescent="0.3">
      <c r="A22" s="31" t="s">
        <v>169</v>
      </c>
      <c r="B22" s="32">
        <f t="shared" si="10"/>
        <v>867</v>
      </c>
      <c r="C22" s="33">
        <v>43</v>
      </c>
      <c r="D22" s="33">
        <v>802</v>
      </c>
      <c r="E22" s="33">
        <v>22</v>
      </c>
      <c r="F22" s="33">
        <v>0</v>
      </c>
    </row>
    <row r="23" spans="1:6" ht="15" customHeight="1" x14ac:dyDescent="0.3">
      <c r="A23" s="31" t="s">
        <v>191</v>
      </c>
      <c r="B23" s="55">
        <f>B22*100/B21</f>
        <v>4.677889284558109</v>
      </c>
      <c r="C23" s="55">
        <f>C22*100/C21</f>
        <v>4.8697621744054356</v>
      </c>
      <c r="D23" s="55">
        <f>D22*100/D21</f>
        <v>4.7596439169139462</v>
      </c>
      <c r="E23" s="55">
        <f>E22*100/E21</f>
        <v>2.7989821882951653</v>
      </c>
      <c r="F23" s="33">
        <v>0</v>
      </c>
    </row>
    <row r="24" spans="1:6" ht="15" customHeight="1" x14ac:dyDescent="0.3">
      <c r="A24" s="31" t="s">
        <v>192</v>
      </c>
      <c r="B24" s="32">
        <f t="shared" si="10"/>
        <v>17667</v>
      </c>
      <c r="C24" s="32">
        <v>840</v>
      </c>
      <c r="D24" s="32">
        <v>16048</v>
      </c>
      <c r="E24" s="32">
        <f>SUM(E25:E28)</f>
        <v>764</v>
      </c>
      <c r="F24" s="32">
        <v>15</v>
      </c>
    </row>
    <row r="25" spans="1:6" ht="15" customHeight="1" x14ac:dyDescent="0.3">
      <c r="A25" s="31" t="s">
        <v>193</v>
      </c>
      <c r="B25" s="32">
        <f t="shared" si="10"/>
        <v>10117</v>
      </c>
      <c r="C25" s="33">
        <v>506</v>
      </c>
      <c r="D25" s="33">
        <v>9150</v>
      </c>
      <c r="E25" s="33">
        <v>446</v>
      </c>
      <c r="F25" s="33">
        <v>15</v>
      </c>
    </row>
    <row r="26" spans="1:6" ht="15" customHeight="1" x14ac:dyDescent="0.3">
      <c r="A26" s="31" t="s">
        <v>194</v>
      </c>
      <c r="B26" s="32">
        <f t="shared" si="10"/>
        <v>3235</v>
      </c>
      <c r="C26" s="33">
        <v>215</v>
      </c>
      <c r="D26" s="33">
        <v>2790</v>
      </c>
      <c r="E26" s="33">
        <v>230</v>
      </c>
      <c r="F26" s="33">
        <v>0</v>
      </c>
    </row>
    <row r="27" spans="1:6" ht="15" customHeight="1" x14ac:dyDescent="0.3">
      <c r="A27" s="31" t="s">
        <v>195</v>
      </c>
      <c r="B27" s="32">
        <f t="shared" si="10"/>
        <v>1504</v>
      </c>
      <c r="C27" s="33">
        <v>108</v>
      </c>
      <c r="D27" s="33">
        <v>1313</v>
      </c>
      <c r="E27" s="33">
        <v>83</v>
      </c>
      <c r="F27" s="33">
        <v>0</v>
      </c>
    </row>
    <row r="28" spans="1:6" ht="15" customHeight="1" x14ac:dyDescent="0.3">
      <c r="A28" s="31" t="s">
        <v>196</v>
      </c>
      <c r="B28" s="32">
        <f t="shared" si="10"/>
        <v>2811</v>
      </c>
      <c r="C28" s="33">
        <v>11</v>
      </c>
      <c r="D28" s="33">
        <v>2795</v>
      </c>
      <c r="E28" s="33">
        <v>5</v>
      </c>
      <c r="F28" s="33">
        <v>0</v>
      </c>
    </row>
    <row r="29" spans="1:6" ht="15" customHeight="1" x14ac:dyDescent="0.3">
      <c r="A29" s="33"/>
      <c r="B29" s="33"/>
      <c r="C29" s="33"/>
      <c r="D29" s="33"/>
      <c r="E29" s="33"/>
      <c r="F29" s="33"/>
    </row>
    <row r="30" spans="1:6" ht="15" customHeight="1" x14ac:dyDescent="0.3">
      <c r="A30" s="31" t="s">
        <v>199</v>
      </c>
      <c r="B30" s="32">
        <f t="shared" ref="B30:B37" si="11">SUM(C30:F30)</f>
        <v>7766</v>
      </c>
      <c r="C30" s="32">
        <f>C31+C33</f>
        <v>542</v>
      </c>
      <c r="D30" s="32">
        <f>D31+D33</f>
        <v>6723</v>
      </c>
      <c r="E30" s="32">
        <f>E31+E33</f>
        <v>493</v>
      </c>
      <c r="F30" s="32">
        <v>8</v>
      </c>
    </row>
    <row r="31" spans="1:6" ht="15" customHeight="1" x14ac:dyDescent="0.3">
      <c r="A31" s="31" t="s">
        <v>169</v>
      </c>
      <c r="B31" s="32">
        <f t="shared" si="11"/>
        <v>660</v>
      </c>
      <c r="C31" s="33">
        <v>30</v>
      </c>
      <c r="D31" s="33">
        <v>614</v>
      </c>
      <c r="E31" s="33">
        <v>16</v>
      </c>
      <c r="F31" s="33">
        <v>0</v>
      </c>
    </row>
    <row r="32" spans="1:6" ht="15" customHeight="1" x14ac:dyDescent="0.3">
      <c r="A32" s="31" t="s">
        <v>191</v>
      </c>
      <c r="B32" s="55">
        <f>B31*100/B30</f>
        <v>8.4985835694050991</v>
      </c>
      <c r="C32" s="55">
        <f>C31*100/C30</f>
        <v>5.5350553505535052</v>
      </c>
      <c r="D32" s="55">
        <f>D31*100/D30</f>
        <v>9.1328276067231897</v>
      </c>
      <c r="E32" s="55">
        <f>E31*100/E30</f>
        <v>3.2454361054766734</v>
      </c>
      <c r="F32" s="33">
        <v>0</v>
      </c>
    </row>
    <row r="33" spans="1:6" ht="15" customHeight="1" x14ac:dyDescent="0.3">
      <c r="A33" s="31" t="s">
        <v>192</v>
      </c>
      <c r="B33" s="32">
        <f t="shared" si="11"/>
        <v>7106</v>
      </c>
      <c r="C33" s="32">
        <v>512</v>
      </c>
      <c r="D33" s="32">
        <v>6109</v>
      </c>
      <c r="E33" s="32">
        <f>SUM(E34:E37)</f>
        <v>477</v>
      </c>
      <c r="F33" s="32">
        <v>8</v>
      </c>
    </row>
    <row r="34" spans="1:6" ht="15" customHeight="1" x14ac:dyDescent="0.3">
      <c r="A34" s="31" t="s">
        <v>193</v>
      </c>
      <c r="B34" s="32">
        <f t="shared" si="11"/>
        <v>4535</v>
      </c>
      <c r="C34" s="33">
        <v>317</v>
      </c>
      <c r="D34" s="33">
        <v>3913</v>
      </c>
      <c r="E34" s="33">
        <v>297</v>
      </c>
      <c r="F34" s="33">
        <v>8</v>
      </c>
    </row>
    <row r="35" spans="1:6" ht="15" customHeight="1" x14ac:dyDescent="0.3">
      <c r="A35" s="31" t="s">
        <v>194</v>
      </c>
      <c r="B35" s="32">
        <f t="shared" si="11"/>
        <v>1753</v>
      </c>
      <c r="C35" s="33">
        <v>136</v>
      </c>
      <c r="D35" s="33">
        <v>1474</v>
      </c>
      <c r="E35" s="33">
        <v>143</v>
      </c>
      <c r="F35" s="33">
        <v>0</v>
      </c>
    </row>
    <row r="36" spans="1:6" ht="15" customHeight="1" x14ac:dyDescent="0.3">
      <c r="A36" s="31" t="s">
        <v>195</v>
      </c>
      <c r="B36" s="32">
        <f t="shared" si="11"/>
        <v>761</v>
      </c>
      <c r="C36" s="53">
        <v>59</v>
      </c>
      <c r="D36" s="33">
        <v>665</v>
      </c>
      <c r="E36" s="33">
        <v>37</v>
      </c>
      <c r="F36" s="33">
        <v>0</v>
      </c>
    </row>
    <row r="37" spans="1:6" ht="15" customHeight="1" x14ac:dyDescent="0.3">
      <c r="A37" s="31" t="s">
        <v>196</v>
      </c>
      <c r="B37" s="32">
        <f t="shared" si="11"/>
        <v>57</v>
      </c>
      <c r="C37" s="33">
        <v>0</v>
      </c>
      <c r="D37" s="33">
        <v>57</v>
      </c>
      <c r="E37" s="33">
        <v>0</v>
      </c>
      <c r="F37" s="33">
        <v>0</v>
      </c>
    </row>
    <row r="38" spans="1:6" ht="15" customHeight="1" x14ac:dyDescent="0.3">
      <c r="A38" s="33"/>
      <c r="B38" s="33"/>
      <c r="C38" s="33"/>
      <c r="D38" s="33"/>
      <c r="E38" s="33"/>
      <c r="F38" s="33"/>
    </row>
    <row r="39" spans="1:6" ht="15" customHeight="1" x14ac:dyDescent="0.3">
      <c r="A39" s="31" t="s">
        <v>197</v>
      </c>
      <c r="B39" s="32">
        <f t="shared" ref="B39:F40" si="12">B30-B48</f>
        <v>3954</v>
      </c>
      <c r="C39" s="32">
        <f t="shared" si="12"/>
        <v>274</v>
      </c>
      <c r="D39" s="32">
        <f t="shared" si="12"/>
        <v>3433</v>
      </c>
      <c r="E39" s="32">
        <f t="shared" ref="E39" si="13">E30-E48</f>
        <v>244</v>
      </c>
      <c r="F39" s="32">
        <v>3</v>
      </c>
    </row>
    <row r="40" spans="1:6" ht="15" customHeight="1" x14ac:dyDescent="0.3">
      <c r="A40" s="31" t="s">
        <v>169</v>
      </c>
      <c r="B40" s="32">
        <f t="shared" si="12"/>
        <v>345</v>
      </c>
      <c r="C40" s="32">
        <f t="shared" si="12"/>
        <v>17</v>
      </c>
      <c r="D40" s="32">
        <f t="shared" si="12"/>
        <v>320</v>
      </c>
      <c r="E40" s="32">
        <f t="shared" ref="E40" si="14">E31-E49</f>
        <v>8</v>
      </c>
      <c r="F40" s="32">
        <v>0</v>
      </c>
    </row>
    <row r="41" spans="1:6" ht="15" customHeight="1" x14ac:dyDescent="0.3">
      <c r="A41" s="31" t="s">
        <v>191</v>
      </c>
      <c r="B41" s="55">
        <f>B40*100/B39</f>
        <v>8.7253414264036415</v>
      </c>
      <c r="C41" s="55">
        <f>C40*100/C39</f>
        <v>6.2043795620437958</v>
      </c>
      <c r="D41" s="55">
        <f>D40*100/D39</f>
        <v>9.3212933294494604</v>
      </c>
      <c r="E41" s="55">
        <f>E40*100/E39</f>
        <v>3.278688524590164</v>
      </c>
      <c r="F41" s="33">
        <v>0</v>
      </c>
    </row>
    <row r="42" spans="1:6" ht="15" customHeight="1" x14ac:dyDescent="0.3">
      <c r="A42" s="31" t="s">
        <v>192</v>
      </c>
      <c r="B42" s="32">
        <f t="shared" ref="B42:F46" si="15">B33-B51</f>
        <v>3609</v>
      </c>
      <c r="C42" s="32">
        <f t="shared" si="15"/>
        <v>257</v>
      </c>
      <c r="D42" s="32">
        <f t="shared" si="15"/>
        <v>3113</v>
      </c>
      <c r="E42" s="32">
        <f t="shared" ref="E42" si="16">E33-E51</f>
        <v>236</v>
      </c>
      <c r="F42" s="32">
        <v>3</v>
      </c>
    </row>
    <row r="43" spans="1:6" ht="15" customHeight="1" x14ac:dyDescent="0.3">
      <c r="A43" s="31" t="s">
        <v>193</v>
      </c>
      <c r="B43" s="32">
        <f t="shared" si="15"/>
        <v>2335</v>
      </c>
      <c r="C43" s="32">
        <f t="shared" si="15"/>
        <v>169</v>
      </c>
      <c r="D43" s="32">
        <f t="shared" si="15"/>
        <v>2016</v>
      </c>
      <c r="E43" s="32">
        <f t="shared" ref="E43" si="17">E34-E52</f>
        <v>147</v>
      </c>
      <c r="F43" s="32">
        <v>3</v>
      </c>
    </row>
    <row r="44" spans="1:6" ht="15" customHeight="1" x14ac:dyDescent="0.3">
      <c r="A44" s="31" t="s">
        <v>194</v>
      </c>
      <c r="B44" s="32">
        <f t="shared" si="15"/>
        <v>878</v>
      </c>
      <c r="C44" s="32">
        <f t="shared" si="15"/>
        <v>62</v>
      </c>
      <c r="D44" s="32">
        <f t="shared" si="15"/>
        <v>747</v>
      </c>
      <c r="E44" s="32">
        <f t="shared" ref="E44" si="18">E35-E53</f>
        <v>69</v>
      </c>
      <c r="F44" s="32">
        <v>0</v>
      </c>
    </row>
    <row r="45" spans="1:6" ht="15" customHeight="1" x14ac:dyDescent="0.3">
      <c r="A45" s="31" t="s">
        <v>195</v>
      </c>
      <c r="B45" s="32">
        <f t="shared" si="15"/>
        <v>367</v>
      </c>
      <c r="C45" s="32">
        <f t="shared" si="15"/>
        <v>26</v>
      </c>
      <c r="D45" s="32">
        <f t="shared" si="15"/>
        <v>321</v>
      </c>
      <c r="E45" s="32">
        <f t="shared" ref="E45" si="19">E36-E54</f>
        <v>20</v>
      </c>
      <c r="F45" s="32">
        <v>0</v>
      </c>
    </row>
    <row r="46" spans="1:6" ht="15" customHeight="1" x14ac:dyDescent="0.3">
      <c r="A46" s="31" t="s">
        <v>196</v>
      </c>
      <c r="B46" s="32">
        <f t="shared" si="15"/>
        <v>29</v>
      </c>
      <c r="C46" s="32">
        <f t="shared" si="15"/>
        <v>0</v>
      </c>
      <c r="D46" s="32">
        <f t="shared" si="15"/>
        <v>29</v>
      </c>
      <c r="E46" s="32">
        <f t="shared" ref="E46" si="20">E37-E55</f>
        <v>0</v>
      </c>
      <c r="F46" s="32">
        <v>0</v>
      </c>
    </row>
    <row r="47" spans="1:6" ht="15" customHeight="1" x14ac:dyDescent="0.3">
      <c r="A47" s="33"/>
      <c r="B47" s="33"/>
      <c r="C47" s="33"/>
      <c r="D47" s="33"/>
      <c r="E47" s="33"/>
      <c r="F47" s="33"/>
    </row>
    <row r="48" spans="1:6" ht="15" customHeight="1" x14ac:dyDescent="0.3">
      <c r="A48" s="31" t="s">
        <v>198</v>
      </c>
      <c r="B48" s="32">
        <f t="shared" ref="B48:B57" si="21">SUM(C48:F48)</f>
        <v>3812</v>
      </c>
      <c r="C48" s="32">
        <f>C49+C51</f>
        <v>268</v>
      </c>
      <c r="D48" s="32">
        <f>D49+D51</f>
        <v>3290</v>
      </c>
      <c r="E48" s="32">
        <f>E49+E51</f>
        <v>249</v>
      </c>
      <c r="F48" s="32">
        <v>5</v>
      </c>
    </row>
    <row r="49" spans="1:6" ht="15" customHeight="1" x14ac:dyDescent="0.3">
      <c r="A49" s="31" t="s">
        <v>169</v>
      </c>
      <c r="B49" s="32">
        <f t="shared" si="21"/>
        <v>315</v>
      </c>
      <c r="C49" s="33">
        <v>13</v>
      </c>
      <c r="D49" s="33">
        <v>294</v>
      </c>
      <c r="E49" s="33">
        <v>8</v>
      </c>
      <c r="F49" s="33">
        <v>0</v>
      </c>
    </row>
    <row r="50" spans="1:6" ht="15" customHeight="1" x14ac:dyDescent="0.3">
      <c r="A50" s="31" t="s">
        <v>191</v>
      </c>
      <c r="B50" s="55">
        <f>B49*100/B48</f>
        <v>8.2633788037775453</v>
      </c>
      <c r="C50" s="55">
        <f>C49*100/C48</f>
        <v>4.8507462686567164</v>
      </c>
      <c r="D50" s="55">
        <f>D49*100/D48</f>
        <v>8.9361702127659566</v>
      </c>
      <c r="E50" s="55">
        <f>E49*100/E48</f>
        <v>3.2128514056224899</v>
      </c>
      <c r="F50" s="33">
        <v>0</v>
      </c>
    </row>
    <row r="51" spans="1:6" ht="15" customHeight="1" x14ac:dyDescent="0.3">
      <c r="A51" s="31" t="s">
        <v>192</v>
      </c>
      <c r="B51" s="32">
        <f t="shared" si="21"/>
        <v>3497</v>
      </c>
      <c r="C51" s="32">
        <v>255</v>
      </c>
      <c r="D51" s="32">
        <v>2996</v>
      </c>
      <c r="E51" s="32">
        <f>SUM(E52:E55)</f>
        <v>241</v>
      </c>
      <c r="F51" s="32">
        <v>5</v>
      </c>
    </row>
    <row r="52" spans="1:6" ht="15" customHeight="1" x14ac:dyDescent="0.3">
      <c r="A52" s="31" t="s">
        <v>193</v>
      </c>
      <c r="B52" s="32">
        <f t="shared" si="21"/>
        <v>2200</v>
      </c>
      <c r="C52" s="33">
        <v>148</v>
      </c>
      <c r="D52" s="33">
        <v>1897</v>
      </c>
      <c r="E52" s="33">
        <v>150</v>
      </c>
      <c r="F52" s="33">
        <v>5</v>
      </c>
    </row>
    <row r="53" spans="1:6" ht="15" customHeight="1" x14ac:dyDescent="0.3">
      <c r="A53" s="31" t="s">
        <v>194</v>
      </c>
      <c r="B53" s="32">
        <f t="shared" si="21"/>
        <v>875</v>
      </c>
      <c r="C53" s="33">
        <v>74</v>
      </c>
      <c r="D53" s="33">
        <v>727</v>
      </c>
      <c r="E53" s="33">
        <v>74</v>
      </c>
      <c r="F53" s="33">
        <v>0</v>
      </c>
    </row>
    <row r="54" spans="1:6" ht="15" customHeight="1" x14ac:dyDescent="0.3">
      <c r="A54" s="31" t="s">
        <v>195</v>
      </c>
      <c r="B54" s="32">
        <f t="shared" si="21"/>
        <v>394</v>
      </c>
      <c r="C54" s="33">
        <v>33</v>
      </c>
      <c r="D54" s="33">
        <v>344</v>
      </c>
      <c r="E54" s="33">
        <v>17</v>
      </c>
      <c r="F54" s="33">
        <v>0</v>
      </c>
    </row>
    <row r="55" spans="1:6" ht="15" customHeight="1" x14ac:dyDescent="0.3">
      <c r="A55" s="25" t="s">
        <v>196</v>
      </c>
      <c r="B55" s="34">
        <f t="shared" si="21"/>
        <v>28</v>
      </c>
      <c r="C55" s="26">
        <v>0</v>
      </c>
      <c r="D55" s="26">
        <v>28</v>
      </c>
      <c r="E55" s="26">
        <v>0</v>
      </c>
      <c r="F55" s="26">
        <v>0</v>
      </c>
    </row>
    <row r="56" spans="1:6" ht="15" customHeight="1" x14ac:dyDescent="0.3">
      <c r="A56" s="29" t="s">
        <v>30</v>
      </c>
      <c r="B56" s="35"/>
      <c r="C56" s="35"/>
      <c r="D56" s="35"/>
      <c r="E56" s="35"/>
      <c r="F56" s="35"/>
    </row>
    <row r="57" spans="1:6" ht="14.4" customHeight="1" x14ac:dyDescent="0.3">
      <c r="B57" s="54"/>
      <c r="C57" s="54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32"/>
  <sheetViews>
    <sheetView showGridLines="0" topLeftCell="A9" workbookViewId="0">
      <selection activeCell="F32" sqref="F32"/>
    </sheetView>
  </sheetViews>
  <sheetFormatPr defaultColWidth="8.77734375" defaultRowHeight="14.4" customHeight="1" x14ac:dyDescent="0.3"/>
  <cols>
    <col min="1" max="1" width="35.88671875" style="36" customWidth="1"/>
    <col min="2" max="256" width="8.88671875" style="36" customWidth="1"/>
  </cols>
  <sheetData>
    <row r="1" spans="1:6" ht="15" customHeight="1" x14ac:dyDescent="0.3">
      <c r="A1" s="25" t="s">
        <v>200</v>
      </c>
      <c r="B1" s="26"/>
      <c r="C1" s="26"/>
      <c r="D1" s="26"/>
      <c r="E1" s="26"/>
      <c r="F1" s="26"/>
    </row>
    <row r="2" spans="1:6" ht="15" customHeight="1" x14ac:dyDescent="0.3">
      <c r="A2" s="27" t="s">
        <v>201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202</v>
      </c>
      <c r="B3" s="30">
        <f t="shared" ref="B3:B11" si="0">SUM(C3:F3)</f>
        <v>8092</v>
      </c>
      <c r="C3" s="30">
        <f>C4+C6+C8+C10</f>
        <v>617</v>
      </c>
      <c r="D3" s="30">
        <f>D4+D6+D8+D10</f>
        <v>6930</v>
      </c>
      <c r="E3" s="30">
        <f>E4+E6+E8+E10</f>
        <v>539</v>
      </c>
      <c r="F3" s="30">
        <f>F4+F6+F8+F10</f>
        <v>6</v>
      </c>
    </row>
    <row r="4" spans="1:6" ht="15" customHeight="1" x14ac:dyDescent="0.3">
      <c r="A4" s="31" t="s">
        <v>203</v>
      </c>
      <c r="B4" s="32">
        <f t="shared" si="0"/>
        <v>466</v>
      </c>
      <c r="C4" s="33">
        <v>74</v>
      </c>
      <c r="D4" s="33">
        <v>349</v>
      </c>
      <c r="E4" s="33">
        <v>43</v>
      </c>
      <c r="F4" s="33">
        <v>0</v>
      </c>
    </row>
    <row r="5" spans="1:6" ht="15" customHeight="1" x14ac:dyDescent="0.3">
      <c r="A5" s="31" t="s">
        <v>204</v>
      </c>
      <c r="B5" s="32">
        <f t="shared" si="0"/>
        <v>301</v>
      </c>
      <c r="C5" s="33">
        <v>43</v>
      </c>
      <c r="D5" s="33">
        <v>215</v>
      </c>
      <c r="E5" s="33">
        <v>43</v>
      </c>
      <c r="F5" s="33">
        <v>0</v>
      </c>
    </row>
    <row r="6" spans="1:6" ht="15" customHeight="1" x14ac:dyDescent="0.3">
      <c r="A6" s="31" t="s">
        <v>205</v>
      </c>
      <c r="B6" s="32">
        <f t="shared" si="0"/>
        <v>4782</v>
      </c>
      <c r="C6" s="33">
        <v>359</v>
      </c>
      <c r="D6" s="33">
        <v>4087</v>
      </c>
      <c r="E6" s="33">
        <v>330</v>
      </c>
      <c r="F6" s="33">
        <v>6</v>
      </c>
    </row>
    <row r="7" spans="1:6" ht="15" customHeight="1" x14ac:dyDescent="0.3">
      <c r="A7" s="31" t="s">
        <v>204</v>
      </c>
      <c r="B7" s="32">
        <f t="shared" si="0"/>
        <v>3800</v>
      </c>
      <c r="C7" s="33">
        <v>349</v>
      </c>
      <c r="D7" s="33">
        <v>3115</v>
      </c>
      <c r="E7" s="33">
        <v>330</v>
      </c>
      <c r="F7" s="33">
        <v>6</v>
      </c>
    </row>
    <row r="8" spans="1:6" ht="15" customHeight="1" x14ac:dyDescent="0.3">
      <c r="A8" s="31" t="s">
        <v>206</v>
      </c>
      <c r="B8" s="32">
        <f t="shared" si="0"/>
        <v>2101</v>
      </c>
      <c r="C8" s="33">
        <v>146</v>
      </c>
      <c r="D8" s="33">
        <v>1820</v>
      </c>
      <c r="E8" s="33">
        <v>135</v>
      </c>
      <c r="F8" s="33">
        <v>0</v>
      </c>
    </row>
    <row r="9" spans="1:6" ht="15" customHeight="1" x14ac:dyDescent="0.3">
      <c r="A9" s="31" t="s">
        <v>204</v>
      </c>
      <c r="B9" s="32">
        <f t="shared" si="0"/>
        <v>1802</v>
      </c>
      <c r="C9" s="33">
        <v>139</v>
      </c>
      <c r="D9" s="33">
        <v>1529</v>
      </c>
      <c r="E9" s="33">
        <v>134</v>
      </c>
      <c r="F9" s="33">
        <v>0</v>
      </c>
    </row>
    <row r="10" spans="1:6" ht="15" customHeight="1" x14ac:dyDescent="0.3">
      <c r="A10" s="31" t="s">
        <v>207</v>
      </c>
      <c r="B10" s="32">
        <f t="shared" si="0"/>
        <v>743</v>
      </c>
      <c r="C10" s="33">
        <v>38</v>
      </c>
      <c r="D10" s="33">
        <v>674</v>
      </c>
      <c r="E10" s="33">
        <v>31</v>
      </c>
      <c r="F10" s="33">
        <v>0</v>
      </c>
    </row>
    <row r="11" spans="1:6" ht="15" customHeight="1" x14ac:dyDescent="0.3">
      <c r="A11" s="31" t="s">
        <v>204</v>
      </c>
      <c r="B11" s="32">
        <f t="shared" si="0"/>
        <v>614</v>
      </c>
      <c r="C11" s="33">
        <v>32</v>
      </c>
      <c r="D11" s="33">
        <v>555</v>
      </c>
      <c r="E11" s="33">
        <v>27</v>
      </c>
      <c r="F11" s="33">
        <v>0</v>
      </c>
    </row>
    <row r="12" spans="1:6" ht="15" customHeight="1" x14ac:dyDescent="0.3">
      <c r="A12" s="33"/>
      <c r="B12" s="33"/>
      <c r="C12" s="33"/>
      <c r="D12" s="33"/>
      <c r="E12" s="33"/>
      <c r="F12" s="33"/>
    </row>
    <row r="13" spans="1:6" ht="15" customHeight="1" x14ac:dyDescent="0.3">
      <c r="A13" s="31" t="s">
        <v>208</v>
      </c>
      <c r="B13" s="32">
        <f t="shared" ref="B13:F21" si="1">B3-B23</f>
        <v>4041</v>
      </c>
      <c r="C13" s="32">
        <f t="shared" si="1"/>
        <v>310</v>
      </c>
      <c r="D13" s="32">
        <f t="shared" si="1"/>
        <v>3474</v>
      </c>
      <c r="E13" s="32">
        <f t="shared" si="1"/>
        <v>255</v>
      </c>
      <c r="F13" s="32">
        <f t="shared" si="1"/>
        <v>2</v>
      </c>
    </row>
    <row r="14" spans="1:6" ht="15" customHeight="1" x14ac:dyDescent="0.3">
      <c r="A14" s="31" t="s">
        <v>203</v>
      </c>
      <c r="B14" s="32">
        <f t="shared" si="1"/>
        <v>232</v>
      </c>
      <c r="C14" s="32">
        <f t="shared" si="1"/>
        <v>37</v>
      </c>
      <c r="D14" s="32">
        <f t="shared" si="1"/>
        <v>176</v>
      </c>
      <c r="E14" s="32">
        <f t="shared" si="1"/>
        <v>19</v>
      </c>
      <c r="F14" s="32">
        <f t="shared" si="1"/>
        <v>0</v>
      </c>
    </row>
    <row r="15" spans="1:6" ht="15" customHeight="1" x14ac:dyDescent="0.3">
      <c r="A15" s="31" t="s">
        <v>204</v>
      </c>
      <c r="B15" s="32">
        <f t="shared" si="1"/>
        <v>159</v>
      </c>
      <c r="C15" s="32">
        <f t="shared" si="1"/>
        <v>25</v>
      </c>
      <c r="D15" s="32">
        <f t="shared" si="1"/>
        <v>115</v>
      </c>
      <c r="E15" s="32">
        <f t="shared" si="1"/>
        <v>19</v>
      </c>
      <c r="F15" s="32">
        <f t="shared" si="1"/>
        <v>0</v>
      </c>
    </row>
    <row r="16" spans="1:6" ht="15" customHeight="1" x14ac:dyDescent="0.3">
      <c r="A16" s="31" t="s">
        <v>205</v>
      </c>
      <c r="B16" s="32">
        <f t="shared" si="1"/>
        <v>2472</v>
      </c>
      <c r="C16" s="32">
        <f t="shared" si="1"/>
        <v>184</v>
      </c>
      <c r="D16" s="32">
        <f t="shared" si="1"/>
        <v>2125</v>
      </c>
      <c r="E16" s="32">
        <f t="shared" si="1"/>
        <v>161</v>
      </c>
      <c r="F16" s="32">
        <f t="shared" si="1"/>
        <v>2</v>
      </c>
    </row>
    <row r="17" spans="1:6" ht="15" customHeight="1" x14ac:dyDescent="0.3">
      <c r="A17" s="31" t="s">
        <v>204</v>
      </c>
      <c r="B17" s="32">
        <f t="shared" si="1"/>
        <v>2008</v>
      </c>
      <c r="C17" s="32">
        <f t="shared" si="1"/>
        <v>182</v>
      </c>
      <c r="D17" s="32">
        <f t="shared" si="1"/>
        <v>1663</v>
      </c>
      <c r="E17" s="32">
        <f t="shared" si="1"/>
        <v>161</v>
      </c>
      <c r="F17" s="32">
        <f t="shared" si="1"/>
        <v>2</v>
      </c>
    </row>
    <row r="18" spans="1:6" ht="15" customHeight="1" x14ac:dyDescent="0.3">
      <c r="A18" s="31" t="s">
        <v>206</v>
      </c>
      <c r="B18" s="32">
        <f t="shared" si="1"/>
        <v>996</v>
      </c>
      <c r="C18" s="32">
        <f t="shared" si="1"/>
        <v>71</v>
      </c>
      <c r="D18" s="32">
        <f t="shared" si="1"/>
        <v>862</v>
      </c>
      <c r="E18" s="32">
        <f t="shared" si="1"/>
        <v>63</v>
      </c>
      <c r="F18" s="32">
        <f t="shared" si="1"/>
        <v>0</v>
      </c>
    </row>
    <row r="19" spans="1:6" ht="15" customHeight="1" x14ac:dyDescent="0.3">
      <c r="A19" s="31" t="s">
        <v>204</v>
      </c>
      <c r="B19" s="32">
        <f t="shared" si="1"/>
        <v>855</v>
      </c>
      <c r="C19" s="32">
        <f t="shared" si="1"/>
        <v>69</v>
      </c>
      <c r="D19" s="32">
        <f t="shared" si="1"/>
        <v>724</v>
      </c>
      <c r="E19" s="32">
        <f t="shared" si="1"/>
        <v>62</v>
      </c>
      <c r="F19" s="32">
        <f t="shared" si="1"/>
        <v>0</v>
      </c>
    </row>
    <row r="20" spans="1:6" ht="15" customHeight="1" x14ac:dyDescent="0.3">
      <c r="A20" s="31" t="s">
        <v>207</v>
      </c>
      <c r="B20" s="32">
        <f t="shared" si="1"/>
        <v>341</v>
      </c>
      <c r="C20" s="32">
        <f t="shared" si="1"/>
        <v>18</v>
      </c>
      <c r="D20" s="32">
        <f t="shared" si="1"/>
        <v>311</v>
      </c>
      <c r="E20" s="32">
        <f t="shared" si="1"/>
        <v>12</v>
      </c>
      <c r="F20" s="32">
        <f t="shared" si="1"/>
        <v>0</v>
      </c>
    </row>
    <row r="21" spans="1:6" ht="15" customHeight="1" x14ac:dyDescent="0.3">
      <c r="A21" s="31" t="s">
        <v>204</v>
      </c>
      <c r="B21" s="32">
        <f t="shared" si="1"/>
        <v>279</v>
      </c>
      <c r="C21" s="32">
        <f t="shared" si="1"/>
        <v>15</v>
      </c>
      <c r="D21" s="32">
        <f t="shared" si="1"/>
        <v>255</v>
      </c>
      <c r="E21" s="32">
        <f t="shared" si="1"/>
        <v>9</v>
      </c>
      <c r="F21" s="32">
        <f t="shared" si="1"/>
        <v>0</v>
      </c>
    </row>
    <row r="22" spans="1:6" ht="15" customHeight="1" x14ac:dyDescent="0.3">
      <c r="A22" s="33"/>
      <c r="B22" s="33"/>
      <c r="C22" s="33"/>
      <c r="D22" s="33"/>
      <c r="E22" s="33"/>
      <c r="F22" s="33"/>
    </row>
    <row r="23" spans="1:6" ht="15" customHeight="1" x14ac:dyDescent="0.3">
      <c r="A23" s="31" t="s">
        <v>209</v>
      </c>
      <c r="B23" s="32">
        <f t="shared" ref="B23:B31" si="2">SUM(C23:F23)</f>
        <v>4051</v>
      </c>
      <c r="C23" s="32">
        <f>C24+C26+C28+C30</f>
        <v>307</v>
      </c>
      <c r="D23" s="32">
        <f>D24+D26+D28+D30</f>
        <v>3456</v>
      </c>
      <c r="E23" s="32">
        <f>E24+E26+E28+E30</f>
        <v>284</v>
      </c>
      <c r="F23" s="32">
        <f>F24+F26+F28+F30</f>
        <v>4</v>
      </c>
    </row>
    <row r="24" spans="1:6" ht="15" customHeight="1" x14ac:dyDescent="0.3">
      <c r="A24" s="31" t="s">
        <v>203</v>
      </c>
      <c r="B24" s="32">
        <f t="shared" si="2"/>
        <v>234</v>
      </c>
      <c r="C24" s="33">
        <v>37</v>
      </c>
      <c r="D24" s="33">
        <v>173</v>
      </c>
      <c r="E24" s="33">
        <v>24</v>
      </c>
      <c r="F24" s="33">
        <v>0</v>
      </c>
    </row>
    <row r="25" spans="1:6" ht="15" customHeight="1" x14ac:dyDescent="0.3">
      <c r="A25" s="31" t="s">
        <v>204</v>
      </c>
      <c r="B25" s="32">
        <f t="shared" si="2"/>
        <v>142</v>
      </c>
      <c r="C25" s="33">
        <v>18</v>
      </c>
      <c r="D25" s="33">
        <v>100</v>
      </c>
      <c r="E25" s="33">
        <v>24</v>
      </c>
      <c r="F25" s="33">
        <v>0</v>
      </c>
    </row>
    <row r="26" spans="1:6" ht="15" customHeight="1" x14ac:dyDescent="0.3">
      <c r="A26" s="31" t="s">
        <v>205</v>
      </c>
      <c r="B26" s="32">
        <f t="shared" si="2"/>
        <v>2310</v>
      </c>
      <c r="C26" s="33">
        <v>175</v>
      </c>
      <c r="D26" s="33">
        <v>1962</v>
      </c>
      <c r="E26" s="33">
        <v>169</v>
      </c>
      <c r="F26" s="33">
        <v>4</v>
      </c>
    </row>
    <row r="27" spans="1:6" ht="15" customHeight="1" x14ac:dyDescent="0.3">
      <c r="A27" s="31" t="s">
        <v>204</v>
      </c>
      <c r="B27" s="32">
        <f t="shared" si="2"/>
        <v>1792</v>
      </c>
      <c r="C27" s="33">
        <v>167</v>
      </c>
      <c r="D27" s="33">
        <v>1452</v>
      </c>
      <c r="E27" s="33">
        <v>169</v>
      </c>
      <c r="F27" s="33">
        <v>4</v>
      </c>
    </row>
    <row r="28" spans="1:6" ht="15" customHeight="1" x14ac:dyDescent="0.3">
      <c r="A28" s="31" t="s">
        <v>206</v>
      </c>
      <c r="B28" s="32">
        <f t="shared" si="2"/>
        <v>1105</v>
      </c>
      <c r="C28" s="33">
        <v>75</v>
      </c>
      <c r="D28" s="33">
        <v>958</v>
      </c>
      <c r="E28" s="33">
        <v>72</v>
      </c>
      <c r="F28" s="33">
        <v>0</v>
      </c>
    </row>
    <row r="29" spans="1:6" ht="15" customHeight="1" x14ac:dyDescent="0.3">
      <c r="A29" s="31" t="s">
        <v>204</v>
      </c>
      <c r="B29" s="32">
        <f t="shared" si="2"/>
        <v>947</v>
      </c>
      <c r="C29" s="33">
        <v>70</v>
      </c>
      <c r="D29" s="33">
        <v>805</v>
      </c>
      <c r="E29" s="33">
        <v>72</v>
      </c>
      <c r="F29" s="33">
        <v>0</v>
      </c>
    </row>
    <row r="30" spans="1:6" ht="15" customHeight="1" x14ac:dyDescent="0.3">
      <c r="A30" s="31" t="s">
        <v>207</v>
      </c>
      <c r="B30" s="32">
        <f t="shared" si="2"/>
        <v>402</v>
      </c>
      <c r="C30" s="33">
        <v>20</v>
      </c>
      <c r="D30" s="33">
        <v>363</v>
      </c>
      <c r="E30" s="33">
        <v>19</v>
      </c>
      <c r="F30" s="33">
        <v>0</v>
      </c>
    </row>
    <row r="31" spans="1:6" ht="15" customHeight="1" x14ac:dyDescent="0.3">
      <c r="A31" s="25" t="s">
        <v>204</v>
      </c>
      <c r="B31" s="34">
        <f t="shared" si="2"/>
        <v>335</v>
      </c>
      <c r="C31" s="26">
        <v>17</v>
      </c>
      <c r="D31" s="26">
        <v>300</v>
      </c>
      <c r="E31" s="26">
        <v>18</v>
      </c>
      <c r="F31" s="26">
        <v>0</v>
      </c>
    </row>
    <row r="32" spans="1:6" ht="15" customHeight="1" x14ac:dyDescent="0.3">
      <c r="A32" s="29" t="s">
        <v>30</v>
      </c>
      <c r="B32" s="35"/>
      <c r="C32" s="35"/>
      <c r="D32" s="35"/>
      <c r="E32" s="35"/>
      <c r="F32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72"/>
  <sheetViews>
    <sheetView showGridLines="0" topLeftCell="A6" workbookViewId="0">
      <selection activeCell="C28" sqref="C28"/>
    </sheetView>
  </sheetViews>
  <sheetFormatPr defaultColWidth="8.77734375" defaultRowHeight="14.4" customHeight="1" x14ac:dyDescent="0.3"/>
  <cols>
    <col min="1" max="1" width="11" style="37" customWidth="1"/>
    <col min="2" max="2" width="27.88671875" style="37" customWidth="1"/>
    <col min="3" max="256" width="8.88671875" style="37" customWidth="1"/>
  </cols>
  <sheetData>
    <row r="1" spans="1:11" ht="15" customHeight="1" x14ac:dyDescent="0.3">
      <c r="A1" s="31" t="s">
        <v>210</v>
      </c>
      <c r="B1" s="33"/>
      <c r="C1" s="26"/>
      <c r="D1" s="26"/>
      <c r="E1" s="26"/>
      <c r="F1" s="26"/>
      <c r="G1" s="26"/>
      <c r="H1" s="33"/>
      <c r="I1" s="33"/>
      <c r="J1" s="33"/>
      <c r="K1" s="33"/>
    </row>
    <row r="2" spans="1:11" ht="15" customHeight="1" x14ac:dyDescent="0.3">
      <c r="A2" s="51" t="s">
        <v>211</v>
      </c>
      <c r="B2" s="52"/>
      <c r="C2" s="5" t="s">
        <v>2</v>
      </c>
      <c r="D2" s="5" t="s">
        <v>3</v>
      </c>
      <c r="E2" s="5" t="s">
        <v>4</v>
      </c>
      <c r="F2" s="5" t="s">
        <v>5</v>
      </c>
      <c r="G2" s="28" t="s">
        <v>6</v>
      </c>
      <c r="H2" s="33"/>
      <c r="I2" s="33"/>
      <c r="J2" s="33"/>
      <c r="K2" s="33"/>
    </row>
    <row r="3" spans="1:11" ht="15" customHeight="1" x14ac:dyDescent="0.3">
      <c r="A3" s="31" t="s">
        <v>212</v>
      </c>
      <c r="B3" s="33"/>
      <c r="C3" s="32">
        <f>SUM(C4:C18)</f>
        <v>24633</v>
      </c>
      <c r="D3" s="32">
        <f t="shared" ref="D3" si="0">SUM(D4:D18)</f>
        <v>1203</v>
      </c>
      <c r="E3" s="32">
        <f t="shared" ref="E3" si="1">SUM(E4:E18)</f>
        <v>22317</v>
      </c>
      <c r="F3" s="32">
        <f t="shared" ref="F3" si="2">SUM(F4:F18)</f>
        <v>1099</v>
      </c>
      <c r="G3" s="32">
        <f t="shared" ref="G3" si="3">SUM(G4:G18)</f>
        <v>14</v>
      </c>
      <c r="H3" s="33"/>
      <c r="I3" s="33"/>
      <c r="J3" s="33"/>
      <c r="K3" s="33"/>
    </row>
    <row r="4" spans="1:11" ht="15" customHeight="1" x14ac:dyDescent="0.3">
      <c r="A4" s="31" t="s">
        <v>213</v>
      </c>
      <c r="B4" s="33"/>
      <c r="C4" s="32">
        <f t="shared" ref="C4:C18" si="4">SUM(D4:G4)</f>
        <v>291</v>
      </c>
      <c r="D4" s="33">
        <v>22</v>
      </c>
      <c r="E4" s="33">
        <v>239</v>
      </c>
      <c r="F4" s="33">
        <v>30</v>
      </c>
      <c r="G4" s="33">
        <v>0</v>
      </c>
      <c r="H4" s="33"/>
      <c r="I4" s="33"/>
      <c r="J4" s="33"/>
      <c r="K4" s="33"/>
    </row>
    <row r="5" spans="1:11" ht="15" customHeight="1" x14ac:dyDescent="0.3">
      <c r="A5" s="31" t="s">
        <v>214</v>
      </c>
      <c r="B5" s="31" t="s">
        <v>215</v>
      </c>
      <c r="C5" s="32">
        <f t="shared" si="4"/>
        <v>799</v>
      </c>
      <c r="D5" s="33">
        <v>126</v>
      </c>
      <c r="E5" s="33">
        <v>640</v>
      </c>
      <c r="F5" s="33">
        <v>33</v>
      </c>
      <c r="G5" s="33">
        <v>0</v>
      </c>
      <c r="H5" s="33"/>
      <c r="I5" s="33"/>
      <c r="J5" s="33"/>
      <c r="K5" s="33"/>
    </row>
    <row r="6" spans="1:11" ht="15" customHeight="1" x14ac:dyDescent="0.3">
      <c r="A6" s="33"/>
      <c r="B6" s="31" t="s">
        <v>216</v>
      </c>
      <c r="C6" s="32">
        <f t="shared" si="4"/>
        <v>1969</v>
      </c>
      <c r="D6" s="33">
        <v>100</v>
      </c>
      <c r="E6" s="33">
        <v>1779</v>
      </c>
      <c r="F6" s="33">
        <v>87</v>
      </c>
      <c r="G6" s="33">
        <v>3</v>
      </c>
      <c r="H6" s="33"/>
      <c r="I6" s="33"/>
      <c r="J6" s="33"/>
      <c r="K6" s="33"/>
    </row>
    <row r="7" spans="1:11" ht="15" customHeight="1" x14ac:dyDescent="0.3">
      <c r="A7" s="33"/>
      <c r="B7" s="31" t="s">
        <v>217</v>
      </c>
      <c r="C7" s="32">
        <f t="shared" si="4"/>
        <v>434</v>
      </c>
      <c r="D7" s="33">
        <v>23</v>
      </c>
      <c r="E7" s="33">
        <v>390</v>
      </c>
      <c r="F7" s="33">
        <v>21</v>
      </c>
      <c r="G7" s="33">
        <v>0</v>
      </c>
      <c r="H7" s="33"/>
      <c r="I7" s="33"/>
      <c r="J7" s="33"/>
      <c r="K7" s="33"/>
    </row>
    <row r="8" spans="1:11" ht="15" customHeight="1" x14ac:dyDescent="0.3">
      <c r="A8" s="33"/>
      <c r="B8" s="31" t="s">
        <v>218</v>
      </c>
      <c r="C8" s="32">
        <f t="shared" si="4"/>
        <v>792</v>
      </c>
      <c r="D8" s="33">
        <v>31</v>
      </c>
      <c r="E8" s="33">
        <v>732</v>
      </c>
      <c r="F8" s="33">
        <v>25</v>
      </c>
      <c r="G8" s="33">
        <v>4</v>
      </c>
      <c r="H8" s="33"/>
      <c r="I8" s="33"/>
      <c r="J8" s="33"/>
      <c r="K8" s="33"/>
    </row>
    <row r="9" spans="1:11" ht="15" customHeight="1" x14ac:dyDescent="0.3">
      <c r="A9" s="31" t="s">
        <v>219</v>
      </c>
      <c r="B9" s="31" t="s">
        <v>220</v>
      </c>
      <c r="C9" s="32">
        <f t="shared" si="4"/>
        <v>1187</v>
      </c>
      <c r="D9" s="33">
        <v>32</v>
      </c>
      <c r="E9" s="33">
        <v>1096</v>
      </c>
      <c r="F9" s="33">
        <v>58</v>
      </c>
      <c r="G9" s="33">
        <v>1</v>
      </c>
      <c r="H9" s="33"/>
      <c r="I9" s="33"/>
      <c r="J9" s="33"/>
      <c r="K9" s="33"/>
    </row>
    <row r="10" spans="1:11" ht="15" customHeight="1" x14ac:dyDescent="0.3">
      <c r="A10" s="33"/>
      <c r="B10" s="31" t="s">
        <v>221</v>
      </c>
      <c r="C10" s="32">
        <f t="shared" si="4"/>
        <v>984</v>
      </c>
      <c r="D10" s="33">
        <v>65</v>
      </c>
      <c r="E10" s="33">
        <v>882</v>
      </c>
      <c r="F10" s="33">
        <v>37</v>
      </c>
      <c r="G10" s="33">
        <v>0</v>
      </c>
      <c r="H10" s="33"/>
      <c r="I10" s="33"/>
      <c r="J10" s="33"/>
      <c r="K10" s="33"/>
    </row>
    <row r="11" spans="1:11" ht="15" customHeight="1" x14ac:dyDescent="0.3">
      <c r="A11" s="33"/>
      <c r="B11" s="31" t="s">
        <v>222</v>
      </c>
      <c r="C11" s="32">
        <f t="shared" si="4"/>
        <v>751</v>
      </c>
      <c r="D11" s="33">
        <v>45</v>
      </c>
      <c r="E11" s="33">
        <v>674</v>
      </c>
      <c r="F11" s="33">
        <v>31</v>
      </c>
      <c r="G11" s="33">
        <v>1</v>
      </c>
      <c r="H11" s="33"/>
      <c r="I11" s="33"/>
      <c r="J11" s="33"/>
      <c r="K11" s="33"/>
    </row>
    <row r="12" spans="1:11" ht="15" customHeight="1" x14ac:dyDescent="0.3">
      <c r="A12" s="33"/>
      <c r="B12" s="31" t="s">
        <v>223</v>
      </c>
      <c r="C12" s="32">
        <f t="shared" si="4"/>
        <v>1094</v>
      </c>
      <c r="D12" s="33">
        <v>63</v>
      </c>
      <c r="E12" s="33">
        <v>997</v>
      </c>
      <c r="F12" s="33">
        <v>34</v>
      </c>
      <c r="G12" s="33">
        <v>0</v>
      </c>
      <c r="H12" s="33"/>
      <c r="I12" s="33"/>
      <c r="J12" s="33"/>
      <c r="K12" s="33"/>
    </row>
    <row r="13" spans="1:11" ht="15" customHeight="1" x14ac:dyDescent="0.3">
      <c r="A13" s="31" t="s">
        <v>224</v>
      </c>
      <c r="B13" s="33"/>
      <c r="C13" s="32">
        <f t="shared" si="4"/>
        <v>8659</v>
      </c>
      <c r="D13" s="33">
        <v>368</v>
      </c>
      <c r="E13" s="33">
        <v>7877</v>
      </c>
      <c r="F13" s="33">
        <v>413</v>
      </c>
      <c r="G13" s="33">
        <v>1</v>
      </c>
      <c r="H13" s="33"/>
      <c r="I13" s="33"/>
      <c r="J13" s="33"/>
      <c r="K13" s="33"/>
    </row>
    <row r="14" spans="1:11" ht="15" customHeight="1" x14ac:dyDescent="0.3">
      <c r="A14" s="31" t="s">
        <v>225</v>
      </c>
      <c r="B14" s="33"/>
      <c r="C14" s="32">
        <f t="shared" si="4"/>
        <v>2627</v>
      </c>
      <c r="D14" s="33">
        <v>147</v>
      </c>
      <c r="E14" s="33">
        <v>2323</v>
      </c>
      <c r="F14" s="33">
        <v>157</v>
      </c>
      <c r="G14" s="33">
        <v>0</v>
      </c>
      <c r="H14" s="33"/>
      <c r="I14" s="33"/>
      <c r="J14" s="33"/>
      <c r="K14" s="33"/>
    </row>
    <row r="15" spans="1:11" ht="15" customHeight="1" x14ac:dyDescent="0.3">
      <c r="A15" s="31" t="s">
        <v>226</v>
      </c>
      <c r="B15" s="33"/>
      <c r="C15" s="32">
        <f t="shared" si="4"/>
        <v>595</v>
      </c>
      <c r="D15" s="33">
        <v>16</v>
      </c>
      <c r="E15" s="33">
        <v>527</v>
      </c>
      <c r="F15" s="33">
        <v>52</v>
      </c>
      <c r="G15" s="33">
        <v>0</v>
      </c>
      <c r="H15" s="33"/>
      <c r="I15" s="33"/>
      <c r="J15" s="33"/>
      <c r="K15" s="33"/>
    </row>
    <row r="16" spans="1:11" ht="15" customHeight="1" x14ac:dyDescent="0.3">
      <c r="A16" s="31" t="s">
        <v>227</v>
      </c>
      <c r="B16" s="33"/>
      <c r="C16" s="32">
        <f t="shared" si="4"/>
        <v>596</v>
      </c>
      <c r="D16" s="33">
        <v>15</v>
      </c>
      <c r="E16" s="33">
        <v>557</v>
      </c>
      <c r="F16" s="33">
        <v>24</v>
      </c>
      <c r="G16" s="33">
        <v>0</v>
      </c>
      <c r="H16" s="33"/>
      <c r="I16" s="33"/>
      <c r="J16" s="33"/>
      <c r="K16" s="33"/>
    </row>
    <row r="17" spans="1:11" ht="15" customHeight="1" x14ac:dyDescent="0.3">
      <c r="A17" s="31" t="s">
        <v>228</v>
      </c>
      <c r="B17" s="33"/>
      <c r="C17" s="32">
        <f t="shared" si="4"/>
        <v>3234</v>
      </c>
      <c r="D17" s="33">
        <v>120</v>
      </c>
      <c r="E17" s="33">
        <v>3031</v>
      </c>
      <c r="F17" s="33">
        <v>79</v>
      </c>
      <c r="G17" s="33">
        <v>4</v>
      </c>
      <c r="H17" s="33"/>
      <c r="I17" s="33"/>
      <c r="J17" s="33"/>
      <c r="K17" s="33"/>
    </row>
    <row r="18" spans="1:11" ht="15" customHeight="1" x14ac:dyDescent="0.3">
      <c r="A18" s="31" t="s">
        <v>229</v>
      </c>
      <c r="B18" s="33"/>
      <c r="C18" s="32">
        <f t="shared" si="4"/>
        <v>621</v>
      </c>
      <c r="D18" s="33">
        <v>30</v>
      </c>
      <c r="E18" s="33">
        <v>573</v>
      </c>
      <c r="F18" s="33">
        <v>18</v>
      </c>
      <c r="G18" s="33">
        <v>0</v>
      </c>
      <c r="H18" s="33"/>
      <c r="I18" s="33"/>
      <c r="J18" s="33"/>
      <c r="K18" s="33"/>
    </row>
    <row r="19" spans="1:11" ht="15" customHeight="1" x14ac:dyDescent="0.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" customHeight="1" x14ac:dyDescent="0.3">
      <c r="A20" s="31" t="s">
        <v>230</v>
      </c>
      <c r="B20" s="33"/>
      <c r="C20" s="55">
        <f>SUM(C13:C18)*100/C3</f>
        <v>66.301303129947627</v>
      </c>
      <c r="D20" s="55">
        <f t="shared" ref="D20:G20" si="5">SUM(D13:D18)*100/D3</f>
        <v>57.855361596009978</v>
      </c>
      <c r="E20" s="55">
        <f t="shared" si="5"/>
        <v>66.711475556750457</v>
      </c>
      <c r="F20" s="55">
        <f t="shared" si="5"/>
        <v>67.606915377616019</v>
      </c>
      <c r="G20" s="55">
        <f t="shared" si="5"/>
        <v>35.714285714285715</v>
      </c>
      <c r="H20" s="33"/>
      <c r="I20" s="33"/>
      <c r="J20" s="33"/>
      <c r="K20" s="33"/>
    </row>
    <row r="21" spans="1:11" ht="15" customHeight="1" x14ac:dyDescent="0.3">
      <c r="A21" s="31" t="s">
        <v>231</v>
      </c>
      <c r="B21" s="33"/>
      <c r="C21" s="55">
        <f>(C17+C18)*100/C3</f>
        <v>15.649738156132019</v>
      </c>
      <c r="D21" s="55">
        <f t="shared" ref="D21:G21" si="6">(D17+D18)*100/D3</f>
        <v>12.468827930174564</v>
      </c>
      <c r="E21" s="55">
        <f t="shared" si="6"/>
        <v>16.149123986198862</v>
      </c>
      <c r="F21" s="55">
        <f t="shared" si="6"/>
        <v>8.8262056414922654</v>
      </c>
      <c r="G21" s="55">
        <f t="shared" si="6"/>
        <v>28.571428571428573</v>
      </c>
      <c r="H21" s="33"/>
      <c r="I21" s="33"/>
      <c r="J21" s="33"/>
      <c r="K21" s="33"/>
    </row>
    <row r="22" spans="1:11" ht="15" customHeight="1" x14ac:dyDescent="0.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5" customHeight="1" x14ac:dyDescent="0.3">
      <c r="A23" s="31" t="s">
        <v>232</v>
      </c>
      <c r="B23" s="33"/>
      <c r="C23" s="33">
        <f>SUM(D23:G23)</f>
        <v>6807</v>
      </c>
      <c r="D23" s="33">
        <v>273</v>
      </c>
      <c r="E23" s="33">
        <v>6265</v>
      </c>
      <c r="F23" s="33">
        <v>263</v>
      </c>
      <c r="G23" s="33">
        <v>6</v>
      </c>
      <c r="H23" s="33"/>
      <c r="I23" s="33"/>
      <c r="J23" s="33"/>
      <c r="K23" s="33"/>
    </row>
    <row r="24" spans="1:11" ht="15" customHeight="1" x14ac:dyDescent="0.3">
      <c r="A24" s="31" t="s">
        <v>230</v>
      </c>
      <c r="B24" s="33"/>
      <c r="C24" s="33">
        <v>59.8</v>
      </c>
      <c r="D24" s="33">
        <v>72.900000000000006</v>
      </c>
      <c r="E24" s="33">
        <v>58.8</v>
      </c>
      <c r="F24" s="33">
        <v>65.8</v>
      </c>
      <c r="G24" s="33">
        <v>0</v>
      </c>
      <c r="H24" s="33"/>
      <c r="I24" s="33"/>
      <c r="J24" s="33"/>
      <c r="K24" s="33"/>
    </row>
    <row r="25" spans="1:11" ht="15" customHeight="1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5" customHeight="1" x14ac:dyDescent="0.3">
      <c r="A26" s="31" t="s">
        <v>233</v>
      </c>
      <c r="B26" s="33"/>
      <c r="C26" s="33">
        <v>12.018000000000001</v>
      </c>
      <c r="D26" s="33">
        <v>509</v>
      </c>
      <c r="E26" s="33">
        <v>10934</v>
      </c>
      <c r="F26" s="33">
        <v>565</v>
      </c>
      <c r="G26" s="33">
        <v>10</v>
      </c>
      <c r="H26" s="33"/>
      <c r="I26" s="33"/>
      <c r="J26" s="33"/>
      <c r="K26" s="33"/>
    </row>
    <row r="27" spans="1:11" ht="15" customHeight="1" x14ac:dyDescent="0.3">
      <c r="A27" s="31" t="s">
        <v>230</v>
      </c>
      <c r="B27" s="33"/>
      <c r="C27" s="33">
        <v>73</v>
      </c>
      <c r="D27" s="33">
        <v>72.5</v>
      </c>
      <c r="E27" s="33">
        <v>72.8</v>
      </c>
      <c r="F27" s="33">
        <v>77.2</v>
      </c>
      <c r="G27" s="33">
        <v>50</v>
      </c>
      <c r="H27" s="33"/>
      <c r="I27" s="33"/>
      <c r="J27" s="33"/>
      <c r="K27" s="33"/>
    </row>
    <row r="28" spans="1:11" ht="15" customHeight="1" x14ac:dyDescent="0.3">
      <c r="A28" s="31" t="s">
        <v>234</v>
      </c>
      <c r="B28" s="33"/>
      <c r="C28" s="33">
        <v>33.9</v>
      </c>
      <c r="D28" s="33">
        <v>33</v>
      </c>
      <c r="E28" s="33">
        <v>33.9</v>
      </c>
      <c r="F28" s="33">
        <v>35.799999999999997</v>
      </c>
      <c r="G28" s="33">
        <v>40</v>
      </c>
      <c r="H28" s="33"/>
      <c r="I28" s="33"/>
      <c r="J28" s="33"/>
      <c r="K28" s="33"/>
    </row>
    <row r="29" spans="1:11" ht="15" customHeight="1" x14ac:dyDescent="0.3">
      <c r="A29" s="31" t="s">
        <v>235</v>
      </c>
      <c r="B29" s="33"/>
      <c r="C29" s="33">
        <v>15.6</v>
      </c>
      <c r="D29" s="33">
        <v>14.3</v>
      </c>
      <c r="E29" s="33">
        <v>15.9</v>
      </c>
      <c r="F29" s="33">
        <v>10.1</v>
      </c>
      <c r="G29" s="33">
        <v>40</v>
      </c>
      <c r="H29" s="33"/>
      <c r="I29" s="33"/>
      <c r="J29" s="33"/>
      <c r="K29" s="33"/>
    </row>
    <row r="30" spans="1:11" ht="15" customHeight="1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5" customHeigh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" customHeight="1" x14ac:dyDescent="0.3">
      <c r="A32" s="31" t="s">
        <v>236</v>
      </c>
      <c r="B32" s="33"/>
      <c r="C32" s="32">
        <f>C3-C53</f>
        <v>14445</v>
      </c>
      <c r="D32" s="32">
        <f>D3-D53</f>
        <v>723</v>
      </c>
      <c r="E32" s="32">
        <f>E3-E53</f>
        <v>13016</v>
      </c>
      <c r="F32" s="32">
        <f>F3-F53</f>
        <v>700</v>
      </c>
      <c r="G32" s="32">
        <f>G3-G53</f>
        <v>6</v>
      </c>
      <c r="H32" s="33"/>
      <c r="I32" s="33"/>
      <c r="J32" s="33"/>
      <c r="K32" s="33"/>
    </row>
    <row r="33" spans="1:11" ht="15" customHeight="1" x14ac:dyDescent="0.3">
      <c r="A33" s="31" t="s">
        <v>237</v>
      </c>
      <c r="B33" s="33"/>
      <c r="C33" s="32">
        <f>C4-C54</f>
        <v>135</v>
      </c>
      <c r="D33" s="32">
        <f>D4-D54</f>
        <v>6</v>
      </c>
      <c r="E33" s="32">
        <f>E4-E54</f>
        <v>108</v>
      </c>
      <c r="F33" s="32">
        <f>F4-F54</f>
        <v>21</v>
      </c>
      <c r="G33" s="32">
        <f>G4-G54</f>
        <v>0</v>
      </c>
      <c r="H33" s="33"/>
      <c r="I33" s="33"/>
      <c r="J33" s="33"/>
      <c r="K33" s="33"/>
    </row>
    <row r="34" spans="1:11" ht="15" customHeight="1" x14ac:dyDescent="0.3">
      <c r="A34" s="31" t="s">
        <v>214</v>
      </c>
      <c r="B34" s="31" t="s">
        <v>215</v>
      </c>
      <c r="C34" s="32">
        <f>C5-C55</f>
        <v>389</v>
      </c>
      <c r="D34" s="32">
        <f>D5-D55</f>
        <v>63</v>
      </c>
      <c r="E34" s="32">
        <f>E5-E55</f>
        <v>314</v>
      </c>
      <c r="F34" s="32">
        <f>F5-F55</f>
        <v>12</v>
      </c>
      <c r="G34" s="32">
        <f>G5-G55</f>
        <v>0</v>
      </c>
      <c r="H34" s="33"/>
      <c r="I34" s="33"/>
      <c r="J34" s="33"/>
      <c r="K34" s="33"/>
    </row>
    <row r="35" spans="1:11" ht="15" customHeight="1" x14ac:dyDescent="0.3">
      <c r="A35" s="33"/>
      <c r="B35" s="31" t="s">
        <v>216</v>
      </c>
      <c r="C35" s="32">
        <f>C6-C56</f>
        <v>1220</v>
      </c>
      <c r="D35" s="32">
        <f>D6-D56</f>
        <v>57</v>
      </c>
      <c r="E35" s="32">
        <f>E6-E56</f>
        <v>1109</v>
      </c>
      <c r="F35" s="32">
        <f>F6-F56</f>
        <v>52</v>
      </c>
      <c r="G35" s="32">
        <f>G6-G56</f>
        <v>2</v>
      </c>
      <c r="H35" s="33"/>
      <c r="I35" s="33"/>
      <c r="J35" s="33"/>
      <c r="K35" s="33"/>
    </row>
    <row r="36" spans="1:11" ht="15" customHeight="1" x14ac:dyDescent="0.3">
      <c r="A36" s="33"/>
      <c r="B36" s="31" t="s">
        <v>217</v>
      </c>
      <c r="C36" s="32">
        <f>C7-C57</f>
        <v>265</v>
      </c>
      <c r="D36" s="32">
        <f>D7-D57</f>
        <v>15</v>
      </c>
      <c r="E36" s="32">
        <f>E7-E57</f>
        <v>239</v>
      </c>
      <c r="F36" s="32">
        <f>F7-F57</f>
        <v>11</v>
      </c>
      <c r="G36" s="32">
        <f>G7-G57</f>
        <v>0</v>
      </c>
      <c r="H36" s="33"/>
      <c r="I36" s="33"/>
      <c r="J36" s="33"/>
      <c r="K36" s="33"/>
    </row>
    <row r="37" spans="1:11" ht="15" customHeight="1" x14ac:dyDescent="0.3">
      <c r="A37" s="33"/>
      <c r="B37" s="31" t="s">
        <v>218</v>
      </c>
      <c r="C37" s="32">
        <f>C8-C58</f>
        <v>416</v>
      </c>
      <c r="D37" s="32">
        <f>D8-D58</f>
        <v>19</v>
      </c>
      <c r="E37" s="32">
        <f>E8-E58</f>
        <v>382</v>
      </c>
      <c r="F37" s="32">
        <f>F8-F58</f>
        <v>13</v>
      </c>
      <c r="G37" s="32">
        <f>G8-G58</f>
        <v>2</v>
      </c>
      <c r="H37" s="33"/>
      <c r="I37" s="33"/>
      <c r="J37" s="33"/>
      <c r="K37" s="33"/>
    </row>
    <row r="38" spans="1:11" ht="15" customHeight="1" x14ac:dyDescent="0.3">
      <c r="A38" s="31" t="s">
        <v>219</v>
      </c>
      <c r="B38" s="31" t="s">
        <v>220</v>
      </c>
      <c r="C38" s="32">
        <f>C9-C59</f>
        <v>541</v>
      </c>
      <c r="D38" s="32">
        <f>D9-D59</f>
        <v>10</v>
      </c>
      <c r="E38" s="32">
        <f>E9-E59</f>
        <v>497</v>
      </c>
      <c r="F38" s="32">
        <f>F9-F59</f>
        <v>34</v>
      </c>
      <c r="G38" s="32">
        <f>G9-G59</f>
        <v>0</v>
      </c>
      <c r="H38" s="33"/>
      <c r="I38" s="33"/>
      <c r="J38" s="33"/>
      <c r="K38" s="33"/>
    </row>
    <row r="39" spans="1:11" ht="15" customHeight="1" x14ac:dyDescent="0.3">
      <c r="A39" s="33"/>
      <c r="B39" s="31" t="s">
        <v>221</v>
      </c>
      <c r="C39" s="32">
        <f>C10-C60</f>
        <v>609</v>
      </c>
      <c r="D39" s="32">
        <f>D10-D60</f>
        <v>36</v>
      </c>
      <c r="E39" s="32">
        <f>E10-E60</f>
        <v>548</v>
      </c>
      <c r="F39" s="32">
        <f>F10-F60</f>
        <v>25</v>
      </c>
      <c r="G39" s="32">
        <f>G10-G60</f>
        <v>0</v>
      </c>
      <c r="H39" s="33"/>
      <c r="I39" s="33"/>
      <c r="J39" s="33"/>
      <c r="K39" s="33"/>
    </row>
    <row r="40" spans="1:11" ht="15" customHeight="1" x14ac:dyDescent="0.3">
      <c r="A40" s="33"/>
      <c r="B40" s="31" t="s">
        <v>222</v>
      </c>
      <c r="C40" s="32">
        <f>C11-C61</f>
        <v>365</v>
      </c>
      <c r="D40" s="32">
        <f>D11-D61</f>
        <v>31</v>
      </c>
      <c r="E40" s="32">
        <f>E11-E61</f>
        <v>313</v>
      </c>
      <c r="F40" s="32">
        <f>F11-F61</f>
        <v>21</v>
      </c>
      <c r="G40" s="32">
        <f>G11-G61</f>
        <v>0</v>
      </c>
      <c r="H40" s="33"/>
      <c r="I40" s="33"/>
      <c r="J40" s="33"/>
      <c r="K40" s="33"/>
    </row>
    <row r="41" spans="1:11" ht="15" customHeight="1" x14ac:dyDescent="0.3">
      <c r="A41" s="33"/>
      <c r="B41" s="31" t="s">
        <v>223</v>
      </c>
      <c r="C41" s="32">
        <f>C12-C62</f>
        <v>523</v>
      </c>
      <c r="D41" s="32">
        <f>D12-D62</f>
        <v>50</v>
      </c>
      <c r="E41" s="32">
        <f>E12-E62</f>
        <v>453</v>
      </c>
      <c r="F41" s="32">
        <f>F12-F62</f>
        <v>20</v>
      </c>
      <c r="G41" s="32">
        <f>G12-G62</f>
        <v>0</v>
      </c>
      <c r="H41" s="33"/>
      <c r="I41" s="33"/>
      <c r="J41" s="33"/>
      <c r="K41" s="33"/>
    </row>
    <row r="42" spans="1:11" ht="15" customHeight="1" x14ac:dyDescent="0.3">
      <c r="A42" s="31" t="s">
        <v>224</v>
      </c>
      <c r="B42" s="33"/>
      <c r="C42" s="32">
        <f>C13-C63</f>
        <v>5326</v>
      </c>
      <c r="D42" s="32">
        <f>D13-D63</f>
        <v>242</v>
      </c>
      <c r="E42" s="32">
        <f>E13-E63</f>
        <v>4786</v>
      </c>
      <c r="F42" s="32">
        <f>F13-F63</f>
        <v>298</v>
      </c>
      <c r="G42" s="32">
        <f>G13-G63</f>
        <v>0</v>
      </c>
      <c r="H42" s="33"/>
      <c r="I42" s="33"/>
      <c r="J42" s="33"/>
      <c r="K42" s="33"/>
    </row>
    <row r="43" spans="1:11" ht="15" customHeight="1" x14ac:dyDescent="0.3">
      <c r="A43" s="31" t="s">
        <v>225</v>
      </c>
      <c r="B43" s="33"/>
      <c r="C43" s="32">
        <f>C14-C64</f>
        <v>1719</v>
      </c>
      <c r="D43" s="32">
        <f>D14-D64</f>
        <v>101</v>
      </c>
      <c r="E43" s="32">
        <f>E14-E64</f>
        <v>1522</v>
      </c>
      <c r="F43" s="32">
        <f>F14-F64</f>
        <v>96</v>
      </c>
      <c r="G43" s="32">
        <f>G14-G64</f>
        <v>0</v>
      </c>
      <c r="H43" s="33"/>
      <c r="I43" s="33"/>
      <c r="J43" s="33"/>
      <c r="K43" s="33"/>
    </row>
    <row r="44" spans="1:11" ht="15" customHeight="1" x14ac:dyDescent="0.3">
      <c r="A44" s="31" t="s">
        <v>226</v>
      </c>
      <c r="B44" s="33"/>
      <c r="C44" s="32">
        <f>C15-C65</f>
        <v>354</v>
      </c>
      <c r="D44" s="32">
        <f>D15-D65</f>
        <v>9</v>
      </c>
      <c r="E44" s="32">
        <f>E15-E65</f>
        <v>321</v>
      </c>
      <c r="F44" s="32">
        <f>F15-F65</f>
        <v>24</v>
      </c>
      <c r="G44" s="32">
        <f>G15-G65</f>
        <v>0</v>
      </c>
      <c r="H44" s="33"/>
      <c r="I44" s="33"/>
      <c r="J44" s="33"/>
      <c r="K44" s="33"/>
    </row>
    <row r="45" spans="1:11" ht="15" customHeight="1" x14ac:dyDescent="0.3">
      <c r="A45" s="31" t="s">
        <v>227</v>
      </c>
      <c r="B45" s="33"/>
      <c r="C45" s="32">
        <f>C16-C66</f>
        <v>307</v>
      </c>
      <c r="D45" s="32">
        <f>D16-D66</f>
        <v>6</v>
      </c>
      <c r="E45" s="32">
        <f>E16-E66</f>
        <v>287</v>
      </c>
      <c r="F45" s="32">
        <f>F16-F66</f>
        <v>14</v>
      </c>
      <c r="G45" s="32">
        <f>G16-G66</f>
        <v>0</v>
      </c>
      <c r="H45" s="33"/>
      <c r="I45" s="33"/>
      <c r="J45" s="33"/>
      <c r="K45" s="33"/>
    </row>
    <row r="46" spans="1:11" ht="15" customHeight="1" x14ac:dyDescent="0.3">
      <c r="A46" s="31" t="s">
        <v>228</v>
      </c>
      <c r="B46" s="33"/>
      <c r="C46" s="32">
        <f>C17-C67</f>
        <v>1866</v>
      </c>
      <c r="D46" s="32">
        <f>D17-D67</f>
        <v>60</v>
      </c>
      <c r="E46" s="32">
        <f>E17-E67</f>
        <v>1756</v>
      </c>
      <c r="F46" s="32">
        <f>F17-F67</f>
        <v>48</v>
      </c>
      <c r="G46" s="32">
        <f>G17-G67</f>
        <v>2</v>
      </c>
      <c r="H46" s="33"/>
      <c r="I46" s="33"/>
      <c r="J46" s="33"/>
      <c r="K46" s="33"/>
    </row>
    <row r="47" spans="1:11" ht="15" customHeight="1" x14ac:dyDescent="0.3">
      <c r="A47" s="31" t="s">
        <v>229</v>
      </c>
      <c r="B47" s="33"/>
      <c r="C47" s="32">
        <f>C18-C68</f>
        <v>410</v>
      </c>
      <c r="D47" s="32">
        <f>D18-D68</f>
        <v>18</v>
      </c>
      <c r="E47" s="32">
        <f>E18-E68</f>
        <v>381</v>
      </c>
      <c r="F47" s="32">
        <f>F18-F68</f>
        <v>11</v>
      </c>
      <c r="G47" s="32">
        <f>G18-G68</f>
        <v>0</v>
      </c>
      <c r="H47" s="33"/>
      <c r="I47" s="33"/>
      <c r="J47" s="33"/>
      <c r="K47" s="33"/>
    </row>
    <row r="48" spans="1:11" ht="15" customHeight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5" customHeight="1" x14ac:dyDescent="0.3">
      <c r="A49" s="31" t="s">
        <v>230</v>
      </c>
      <c r="B49" s="33"/>
      <c r="C49" s="55">
        <f>SUM(C42:C47)*100/C32</f>
        <v>69.103496019383869</v>
      </c>
      <c r="D49" s="55">
        <f t="shared" ref="D49:G49" si="7">SUM(D42:D47)*100/D32</f>
        <v>60.304287690179805</v>
      </c>
      <c r="E49" s="55">
        <f t="shared" si="7"/>
        <v>69.552858020897361</v>
      </c>
      <c r="F49" s="55">
        <f t="shared" si="7"/>
        <v>70.142857142857139</v>
      </c>
      <c r="G49" s="55">
        <f t="shared" si="7"/>
        <v>33.333333333333336</v>
      </c>
      <c r="H49" s="33"/>
      <c r="I49" s="33"/>
      <c r="J49" s="33"/>
      <c r="K49" s="33"/>
    </row>
    <row r="50" spans="1:11" ht="15" customHeight="1" x14ac:dyDescent="0.3">
      <c r="A50" s="31" t="s">
        <v>231</v>
      </c>
      <c r="B50" s="33"/>
      <c r="C50" s="55">
        <f>(C46+C47)*100/C32</f>
        <v>15.756317064728279</v>
      </c>
      <c r="D50" s="55">
        <f t="shared" ref="D50:G50" si="8">(D46+D47)*100/D32</f>
        <v>10.78838174273859</v>
      </c>
      <c r="E50" s="55">
        <f t="shared" si="8"/>
        <v>16.418254456054086</v>
      </c>
      <c r="F50" s="55">
        <f t="shared" si="8"/>
        <v>8.4285714285714288</v>
      </c>
      <c r="G50" s="55">
        <f t="shared" si="8"/>
        <v>33.333333333333336</v>
      </c>
      <c r="H50" s="33"/>
      <c r="I50" s="33"/>
      <c r="J50" s="33"/>
      <c r="K50" s="33"/>
    </row>
    <row r="51" spans="1:11" ht="15" customHeigh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5" customHeight="1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5" customHeight="1" x14ac:dyDescent="0.3">
      <c r="A53" s="31" t="s">
        <v>238</v>
      </c>
      <c r="B53" s="33"/>
      <c r="C53" s="32">
        <f>SUM(C54:C68)</f>
        <v>10188</v>
      </c>
      <c r="D53" s="32">
        <f t="shared" ref="D53:G53" si="9">SUM(D54:D68)</f>
        <v>480</v>
      </c>
      <c r="E53" s="32">
        <f t="shared" si="9"/>
        <v>9301</v>
      </c>
      <c r="F53" s="32">
        <f t="shared" si="9"/>
        <v>399</v>
      </c>
      <c r="G53" s="32">
        <f t="shared" si="9"/>
        <v>8</v>
      </c>
      <c r="H53" s="33"/>
      <c r="I53" s="33"/>
      <c r="J53" s="33"/>
      <c r="K53" s="33"/>
    </row>
    <row r="54" spans="1:11" ht="15" customHeight="1" x14ac:dyDescent="0.3">
      <c r="A54" s="31" t="s">
        <v>213</v>
      </c>
      <c r="B54" s="33"/>
      <c r="C54" s="32">
        <f t="shared" ref="C54:C68" si="10">SUM(D54:G54)</f>
        <v>156</v>
      </c>
      <c r="D54" s="33">
        <v>16</v>
      </c>
      <c r="E54" s="33">
        <v>131</v>
      </c>
      <c r="F54" s="33">
        <v>9</v>
      </c>
      <c r="G54" s="33">
        <v>0</v>
      </c>
      <c r="H54" s="33"/>
      <c r="I54" s="33"/>
      <c r="J54" s="33"/>
      <c r="K54" s="33"/>
    </row>
    <row r="55" spans="1:11" ht="15" customHeight="1" x14ac:dyDescent="0.3">
      <c r="A55" s="31" t="s">
        <v>214</v>
      </c>
      <c r="B55" s="31" t="s">
        <v>215</v>
      </c>
      <c r="C55" s="32">
        <f t="shared" si="10"/>
        <v>410</v>
      </c>
      <c r="D55" s="33">
        <v>63</v>
      </c>
      <c r="E55" s="33">
        <v>326</v>
      </c>
      <c r="F55" s="33">
        <v>21</v>
      </c>
      <c r="G55" s="33">
        <v>0</v>
      </c>
      <c r="H55" s="33"/>
      <c r="I55" s="33"/>
      <c r="J55" s="33"/>
      <c r="K55" s="33"/>
    </row>
    <row r="56" spans="1:11" ht="15" customHeight="1" x14ac:dyDescent="0.3">
      <c r="A56" s="33"/>
      <c r="B56" s="31" t="s">
        <v>216</v>
      </c>
      <c r="C56" s="32">
        <f t="shared" si="10"/>
        <v>749</v>
      </c>
      <c r="D56" s="33">
        <v>43</v>
      </c>
      <c r="E56" s="33">
        <v>670</v>
      </c>
      <c r="F56" s="33">
        <v>35</v>
      </c>
      <c r="G56" s="33">
        <v>1</v>
      </c>
      <c r="H56" s="33"/>
      <c r="I56" s="33"/>
      <c r="J56" s="33"/>
      <c r="K56" s="33"/>
    </row>
    <row r="57" spans="1:11" ht="15" customHeight="1" x14ac:dyDescent="0.3">
      <c r="A57" s="33"/>
      <c r="B57" s="31" t="s">
        <v>217</v>
      </c>
      <c r="C57" s="32">
        <f t="shared" si="10"/>
        <v>169</v>
      </c>
      <c r="D57" s="33">
        <v>8</v>
      </c>
      <c r="E57" s="33">
        <v>151</v>
      </c>
      <c r="F57" s="33">
        <v>10</v>
      </c>
      <c r="G57" s="33">
        <v>0</v>
      </c>
      <c r="H57" s="33"/>
      <c r="I57" s="33"/>
      <c r="J57" s="33"/>
      <c r="K57" s="33"/>
    </row>
    <row r="58" spans="1:11" ht="15" customHeight="1" x14ac:dyDescent="0.3">
      <c r="A58" s="33"/>
      <c r="B58" s="31" t="s">
        <v>218</v>
      </c>
      <c r="C58" s="32">
        <f t="shared" si="10"/>
        <v>376</v>
      </c>
      <c r="D58" s="33">
        <v>12</v>
      </c>
      <c r="E58" s="33">
        <v>350</v>
      </c>
      <c r="F58" s="33">
        <v>12</v>
      </c>
      <c r="G58" s="33">
        <v>2</v>
      </c>
      <c r="H58" s="33"/>
      <c r="I58" s="33"/>
      <c r="J58" s="33"/>
      <c r="K58" s="33"/>
    </row>
    <row r="59" spans="1:11" ht="15" customHeight="1" x14ac:dyDescent="0.3">
      <c r="A59" s="31" t="s">
        <v>219</v>
      </c>
      <c r="B59" s="31" t="s">
        <v>220</v>
      </c>
      <c r="C59" s="32">
        <f t="shared" si="10"/>
        <v>646</v>
      </c>
      <c r="D59" s="33">
        <v>22</v>
      </c>
      <c r="E59" s="33">
        <v>599</v>
      </c>
      <c r="F59" s="33">
        <v>24</v>
      </c>
      <c r="G59" s="33">
        <v>1</v>
      </c>
      <c r="H59" s="33"/>
      <c r="I59" s="33"/>
      <c r="J59" s="33"/>
      <c r="K59" s="33"/>
    </row>
    <row r="60" spans="1:11" ht="15" customHeight="1" x14ac:dyDescent="0.3">
      <c r="A60" s="33"/>
      <c r="B60" s="31" t="s">
        <v>221</v>
      </c>
      <c r="C60" s="32">
        <f t="shared" si="10"/>
        <v>375</v>
      </c>
      <c r="D60" s="33">
        <v>29</v>
      </c>
      <c r="E60" s="33">
        <v>334</v>
      </c>
      <c r="F60" s="33">
        <v>12</v>
      </c>
      <c r="G60" s="33">
        <v>0</v>
      </c>
      <c r="H60" s="33"/>
      <c r="I60" s="33"/>
      <c r="J60" s="33"/>
      <c r="K60" s="33"/>
    </row>
    <row r="61" spans="1:11" ht="15" customHeight="1" x14ac:dyDescent="0.3">
      <c r="A61" s="33"/>
      <c r="B61" s="31" t="s">
        <v>222</v>
      </c>
      <c r="C61" s="32">
        <f t="shared" si="10"/>
        <v>386</v>
      </c>
      <c r="D61" s="33">
        <v>14</v>
      </c>
      <c r="E61" s="33">
        <v>361</v>
      </c>
      <c r="F61" s="33">
        <v>10</v>
      </c>
      <c r="G61" s="33">
        <v>1</v>
      </c>
      <c r="H61" s="33"/>
      <c r="I61" s="33"/>
      <c r="J61" s="33"/>
      <c r="K61" s="33"/>
    </row>
    <row r="62" spans="1:11" ht="15" customHeight="1" x14ac:dyDescent="0.3">
      <c r="A62" s="33"/>
      <c r="B62" s="31" t="s">
        <v>223</v>
      </c>
      <c r="C62" s="32">
        <f t="shared" si="10"/>
        <v>571</v>
      </c>
      <c r="D62" s="33">
        <v>13</v>
      </c>
      <c r="E62" s="33">
        <v>544</v>
      </c>
      <c r="F62" s="33">
        <v>14</v>
      </c>
      <c r="G62" s="33">
        <v>0</v>
      </c>
      <c r="H62" s="33"/>
      <c r="I62" s="33"/>
      <c r="J62" s="33"/>
      <c r="K62" s="33"/>
    </row>
    <row r="63" spans="1:11" ht="15" customHeight="1" x14ac:dyDescent="0.3">
      <c r="A63" s="31" t="s">
        <v>224</v>
      </c>
      <c r="B63" s="33"/>
      <c r="C63" s="32">
        <f t="shared" si="10"/>
        <v>3333</v>
      </c>
      <c r="D63" s="33">
        <v>126</v>
      </c>
      <c r="E63" s="33">
        <v>3091</v>
      </c>
      <c r="F63" s="33">
        <v>115</v>
      </c>
      <c r="G63" s="33">
        <v>1</v>
      </c>
      <c r="H63" s="33"/>
      <c r="I63" s="33"/>
      <c r="J63" s="33"/>
      <c r="K63" s="33"/>
    </row>
    <row r="64" spans="1:11" ht="15" customHeight="1" x14ac:dyDescent="0.3">
      <c r="A64" s="31" t="s">
        <v>225</v>
      </c>
      <c r="B64" s="33"/>
      <c r="C64" s="32">
        <f t="shared" si="10"/>
        <v>908</v>
      </c>
      <c r="D64" s="33">
        <v>46</v>
      </c>
      <c r="E64" s="33">
        <v>801</v>
      </c>
      <c r="F64" s="33">
        <v>61</v>
      </c>
      <c r="G64" s="33">
        <v>0</v>
      </c>
      <c r="H64" s="33"/>
      <c r="I64" s="33"/>
      <c r="J64" s="33"/>
      <c r="K64" s="33"/>
    </row>
    <row r="65" spans="1:11" ht="15" customHeight="1" x14ac:dyDescent="0.3">
      <c r="A65" s="31" t="s">
        <v>226</v>
      </c>
      <c r="B65" s="33"/>
      <c r="C65" s="32">
        <f t="shared" si="10"/>
        <v>241</v>
      </c>
      <c r="D65" s="33">
        <v>7</v>
      </c>
      <c r="E65" s="33">
        <v>206</v>
      </c>
      <c r="F65" s="33">
        <v>28</v>
      </c>
      <c r="G65" s="33">
        <v>0</v>
      </c>
      <c r="H65" s="33"/>
      <c r="I65" s="33"/>
      <c r="J65" s="33"/>
      <c r="K65" s="33"/>
    </row>
    <row r="66" spans="1:11" ht="15" customHeight="1" x14ac:dyDescent="0.3">
      <c r="A66" s="31" t="s">
        <v>227</v>
      </c>
      <c r="B66" s="33"/>
      <c r="C66" s="32">
        <f t="shared" si="10"/>
        <v>289</v>
      </c>
      <c r="D66" s="33">
        <v>9</v>
      </c>
      <c r="E66" s="33">
        <v>270</v>
      </c>
      <c r="F66" s="33">
        <v>10</v>
      </c>
      <c r="G66" s="33">
        <v>0</v>
      </c>
      <c r="H66" s="33"/>
      <c r="I66" s="33"/>
      <c r="J66" s="33"/>
      <c r="K66" s="33"/>
    </row>
    <row r="67" spans="1:11" ht="15" customHeight="1" x14ac:dyDescent="0.3">
      <c r="A67" s="31" t="s">
        <v>228</v>
      </c>
      <c r="B67" s="33"/>
      <c r="C67" s="32">
        <f t="shared" si="10"/>
        <v>1368</v>
      </c>
      <c r="D67" s="33">
        <v>60</v>
      </c>
      <c r="E67" s="33">
        <v>1275</v>
      </c>
      <c r="F67" s="33">
        <v>31</v>
      </c>
      <c r="G67" s="33">
        <v>2</v>
      </c>
      <c r="H67" s="33"/>
      <c r="I67" s="33"/>
      <c r="J67" s="33"/>
      <c r="K67" s="33"/>
    </row>
    <row r="68" spans="1:11" ht="15" customHeight="1" x14ac:dyDescent="0.3">
      <c r="A68" s="31" t="s">
        <v>229</v>
      </c>
      <c r="B68" s="33"/>
      <c r="C68" s="32">
        <f t="shared" si="10"/>
        <v>211</v>
      </c>
      <c r="D68" s="33">
        <v>12</v>
      </c>
      <c r="E68" s="33">
        <v>192</v>
      </c>
      <c r="F68" s="33">
        <v>7</v>
      </c>
      <c r="G68" s="33">
        <v>0</v>
      </c>
      <c r="H68" s="33"/>
      <c r="I68" s="33"/>
      <c r="J68" s="33"/>
      <c r="K68" s="33"/>
    </row>
    <row r="69" spans="1:11" ht="15" customHeight="1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" customHeight="1" x14ac:dyDescent="0.3">
      <c r="A70" s="31" t="s">
        <v>230</v>
      </c>
      <c r="B70" s="33"/>
      <c r="C70" s="55">
        <f>SUM(C63:C68)*100/C53</f>
        <v>62.328229289360031</v>
      </c>
      <c r="D70" s="55">
        <f t="shared" ref="D70:G70" si="11">SUM(D63:D68)*100/D53</f>
        <v>54.166666666666664</v>
      </c>
      <c r="E70" s="55">
        <f t="shared" si="11"/>
        <v>62.735189764541445</v>
      </c>
      <c r="F70" s="55">
        <f t="shared" si="11"/>
        <v>63.157894736842103</v>
      </c>
      <c r="G70" s="55">
        <f t="shared" si="11"/>
        <v>37.5</v>
      </c>
      <c r="H70" s="33"/>
      <c r="I70" s="33"/>
      <c r="J70" s="33"/>
      <c r="K70" s="33"/>
    </row>
    <row r="71" spans="1:11" ht="15" customHeight="1" x14ac:dyDescent="0.3">
      <c r="A71" s="31" t="s">
        <v>231</v>
      </c>
      <c r="B71" s="33"/>
      <c r="C71" s="55">
        <f>(C67+C68)*100/C53</f>
        <v>15.498625834314881</v>
      </c>
      <c r="D71" s="55">
        <f t="shared" ref="D71:G71" si="12">(D67+D68)*100/D53</f>
        <v>15</v>
      </c>
      <c r="E71" s="55">
        <f t="shared" si="12"/>
        <v>15.772497580905279</v>
      </c>
      <c r="F71" s="55">
        <f t="shared" si="12"/>
        <v>9.5238095238095237</v>
      </c>
      <c r="G71" s="55">
        <f t="shared" si="12"/>
        <v>25</v>
      </c>
      <c r="H71" s="33"/>
      <c r="I71" s="33"/>
      <c r="J71" s="33"/>
      <c r="K71" s="33"/>
    </row>
    <row r="72" spans="1:11" ht="15" customHeight="1" x14ac:dyDescent="0.3">
      <c r="A72" s="29" t="s">
        <v>30</v>
      </c>
      <c r="B72" s="35"/>
      <c r="C72" s="35"/>
      <c r="D72" s="35"/>
      <c r="E72" s="35"/>
      <c r="F72" s="35"/>
      <c r="G72" s="33"/>
      <c r="H72" s="33"/>
      <c r="I72" s="33"/>
      <c r="J72" s="33"/>
      <c r="K72" s="33"/>
    </row>
  </sheetData>
  <mergeCells count="1">
    <mergeCell ref="A2:B2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34"/>
  <sheetViews>
    <sheetView showGridLines="0" workbookViewId="0">
      <selection activeCell="D2" sqref="D2"/>
    </sheetView>
  </sheetViews>
  <sheetFormatPr defaultColWidth="8.77734375" defaultRowHeight="14.4" customHeight="1" x14ac:dyDescent="0.3"/>
  <cols>
    <col min="1" max="1" width="38.88671875" style="38" customWidth="1"/>
    <col min="2" max="256" width="8.88671875" style="38" customWidth="1"/>
  </cols>
  <sheetData>
    <row r="1" spans="1:6" ht="15" customHeight="1" x14ac:dyDescent="0.3">
      <c r="A1" s="25" t="s">
        <v>239</v>
      </c>
      <c r="B1" s="26"/>
      <c r="C1" s="26"/>
      <c r="D1" s="26"/>
      <c r="E1" s="26"/>
      <c r="F1" s="26"/>
    </row>
    <row r="2" spans="1:6" ht="15" customHeight="1" x14ac:dyDescent="0.3">
      <c r="A2" s="27" t="s">
        <v>240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241</v>
      </c>
      <c r="B3" s="30">
        <f>SUM(C3:F3)</f>
        <v>35931</v>
      </c>
      <c r="C3" s="30">
        <f>C4+C5</f>
        <v>1783</v>
      </c>
      <c r="D3" s="30">
        <f>D4+D5</f>
        <v>32488</v>
      </c>
      <c r="E3" s="30">
        <f>E4+E5</f>
        <v>1636</v>
      </c>
      <c r="F3" s="30">
        <f>F4+F5</f>
        <v>24</v>
      </c>
    </row>
    <row r="4" spans="1:6" ht="15" customHeight="1" x14ac:dyDescent="0.3">
      <c r="A4" s="31" t="s">
        <v>242</v>
      </c>
      <c r="B4" s="32">
        <f>SUM(C4:F4)</f>
        <v>35490</v>
      </c>
      <c r="C4" s="33">
        <v>1737</v>
      </c>
      <c r="D4" s="33">
        <v>32152</v>
      </c>
      <c r="E4" s="33">
        <v>1577</v>
      </c>
      <c r="F4" s="33">
        <v>24</v>
      </c>
    </row>
    <row r="5" spans="1:6" ht="15" customHeight="1" x14ac:dyDescent="0.3">
      <c r="A5" s="31" t="s">
        <v>243</v>
      </c>
      <c r="B5" s="32">
        <f>SUM(C5:F5)</f>
        <v>441</v>
      </c>
      <c r="C5" s="33">
        <v>46</v>
      </c>
      <c r="D5" s="33">
        <v>336</v>
      </c>
      <c r="E5" s="33">
        <v>59</v>
      </c>
      <c r="F5" s="33">
        <v>0</v>
      </c>
    </row>
    <row r="6" spans="1:6" ht="15" customHeight="1" x14ac:dyDescent="0.3">
      <c r="A6" s="33"/>
      <c r="B6" s="33"/>
      <c r="C6" s="33"/>
      <c r="D6" s="33"/>
      <c r="E6" s="33"/>
      <c r="F6" s="33"/>
    </row>
    <row r="7" spans="1:6" ht="15" customHeight="1" x14ac:dyDescent="0.3">
      <c r="A7" s="31" t="s">
        <v>244</v>
      </c>
      <c r="B7" s="32">
        <f t="shared" ref="B7:F9" si="0">B3-B11</f>
        <v>18986</v>
      </c>
      <c r="C7" s="32">
        <f t="shared" si="0"/>
        <v>1018</v>
      </c>
      <c r="D7" s="32">
        <f t="shared" si="0"/>
        <v>17005</v>
      </c>
      <c r="E7" s="32">
        <f t="shared" si="0"/>
        <v>952</v>
      </c>
      <c r="F7" s="32">
        <f t="shared" si="0"/>
        <v>11</v>
      </c>
    </row>
    <row r="8" spans="1:6" ht="15" customHeight="1" x14ac:dyDescent="0.3">
      <c r="A8" s="31" t="s">
        <v>242</v>
      </c>
      <c r="B8" s="32">
        <f t="shared" si="0"/>
        <v>18790</v>
      </c>
      <c r="C8" s="32">
        <f t="shared" si="0"/>
        <v>1003</v>
      </c>
      <c r="D8" s="32">
        <f t="shared" si="0"/>
        <v>16855</v>
      </c>
      <c r="E8" s="32">
        <f t="shared" si="0"/>
        <v>921</v>
      </c>
      <c r="F8" s="32">
        <f t="shared" si="0"/>
        <v>11</v>
      </c>
    </row>
    <row r="9" spans="1:6" ht="15" customHeight="1" x14ac:dyDescent="0.3">
      <c r="A9" s="31" t="s">
        <v>243</v>
      </c>
      <c r="B9" s="32">
        <f t="shared" si="0"/>
        <v>196</v>
      </c>
      <c r="C9" s="32">
        <f t="shared" si="0"/>
        <v>15</v>
      </c>
      <c r="D9" s="32">
        <f t="shared" si="0"/>
        <v>150</v>
      </c>
      <c r="E9" s="32">
        <f t="shared" si="0"/>
        <v>31</v>
      </c>
      <c r="F9" s="32">
        <f t="shared" si="0"/>
        <v>0</v>
      </c>
    </row>
    <row r="10" spans="1:6" ht="15" customHeight="1" x14ac:dyDescent="0.3">
      <c r="A10" s="33"/>
      <c r="B10" s="33"/>
      <c r="C10" s="33"/>
      <c r="D10" s="33"/>
      <c r="E10" s="33"/>
      <c r="F10" s="33"/>
    </row>
    <row r="11" spans="1:6" ht="15" customHeight="1" x14ac:dyDescent="0.3">
      <c r="A11" s="31" t="s">
        <v>245</v>
      </c>
      <c r="B11" s="32">
        <f>SUM(C11:F11)</f>
        <v>16945</v>
      </c>
      <c r="C11" s="32">
        <f>C12+C13</f>
        <v>765</v>
      </c>
      <c r="D11" s="32">
        <f>D12+D13</f>
        <v>15483</v>
      </c>
      <c r="E11" s="32">
        <f>E12+E13</f>
        <v>684</v>
      </c>
      <c r="F11" s="32">
        <f>F12+F13</f>
        <v>13</v>
      </c>
    </row>
    <row r="12" spans="1:6" ht="15" customHeight="1" x14ac:dyDescent="0.3">
      <c r="A12" s="31" t="s">
        <v>242</v>
      </c>
      <c r="B12" s="32">
        <f>SUM(C12:F12)</f>
        <v>16700</v>
      </c>
      <c r="C12" s="33">
        <v>734</v>
      </c>
      <c r="D12" s="33">
        <v>15297</v>
      </c>
      <c r="E12" s="33">
        <v>656</v>
      </c>
      <c r="F12" s="33">
        <v>13</v>
      </c>
    </row>
    <row r="13" spans="1:6" ht="15" customHeight="1" x14ac:dyDescent="0.3">
      <c r="A13" s="31" t="s">
        <v>243</v>
      </c>
      <c r="B13" s="32">
        <f>SUM(C13:F13)</f>
        <v>245</v>
      </c>
      <c r="C13" s="33">
        <v>31</v>
      </c>
      <c r="D13" s="33">
        <v>186</v>
      </c>
      <c r="E13" s="33">
        <v>28</v>
      </c>
      <c r="F13" s="33">
        <v>0</v>
      </c>
    </row>
    <row r="14" spans="1:6" ht="15" customHeight="1" x14ac:dyDescent="0.3">
      <c r="A14" s="33"/>
      <c r="B14" s="33"/>
      <c r="C14" s="33"/>
      <c r="D14" s="33"/>
      <c r="E14" s="33"/>
      <c r="F14" s="33"/>
    </row>
    <row r="15" spans="1:6" ht="15" customHeight="1" x14ac:dyDescent="0.3">
      <c r="A15" s="31" t="s">
        <v>246</v>
      </c>
      <c r="B15" s="33"/>
      <c r="C15" s="33"/>
      <c r="D15" s="33"/>
      <c r="E15" s="33"/>
      <c r="F15" s="33"/>
    </row>
    <row r="16" spans="1:6" ht="15" customHeight="1" x14ac:dyDescent="0.3">
      <c r="A16" s="33"/>
      <c r="B16" s="33"/>
      <c r="C16" s="33"/>
      <c r="D16" s="33"/>
      <c r="E16" s="33"/>
      <c r="F16" s="33"/>
    </row>
    <row r="17" spans="1:6" ht="15" customHeight="1" x14ac:dyDescent="0.3">
      <c r="A17" s="31" t="s">
        <v>247</v>
      </c>
      <c r="B17" s="32">
        <f>SUM(C17:F17)</f>
        <v>31746</v>
      </c>
      <c r="C17" s="32">
        <f>C18+C21</f>
        <v>1464</v>
      </c>
      <c r="D17" s="32">
        <f>D18+D21</f>
        <v>28891</v>
      </c>
      <c r="E17" s="32">
        <f>E18+E21</f>
        <v>1370</v>
      </c>
      <c r="F17" s="32">
        <f>F18+F21</f>
        <v>21</v>
      </c>
    </row>
    <row r="18" spans="1:6" ht="15" customHeight="1" x14ac:dyDescent="0.3">
      <c r="A18" s="31" t="s">
        <v>248</v>
      </c>
      <c r="B18" s="32">
        <f>SUM(C18:F18)</f>
        <v>6698</v>
      </c>
      <c r="C18" s="32">
        <v>302</v>
      </c>
      <c r="D18" s="32">
        <f>D19+D20</f>
        <v>6028</v>
      </c>
      <c r="E18" s="32">
        <f>E19+E20</f>
        <v>368</v>
      </c>
      <c r="F18" s="32">
        <f>F19+F20</f>
        <v>0</v>
      </c>
    </row>
    <row r="19" spans="1:6" ht="15" customHeight="1" x14ac:dyDescent="0.3">
      <c r="A19" s="31" t="s">
        <v>249</v>
      </c>
      <c r="B19" s="32">
        <f>SUM(C19:F19)</f>
        <v>1283</v>
      </c>
      <c r="C19" s="33">
        <v>33</v>
      </c>
      <c r="D19" s="33">
        <v>1165</v>
      </c>
      <c r="E19" s="33">
        <v>85</v>
      </c>
      <c r="F19" s="33">
        <v>0</v>
      </c>
    </row>
    <row r="20" spans="1:6" ht="15" customHeight="1" x14ac:dyDescent="0.3">
      <c r="A20" s="31" t="s">
        <v>250</v>
      </c>
      <c r="B20" s="32">
        <f>SUM(C20:F20)</f>
        <v>5415</v>
      </c>
      <c r="C20" s="33">
        <v>269</v>
      </c>
      <c r="D20" s="33">
        <v>4863</v>
      </c>
      <c r="E20" s="33">
        <v>283</v>
      </c>
      <c r="F20" s="33">
        <v>0</v>
      </c>
    </row>
    <row r="21" spans="1:6" ht="15" customHeight="1" x14ac:dyDescent="0.3">
      <c r="A21" s="31" t="s">
        <v>251</v>
      </c>
      <c r="B21" s="32">
        <f>SUM(C21:F21)</f>
        <v>25048</v>
      </c>
      <c r="C21" s="33">
        <v>1162</v>
      </c>
      <c r="D21" s="33">
        <v>22863</v>
      </c>
      <c r="E21" s="33">
        <v>1002</v>
      </c>
      <c r="F21" s="33">
        <v>21</v>
      </c>
    </row>
    <row r="22" spans="1:6" ht="15" customHeight="1" x14ac:dyDescent="0.3">
      <c r="A22" s="33"/>
      <c r="B22" s="33"/>
      <c r="C22" s="33"/>
      <c r="D22" s="33"/>
      <c r="E22" s="33"/>
      <c r="F22" s="33"/>
    </row>
    <row r="23" spans="1:6" ht="15" customHeight="1" x14ac:dyDescent="0.3">
      <c r="A23" s="31" t="s">
        <v>252</v>
      </c>
      <c r="B23" s="32">
        <f t="shared" ref="B23:F27" si="1">B17-B29</f>
        <v>16903</v>
      </c>
      <c r="C23" s="32">
        <f t="shared" si="1"/>
        <v>861</v>
      </c>
      <c r="D23" s="32">
        <f t="shared" si="1"/>
        <v>15200</v>
      </c>
      <c r="E23" s="32">
        <f t="shared" si="1"/>
        <v>832</v>
      </c>
      <c r="F23" s="32">
        <f t="shared" si="1"/>
        <v>10</v>
      </c>
    </row>
    <row r="24" spans="1:6" ht="15" customHeight="1" x14ac:dyDescent="0.3">
      <c r="A24" s="31" t="s">
        <v>248</v>
      </c>
      <c r="B24" s="32">
        <f t="shared" si="1"/>
        <v>4071</v>
      </c>
      <c r="C24" s="32">
        <f t="shared" si="1"/>
        <v>226</v>
      </c>
      <c r="D24" s="32">
        <f t="shared" si="1"/>
        <v>3582</v>
      </c>
      <c r="E24" s="32">
        <f t="shared" si="1"/>
        <v>263</v>
      </c>
      <c r="F24" s="32">
        <f t="shared" si="1"/>
        <v>0</v>
      </c>
    </row>
    <row r="25" spans="1:6" ht="15" customHeight="1" x14ac:dyDescent="0.3">
      <c r="A25" s="31" t="s">
        <v>249</v>
      </c>
      <c r="B25" s="32">
        <f t="shared" si="1"/>
        <v>717</v>
      </c>
      <c r="C25" s="32">
        <f t="shared" si="1"/>
        <v>20</v>
      </c>
      <c r="D25" s="32">
        <f t="shared" si="1"/>
        <v>643</v>
      </c>
      <c r="E25" s="32">
        <f t="shared" si="1"/>
        <v>54</v>
      </c>
      <c r="F25" s="32">
        <f t="shared" si="1"/>
        <v>0</v>
      </c>
    </row>
    <row r="26" spans="1:6" ht="15" customHeight="1" x14ac:dyDescent="0.3">
      <c r="A26" s="31" t="s">
        <v>250</v>
      </c>
      <c r="B26" s="32">
        <f t="shared" si="1"/>
        <v>3354</v>
      </c>
      <c r="C26" s="32">
        <f t="shared" si="1"/>
        <v>206</v>
      </c>
      <c r="D26" s="32">
        <f t="shared" si="1"/>
        <v>2939</v>
      </c>
      <c r="E26" s="32">
        <f t="shared" si="1"/>
        <v>209</v>
      </c>
      <c r="F26" s="32">
        <f t="shared" si="1"/>
        <v>0</v>
      </c>
    </row>
    <row r="27" spans="1:6" ht="15" customHeight="1" x14ac:dyDescent="0.3">
      <c r="A27" s="31" t="s">
        <v>251</v>
      </c>
      <c r="B27" s="32">
        <f t="shared" si="1"/>
        <v>12832</v>
      </c>
      <c r="C27" s="32">
        <f t="shared" si="1"/>
        <v>635</v>
      </c>
      <c r="D27" s="32">
        <f t="shared" si="1"/>
        <v>11618</v>
      </c>
      <c r="E27" s="32">
        <f t="shared" si="1"/>
        <v>569</v>
      </c>
      <c r="F27" s="32">
        <f t="shared" si="1"/>
        <v>10</v>
      </c>
    </row>
    <row r="28" spans="1:6" ht="15" customHeight="1" x14ac:dyDescent="0.3">
      <c r="A28" s="33"/>
      <c r="B28" s="33"/>
      <c r="C28" s="33"/>
      <c r="D28" s="33"/>
      <c r="E28" s="33"/>
      <c r="F28" s="33"/>
    </row>
    <row r="29" spans="1:6" ht="15" customHeight="1" x14ac:dyDescent="0.3">
      <c r="A29" s="31" t="s">
        <v>253</v>
      </c>
      <c r="B29" s="32">
        <f>SUM(C29:F29)</f>
        <v>14843</v>
      </c>
      <c r="C29" s="32">
        <f>C30+C33</f>
        <v>603</v>
      </c>
      <c r="D29" s="32">
        <f>D30+D33</f>
        <v>13691</v>
      </c>
      <c r="E29" s="32">
        <f>E30+E33</f>
        <v>538</v>
      </c>
      <c r="F29" s="32">
        <f>F30+F33</f>
        <v>11</v>
      </c>
    </row>
    <row r="30" spans="1:6" ht="15" customHeight="1" x14ac:dyDescent="0.3">
      <c r="A30" s="31" t="s">
        <v>248</v>
      </c>
      <c r="B30" s="32">
        <f>SUM(C30:F30)</f>
        <v>2627</v>
      </c>
      <c r="C30" s="32">
        <f>C31+C32</f>
        <v>76</v>
      </c>
      <c r="D30" s="32">
        <f>D31+D32</f>
        <v>2446</v>
      </c>
      <c r="E30" s="32">
        <f>E31+E32</f>
        <v>105</v>
      </c>
      <c r="F30" s="32">
        <f>F31+F32</f>
        <v>0</v>
      </c>
    </row>
    <row r="31" spans="1:6" ht="15" customHeight="1" x14ac:dyDescent="0.3">
      <c r="A31" s="31" t="s">
        <v>249</v>
      </c>
      <c r="B31" s="32">
        <f>SUM(C31:F31)</f>
        <v>566</v>
      </c>
      <c r="C31" s="33">
        <v>13</v>
      </c>
      <c r="D31" s="33">
        <v>522</v>
      </c>
      <c r="E31" s="33">
        <v>31</v>
      </c>
      <c r="F31" s="33">
        <v>0</v>
      </c>
    </row>
    <row r="32" spans="1:6" ht="15" customHeight="1" x14ac:dyDescent="0.3">
      <c r="A32" s="31" t="s">
        <v>250</v>
      </c>
      <c r="B32" s="32">
        <f>SUM(C32:F32)</f>
        <v>2061</v>
      </c>
      <c r="C32" s="33">
        <v>63</v>
      </c>
      <c r="D32" s="33">
        <v>1924</v>
      </c>
      <c r="E32" s="33">
        <v>74</v>
      </c>
      <c r="F32" s="33">
        <v>0</v>
      </c>
    </row>
    <row r="33" spans="1:6" ht="15" customHeight="1" x14ac:dyDescent="0.3">
      <c r="A33" s="25" t="s">
        <v>251</v>
      </c>
      <c r="B33" s="34">
        <f>SUM(C33:F33)</f>
        <v>12216</v>
      </c>
      <c r="C33" s="26">
        <v>527</v>
      </c>
      <c r="D33" s="26">
        <v>11245</v>
      </c>
      <c r="E33" s="26">
        <v>433</v>
      </c>
      <c r="F33" s="26">
        <v>11</v>
      </c>
    </row>
    <row r="34" spans="1:6" ht="15" customHeight="1" x14ac:dyDescent="0.3">
      <c r="A34" s="29" t="s">
        <v>30</v>
      </c>
      <c r="B34" s="35"/>
      <c r="C34" s="35"/>
      <c r="D34" s="35"/>
      <c r="E34" s="35"/>
      <c r="F34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57"/>
  <sheetViews>
    <sheetView showGridLines="0" workbookViewId="0">
      <selection activeCell="B3" sqref="B3"/>
    </sheetView>
  </sheetViews>
  <sheetFormatPr defaultColWidth="8.77734375" defaultRowHeight="14.4" customHeight="1" x14ac:dyDescent="0.3"/>
  <cols>
    <col min="1" max="1" width="48.88671875" style="39" customWidth="1"/>
    <col min="2" max="256" width="8.88671875" style="39" customWidth="1"/>
  </cols>
  <sheetData>
    <row r="1" spans="1:6" ht="15" customHeight="1" x14ac:dyDescent="0.3">
      <c r="A1" s="25" t="s">
        <v>254</v>
      </c>
      <c r="B1" s="26"/>
      <c r="C1" s="26"/>
      <c r="D1" s="26"/>
      <c r="E1" s="26"/>
      <c r="F1" s="26"/>
    </row>
    <row r="2" spans="1:6" ht="15" customHeight="1" x14ac:dyDescent="0.3">
      <c r="A2" s="27" t="s">
        <v>255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256</v>
      </c>
      <c r="B3" s="30">
        <f>SUM(C3:F3)</f>
        <v>31679</v>
      </c>
      <c r="C3" s="35">
        <v>1464</v>
      </c>
      <c r="D3" s="35">
        <v>28826</v>
      </c>
      <c r="E3" s="35">
        <v>1368</v>
      </c>
      <c r="F3" s="35">
        <v>21</v>
      </c>
    </row>
    <row r="4" spans="1:6" ht="15" customHeight="1" x14ac:dyDescent="0.3">
      <c r="A4" s="31" t="s">
        <v>257</v>
      </c>
      <c r="B4" s="32">
        <f>SUM(C4:F4)</f>
        <v>663</v>
      </c>
      <c r="C4" s="33">
        <v>8</v>
      </c>
      <c r="D4" s="33">
        <v>632</v>
      </c>
      <c r="E4" s="33">
        <v>23</v>
      </c>
      <c r="F4" s="33">
        <v>0</v>
      </c>
    </row>
    <row r="5" spans="1:6" ht="15" customHeight="1" x14ac:dyDescent="0.3">
      <c r="A5" s="31" t="s">
        <v>258</v>
      </c>
      <c r="B5" s="32">
        <f>SUM(C5:F5)</f>
        <v>189</v>
      </c>
      <c r="C5" s="33">
        <v>6</v>
      </c>
      <c r="D5" s="33">
        <v>164</v>
      </c>
      <c r="E5" s="33">
        <v>19</v>
      </c>
      <c r="F5" s="33">
        <v>0</v>
      </c>
    </row>
    <row r="6" spans="1:6" ht="15" customHeight="1" x14ac:dyDescent="0.3">
      <c r="A6" s="31" t="s">
        <v>259</v>
      </c>
      <c r="B6" s="32">
        <f>SUM(C6:F6)</f>
        <v>72</v>
      </c>
      <c r="C6" s="33">
        <v>1</v>
      </c>
      <c r="D6" s="33">
        <v>61</v>
      </c>
      <c r="E6" s="33">
        <v>10</v>
      </c>
      <c r="F6" s="33">
        <v>0</v>
      </c>
    </row>
    <row r="7" spans="1:6" ht="15" customHeight="1" x14ac:dyDescent="0.3">
      <c r="A7" s="31" t="s">
        <v>260</v>
      </c>
      <c r="B7" s="32">
        <f>SUM(C7:F7)</f>
        <v>604</v>
      </c>
      <c r="C7" s="33">
        <v>4</v>
      </c>
      <c r="D7" s="33">
        <v>579</v>
      </c>
      <c r="E7" s="33">
        <v>21</v>
      </c>
      <c r="F7" s="33">
        <v>0</v>
      </c>
    </row>
    <row r="8" spans="1:6" ht="15" customHeight="1" x14ac:dyDescent="0.3">
      <c r="A8" s="33"/>
      <c r="B8" s="33"/>
      <c r="C8" s="33"/>
      <c r="D8" s="33"/>
      <c r="E8" s="33"/>
      <c r="F8" s="33"/>
    </row>
    <row r="9" spans="1:6" ht="15" customHeight="1" x14ac:dyDescent="0.3">
      <c r="A9" s="31" t="s">
        <v>261</v>
      </c>
      <c r="B9" s="32">
        <f>SUM(C9:F9)</f>
        <v>366</v>
      </c>
      <c r="C9" s="33">
        <v>17</v>
      </c>
      <c r="D9" s="33">
        <v>334</v>
      </c>
      <c r="E9" s="33">
        <v>15</v>
      </c>
      <c r="F9" s="33">
        <v>0</v>
      </c>
    </row>
    <row r="10" spans="1:6" ht="15" customHeight="1" x14ac:dyDescent="0.3">
      <c r="A10" s="31" t="s">
        <v>259</v>
      </c>
      <c r="B10" s="32">
        <f>SUM(C10:F10)</f>
        <v>128</v>
      </c>
      <c r="C10" s="33">
        <v>4</v>
      </c>
      <c r="D10" s="33">
        <v>122</v>
      </c>
      <c r="E10" s="33">
        <v>2</v>
      </c>
      <c r="F10" s="33">
        <v>0</v>
      </c>
    </row>
    <row r="11" spans="1:6" ht="15" customHeight="1" x14ac:dyDescent="0.3">
      <c r="A11" s="31" t="s">
        <v>262</v>
      </c>
      <c r="B11" s="32">
        <f>SUM(C11:F11)</f>
        <v>202</v>
      </c>
      <c r="C11" s="33">
        <v>11</v>
      </c>
      <c r="D11" s="33">
        <v>179</v>
      </c>
      <c r="E11" s="33">
        <v>12</v>
      </c>
      <c r="F11" s="33">
        <v>0</v>
      </c>
    </row>
    <row r="12" spans="1:6" ht="15" customHeight="1" x14ac:dyDescent="0.3">
      <c r="A12" s="33"/>
      <c r="B12" s="33"/>
      <c r="C12" s="33"/>
      <c r="D12" s="33"/>
      <c r="E12" s="33"/>
      <c r="F12" s="33"/>
    </row>
    <row r="13" spans="1:6" ht="15" customHeight="1" x14ac:dyDescent="0.3">
      <c r="A13" s="31" t="s">
        <v>263</v>
      </c>
      <c r="B13" s="32">
        <f>SUM(C13:F13)</f>
        <v>31313</v>
      </c>
      <c r="C13" s="33">
        <v>1447</v>
      </c>
      <c r="D13" s="33">
        <v>28492</v>
      </c>
      <c r="E13" s="33">
        <v>1353</v>
      </c>
      <c r="F13" s="33">
        <v>21</v>
      </c>
    </row>
    <row r="14" spans="1:6" ht="15" customHeight="1" x14ac:dyDescent="0.3">
      <c r="A14" s="31" t="s">
        <v>259</v>
      </c>
      <c r="B14" s="32">
        <f>SUM(C14:F14)</f>
        <v>26305</v>
      </c>
      <c r="C14" s="33">
        <v>1123</v>
      </c>
      <c r="D14" s="33">
        <v>24089</v>
      </c>
      <c r="E14" s="33">
        <v>1083</v>
      </c>
      <c r="F14" s="33">
        <v>10</v>
      </c>
    </row>
    <row r="15" spans="1:6" ht="15" customHeight="1" x14ac:dyDescent="0.3">
      <c r="A15" s="33"/>
      <c r="B15" s="33"/>
      <c r="C15" s="33"/>
      <c r="D15" s="33"/>
      <c r="E15" s="33"/>
      <c r="F15" s="33"/>
    </row>
    <row r="16" spans="1:6" ht="15" customHeight="1" x14ac:dyDescent="0.3">
      <c r="A16" s="31" t="s">
        <v>264</v>
      </c>
      <c r="B16" s="32">
        <f t="shared" ref="B16:F20" si="0">B3-B29</f>
        <v>16839</v>
      </c>
      <c r="C16" s="32">
        <f t="shared" si="0"/>
        <v>861</v>
      </c>
      <c r="D16" s="32">
        <f t="shared" si="0"/>
        <v>15138</v>
      </c>
      <c r="E16" s="32">
        <f t="shared" si="0"/>
        <v>830</v>
      </c>
      <c r="F16" s="32">
        <f t="shared" si="0"/>
        <v>10</v>
      </c>
    </row>
    <row r="17" spans="1:6" ht="15" customHeight="1" x14ac:dyDescent="0.3">
      <c r="A17" s="31" t="s">
        <v>257</v>
      </c>
      <c r="B17" s="32">
        <f t="shared" si="0"/>
        <v>340</v>
      </c>
      <c r="C17" s="32">
        <f t="shared" si="0"/>
        <v>1</v>
      </c>
      <c r="D17" s="32">
        <f t="shared" si="0"/>
        <v>323</v>
      </c>
      <c r="E17" s="32">
        <f t="shared" si="0"/>
        <v>16</v>
      </c>
      <c r="F17" s="32">
        <f t="shared" si="0"/>
        <v>0</v>
      </c>
    </row>
    <row r="18" spans="1:6" ht="15" customHeight="1" x14ac:dyDescent="0.3">
      <c r="A18" s="31" t="s">
        <v>258</v>
      </c>
      <c r="B18" s="32">
        <f t="shared" si="0"/>
        <v>92</v>
      </c>
      <c r="C18" s="32">
        <f t="shared" si="0"/>
        <v>1</v>
      </c>
      <c r="D18" s="32">
        <f t="shared" si="0"/>
        <v>78</v>
      </c>
      <c r="E18" s="32">
        <f t="shared" si="0"/>
        <v>13</v>
      </c>
      <c r="F18" s="32">
        <f t="shared" si="0"/>
        <v>0</v>
      </c>
    </row>
    <row r="19" spans="1:6" ht="15" customHeight="1" x14ac:dyDescent="0.3">
      <c r="A19" s="31" t="s">
        <v>259</v>
      </c>
      <c r="B19" s="32">
        <f t="shared" si="0"/>
        <v>39</v>
      </c>
      <c r="C19" s="32">
        <f t="shared" si="0"/>
        <v>1</v>
      </c>
      <c r="D19" s="32">
        <f t="shared" si="0"/>
        <v>28</v>
      </c>
      <c r="E19" s="32">
        <f t="shared" si="0"/>
        <v>10</v>
      </c>
      <c r="F19" s="32">
        <f t="shared" si="0"/>
        <v>0</v>
      </c>
    </row>
    <row r="20" spans="1:6" ht="15" customHeight="1" x14ac:dyDescent="0.3">
      <c r="A20" s="31" t="s">
        <v>260</v>
      </c>
      <c r="B20" s="32">
        <f t="shared" si="0"/>
        <v>-2693</v>
      </c>
      <c r="C20" s="32">
        <f t="shared" si="0"/>
        <v>0</v>
      </c>
      <c r="D20" s="32">
        <f t="shared" si="0"/>
        <v>-2708</v>
      </c>
      <c r="E20" s="32">
        <f t="shared" si="0"/>
        <v>15</v>
      </c>
      <c r="F20" s="32">
        <f t="shared" si="0"/>
        <v>0</v>
      </c>
    </row>
    <row r="21" spans="1:6" ht="15" customHeight="1" x14ac:dyDescent="0.3">
      <c r="A21" s="33"/>
      <c r="B21" s="33"/>
      <c r="C21" s="33"/>
      <c r="D21" s="33"/>
      <c r="E21" s="33"/>
      <c r="F21" s="33"/>
    </row>
    <row r="22" spans="1:6" ht="15" customHeight="1" x14ac:dyDescent="0.3">
      <c r="A22" s="31" t="s">
        <v>261</v>
      </c>
      <c r="B22" s="32">
        <f t="shared" ref="B22:F24" si="1">B9-B35</f>
        <v>207</v>
      </c>
      <c r="C22" s="32">
        <f t="shared" si="1"/>
        <v>9</v>
      </c>
      <c r="D22" s="32">
        <f t="shared" si="1"/>
        <v>191</v>
      </c>
      <c r="E22" s="32">
        <f t="shared" si="1"/>
        <v>7</v>
      </c>
      <c r="F22" s="32">
        <f t="shared" si="1"/>
        <v>0</v>
      </c>
    </row>
    <row r="23" spans="1:6" ht="15" customHeight="1" x14ac:dyDescent="0.3">
      <c r="A23" s="31" t="s">
        <v>259</v>
      </c>
      <c r="B23" s="32">
        <f t="shared" si="1"/>
        <v>82</v>
      </c>
      <c r="C23" s="32">
        <f t="shared" si="1"/>
        <v>3</v>
      </c>
      <c r="D23" s="32">
        <f t="shared" si="1"/>
        <v>77</v>
      </c>
      <c r="E23" s="32">
        <f t="shared" si="1"/>
        <v>2</v>
      </c>
      <c r="F23" s="32">
        <f t="shared" si="1"/>
        <v>0</v>
      </c>
    </row>
    <row r="24" spans="1:6" ht="15" customHeight="1" x14ac:dyDescent="0.3">
      <c r="A24" s="31" t="s">
        <v>262</v>
      </c>
      <c r="B24" s="32">
        <f t="shared" si="1"/>
        <v>108</v>
      </c>
      <c r="C24" s="32">
        <f t="shared" si="1"/>
        <v>4</v>
      </c>
      <c r="D24" s="32">
        <f t="shared" si="1"/>
        <v>99</v>
      </c>
      <c r="E24" s="32">
        <f t="shared" si="1"/>
        <v>5</v>
      </c>
      <c r="F24" s="32">
        <f t="shared" si="1"/>
        <v>0</v>
      </c>
    </row>
    <row r="25" spans="1:6" ht="15" customHeight="1" x14ac:dyDescent="0.3">
      <c r="A25" s="33"/>
      <c r="B25" s="33"/>
      <c r="C25" s="33"/>
      <c r="D25" s="33"/>
      <c r="E25" s="33"/>
      <c r="F25" s="33"/>
    </row>
    <row r="26" spans="1:6" ht="15" customHeight="1" x14ac:dyDescent="0.3">
      <c r="A26" s="31" t="s">
        <v>263</v>
      </c>
      <c r="B26" s="32">
        <f t="shared" ref="B26:F27" si="2">B13-B39</f>
        <v>16632</v>
      </c>
      <c r="C26" s="32">
        <f t="shared" si="2"/>
        <v>852</v>
      </c>
      <c r="D26" s="32">
        <f t="shared" si="2"/>
        <v>14947</v>
      </c>
      <c r="E26" s="32">
        <f t="shared" si="2"/>
        <v>823</v>
      </c>
      <c r="F26" s="32">
        <f t="shared" si="2"/>
        <v>10</v>
      </c>
    </row>
    <row r="27" spans="1:6" ht="15" customHeight="1" x14ac:dyDescent="0.3">
      <c r="A27" s="31" t="s">
        <v>259</v>
      </c>
      <c r="B27" s="32">
        <f t="shared" si="2"/>
        <v>14904</v>
      </c>
      <c r="C27" s="32">
        <f t="shared" si="2"/>
        <v>733</v>
      </c>
      <c r="D27" s="32">
        <f t="shared" si="2"/>
        <v>13437</v>
      </c>
      <c r="E27" s="32">
        <f t="shared" si="2"/>
        <v>730</v>
      </c>
      <c r="F27" s="32">
        <f t="shared" si="2"/>
        <v>4</v>
      </c>
    </row>
    <row r="28" spans="1:6" ht="15" customHeight="1" x14ac:dyDescent="0.3">
      <c r="A28" s="33"/>
      <c r="B28" s="33"/>
      <c r="C28" s="33"/>
      <c r="D28" s="33"/>
      <c r="E28" s="33"/>
      <c r="F28" s="33"/>
    </row>
    <row r="29" spans="1:6" ht="15" customHeight="1" x14ac:dyDescent="0.3">
      <c r="A29" s="31" t="s">
        <v>265</v>
      </c>
      <c r="B29" s="32">
        <f>SUM(C29:F29)</f>
        <v>14840</v>
      </c>
      <c r="C29" s="33">
        <v>603</v>
      </c>
      <c r="D29" s="33">
        <v>13688</v>
      </c>
      <c r="E29" s="33">
        <v>538</v>
      </c>
      <c r="F29" s="33">
        <v>11</v>
      </c>
    </row>
    <row r="30" spans="1:6" ht="15" customHeight="1" x14ac:dyDescent="0.3">
      <c r="A30" s="31" t="s">
        <v>257</v>
      </c>
      <c r="B30" s="32">
        <f>SUM(C30:F30)</f>
        <v>323</v>
      </c>
      <c r="C30" s="33">
        <v>7</v>
      </c>
      <c r="D30" s="33">
        <v>309</v>
      </c>
      <c r="E30" s="33">
        <v>7</v>
      </c>
      <c r="F30" s="33">
        <v>0</v>
      </c>
    </row>
    <row r="31" spans="1:6" ht="15" customHeight="1" x14ac:dyDescent="0.3">
      <c r="A31" s="31" t="s">
        <v>258</v>
      </c>
      <c r="B31" s="32">
        <f>SUM(C31:F31)</f>
        <v>97</v>
      </c>
      <c r="C31" s="33">
        <v>5</v>
      </c>
      <c r="D31" s="33">
        <v>86</v>
      </c>
      <c r="E31" s="33">
        <v>6</v>
      </c>
      <c r="F31" s="33">
        <v>0</v>
      </c>
    </row>
    <row r="32" spans="1:6" ht="15" customHeight="1" x14ac:dyDescent="0.3">
      <c r="A32" s="31" t="s">
        <v>259</v>
      </c>
      <c r="B32" s="32">
        <f>SUM(C32:F32)</f>
        <v>33</v>
      </c>
      <c r="C32" s="33">
        <v>0</v>
      </c>
      <c r="D32" s="33">
        <v>33</v>
      </c>
      <c r="E32" s="33">
        <v>0</v>
      </c>
      <c r="F32" s="33">
        <v>0</v>
      </c>
    </row>
    <row r="33" spans="1:6" ht="15" customHeight="1" x14ac:dyDescent="0.3">
      <c r="A33" s="31" t="s">
        <v>260</v>
      </c>
      <c r="B33" s="32">
        <f>SUM(C33:F33)</f>
        <v>3297</v>
      </c>
      <c r="C33" s="33">
        <v>4</v>
      </c>
      <c r="D33" s="33">
        <v>3287</v>
      </c>
      <c r="E33" s="33">
        <v>6</v>
      </c>
      <c r="F33" s="33">
        <v>0</v>
      </c>
    </row>
    <row r="34" spans="1:6" ht="15" customHeight="1" x14ac:dyDescent="0.3">
      <c r="A34" s="33"/>
      <c r="B34" s="33"/>
      <c r="C34" s="33"/>
      <c r="D34" s="33"/>
      <c r="E34" s="33"/>
      <c r="F34" s="33"/>
    </row>
    <row r="35" spans="1:6" ht="15" customHeight="1" x14ac:dyDescent="0.3">
      <c r="A35" s="31" t="s">
        <v>261</v>
      </c>
      <c r="B35" s="32">
        <f>SUM(C35:F35)</f>
        <v>159</v>
      </c>
      <c r="C35" s="33">
        <v>8</v>
      </c>
      <c r="D35" s="33">
        <v>143</v>
      </c>
      <c r="E35" s="33">
        <v>8</v>
      </c>
      <c r="F35" s="33">
        <v>0</v>
      </c>
    </row>
    <row r="36" spans="1:6" ht="15" customHeight="1" x14ac:dyDescent="0.3">
      <c r="A36" s="31" t="s">
        <v>259</v>
      </c>
      <c r="B36" s="32">
        <f>SUM(C36:F36)</f>
        <v>46</v>
      </c>
      <c r="C36" s="33">
        <v>1</v>
      </c>
      <c r="D36" s="33">
        <v>45</v>
      </c>
      <c r="E36" s="33">
        <v>0</v>
      </c>
      <c r="F36" s="33">
        <v>0</v>
      </c>
    </row>
    <row r="37" spans="1:6" ht="15" customHeight="1" x14ac:dyDescent="0.3">
      <c r="A37" s="31" t="s">
        <v>262</v>
      </c>
      <c r="B37" s="32">
        <f>SUM(C37:F37)</f>
        <v>94</v>
      </c>
      <c r="C37" s="33">
        <v>7</v>
      </c>
      <c r="D37" s="33">
        <v>80</v>
      </c>
      <c r="E37" s="33">
        <v>7</v>
      </c>
      <c r="F37" s="33">
        <v>0</v>
      </c>
    </row>
    <row r="38" spans="1:6" ht="15" customHeight="1" x14ac:dyDescent="0.3">
      <c r="A38" s="33"/>
      <c r="B38" s="33"/>
      <c r="C38" s="33"/>
      <c r="D38" s="33"/>
      <c r="E38" s="33"/>
      <c r="F38" s="33"/>
    </row>
    <row r="39" spans="1:6" ht="15" customHeight="1" x14ac:dyDescent="0.3">
      <c r="A39" s="31" t="s">
        <v>263</v>
      </c>
      <c r="B39" s="32">
        <f>SUM(C39:F39)</f>
        <v>14681</v>
      </c>
      <c r="C39" s="33">
        <v>595</v>
      </c>
      <c r="D39" s="33">
        <v>13545</v>
      </c>
      <c r="E39" s="33">
        <v>530</v>
      </c>
      <c r="F39" s="33">
        <v>11</v>
      </c>
    </row>
    <row r="40" spans="1:6" ht="15" customHeight="1" x14ac:dyDescent="0.3">
      <c r="A40" s="31" t="s">
        <v>259</v>
      </c>
      <c r="B40" s="32">
        <f>SUM(C40:F40)</f>
        <v>11401</v>
      </c>
      <c r="C40" s="33">
        <v>390</v>
      </c>
      <c r="D40" s="33">
        <v>10652</v>
      </c>
      <c r="E40" s="33">
        <v>353</v>
      </c>
      <c r="F40" s="33">
        <v>6</v>
      </c>
    </row>
    <row r="41" spans="1:6" ht="15" customHeight="1" x14ac:dyDescent="0.3">
      <c r="A41" s="33"/>
      <c r="B41" s="33"/>
      <c r="C41" s="33"/>
      <c r="D41" s="33"/>
      <c r="E41" s="33"/>
      <c r="F41" s="33"/>
    </row>
    <row r="42" spans="1:6" ht="15" customHeight="1" x14ac:dyDescent="0.3">
      <c r="A42" s="33"/>
      <c r="B42" s="33"/>
      <c r="C42" s="33"/>
      <c r="D42" s="33"/>
      <c r="E42" s="33"/>
      <c r="F42" s="33"/>
    </row>
    <row r="43" spans="1:6" ht="15" customHeight="1" x14ac:dyDescent="0.3">
      <c r="A43" s="31" t="s">
        <v>266</v>
      </c>
      <c r="B43" s="32">
        <f>SUM(C43:F43)</f>
        <v>776</v>
      </c>
      <c r="C43" s="33">
        <v>81</v>
      </c>
      <c r="D43" s="33">
        <v>652</v>
      </c>
      <c r="E43" s="33">
        <v>43</v>
      </c>
      <c r="F43" s="33">
        <v>0</v>
      </c>
    </row>
    <row r="44" spans="1:6" ht="15" customHeight="1" x14ac:dyDescent="0.3">
      <c r="A44" s="31" t="s">
        <v>257</v>
      </c>
      <c r="B44" s="32">
        <f>SUM(C44:F44)</f>
        <v>127</v>
      </c>
      <c r="C44" s="33">
        <v>13</v>
      </c>
      <c r="D44" s="33">
        <v>110</v>
      </c>
      <c r="E44" s="33">
        <v>4</v>
      </c>
      <c r="F44" s="33">
        <v>0</v>
      </c>
    </row>
    <row r="45" spans="1:6" ht="15" customHeight="1" x14ac:dyDescent="0.3">
      <c r="A45" s="31" t="s">
        <v>258</v>
      </c>
      <c r="B45" s="32">
        <f>SUM(C45:F45)</f>
        <v>112</v>
      </c>
      <c r="C45" s="33">
        <v>13</v>
      </c>
      <c r="D45" s="33">
        <v>95</v>
      </c>
      <c r="E45" s="33">
        <v>4</v>
      </c>
      <c r="F45" s="33">
        <v>0</v>
      </c>
    </row>
    <row r="46" spans="1:6" ht="15" customHeight="1" x14ac:dyDescent="0.3">
      <c r="A46" s="31" t="s">
        <v>260</v>
      </c>
      <c r="B46" s="32">
        <f>SUM(C46:F46)</f>
        <v>91</v>
      </c>
      <c r="C46" s="33">
        <v>10</v>
      </c>
      <c r="D46" s="33">
        <v>78</v>
      </c>
      <c r="E46" s="33">
        <v>3</v>
      </c>
      <c r="F46" s="33">
        <v>0</v>
      </c>
    </row>
    <row r="47" spans="1:6" ht="15" customHeight="1" x14ac:dyDescent="0.3">
      <c r="A47" s="33"/>
      <c r="B47" s="33"/>
      <c r="C47" s="33"/>
      <c r="D47" s="33"/>
      <c r="E47" s="33"/>
      <c r="F47" s="33"/>
    </row>
    <row r="48" spans="1:6" ht="15" customHeight="1" x14ac:dyDescent="0.3">
      <c r="A48" s="31" t="s">
        <v>267</v>
      </c>
      <c r="B48" s="32">
        <f t="shared" ref="B48:F51" si="3">B43-B53</f>
        <v>363</v>
      </c>
      <c r="C48" s="32">
        <f t="shared" si="3"/>
        <v>38</v>
      </c>
      <c r="D48" s="32">
        <f t="shared" si="3"/>
        <v>306</v>
      </c>
      <c r="E48" s="32">
        <f t="shared" si="3"/>
        <v>19</v>
      </c>
      <c r="F48" s="32">
        <f t="shared" si="3"/>
        <v>0</v>
      </c>
    </row>
    <row r="49" spans="1:6" ht="15" customHeight="1" x14ac:dyDescent="0.3">
      <c r="A49" s="31" t="s">
        <v>257</v>
      </c>
      <c r="B49" s="32">
        <f t="shared" si="3"/>
        <v>52</v>
      </c>
      <c r="C49" s="32">
        <f t="shared" si="3"/>
        <v>5</v>
      </c>
      <c r="D49" s="32">
        <f t="shared" si="3"/>
        <v>45</v>
      </c>
      <c r="E49" s="32">
        <f t="shared" si="3"/>
        <v>2</v>
      </c>
      <c r="F49" s="32">
        <f t="shared" si="3"/>
        <v>0</v>
      </c>
    </row>
    <row r="50" spans="1:6" ht="15" customHeight="1" x14ac:dyDescent="0.3">
      <c r="A50" s="31" t="s">
        <v>258</v>
      </c>
      <c r="B50" s="32">
        <f t="shared" si="3"/>
        <v>45</v>
      </c>
      <c r="C50" s="32">
        <f t="shared" si="3"/>
        <v>5</v>
      </c>
      <c r="D50" s="32">
        <f t="shared" si="3"/>
        <v>38</v>
      </c>
      <c r="E50" s="32">
        <f t="shared" si="3"/>
        <v>2</v>
      </c>
      <c r="F50" s="32">
        <f t="shared" si="3"/>
        <v>0</v>
      </c>
    </row>
    <row r="51" spans="1:6" ht="15" customHeight="1" x14ac:dyDescent="0.3">
      <c r="A51" s="31" t="s">
        <v>260</v>
      </c>
      <c r="B51" s="32">
        <f t="shared" si="3"/>
        <v>40</v>
      </c>
      <c r="C51" s="32">
        <f t="shared" si="3"/>
        <v>4</v>
      </c>
      <c r="D51" s="32">
        <f t="shared" si="3"/>
        <v>35</v>
      </c>
      <c r="E51" s="32">
        <f t="shared" si="3"/>
        <v>1</v>
      </c>
      <c r="F51" s="32">
        <f t="shared" si="3"/>
        <v>0</v>
      </c>
    </row>
    <row r="52" spans="1:6" ht="15" customHeight="1" x14ac:dyDescent="0.3">
      <c r="A52" s="33"/>
      <c r="B52" s="33"/>
      <c r="C52" s="33"/>
      <c r="D52" s="33"/>
      <c r="E52" s="33"/>
      <c r="F52" s="33"/>
    </row>
    <row r="53" spans="1:6" ht="15" customHeight="1" x14ac:dyDescent="0.3">
      <c r="A53" s="31" t="s">
        <v>268</v>
      </c>
      <c r="B53" s="32">
        <f>SUM(C53:F53)</f>
        <v>413</v>
      </c>
      <c r="C53" s="33">
        <v>43</v>
      </c>
      <c r="D53" s="33">
        <v>346</v>
      </c>
      <c r="E53" s="33">
        <v>24</v>
      </c>
      <c r="F53" s="33">
        <v>0</v>
      </c>
    </row>
    <row r="54" spans="1:6" ht="15" customHeight="1" x14ac:dyDescent="0.3">
      <c r="A54" s="31" t="s">
        <v>257</v>
      </c>
      <c r="B54" s="32">
        <f>SUM(C54:F54)</f>
        <v>75</v>
      </c>
      <c r="C54" s="33">
        <v>8</v>
      </c>
      <c r="D54" s="33">
        <v>65</v>
      </c>
      <c r="E54" s="33">
        <v>2</v>
      </c>
      <c r="F54" s="33">
        <v>0</v>
      </c>
    </row>
    <row r="55" spans="1:6" ht="15" customHeight="1" x14ac:dyDescent="0.3">
      <c r="A55" s="31" t="s">
        <v>258</v>
      </c>
      <c r="B55" s="32">
        <f>SUM(C55:F55)</f>
        <v>67</v>
      </c>
      <c r="C55" s="33">
        <v>8</v>
      </c>
      <c r="D55" s="33">
        <v>57</v>
      </c>
      <c r="E55" s="33">
        <v>2</v>
      </c>
      <c r="F55" s="33">
        <v>0</v>
      </c>
    </row>
    <row r="56" spans="1:6" ht="15" customHeight="1" x14ac:dyDescent="0.3">
      <c r="A56" s="25" t="s">
        <v>260</v>
      </c>
      <c r="B56" s="34">
        <f>SUM(C56:F56)</f>
        <v>51</v>
      </c>
      <c r="C56" s="26">
        <v>6</v>
      </c>
      <c r="D56" s="26">
        <v>43</v>
      </c>
      <c r="E56" s="26">
        <v>2</v>
      </c>
      <c r="F56" s="26">
        <v>0</v>
      </c>
    </row>
    <row r="57" spans="1:6" ht="15" customHeight="1" x14ac:dyDescent="0.3">
      <c r="A57" s="29" t="s">
        <v>30</v>
      </c>
      <c r="B57" s="35"/>
      <c r="C57" s="35"/>
      <c r="D57" s="35"/>
      <c r="E57" s="35"/>
      <c r="F57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62"/>
  <sheetViews>
    <sheetView showGridLines="0" tabSelected="1" topLeftCell="A2" workbookViewId="0">
      <selection activeCell="A19" sqref="A19"/>
    </sheetView>
  </sheetViews>
  <sheetFormatPr defaultColWidth="8.77734375" defaultRowHeight="14.4" customHeight="1" x14ac:dyDescent="0.3"/>
  <cols>
    <col min="1" max="1" width="33.33203125" style="40" customWidth="1"/>
    <col min="2" max="256" width="8.88671875" style="40" customWidth="1"/>
  </cols>
  <sheetData>
    <row r="1" spans="1:6" ht="15" customHeight="1" x14ac:dyDescent="0.3">
      <c r="A1" s="25" t="s">
        <v>269</v>
      </c>
      <c r="B1" s="26"/>
      <c r="C1" s="26"/>
      <c r="D1" s="26"/>
      <c r="E1" s="26"/>
      <c r="F1" s="26"/>
    </row>
    <row r="2" spans="1:6" ht="15" customHeight="1" x14ac:dyDescent="0.3">
      <c r="A2" s="27" t="s">
        <v>270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271</v>
      </c>
      <c r="B3" s="30">
        <f t="shared" ref="B3:B9" si="0">SUM(C3:F3)</f>
        <v>32522</v>
      </c>
      <c r="C3" s="30">
        <f>SUM(C4:C6)</f>
        <v>1545</v>
      </c>
      <c r="D3" s="30">
        <f>SUM(D4:D6)</f>
        <v>29543</v>
      </c>
      <c r="E3" s="30">
        <f>SUM(E4:E6)</f>
        <v>1413</v>
      </c>
      <c r="F3" s="30">
        <f>SUM(F4:F6)</f>
        <v>21</v>
      </c>
    </row>
    <row r="4" spans="1:6" ht="15" customHeight="1" x14ac:dyDescent="0.3">
      <c r="A4" s="31" t="s">
        <v>272</v>
      </c>
      <c r="B4" s="32">
        <f t="shared" si="0"/>
        <v>8</v>
      </c>
      <c r="C4" s="33">
        <v>0</v>
      </c>
      <c r="D4" s="33">
        <v>8</v>
      </c>
      <c r="E4" s="33">
        <v>0</v>
      </c>
      <c r="F4" s="33">
        <v>0</v>
      </c>
    </row>
    <row r="5" spans="1:6" ht="15" customHeight="1" x14ac:dyDescent="0.3">
      <c r="A5" s="31" t="s">
        <v>273</v>
      </c>
      <c r="B5" s="32">
        <f t="shared" si="0"/>
        <v>552</v>
      </c>
      <c r="C5" s="33">
        <v>29</v>
      </c>
      <c r="D5" s="33">
        <v>500</v>
      </c>
      <c r="E5" s="33">
        <v>23</v>
      </c>
      <c r="F5" s="33">
        <v>0</v>
      </c>
    </row>
    <row r="6" spans="1:6" ht="15" customHeight="1" x14ac:dyDescent="0.3">
      <c r="A6" s="31" t="s">
        <v>274</v>
      </c>
      <c r="B6" s="32">
        <f t="shared" si="0"/>
        <v>31962</v>
      </c>
      <c r="C6" s="32">
        <f>SUM(C7:C9)</f>
        <v>1516</v>
      </c>
      <c r="D6" s="32">
        <f>SUM(D7:D9)</f>
        <v>29035</v>
      </c>
      <c r="E6" s="32">
        <v>1390</v>
      </c>
      <c r="F6" s="32">
        <f>SUM(F7:F9)</f>
        <v>21</v>
      </c>
    </row>
    <row r="7" spans="1:6" ht="15" customHeight="1" x14ac:dyDescent="0.3">
      <c r="A7" s="31" t="s">
        <v>275</v>
      </c>
      <c r="B7" s="32">
        <f t="shared" si="0"/>
        <v>35</v>
      </c>
      <c r="C7" s="33">
        <v>0</v>
      </c>
      <c r="D7" s="33">
        <v>35</v>
      </c>
      <c r="E7" s="33">
        <v>0</v>
      </c>
      <c r="F7" s="33">
        <v>0</v>
      </c>
    </row>
    <row r="8" spans="1:6" ht="15" customHeight="1" x14ac:dyDescent="0.3">
      <c r="A8" s="31" t="s">
        <v>276</v>
      </c>
      <c r="B8" s="32">
        <f t="shared" si="0"/>
        <v>47</v>
      </c>
      <c r="C8" s="33">
        <v>2</v>
      </c>
      <c r="D8" s="33">
        <v>45</v>
      </c>
      <c r="E8" s="33">
        <v>0</v>
      </c>
      <c r="F8" s="33">
        <v>0</v>
      </c>
    </row>
    <row r="9" spans="1:6" ht="15" customHeight="1" x14ac:dyDescent="0.3">
      <c r="A9" s="31" t="s">
        <v>277</v>
      </c>
      <c r="B9" s="32">
        <f t="shared" si="0"/>
        <v>31880</v>
      </c>
      <c r="C9" s="33">
        <v>1514</v>
      </c>
      <c r="D9" s="33">
        <v>28955</v>
      </c>
      <c r="E9" s="33">
        <v>1390</v>
      </c>
      <c r="F9" s="33">
        <v>21</v>
      </c>
    </row>
    <row r="10" spans="1:6" ht="15" customHeight="1" x14ac:dyDescent="0.3">
      <c r="A10" s="33"/>
      <c r="B10" s="33"/>
      <c r="C10" s="33"/>
      <c r="D10" s="33"/>
      <c r="E10" s="33"/>
      <c r="F10" s="33"/>
    </row>
    <row r="11" spans="1:6" ht="15" customHeight="1" x14ac:dyDescent="0.3">
      <c r="A11" s="31" t="s">
        <v>278</v>
      </c>
      <c r="B11" s="33"/>
      <c r="C11" s="33"/>
      <c r="D11" s="33"/>
      <c r="E11" s="33"/>
      <c r="F11" s="33"/>
    </row>
    <row r="12" spans="1:6" ht="15" customHeight="1" x14ac:dyDescent="0.3">
      <c r="A12" s="33"/>
      <c r="B12" s="33"/>
      <c r="C12" s="33"/>
      <c r="D12" s="33"/>
      <c r="E12" s="33"/>
      <c r="F12" s="33"/>
    </row>
    <row r="13" spans="1:6" ht="15" customHeight="1" x14ac:dyDescent="0.3">
      <c r="A13" s="31" t="s">
        <v>279</v>
      </c>
      <c r="B13" s="32">
        <f t="shared" ref="B13:B24" si="1">SUM(C13:F13)</f>
        <v>552</v>
      </c>
      <c r="C13" s="32">
        <f>SUM(C14:C24)-C15-C16</f>
        <v>29</v>
      </c>
      <c r="D13" s="32">
        <f>SUM(D14:D24)-D15-D16</f>
        <v>500</v>
      </c>
      <c r="E13" s="32">
        <f>SUM(E14:E24)-E15-E16</f>
        <v>23</v>
      </c>
      <c r="F13" s="32">
        <f>SUM(F14:F24)-F15-F16</f>
        <v>0</v>
      </c>
    </row>
    <row r="14" spans="1:6" ht="15" customHeight="1" x14ac:dyDescent="0.3">
      <c r="A14" s="31" t="s">
        <v>280</v>
      </c>
      <c r="B14" s="32">
        <f t="shared" si="1"/>
        <v>213</v>
      </c>
      <c r="C14" s="33">
        <v>14</v>
      </c>
      <c r="D14" s="33">
        <v>184</v>
      </c>
      <c r="E14" s="33">
        <v>15</v>
      </c>
      <c r="F14" s="33">
        <v>0</v>
      </c>
    </row>
    <row r="15" spans="1:6" ht="15" customHeight="1" x14ac:dyDescent="0.3">
      <c r="A15" s="31" t="s">
        <v>281</v>
      </c>
      <c r="B15" s="32">
        <f t="shared" si="1"/>
        <v>136</v>
      </c>
      <c r="C15" s="33">
        <v>10</v>
      </c>
      <c r="D15" s="33">
        <v>115</v>
      </c>
      <c r="E15" s="33">
        <v>11</v>
      </c>
      <c r="F15" s="33">
        <v>0</v>
      </c>
    </row>
    <row r="16" spans="1:6" ht="15" customHeight="1" x14ac:dyDescent="0.3">
      <c r="A16" s="31" t="s">
        <v>282</v>
      </c>
      <c r="B16" s="32">
        <f t="shared" si="1"/>
        <v>121</v>
      </c>
      <c r="C16" s="33">
        <v>8</v>
      </c>
      <c r="D16" s="33">
        <v>102</v>
      </c>
      <c r="E16" s="33">
        <v>11</v>
      </c>
      <c r="F16" s="33">
        <v>0</v>
      </c>
    </row>
    <row r="17" spans="1:6" ht="15" customHeight="1" x14ac:dyDescent="0.3">
      <c r="A17" s="31" t="s">
        <v>283</v>
      </c>
      <c r="B17" s="32">
        <f t="shared" si="1"/>
        <v>212</v>
      </c>
      <c r="C17" s="33">
        <v>11</v>
      </c>
      <c r="D17" s="33">
        <v>196</v>
      </c>
      <c r="E17" s="33">
        <v>5</v>
      </c>
      <c r="F17" s="33">
        <v>0</v>
      </c>
    </row>
    <row r="18" spans="1:6" ht="15" customHeight="1" x14ac:dyDescent="0.3">
      <c r="A18" s="31" t="s">
        <v>284</v>
      </c>
      <c r="B18" s="32">
        <f t="shared" si="1"/>
        <v>8</v>
      </c>
      <c r="C18" s="33">
        <v>0</v>
      </c>
      <c r="D18" s="33">
        <v>8</v>
      </c>
      <c r="E18" s="33">
        <v>0</v>
      </c>
      <c r="F18" s="33">
        <v>0</v>
      </c>
    </row>
    <row r="19" spans="1:6" ht="15" customHeight="1" x14ac:dyDescent="0.3">
      <c r="A19" s="31" t="s">
        <v>285</v>
      </c>
      <c r="B19" s="32">
        <f t="shared" si="1"/>
        <v>51</v>
      </c>
      <c r="C19" s="33">
        <v>1</v>
      </c>
      <c r="D19" s="33">
        <v>48</v>
      </c>
      <c r="E19" s="33">
        <v>2</v>
      </c>
      <c r="F19" s="33">
        <v>0</v>
      </c>
    </row>
    <row r="20" spans="1:6" ht="15" customHeight="1" x14ac:dyDescent="0.3">
      <c r="A20" s="31" t="s">
        <v>286</v>
      </c>
      <c r="B20" s="32">
        <f t="shared" si="1"/>
        <v>24</v>
      </c>
      <c r="C20" s="33">
        <v>3</v>
      </c>
      <c r="D20" s="33">
        <v>21</v>
      </c>
      <c r="E20" s="33">
        <v>0</v>
      </c>
      <c r="F20" s="33">
        <v>0</v>
      </c>
    </row>
    <row r="21" spans="1:6" ht="15" customHeight="1" x14ac:dyDescent="0.3">
      <c r="A21" s="31" t="s">
        <v>287</v>
      </c>
      <c r="B21" s="32">
        <f t="shared" si="1"/>
        <v>5</v>
      </c>
      <c r="C21" s="33">
        <v>0</v>
      </c>
      <c r="D21" s="33">
        <v>5</v>
      </c>
      <c r="E21" s="33">
        <v>0</v>
      </c>
      <c r="F21" s="33">
        <v>0</v>
      </c>
    </row>
    <row r="22" spans="1:6" ht="15" customHeight="1" x14ac:dyDescent="0.3">
      <c r="A22" s="31" t="s">
        <v>288</v>
      </c>
      <c r="B22" s="32">
        <f t="shared" si="1"/>
        <v>32</v>
      </c>
      <c r="C22" s="33">
        <v>0</v>
      </c>
      <c r="D22" s="33">
        <v>32</v>
      </c>
      <c r="E22" s="33">
        <v>0</v>
      </c>
      <c r="F22" s="33">
        <v>0</v>
      </c>
    </row>
    <row r="23" spans="1:6" ht="15" customHeight="1" x14ac:dyDescent="0.3">
      <c r="A23" s="31" t="s">
        <v>288</v>
      </c>
      <c r="B23" s="32">
        <f t="shared" si="1"/>
        <v>0</v>
      </c>
      <c r="C23" s="33">
        <v>0</v>
      </c>
      <c r="D23" s="33">
        <v>0</v>
      </c>
      <c r="E23" s="33">
        <v>0</v>
      </c>
      <c r="F23" s="33">
        <v>0</v>
      </c>
    </row>
    <row r="24" spans="1:6" ht="15" customHeight="1" x14ac:dyDescent="0.3">
      <c r="A24" s="31" t="s">
        <v>289</v>
      </c>
      <c r="B24" s="32">
        <f t="shared" si="1"/>
        <v>7</v>
      </c>
      <c r="C24" s="33">
        <v>0</v>
      </c>
      <c r="D24" s="33">
        <v>6</v>
      </c>
      <c r="E24" s="33">
        <v>1</v>
      </c>
      <c r="F24" s="33">
        <v>0</v>
      </c>
    </row>
    <row r="25" spans="1:6" ht="15" customHeight="1" x14ac:dyDescent="0.3">
      <c r="A25" s="33"/>
      <c r="B25" s="33"/>
      <c r="C25" s="33"/>
      <c r="D25" s="33"/>
      <c r="E25" s="33"/>
      <c r="F25" s="33"/>
    </row>
    <row r="26" spans="1:6" ht="15" customHeight="1" x14ac:dyDescent="0.3">
      <c r="A26" s="31" t="s">
        <v>290</v>
      </c>
      <c r="B26" s="33"/>
      <c r="C26" s="33"/>
      <c r="D26" s="33"/>
      <c r="E26" s="33"/>
      <c r="F26" s="33"/>
    </row>
    <row r="27" spans="1:6" ht="15" customHeight="1" x14ac:dyDescent="0.3">
      <c r="A27" s="33"/>
      <c r="B27" s="33"/>
      <c r="C27" s="33"/>
      <c r="D27" s="33"/>
      <c r="E27" s="33"/>
      <c r="F27" s="33"/>
    </row>
    <row r="28" spans="1:6" ht="15" customHeight="1" x14ac:dyDescent="0.3">
      <c r="A28" s="31" t="s">
        <v>291</v>
      </c>
      <c r="B28" s="32">
        <f>SUM(C28:F28)</f>
        <v>552</v>
      </c>
      <c r="C28" s="32">
        <f>SUM(C29:C32)</f>
        <v>29</v>
      </c>
      <c r="D28" s="32">
        <f>SUM(D29:D32)</f>
        <v>500</v>
      </c>
      <c r="E28" s="32">
        <f>SUM(E29:E32)</f>
        <v>23</v>
      </c>
      <c r="F28" s="32">
        <f>SUM(F29:F32)</f>
        <v>0</v>
      </c>
    </row>
    <row r="29" spans="1:6" ht="15" customHeight="1" x14ac:dyDescent="0.3">
      <c r="A29" s="31" t="s">
        <v>292</v>
      </c>
      <c r="B29" s="32">
        <f>SUM(C29:F29)</f>
        <v>38</v>
      </c>
      <c r="C29" s="33">
        <v>3</v>
      </c>
      <c r="D29" s="33">
        <v>35</v>
      </c>
      <c r="E29" s="33">
        <v>0</v>
      </c>
      <c r="F29" s="33">
        <v>0</v>
      </c>
    </row>
    <row r="30" spans="1:6" ht="15" customHeight="1" x14ac:dyDescent="0.3">
      <c r="A30" s="31" t="s">
        <v>293</v>
      </c>
      <c r="B30" s="32">
        <f>SUM(C30:F30)</f>
        <v>484</v>
      </c>
      <c r="C30" s="33">
        <v>26</v>
      </c>
      <c r="D30" s="33">
        <v>435</v>
      </c>
      <c r="E30" s="33">
        <v>23</v>
      </c>
      <c r="F30" s="33">
        <v>0</v>
      </c>
    </row>
    <row r="31" spans="1:6" ht="15" customHeight="1" x14ac:dyDescent="0.3">
      <c r="A31" s="31" t="s">
        <v>294</v>
      </c>
      <c r="B31" s="32">
        <f>SUM(C31:F31)</f>
        <v>10</v>
      </c>
      <c r="C31" s="33">
        <v>0</v>
      </c>
      <c r="D31" s="33">
        <v>10</v>
      </c>
      <c r="E31" s="33">
        <v>0</v>
      </c>
      <c r="F31" s="33">
        <v>0</v>
      </c>
    </row>
    <row r="32" spans="1:6" ht="15" customHeight="1" x14ac:dyDescent="0.3">
      <c r="A32" s="31" t="s">
        <v>295</v>
      </c>
      <c r="B32" s="32">
        <f>SUM(C32:F32)</f>
        <v>20</v>
      </c>
      <c r="C32" s="33">
        <v>0</v>
      </c>
      <c r="D32" s="33">
        <v>20</v>
      </c>
      <c r="E32" s="33">
        <v>0</v>
      </c>
      <c r="F32" s="33">
        <v>0</v>
      </c>
    </row>
    <row r="33" spans="1:6" ht="15" customHeight="1" x14ac:dyDescent="0.3">
      <c r="A33" s="33"/>
      <c r="B33" s="33"/>
      <c r="C33" s="33"/>
      <c r="D33" s="33"/>
      <c r="E33" s="33"/>
      <c r="F33" s="33"/>
    </row>
    <row r="34" spans="1:6" ht="15" customHeight="1" x14ac:dyDescent="0.3">
      <c r="A34" s="31" t="s">
        <v>296</v>
      </c>
      <c r="B34" s="33"/>
      <c r="C34" s="33"/>
      <c r="D34" s="33"/>
      <c r="E34" s="33"/>
      <c r="F34" s="33"/>
    </row>
    <row r="35" spans="1:6" ht="15" customHeight="1" x14ac:dyDescent="0.3">
      <c r="A35" s="33"/>
      <c r="B35" s="33"/>
      <c r="C35" s="33"/>
      <c r="D35" s="33"/>
      <c r="E35" s="33"/>
      <c r="F35" s="33"/>
    </row>
    <row r="36" spans="1:6" ht="15" customHeight="1" x14ac:dyDescent="0.3">
      <c r="A36" s="31" t="s">
        <v>291</v>
      </c>
      <c r="B36" s="32">
        <f>SUM(C36:F36)</f>
        <v>552</v>
      </c>
      <c r="C36" s="32">
        <f>C37+C38</f>
        <v>29</v>
      </c>
      <c r="D36" s="32">
        <f>D37+D38</f>
        <v>500</v>
      </c>
      <c r="E36" s="32">
        <f>E37+E38</f>
        <v>23</v>
      </c>
      <c r="F36" s="32">
        <f>F37+F38</f>
        <v>0</v>
      </c>
    </row>
    <row r="37" spans="1:6" ht="15" customHeight="1" x14ac:dyDescent="0.3">
      <c r="A37" s="31" t="s">
        <v>297</v>
      </c>
      <c r="B37" s="32">
        <f>SUM(C37:F37)</f>
        <v>60</v>
      </c>
      <c r="C37" s="33">
        <v>4</v>
      </c>
      <c r="D37" s="33">
        <v>50</v>
      </c>
      <c r="E37" s="33">
        <v>6</v>
      </c>
      <c r="F37" s="33">
        <v>0</v>
      </c>
    </row>
    <row r="38" spans="1:6" ht="15" customHeight="1" x14ac:dyDescent="0.3">
      <c r="A38" s="31" t="s">
        <v>298</v>
      </c>
      <c r="B38" s="32">
        <f>SUM(C38:F38)</f>
        <v>492</v>
      </c>
      <c r="C38" s="33">
        <v>25</v>
      </c>
      <c r="D38" s="33">
        <v>450</v>
      </c>
      <c r="E38" s="33">
        <v>17</v>
      </c>
      <c r="F38" s="33">
        <v>0</v>
      </c>
    </row>
    <row r="39" spans="1:6" ht="15" customHeight="1" x14ac:dyDescent="0.3">
      <c r="A39" s="33"/>
      <c r="B39" s="33"/>
      <c r="C39" s="33"/>
      <c r="D39" s="33"/>
      <c r="E39" s="33"/>
      <c r="F39" s="33"/>
    </row>
    <row r="40" spans="1:6" ht="15" customHeight="1" x14ac:dyDescent="0.3">
      <c r="A40" s="31" t="s">
        <v>299</v>
      </c>
      <c r="B40" s="33"/>
      <c r="C40" s="33"/>
      <c r="D40" s="33"/>
      <c r="E40" s="33"/>
      <c r="F40" s="33"/>
    </row>
    <row r="41" spans="1:6" ht="15" customHeight="1" x14ac:dyDescent="0.3">
      <c r="A41" s="33"/>
      <c r="B41" s="33"/>
      <c r="C41" s="33"/>
      <c r="D41" s="33"/>
      <c r="E41" s="33"/>
      <c r="F41" s="33"/>
    </row>
    <row r="42" spans="1:6" ht="15" customHeight="1" x14ac:dyDescent="0.3">
      <c r="A42" s="31" t="s">
        <v>300</v>
      </c>
      <c r="B42" s="32">
        <f t="shared" ref="B42:B47" si="2">SUM(C42:F42)</f>
        <v>43345</v>
      </c>
      <c r="C42" s="32">
        <f>C43+C44+C47</f>
        <v>2295</v>
      </c>
      <c r="D42" s="32">
        <f>D43+D44+D47</f>
        <v>38896</v>
      </c>
      <c r="E42" s="32">
        <f>E43+E44+E47</f>
        <v>2118</v>
      </c>
      <c r="F42" s="32">
        <f>F43+F44+F47</f>
        <v>36</v>
      </c>
    </row>
    <row r="43" spans="1:6" ht="15" customHeight="1" x14ac:dyDescent="0.3">
      <c r="A43" s="31" t="s">
        <v>301</v>
      </c>
      <c r="B43" s="32">
        <f t="shared" si="2"/>
        <v>8</v>
      </c>
      <c r="C43" s="33">
        <v>0</v>
      </c>
      <c r="D43" s="33">
        <v>8</v>
      </c>
      <c r="E43" s="33">
        <v>0</v>
      </c>
      <c r="F43" s="33">
        <v>0</v>
      </c>
    </row>
    <row r="44" spans="1:6" ht="15" customHeight="1" x14ac:dyDescent="0.3">
      <c r="A44" s="31" t="s">
        <v>302</v>
      </c>
      <c r="B44" s="32">
        <f t="shared" si="2"/>
        <v>288</v>
      </c>
      <c r="C44" s="32">
        <f>C45+C46</f>
        <v>18</v>
      </c>
      <c r="D44" s="32">
        <f>D45+D46</f>
        <v>252</v>
      </c>
      <c r="E44" s="32">
        <f>E45+E46</f>
        <v>18</v>
      </c>
      <c r="F44" s="32">
        <v>0</v>
      </c>
    </row>
    <row r="45" spans="1:6" ht="15" customHeight="1" x14ac:dyDescent="0.3">
      <c r="A45" s="31" t="s">
        <v>303</v>
      </c>
      <c r="B45" s="32">
        <f t="shared" si="2"/>
        <v>103</v>
      </c>
      <c r="C45" s="33">
        <v>3</v>
      </c>
      <c r="D45" s="33">
        <v>94</v>
      </c>
      <c r="E45" s="33">
        <v>6</v>
      </c>
      <c r="F45" s="33">
        <v>0</v>
      </c>
    </row>
    <row r="46" spans="1:6" ht="15" customHeight="1" x14ac:dyDescent="0.3">
      <c r="A46" s="31" t="s">
        <v>304</v>
      </c>
      <c r="B46" s="32">
        <f t="shared" si="2"/>
        <v>185</v>
      </c>
      <c r="C46" s="33">
        <v>15</v>
      </c>
      <c r="D46" s="33">
        <v>158</v>
      </c>
      <c r="E46" s="33">
        <v>12</v>
      </c>
      <c r="F46" s="33">
        <v>0</v>
      </c>
    </row>
    <row r="47" spans="1:6" ht="15" customHeight="1" x14ac:dyDescent="0.3">
      <c r="A47" s="31" t="s">
        <v>305</v>
      </c>
      <c r="B47" s="32">
        <f t="shared" si="2"/>
        <v>43049</v>
      </c>
      <c r="C47" s="33">
        <v>2277</v>
      </c>
      <c r="D47" s="33">
        <v>38636</v>
      </c>
      <c r="E47" s="33">
        <v>2100</v>
      </c>
      <c r="F47" s="33">
        <v>36</v>
      </c>
    </row>
    <row r="48" spans="1:6" ht="15" customHeight="1" x14ac:dyDescent="0.3">
      <c r="A48" s="33"/>
      <c r="B48" s="33"/>
      <c r="C48" s="33"/>
      <c r="D48" s="33"/>
      <c r="E48" s="33"/>
      <c r="F48" s="33"/>
    </row>
    <row r="49" spans="1:6" ht="15" customHeight="1" x14ac:dyDescent="0.3">
      <c r="A49" s="31" t="s">
        <v>96</v>
      </c>
      <c r="B49" s="32">
        <f t="shared" ref="B49:F54" si="3">B42-B56</f>
        <v>22802</v>
      </c>
      <c r="C49" s="32">
        <f t="shared" si="3"/>
        <v>1282</v>
      </c>
      <c r="D49" s="32">
        <f t="shared" si="3"/>
        <v>20302</v>
      </c>
      <c r="E49" s="32">
        <f t="shared" si="3"/>
        <v>1200</v>
      </c>
      <c r="F49" s="32">
        <f t="shared" si="3"/>
        <v>18</v>
      </c>
    </row>
    <row r="50" spans="1:6" ht="15" customHeight="1" x14ac:dyDescent="0.3">
      <c r="A50" s="31" t="s">
        <v>301</v>
      </c>
      <c r="B50" s="32">
        <f t="shared" si="3"/>
        <v>6</v>
      </c>
      <c r="C50" s="32">
        <f t="shared" si="3"/>
        <v>0</v>
      </c>
      <c r="D50" s="32">
        <f t="shared" si="3"/>
        <v>6</v>
      </c>
      <c r="E50" s="32">
        <f t="shared" si="3"/>
        <v>0</v>
      </c>
      <c r="F50" s="32">
        <f t="shared" si="3"/>
        <v>0</v>
      </c>
    </row>
    <row r="51" spans="1:6" ht="15" customHeight="1" x14ac:dyDescent="0.3">
      <c r="A51" s="31" t="s">
        <v>302</v>
      </c>
      <c r="B51" s="32">
        <f t="shared" si="3"/>
        <v>135</v>
      </c>
      <c r="C51" s="32">
        <f t="shared" si="3"/>
        <v>4</v>
      </c>
      <c r="D51" s="32">
        <f t="shared" si="3"/>
        <v>124</v>
      </c>
      <c r="E51" s="32">
        <f t="shared" si="3"/>
        <v>7</v>
      </c>
      <c r="F51" s="32">
        <f t="shared" si="3"/>
        <v>0</v>
      </c>
    </row>
    <row r="52" spans="1:6" ht="15" customHeight="1" x14ac:dyDescent="0.3">
      <c r="A52" s="31" t="s">
        <v>303</v>
      </c>
      <c r="B52" s="32">
        <f t="shared" si="3"/>
        <v>47</v>
      </c>
      <c r="C52" s="32">
        <f t="shared" si="3"/>
        <v>0</v>
      </c>
      <c r="D52" s="32">
        <f t="shared" si="3"/>
        <v>46</v>
      </c>
      <c r="E52" s="32">
        <f t="shared" si="3"/>
        <v>1</v>
      </c>
      <c r="F52" s="32">
        <f t="shared" si="3"/>
        <v>0</v>
      </c>
    </row>
    <row r="53" spans="1:6" ht="15" customHeight="1" x14ac:dyDescent="0.3">
      <c r="A53" s="31" t="s">
        <v>304</v>
      </c>
      <c r="B53" s="32">
        <f t="shared" si="3"/>
        <v>88</v>
      </c>
      <c r="C53" s="32">
        <f t="shared" si="3"/>
        <v>4</v>
      </c>
      <c r="D53" s="32">
        <f t="shared" si="3"/>
        <v>78</v>
      </c>
      <c r="E53" s="32">
        <f t="shared" si="3"/>
        <v>6</v>
      </c>
      <c r="F53" s="32">
        <f t="shared" si="3"/>
        <v>0</v>
      </c>
    </row>
    <row r="54" spans="1:6" ht="15" customHeight="1" x14ac:dyDescent="0.3">
      <c r="A54" s="31" t="s">
        <v>305</v>
      </c>
      <c r="B54" s="32">
        <f t="shared" si="3"/>
        <v>22661</v>
      </c>
      <c r="C54" s="32">
        <f t="shared" si="3"/>
        <v>1278</v>
      </c>
      <c r="D54" s="32">
        <f t="shared" si="3"/>
        <v>20172</v>
      </c>
      <c r="E54" s="32">
        <f t="shared" si="3"/>
        <v>1193</v>
      </c>
      <c r="F54" s="32">
        <f t="shared" si="3"/>
        <v>18</v>
      </c>
    </row>
    <row r="55" spans="1:6" ht="15" customHeight="1" x14ac:dyDescent="0.3">
      <c r="A55" s="33"/>
      <c r="B55" s="33"/>
      <c r="C55" s="33"/>
      <c r="D55" s="33"/>
      <c r="E55" s="33"/>
      <c r="F55" s="33"/>
    </row>
    <row r="56" spans="1:6" ht="15" customHeight="1" x14ac:dyDescent="0.3">
      <c r="A56" s="31" t="s">
        <v>187</v>
      </c>
      <c r="B56" s="32">
        <f t="shared" ref="B56:B61" si="4">SUM(C56:F56)</f>
        <v>20543</v>
      </c>
      <c r="C56" s="32">
        <f>C57+C58+C61</f>
        <v>1013</v>
      </c>
      <c r="D56" s="32">
        <f>D57+D58+D61</f>
        <v>18594</v>
      </c>
      <c r="E56" s="32">
        <f>E57+E58+E61</f>
        <v>918</v>
      </c>
      <c r="F56" s="32">
        <v>18</v>
      </c>
    </row>
    <row r="57" spans="1:6" ht="15" customHeight="1" x14ac:dyDescent="0.3">
      <c r="A57" s="31" t="s">
        <v>301</v>
      </c>
      <c r="B57" s="32">
        <f t="shared" si="4"/>
        <v>2</v>
      </c>
      <c r="C57" s="33">
        <v>0</v>
      </c>
      <c r="D57" s="33">
        <v>2</v>
      </c>
      <c r="E57" s="33">
        <v>0</v>
      </c>
      <c r="F57" s="33">
        <v>0</v>
      </c>
    </row>
    <row r="58" spans="1:6" ht="15" customHeight="1" x14ac:dyDescent="0.3">
      <c r="A58" s="31" t="s">
        <v>302</v>
      </c>
      <c r="B58" s="32">
        <f t="shared" si="4"/>
        <v>153</v>
      </c>
      <c r="C58" s="32">
        <f>C59+C60</f>
        <v>14</v>
      </c>
      <c r="D58" s="32">
        <f>D59+D60</f>
        <v>128</v>
      </c>
      <c r="E58" s="32">
        <f>E59+E60</f>
        <v>11</v>
      </c>
      <c r="F58" s="32">
        <v>0</v>
      </c>
    </row>
    <row r="59" spans="1:6" ht="15" customHeight="1" x14ac:dyDescent="0.3">
      <c r="A59" s="31" t="s">
        <v>303</v>
      </c>
      <c r="B59" s="32">
        <f t="shared" si="4"/>
        <v>56</v>
      </c>
      <c r="C59" s="33">
        <v>3</v>
      </c>
      <c r="D59" s="33">
        <v>48</v>
      </c>
      <c r="E59" s="33">
        <v>5</v>
      </c>
      <c r="F59" s="33">
        <v>0</v>
      </c>
    </row>
    <row r="60" spans="1:6" ht="15" customHeight="1" x14ac:dyDescent="0.3">
      <c r="A60" s="31" t="s">
        <v>304</v>
      </c>
      <c r="B60" s="32">
        <f t="shared" si="4"/>
        <v>97</v>
      </c>
      <c r="C60" s="33">
        <v>11</v>
      </c>
      <c r="D60" s="33">
        <v>80</v>
      </c>
      <c r="E60" s="33">
        <v>6</v>
      </c>
      <c r="F60" s="33">
        <v>0</v>
      </c>
    </row>
    <row r="61" spans="1:6" ht="15" customHeight="1" x14ac:dyDescent="0.3">
      <c r="A61" s="25" t="s">
        <v>305</v>
      </c>
      <c r="B61" s="34">
        <f t="shared" si="4"/>
        <v>20388</v>
      </c>
      <c r="C61" s="26">
        <v>999</v>
      </c>
      <c r="D61" s="26">
        <v>18464</v>
      </c>
      <c r="E61" s="26">
        <v>907</v>
      </c>
      <c r="F61" s="26">
        <v>18</v>
      </c>
    </row>
    <row r="62" spans="1:6" ht="15" customHeight="1" x14ac:dyDescent="0.3">
      <c r="A62" s="29" t="s">
        <v>30</v>
      </c>
      <c r="B62" s="35"/>
      <c r="C62" s="35"/>
      <c r="D62" s="35"/>
      <c r="E62" s="35"/>
      <c r="F62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65"/>
  <sheetViews>
    <sheetView showGridLines="0" workbookViewId="0">
      <selection activeCell="E10" sqref="E10"/>
    </sheetView>
  </sheetViews>
  <sheetFormatPr defaultColWidth="8.77734375" defaultRowHeight="14.4" customHeight="1" x14ac:dyDescent="0.3"/>
  <cols>
    <col min="1" max="1" width="32.88671875" style="41" customWidth="1"/>
    <col min="2" max="256" width="8.88671875" style="41" customWidth="1"/>
  </cols>
  <sheetData>
    <row r="1" spans="1:6" ht="15" customHeight="1" x14ac:dyDescent="0.3">
      <c r="A1" s="25" t="s">
        <v>306</v>
      </c>
      <c r="B1" s="26"/>
      <c r="C1" s="26"/>
      <c r="D1" s="26"/>
      <c r="E1" s="26"/>
      <c r="F1" s="26"/>
    </row>
    <row r="2" spans="1:6" ht="15" customHeight="1" x14ac:dyDescent="0.3">
      <c r="A2" s="27" t="s">
        <v>307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308</v>
      </c>
      <c r="B3" s="30">
        <f>SUM(C3:F3)</f>
        <v>32522</v>
      </c>
      <c r="C3" s="30">
        <f>C4+C14</f>
        <v>1545</v>
      </c>
      <c r="D3" s="30">
        <f>D4+D14</f>
        <v>29543</v>
      </c>
      <c r="E3" s="30">
        <f>E4+E14</f>
        <v>1413</v>
      </c>
      <c r="F3" s="30">
        <f>F4+F14</f>
        <v>21</v>
      </c>
    </row>
    <row r="4" spans="1:6" ht="15" customHeight="1" x14ac:dyDescent="0.3">
      <c r="A4" s="31" t="s">
        <v>309</v>
      </c>
      <c r="B4" s="32">
        <f>SUM(C4:F4)</f>
        <v>26589</v>
      </c>
      <c r="C4" s="32">
        <f>C6+C7</f>
        <v>1134</v>
      </c>
      <c r="D4" s="32">
        <f>D6+D7</f>
        <v>24351</v>
      </c>
      <c r="E4" s="32">
        <f>E6+E7</f>
        <v>1094</v>
      </c>
      <c r="F4" s="32">
        <f>F6+F7</f>
        <v>10</v>
      </c>
    </row>
    <row r="5" spans="1:6" ht="15" customHeight="1" x14ac:dyDescent="0.3">
      <c r="A5" s="31" t="s">
        <v>310</v>
      </c>
      <c r="B5" s="55">
        <f>B4*100/B3</f>
        <v>81.756964516327415</v>
      </c>
      <c r="C5" s="55">
        <f>C4*100/C3</f>
        <v>73.398058252427191</v>
      </c>
      <c r="D5" s="55">
        <f>D4*100/D3</f>
        <v>82.425616897403785</v>
      </c>
      <c r="E5" s="55">
        <f>E4*100/E3</f>
        <v>77.423920736022652</v>
      </c>
      <c r="F5" s="55">
        <f>F4*100/F3</f>
        <v>47.61904761904762</v>
      </c>
    </row>
    <row r="6" spans="1:6" ht="15" customHeight="1" x14ac:dyDescent="0.3">
      <c r="A6" s="31" t="s">
        <v>311</v>
      </c>
      <c r="B6" s="32">
        <f t="shared" ref="B6:B12" si="0">SUM(C6:F6)</f>
        <v>8</v>
      </c>
      <c r="C6" s="33">
        <v>0</v>
      </c>
      <c r="D6" s="33">
        <v>8</v>
      </c>
      <c r="E6" s="33">
        <v>0</v>
      </c>
      <c r="F6" s="33">
        <v>0</v>
      </c>
    </row>
    <row r="7" spans="1:6" ht="15" customHeight="1" x14ac:dyDescent="0.3">
      <c r="A7" s="31" t="s">
        <v>312</v>
      </c>
      <c r="B7" s="32">
        <f t="shared" si="0"/>
        <v>26581</v>
      </c>
      <c r="C7" s="32">
        <f>C8+C12</f>
        <v>1134</v>
      </c>
      <c r="D7" s="32">
        <f>D8+D12</f>
        <v>24343</v>
      </c>
      <c r="E7" s="32">
        <f>E8+E12</f>
        <v>1094</v>
      </c>
      <c r="F7" s="32">
        <f>F8+F12</f>
        <v>10</v>
      </c>
    </row>
    <row r="8" spans="1:6" ht="15" customHeight="1" x14ac:dyDescent="0.3">
      <c r="A8" s="31" t="s">
        <v>313</v>
      </c>
      <c r="B8" s="32">
        <f t="shared" si="0"/>
        <v>25965</v>
      </c>
      <c r="C8" s="33">
        <v>1108</v>
      </c>
      <c r="D8" s="33">
        <v>23807</v>
      </c>
      <c r="E8" s="33">
        <v>1047</v>
      </c>
      <c r="F8" s="33">
        <v>3</v>
      </c>
    </row>
    <row r="9" spans="1:6" ht="15" customHeight="1" x14ac:dyDescent="0.3">
      <c r="A9" s="31" t="s">
        <v>314</v>
      </c>
      <c r="B9" s="32">
        <f t="shared" si="0"/>
        <v>404</v>
      </c>
      <c r="C9" s="33">
        <v>49</v>
      </c>
      <c r="D9" s="33">
        <v>334</v>
      </c>
      <c r="E9" s="33">
        <v>20</v>
      </c>
      <c r="F9" s="33">
        <v>1</v>
      </c>
    </row>
    <row r="10" spans="1:6" ht="15" customHeight="1" x14ac:dyDescent="0.3">
      <c r="A10" s="31" t="s">
        <v>315</v>
      </c>
      <c r="B10" s="32">
        <f t="shared" si="0"/>
        <v>25548</v>
      </c>
      <c r="C10" s="33">
        <v>1104</v>
      </c>
      <c r="D10" s="33">
        <v>23401</v>
      </c>
      <c r="E10" s="33">
        <v>1040</v>
      </c>
      <c r="F10" s="33">
        <v>3</v>
      </c>
    </row>
    <row r="11" spans="1:6" ht="15" customHeight="1" x14ac:dyDescent="0.3">
      <c r="A11" s="31" t="s">
        <v>316</v>
      </c>
      <c r="B11" s="32">
        <f t="shared" si="0"/>
        <v>24573</v>
      </c>
      <c r="C11" s="33">
        <v>1054</v>
      </c>
      <c r="D11" s="33">
        <v>22543</v>
      </c>
      <c r="E11" s="33">
        <v>973</v>
      </c>
      <c r="F11" s="33">
        <v>3</v>
      </c>
    </row>
    <row r="12" spans="1:6" ht="15" customHeight="1" x14ac:dyDescent="0.3">
      <c r="A12" s="31" t="s">
        <v>317</v>
      </c>
      <c r="B12" s="32">
        <f t="shared" si="0"/>
        <v>616</v>
      </c>
      <c r="C12" s="33">
        <v>26</v>
      </c>
      <c r="D12" s="33">
        <v>536</v>
      </c>
      <c r="E12" s="33">
        <v>47</v>
      </c>
      <c r="F12" s="33">
        <v>7</v>
      </c>
    </row>
    <row r="13" spans="1:6" ht="15" customHeight="1" x14ac:dyDescent="0.3">
      <c r="A13" s="31" t="s">
        <v>318</v>
      </c>
      <c r="B13" s="55">
        <f>B12*100/B7</f>
        <v>2.3174447913923477</v>
      </c>
      <c r="C13" s="55">
        <f>C12*100/C7</f>
        <v>2.2927689594356262</v>
      </c>
      <c r="D13" s="55">
        <v>2.2000000000000002</v>
      </c>
      <c r="E13" s="55">
        <f>E12*100/E7</f>
        <v>4.296160877513711</v>
      </c>
      <c r="F13" s="55">
        <f>F12*100/F7</f>
        <v>70</v>
      </c>
    </row>
    <row r="14" spans="1:6" ht="15" customHeight="1" x14ac:dyDescent="0.3">
      <c r="A14" s="31" t="s">
        <v>319</v>
      </c>
      <c r="B14" s="32">
        <f>SUM(C14:F14)</f>
        <v>5933</v>
      </c>
      <c r="C14" s="33">
        <v>411</v>
      </c>
      <c r="D14" s="33">
        <v>5192</v>
      </c>
      <c r="E14" s="33">
        <v>319</v>
      </c>
      <c r="F14" s="33">
        <v>11</v>
      </c>
    </row>
    <row r="15" spans="1:6" ht="15" customHeight="1" x14ac:dyDescent="0.3">
      <c r="A15" s="31" t="s">
        <v>320</v>
      </c>
      <c r="B15" s="32">
        <f>SUM(C15:F15)</f>
        <v>185</v>
      </c>
      <c r="C15" s="33">
        <v>18</v>
      </c>
      <c r="D15" s="33">
        <v>155</v>
      </c>
      <c r="E15" s="33">
        <v>12</v>
      </c>
      <c r="F15" s="33">
        <v>0</v>
      </c>
    </row>
    <row r="16" spans="1:6" ht="15" customHeight="1" x14ac:dyDescent="0.3">
      <c r="A16" s="33"/>
      <c r="B16" s="33"/>
      <c r="C16" s="33"/>
      <c r="D16" s="33"/>
      <c r="E16" s="33"/>
      <c r="F16" s="33"/>
    </row>
    <row r="17" spans="1:6" ht="15" customHeight="1" x14ac:dyDescent="0.3">
      <c r="A17" s="31" t="s">
        <v>321</v>
      </c>
      <c r="B17" s="32">
        <f t="shared" ref="B17:F18" si="1">B3-B31</f>
        <v>17266</v>
      </c>
      <c r="C17" s="32">
        <f t="shared" si="1"/>
        <v>899</v>
      </c>
      <c r="D17" s="32">
        <f t="shared" si="1"/>
        <v>15506</v>
      </c>
      <c r="E17" s="32">
        <f t="shared" si="1"/>
        <v>851</v>
      </c>
      <c r="F17" s="32">
        <f t="shared" si="1"/>
        <v>10</v>
      </c>
    </row>
    <row r="18" spans="1:6" ht="15" customHeight="1" x14ac:dyDescent="0.3">
      <c r="A18" s="31" t="s">
        <v>309</v>
      </c>
      <c r="B18" s="32">
        <f t="shared" si="1"/>
        <v>15096</v>
      </c>
      <c r="C18" s="32">
        <f t="shared" si="1"/>
        <v>742</v>
      </c>
      <c r="D18" s="32">
        <f t="shared" si="1"/>
        <v>13613</v>
      </c>
      <c r="E18" s="32">
        <f t="shared" si="1"/>
        <v>737</v>
      </c>
      <c r="F18" s="32">
        <f t="shared" si="1"/>
        <v>4</v>
      </c>
    </row>
    <row r="19" spans="1:6" ht="15" customHeight="1" x14ac:dyDescent="0.3">
      <c r="A19" s="31" t="s">
        <v>310</v>
      </c>
      <c r="B19" s="55">
        <f>B18*100/B17</f>
        <v>87.43194717942778</v>
      </c>
      <c r="C19" s="55">
        <f>C18*100/C17</f>
        <v>82.536151279199103</v>
      </c>
      <c r="D19" s="55">
        <f>D18*100/D17</f>
        <v>87.79182252031471</v>
      </c>
      <c r="E19" s="55">
        <f>E18*100/E17</f>
        <v>86.60399529964748</v>
      </c>
      <c r="F19" s="55">
        <f>F18*100/F17</f>
        <v>40</v>
      </c>
    </row>
    <row r="20" spans="1:6" ht="15" customHeight="1" x14ac:dyDescent="0.3">
      <c r="A20" s="31" t="s">
        <v>311</v>
      </c>
      <c r="B20" s="32">
        <f t="shared" ref="B20:F26" si="2">B6-B34</f>
        <v>6</v>
      </c>
      <c r="C20" s="32">
        <f t="shared" si="2"/>
        <v>0</v>
      </c>
      <c r="D20" s="32">
        <f t="shared" si="2"/>
        <v>6</v>
      </c>
      <c r="E20" s="32">
        <f t="shared" si="2"/>
        <v>0</v>
      </c>
      <c r="F20" s="32">
        <f t="shared" si="2"/>
        <v>0</v>
      </c>
    </row>
    <row r="21" spans="1:6" ht="15" customHeight="1" x14ac:dyDescent="0.3">
      <c r="A21" s="31" t="s">
        <v>312</v>
      </c>
      <c r="B21" s="32">
        <f t="shared" si="2"/>
        <v>15090</v>
      </c>
      <c r="C21" s="32">
        <f t="shared" si="2"/>
        <v>742</v>
      </c>
      <c r="D21" s="32">
        <f t="shared" si="2"/>
        <v>13607</v>
      </c>
      <c r="E21" s="32">
        <f t="shared" si="2"/>
        <v>737</v>
      </c>
      <c r="F21" s="32">
        <f t="shared" si="2"/>
        <v>4</v>
      </c>
    </row>
    <row r="22" spans="1:6" ht="15" customHeight="1" x14ac:dyDescent="0.3">
      <c r="A22" s="31" t="s">
        <v>313</v>
      </c>
      <c r="B22" s="32">
        <f t="shared" si="2"/>
        <v>14782</v>
      </c>
      <c r="C22" s="32">
        <f t="shared" si="2"/>
        <v>727</v>
      </c>
      <c r="D22" s="32">
        <f t="shared" si="2"/>
        <v>13341</v>
      </c>
      <c r="E22" s="32">
        <f t="shared" si="2"/>
        <v>713</v>
      </c>
      <c r="F22" s="32">
        <f t="shared" si="2"/>
        <v>1</v>
      </c>
    </row>
    <row r="23" spans="1:6" ht="15" customHeight="1" x14ac:dyDescent="0.3">
      <c r="A23" s="31" t="s">
        <v>314</v>
      </c>
      <c r="B23" s="32">
        <f t="shared" si="2"/>
        <v>270</v>
      </c>
      <c r="C23" s="32">
        <f t="shared" si="2"/>
        <v>34</v>
      </c>
      <c r="D23" s="32">
        <f t="shared" si="2"/>
        <v>220</v>
      </c>
      <c r="E23" s="32">
        <f t="shared" si="2"/>
        <v>16</v>
      </c>
      <c r="F23" s="32">
        <f t="shared" si="2"/>
        <v>0</v>
      </c>
    </row>
    <row r="24" spans="1:6" ht="15" customHeight="1" x14ac:dyDescent="0.3">
      <c r="A24" s="31" t="s">
        <v>315</v>
      </c>
      <c r="B24" s="32">
        <f t="shared" si="2"/>
        <v>14314</v>
      </c>
      <c r="C24" s="32">
        <f t="shared" si="2"/>
        <v>726</v>
      </c>
      <c r="D24" s="32">
        <f t="shared" si="2"/>
        <v>12877</v>
      </c>
      <c r="E24" s="32">
        <f t="shared" si="2"/>
        <v>710</v>
      </c>
      <c r="F24" s="32">
        <f t="shared" si="2"/>
        <v>1</v>
      </c>
    </row>
    <row r="25" spans="1:6" ht="15" customHeight="1" x14ac:dyDescent="0.3">
      <c r="A25" s="31" t="s">
        <v>316</v>
      </c>
      <c r="B25" s="32">
        <f t="shared" si="2"/>
        <v>14047</v>
      </c>
      <c r="C25" s="32">
        <f t="shared" si="2"/>
        <v>707</v>
      </c>
      <c r="D25" s="32">
        <f t="shared" si="2"/>
        <v>12680</v>
      </c>
      <c r="E25" s="32">
        <f t="shared" si="2"/>
        <v>659</v>
      </c>
      <c r="F25" s="32">
        <f t="shared" si="2"/>
        <v>1</v>
      </c>
    </row>
    <row r="26" spans="1:6" ht="15" customHeight="1" x14ac:dyDescent="0.3">
      <c r="A26" s="31" t="s">
        <v>317</v>
      </c>
      <c r="B26" s="32">
        <f t="shared" si="2"/>
        <v>308</v>
      </c>
      <c r="C26" s="32">
        <f t="shared" si="2"/>
        <v>15</v>
      </c>
      <c r="D26" s="32">
        <f t="shared" si="2"/>
        <v>266</v>
      </c>
      <c r="E26" s="32">
        <f t="shared" si="2"/>
        <v>24</v>
      </c>
      <c r="F26" s="32">
        <f t="shared" si="2"/>
        <v>3</v>
      </c>
    </row>
    <row r="27" spans="1:6" ht="15" customHeight="1" x14ac:dyDescent="0.3">
      <c r="A27" s="31" t="s">
        <v>318</v>
      </c>
      <c r="B27" s="55">
        <f>B26*100/B21</f>
        <v>2.0410868124585817</v>
      </c>
      <c r="C27" s="55">
        <f>C26*100/C21</f>
        <v>2.0215633423180592</v>
      </c>
      <c r="D27" s="55">
        <f>D26*100/D21</f>
        <v>1.9548761666789152</v>
      </c>
      <c r="E27" s="55">
        <f>E26*100/E21</f>
        <v>3.2564450474898234</v>
      </c>
      <c r="F27" s="55">
        <f>F26*100/F21</f>
        <v>75</v>
      </c>
    </row>
    <row r="28" spans="1:6" ht="15" customHeight="1" x14ac:dyDescent="0.3">
      <c r="A28" s="31" t="s">
        <v>319</v>
      </c>
      <c r="B28" s="32">
        <f t="shared" ref="B28:F29" si="3">B14-B42</f>
        <v>2170</v>
      </c>
      <c r="C28" s="32">
        <f t="shared" si="3"/>
        <v>157</v>
      </c>
      <c r="D28" s="32">
        <f t="shared" si="3"/>
        <v>1893</v>
      </c>
      <c r="E28" s="32">
        <f t="shared" si="3"/>
        <v>114</v>
      </c>
      <c r="F28" s="32">
        <f t="shared" si="3"/>
        <v>6</v>
      </c>
    </row>
    <row r="29" spans="1:6" ht="15" customHeight="1" x14ac:dyDescent="0.3">
      <c r="A29" s="31" t="s">
        <v>320</v>
      </c>
      <c r="B29" s="32">
        <f t="shared" si="3"/>
        <v>95</v>
      </c>
      <c r="C29" s="32">
        <f t="shared" si="3"/>
        <v>10</v>
      </c>
      <c r="D29" s="32">
        <f t="shared" si="3"/>
        <v>75</v>
      </c>
      <c r="E29" s="32">
        <f t="shared" si="3"/>
        <v>10</v>
      </c>
      <c r="F29" s="32">
        <f t="shared" si="3"/>
        <v>0</v>
      </c>
    </row>
    <row r="30" spans="1:6" ht="15" customHeight="1" x14ac:dyDescent="0.3">
      <c r="A30" s="33"/>
      <c r="B30" s="33"/>
      <c r="C30" s="33"/>
      <c r="D30" s="33"/>
      <c r="E30" s="33"/>
      <c r="F30" s="33"/>
    </row>
    <row r="31" spans="1:6" ht="15" customHeight="1" x14ac:dyDescent="0.3">
      <c r="A31" s="31" t="s">
        <v>322</v>
      </c>
      <c r="B31" s="32">
        <f>SUM(C31:F31)</f>
        <v>15256</v>
      </c>
      <c r="C31" s="32">
        <f>C32+C42</f>
        <v>646</v>
      </c>
      <c r="D31" s="32">
        <f>D32+D42</f>
        <v>14037</v>
      </c>
      <c r="E31" s="32">
        <f>E32+E42</f>
        <v>562</v>
      </c>
      <c r="F31" s="32">
        <f>F32+F42</f>
        <v>11</v>
      </c>
    </row>
    <row r="32" spans="1:6" ht="15" customHeight="1" x14ac:dyDescent="0.3">
      <c r="A32" s="31" t="s">
        <v>309</v>
      </c>
      <c r="B32" s="32">
        <f>SUM(C32:F32)</f>
        <v>11493</v>
      </c>
      <c r="C32" s="32">
        <f>C34+C35</f>
        <v>392</v>
      </c>
      <c r="D32" s="32">
        <f>D34+D35</f>
        <v>10738</v>
      </c>
      <c r="E32" s="32">
        <f>E34+E35</f>
        <v>357</v>
      </c>
      <c r="F32" s="32">
        <f>F34+F35</f>
        <v>6</v>
      </c>
    </row>
    <row r="33" spans="1:6" ht="15" customHeight="1" x14ac:dyDescent="0.3">
      <c r="A33" s="31" t="s">
        <v>310</v>
      </c>
      <c r="B33" s="55">
        <f>B32*100/B31</f>
        <v>75.334294703723131</v>
      </c>
      <c r="C33" s="55">
        <f>C32*100/C31</f>
        <v>60.681114551083589</v>
      </c>
      <c r="D33" s="55">
        <f>D32*100/D31</f>
        <v>76.497827171047945</v>
      </c>
      <c r="E33" s="55">
        <f>E32*100/E31</f>
        <v>63.523131672597863</v>
      </c>
      <c r="F33" s="55">
        <f>F32*100/F31</f>
        <v>54.545454545454547</v>
      </c>
    </row>
    <row r="34" spans="1:6" ht="15" customHeight="1" x14ac:dyDescent="0.3">
      <c r="A34" s="31" t="s">
        <v>311</v>
      </c>
      <c r="B34" s="32">
        <f t="shared" ref="B34:B40" si="4">SUM(C34:F34)</f>
        <v>2</v>
      </c>
      <c r="C34" s="33"/>
      <c r="D34" s="33">
        <v>2</v>
      </c>
      <c r="E34" s="33"/>
      <c r="F34" s="33"/>
    </row>
    <row r="35" spans="1:6" ht="15" customHeight="1" x14ac:dyDescent="0.3">
      <c r="A35" s="31" t="s">
        <v>312</v>
      </c>
      <c r="B35" s="32">
        <f t="shared" si="4"/>
        <v>11491</v>
      </c>
      <c r="C35" s="32">
        <f>C36+C40</f>
        <v>392</v>
      </c>
      <c r="D35" s="32">
        <f>D36+D40</f>
        <v>10736</v>
      </c>
      <c r="E35" s="32">
        <f>E36+E40</f>
        <v>357</v>
      </c>
      <c r="F35" s="32">
        <f>F36+F40</f>
        <v>6</v>
      </c>
    </row>
    <row r="36" spans="1:6" ht="15" customHeight="1" x14ac:dyDescent="0.3">
      <c r="A36" s="31" t="s">
        <v>313</v>
      </c>
      <c r="B36" s="32">
        <f t="shared" si="4"/>
        <v>11183</v>
      </c>
      <c r="C36" s="33">
        <v>381</v>
      </c>
      <c r="D36" s="33">
        <v>10466</v>
      </c>
      <c r="E36" s="33">
        <v>334</v>
      </c>
      <c r="F36" s="33">
        <v>2</v>
      </c>
    </row>
    <row r="37" spans="1:6" ht="15" customHeight="1" x14ac:dyDescent="0.3">
      <c r="A37" s="31" t="s">
        <v>314</v>
      </c>
      <c r="B37" s="32">
        <f t="shared" si="4"/>
        <v>134</v>
      </c>
      <c r="C37" s="33">
        <v>15</v>
      </c>
      <c r="D37" s="33">
        <v>114</v>
      </c>
      <c r="E37" s="33">
        <v>4</v>
      </c>
      <c r="F37" s="33">
        <v>1</v>
      </c>
    </row>
    <row r="38" spans="1:6" ht="15" customHeight="1" x14ac:dyDescent="0.3">
      <c r="A38" s="31" t="s">
        <v>315</v>
      </c>
      <c r="B38" s="32">
        <f t="shared" si="4"/>
        <v>11234</v>
      </c>
      <c r="C38" s="33">
        <v>378</v>
      </c>
      <c r="D38" s="33">
        <v>10524</v>
      </c>
      <c r="E38" s="33">
        <v>330</v>
      </c>
      <c r="F38" s="33">
        <v>2</v>
      </c>
    </row>
    <row r="39" spans="1:6" ht="15" customHeight="1" x14ac:dyDescent="0.3">
      <c r="A39" s="31" t="s">
        <v>316</v>
      </c>
      <c r="B39" s="32">
        <f t="shared" si="4"/>
        <v>10526</v>
      </c>
      <c r="C39" s="33">
        <v>347</v>
      </c>
      <c r="D39" s="33">
        <v>9863</v>
      </c>
      <c r="E39" s="33">
        <v>314</v>
      </c>
      <c r="F39" s="33">
        <v>2</v>
      </c>
    </row>
    <row r="40" spans="1:6" ht="15" customHeight="1" x14ac:dyDescent="0.3">
      <c r="A40" s="31" t="s">
        <v>317</v>
      </c>
      <c r="B40" s="32">
        <f t="shared" si="4"/>
        <v>308</v>
      </c>
      <c r="C40" s="33">
        <v>11</v>
      </c>
      <c r="D40" s="33">
        <v>270</v>
      </c>
      <c r="E40" s="33">
        <v>23</v>
      </c>
      <c r="F40" s="33">
        <v>4</v>
      </c>
    </row>
    <row r="41" spans="1:6" ht="15" customHeight="1" x14ac:dyDescent="0.3">
      <c r="A41" s="31" t="s">
        <v>318</v>
      </c>
      <c r="B41" s="55">
        <f>B40*100/B35</f>
        <v>2.6803585414672351</v>
      </c>
      <c r="C41" s="55">
        <f>C40*100/C35</f>
        <v>2.806122448979592</v>
      </c>
      <c r="D41" s="55">
        <f>D40*100/D35</f>
        <v>2.514903129657228</v>
      </c>
      <c r="E41" s="55">
        <f>E40*100/E35</f>
        <v>6.4425770308123251</v>
      </c>
      <c r="F41" s="55">
        <f>F40*100/F35</f>
        <v>66.666666666666671</v>
      </c>
    </row>
    <row r="42" spans="1:6" ht="15" customHeight="1" x14ac:dyDescent="0.3">
      <c r="A42" s="31" t="s">
        <v>319</v>
      </c>
      <c r="B42" s="32">
        <f>SUM(C42:F42)</f>
        <v>3763</v>
      </c>
      <c r="C42" s="33">
        <v>254</v>
      </c>
      <c r="D42" s="33">
        <v>3299</v>
      </c>
      <c r="E42" s="33">
        <v>205</v>
      </c>
      <c r="F42" s="33">
        <v>5</v>
      </c>
    </row>
    <row r="43" spans="1:6" ht="15" customHeight="1" x14ac:dyDescent="0.3">
      <c r="A43" s="31" t="s">
        <v>320</v>
      </c>
      <c r="B43" s="32">
        <f>SUM(C43:F43)</f>
        <v>90</v>
      </c>
      <c r="C43" s="33">
        <v>8</v>
      </c>
      <c r="D43" s="33">
        <v>80</v>
      </c>
      <c r="E43" s="33">
        <v>2</v>
      </c>
      <c r="F43" s="33">
        <v>0</v>
      </c>
    </row>
    <row r="44" spans="1:6" ht="15" customHeight="1" x14ac:dyDescent="0.3">
      <c r="A44" s="33"/>
      <c r="B44" s="33"/>
      <c r="C44" s="33"/>
      <c r="D44" s="33"/>
      <c r="E44" s="33"/>
      <c r="F44" s="33"/>
    </row>
    <row r="45" spans="1:6" ht="15" customHeight="1" x14ac:dyDescent="0.3">
      <c r="A45" s="31" t="s">
        <v>323</v>
      </c>
      <c r="B45" s="32">
        <f>SUM(C45:F45)</f>
        <v>2414</v>
      </c>
      <c r="C45" s="33">
        <v>146</v>
      </c>
      <c r="D45" s="33">
        <v>2138</v>
      </c>
      <c r="E45" s="33">
        <v>127</v>
      </c>
      <c r="F45" s="33">
        <v>3</v>
      </c>
    </row>
    <row r="46" spans="1:6" ht="15" customHeight="1" x14ac:dyDescent="0.3">
      <c r="A46" s="31" t="s">
        <v>324</v>
      </c>
      <c r="B46" s="32">
        <f>SUM(C46:F46)</f>
        <v>1452</v>
      </c>
      <c r="C46" s="33">
        <v>77</v>
      </c>
      <c r="D46" s="33">
        <v>1306</v>
      </c>
      <c r="E46" s="33">
        <v>67</v>
      </c>
      <c r="F46" s="33">
        <v>2</v>
      </c>
    </row>
    <row r="47" spans="1:6" ht="15" customHeight="1" x14ac:dyDescent="0.3">
      <c r="A47" s="31" t="s">
        <v>325</v>
      </c>
      <c r="B47" s="32">
        <f>SUM(C47:F47)</f>
        <v>1500</v>
      </c>
      <c r="C47" s="33">
        <v>87</v>
      </c>
      <c r="D47" s="33">
        <v>1344</v>
      </c>
      <c r="E47" s="33">
        <v>68</v>
      </c>
      <c r="F47" s="33">
        <v>1</v>
      </c>
    </row>
    <row r="48" spans="1:6" ht="15" customHeight="1" x14ac:dyDescent="0.3">
      <c r="A48" s="31" t="s">
        <v>324</v>
      </c>
      <c r="B48" s="32">
        <f>SUM(C48:F48)</f>
        <v>897</v>
      </c>
      <c r="C48" s="33">
        <v>47</v>
      </c>
      <c r="D48" s="33">
        <v>809</v>
      </c>
      <c r="E48" s="33">
        <v>41</v>
      </c>
      <c r="F48" s="33">
        <v>0</v>
      </c>
    </row>
    <row r="49" spans="1:6" ht="15" customHeight="1" x14ac:dyDescent="0.3">
      <c r="A49" s="33"/>
      <c r="B49" s="33"/>
      <c r="C49" s="33"/>
      <c r="D49" s="33"/>
      <c r="E49" s="33"/>
      <c r="F49" s="33"/>
    </row>
    <row r="50" spans="1:6" ht="15" customHeight="1" x14ac:dyDescent="0.3">
      <c r="A50" s="31" t="s">
        <v>326</v>
      </c>
      <c r="B50" s="32">
        <f>SUM(C50:F50)</f>
        <v>3076</v>
      </c>
      <c r="C50" s="33">
        <v>218</v>
      </c>
      <c r="D50" s="33">
        <v>2678</v>
      </c>
      <c r="E50" s="33">
        <v>172</v>
      </c>
      <c r="F50" s="33">
        <v>8</v>
      </c>
    </row>
    <row r="51" spans="1:6" ht="15" customHeight="1" x14ac:dyDescent="0.3">
      <c r="A51" s="31" t="s">
        <v>327</v>
      </c>
      <c r="B51" s="32">
        <f>SUM(C51:F51)</f>
        <v>1638</v>
      </c>
      <c r="C51" s="33">
        <v>115</v>
      </c>
      <c r="D51" s="33">
        <v>1444</v>
      </c>
      <c r="E51" s="33">
        <v>76</v>
      </c>
      <c r="F51" s="33">
        <v>3</v>
      </c>
    </row>
    <row r="52" spans="1:6" ht="15" customHeight="1" x14ac:dyDescent="0.3">
      <c r="A52" s="31" t="s">
        <v>328</v>
      </c>
      <c r="B52" s="32">
        <f>SUM(C52:F52)</f>
        <v>1195</v>
      </c>
      <c r="C52" s="33">
        <v>75</v>
      </c>
      <c r="D52" s="33">
        <v>1012</v>
      </c>
      <c r="E52" s="33">
        <v>108</v>
      </c>
      <c r="F52" s="33">
        <v>0</v>
      </c>
    </row>
    <row r="53" spans="1:6" ht="15" customHeight="1" x14ac:dyDescent="0.3">
      <c r="A53" s="31" t="s">
        <v>329</v>
      </c>
      <c r="B53" s="32">
        <f>SUM(C53:F53)</f>
        <v>874</v>
      </c>
      <c r="C53" s="33">
        <v>52</v>
      </c>
      <c r="D53" s="33">
        <v>740</v>
      </c>
      <c r="E53" s="33">
        <v>82</v>
      </c>
      <c r="F53" s="33">
        <v>0</v>
      </c>
    </row>
    <row r="54" spans="1:6" ht="15" customHeight="1" x14ac:dyDescent="0.3">
      <c r="A54" s="33"/>
      <c r="B54" s="33"/>
      <c r="C54" s="33"/>
      <c r="D54" s="33"/>
      <c r="E54" s="33"/>
      <c r="F54" s="33"/>
    </row>
    <row r="55" spans="1:6" ht="15" customHeight="1" x14ac:dyDescent="0.3">
      <c r="A55" s="31" t="s">
        <v>330</v>
      </c>
      <c r="B55" s="32">
        <f t="shared" ref="B55:B64" si="5">SUM(C55:F55)</f>
        <v>2265</v>
      </c>
      <c r="C55" s="33">
        <v>121</v>
      </c>
      <c r="D55" s="33">
        <v>2047</v>
      </c>
      <c r="E55" s="33">
        <v>94</v>
      </c>
      <c r="F55" s="33">
        <v>3</v>
      </c>
    </row>
    <row r="56" spans="1:6" ht="15" customHeight="1" x14ac:dyDescent="0.3">
      <c r="A56" s="31" t="s">
        <v>331</v>
      </c>
      <c r="B56" s="32">
        <f t="shared" si="5"/>
        <v>169</v>
      </c>
      <c r="C56" s="33">
        <v>36</v>
      </c>
      <c r="D56" s="33">
        <v>98</v>
      </c>
      <c r="E56" s="33">
        <v>32</v>
      </c>
      <c r="F56" s="33">
        <v>3</v>
      </c>
    </row>
    <row r="57" spans="1:6" ht="15" customHeight="1" x14ac:dyDescent="0.3">
      <c r="A57" s="31" t="s">
        <v>332</v>
      </c>
      <c r="B57" s="32">
        <f t="shared" si="5"/>
        <v>414</v>
      </c>
      <c r="C57" s="33">
        <v>24</v>
      </c>
      <c r="D57" s="33">
        <v>374</v>
      </c>
      <c r="E57" s="33">
        <v>16</v>
      </c>
      <c r="F57" s="33">
        <v>0</v>
      </c>
    </row>
    <row r="58" spans="1:6" ht="15" customHeight="1" x14ac:dyDescent="0.3">
      <c r="A58" s="31" t="s">
        <v>333</v>
      </c>
      <c r="B58" s="32">
        <f t="shared" si="5"/>
        <v>307</v>
      </c>
      <c r="C58" s="33">
        <v>16</v>
      </c>
      <c r="D58" s="33">
        <v>278</v>
      </c>
      <c r="E58" s="33">
        <v>13</v>
      </c>
      <c r="F58" s="33">
        <v>0</v>
      </c>
    </row>
    <row r="59" spans="1:6" ht="15" customHeight="1" x14ac:dyDescent="0.3">
      <c r="A59" s="31" t="s">
        <v>334</v>
      </c>
      <c r="B59" s="32">
        <f t="shared" si="5"/>
        <v>17</v>
      </c>
      <c r="C59" s="33">
        <v>2</v>
      </c>
      <c r="D59" s="33">
        <v>15</v>
      </c>
      <c r="E59" s="33">
        <v>0</v>
      </c>
      <c r="F59" s="33">
        <v>0</v>
      </c>
    </row>
    <row r="60" spans="1:6" ht="15" customHeight="1" x14ac:dyDescent="0.3">
      <c r="A60" s="31" t="s">
        <v>335</v>
      </c>
      <c r="B60" s="32">
        <f t="shared" si="5"/>
        <v>90</v>
      </c>
      <c r="C60" s="33">
        <v>6</v>
      </c>
      <c r="D60" s="33">
        <v>81</v>
      </c>
      <c r="E60" s="33">
        <v>3</v>
      </c>
      <c r="F60" s="33">
        <v>0</v>
      </c>
    </row>
    <row r="61" spans="1:6" ht="15" customHeight="1" x14ac:dyDescent="0.3">
      <c r="A61" s="31" t="s">
        <v>336</v>
      </c>
      <c r="B61" s="32">
        <f t="shared" si="5"/>
        <v>646</v>
      </c>
      <c r="C61" s="33">
        <v>12</v>
      </c>
      <c r="D61" s="33">
        <v>615</v>
      </c>
      <c r="E61" s="33">
        <v>16</v>
      </c>
      <c r="F61" s="33">
        <v>3</v>
      </c>
    </row>
    <row r="62" spans="1:6" ht="15" customHeight="1" x14ac:dyDescent="0.3">
      <c r="A62" s="31" t="s">
        <v>333</v>
      </c>
      <c r="B62" s="32">
        <f t="shared" si="5"/>
        <v>346</v>
      </c>
      <c r="C62" s="33">
        <v>3</v>
      </c>
      <c r="D62" s="33">
        <v>337</v>
      </c>
      <c r="E62" s="33">
        <v>6</v>
      </c>
      <c r="F62" s="33">
        <v>0</v>
      </c>
    </row>
    <row r="63" spans="1:6" ht="15" customHeight="1" x14ac:dyDescent="0.3">
      <c r="A63" s="31" t="s">
        <v>334</v>
      </c>
      <c r="B63" s="32">
        <f t="shared" si="5"/>
        <v>49</v>
      </c>
      <c r="C63" s="33">
        <v>0</v>
      </c>
      <c r="D63" s="33">
        <v>45</v>
      </c>
      <c r="E63" s="33">
        <v>3</v>
      </c>
      <c r="F63" s="33">
        <v>1</v>
      </c>
    </row>
    <row r="64" spans="1:6" ht="15" customHeight="1" x14ac:dyDescent="0.3">
      <c r="A64" s="25" t="s">
        <v>335</v>
      </c>
      <c r="B64" s="34">
        <f t="shared" si="5"/>
        <v>251</v>
      </c>
      <c r="C64" s="26">
        <v>9</v>
      </c>
      <c r="D64" s="26">
        <v>233</v>
      </c>
      <c r="E64" s="26">
        <v>7</v>
      </c>
      <c r="F64" s="26">
        <v>2</v>
      </c>
    </row>
    <row r="65" spans="1:6" ht="15" customHeight="1" x14ac:dyDescent="0.3">
      <c r="A65" s="29" t="s">
        <v>30</v>
      </c>
      <c r="B65" s="35"/>
      <c r="C65" s="35"/>
      <c r="D65" s="35"/>
      <c r="E65" s="35"/>
      <c r="F65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56"/>
  <sheetViews>
    <sheetView showGridLines="0" topLeftCell="A36" workbookViewId="0">
      <selection activeCell="D55" sqref="D55"/>
    </sheetView>
  </sheetViews>
  <sheetFormatPr defaultColWidth="8.77734375" defaultRowHeight="14.4" customHeight="1" x14ac:dyDescent="0.3"/>
  <cols>
    <col min="1" max="1" width="29.21875" style="42" customWidth="1"/>
    <col min="2" max="256" width="8.88671875" style="42" customWidth="1"/>
  </cols>
  <sheetData>
    <row r="1" spans="1:6" ht="15" customHeight="1" x14ac:dyDescent="0.3">
      <c r="A1" s="25" t="s">
        <v>337</v>
      </c>
      <c r="B1" s="26"/>
      <c r="C1" s="26"/>
      <c r="D1" s="26"/>
      <c r="E1" s="26"/>
      <c r="F1" s="26"/>
    </row>
    <row r="2" spans="1:6" ht="15" customHeight="1" x14ac:dyDescent="0.3">
      <c r="A2" s="27" t="s">
        <v>338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339</v>
      </c>
      <c r="B3" s="30">
        <f t="shared" ref="B3:B17" si="0">SUM(C3:F3)</f>
        <v>32522</v>
      </c>
      <c r="C3" s="30">
        <f>C4+C17</f>
        <v>1545</v>
      </c>
      <c r="D3" s="30">
        <f>D4+D17</f>
        <v>29543</v>
      </c>
      <c r="E3" s="30">
        <f>E4+E17</f>
        <v>1413</v>
      </c>
      <c r="F3" s="30">
        <v>21</v>
      </c>
    </row>
    <row r="4" spans="1:6" ht="15" customHeight="1" x14ac:dyDescent="0.3">
      <c r="A4" s="31" t="s">
        <v>340</v>
      </c>
      <c r="B4" s="32">
        <f t="shared" si="0"/>
        <v>26342</v>
      </c>
      <c r="C4" s="32">
        <f>SUM(C5:C9)</f>
        <v>1197</v>
      </c>
      <c r="D4" s="32">
        <f>SUM(D5:D9)</f>
        <v>24107</v>
      </c>
      <c r="E4" s="32">
        <f>SUM(E5:E9)</f>
        <v>1027</v>
      </c>
      <c r="F4" s="32">
        <v>11</v>
      </c>
    </row>
    <row r="5" spans="1:6" ht="15" customHeight="1" x14ac:dyDescent="0.3">
      <c r="A5" s="31" t="s">
        <v>341</v>
      </c>
      <c r="B5" s="32">
        <f t="shared" si="0"/>
        <v>17748</v>
      </c>
      <c r="C5" s="33">
        <v>621</v>
      </c>
      <c r="D5" s="33">
        <v>16683</v>
      </c>
      <c r="E5" s="33">
        <v>439</v>
      </c>
      <c r="F5" s="33">
        <v>5</v>
      </c>
    </row>
    <row r="6" spans="1:6" ht="15" customHeight="1" x14ac:dyDescent="0.3">
      <c r="A6" s="31" t="s">
        <v>342</v>
      </c>
      <c r="B6" s="32">
        <f t="shared" si="0"/>
        <v>3478</v>
      </c>
      <c r="C6" s="33">
        <v>276</v>
      </c>
      <c r="D6" s="33">
        <v>3078</v>
      </c>
      <c r="E6" s="33">
        <v>123</v>
      </c>
      <c r="F6" s="33">
        <v>1</v>
      </c>
    </row>
    <row r="7" spans="1:6" ht="15" customHeight="1" x14ac:dyDescent="0.3">
      <c r="A7" s="31" t="s">
        <v>343</v>
      </c>
      <c r="B7" s="32">
        <f t="shared" si="0"/>
        <v>1380</v>
      </c>
      <c r="C7" s="33">
        <v>94</v>
      </c>
      <c r="D7" s="33">
        <v>1167</v>
      </c>
      <c r="E7" s="33">
        <v>119</v>
      </c>
      <c r="F7" s="33">
        <v>0</v>
      </c>
    </row>
    <row r="8" spans="1:6" ht="15" customHeight="1" x14ac:dyDescent="0.3">
      <c r="A8" s="31" t="s">
        <v>344</v>
      </c>
      <c r="B8" s="32">
        <f t="shared" si="0"/>
        <v>2016</v>
      </c>
      <c r="C8" s="33">
        <v>107</v>
      </c>
      <c r="D8" s="33">
        <v>1777</v>
      </c>
      <c r="E8" s="33">
        <v>131</v>
      </c>
      <c r="F8" s="33">
        <v>1</v>
      </c>
    </row>
    <row r="9" spans="1:6" ht="15" customHeight="1" x14ac:dyDescent="0.3">
      <c r="A9" s="31" t="s">
        <v>345</v>
      </c>
      <c r="B9" s="32">
        <f t="shared" si="0"/>
        <v>1720</v>
      </c>
      <c r="C9" s="33">
        <v>99</v>
      </c>
      <c r="D9" s="33">
        <v>1402</v>
      </c>
      <c r="E9" s="33">
        <v>215</v>
      </c>
      <c r="F9" s="33">
        <v>4</v>
      </c>
    </row>
    <row r="10" spans="1:6" ht="15" customHeight="1" x14ac:dyDescent="0.3">
      <c r="A10" s="31" t="s">
        <v>346</v>
      </c>
      <c r="B10" s="32">
        <f t="shared" si="0"/>
        <v>25517</v>
      </c>
      <c r="C10" s="32">
        <v>1132</v>
      </c>
      <c r="D10" s="32">
        <f>SUM(D11:D15)</f>
        <v>23396</v>
      </c>
      <c r="E10" s="32">
        <f>SUM(E11:E15)</f>
        <v>978</v>
      </c>
      <c r="F10" s="32">
        <v>11</v>
      </c>
    </row>
    <row r="11" spans="1:6" ht="15" customHeight="1" x14ac:dyDescent="0.3">
      <c r="A11" s="31" t="s">
        <v>341</v>
      </c>
      <c r="B11" s="32">
        <f t="shared" si="0"/>
        <v>17355</v>
      </c>
      <c r="C11" s="33">
        <v>595</v>
      </c>
      <c r="D11" s="33">
        <v>16338</v>
      </c>
      <c r="E11" s="33">
        <v>417</v>
      </c>
      <c r="F11" s="33">
        <v>5</v>
      </c>
    </row>
    <row r="12" spans="1:6" ht="15" customHeight="1" x14ac:dyDescent="0.3">
      <c r="A12" s="31" t="s">
        <v>342</v>
      </c>
      <c r="B12" s="32">
        <f t="shared" si="0"/>
        <v>3369</v>
      </c>
      <c r="C12" s="33">
        <v>267</v>
      </c>
      <c r="D12" s="33">
        <v>2983</v>
      </c>
      <c r="E12" s="33">
        <v>118</v>
      </c>
      <c r="F12" s="33">
        <v>1</v>
      </c>
    </row>
    <row r="13" spans="1:6" ht="15" customHeight="1" x14ac:dyDescent="0.3">
      <c r="A13" s="31" t="s">
        <v>343</v>
      </c>
      <c r="B13" s="32">
        <f t="shared" si="0"/>
        <v>1311</v>
      </c>
      <c r="C13" s="33">
        <v>88</v>
      </c>
      <c r="D13" s="33">
        <v>1108</v>
      </c>
      <c r="E13" s="33">
        <v>115</v>
      </c>
      <c r="F13" s="33">
        <v>0</v>
      </c>
    </row>
    <row r="14" spans="1:6" ht="15" customHeight="1" x14ac:dyDescent="0.3">
      <c r="A14" s="31" t="s">
        <v>344</v>
      </c>
      <c r="B14" s="32">
        <f t="shared" si="0"/>
        <v>1901</v>
      </c>
      <c r="C14" s="33">
        <v>97</v>
      </c>
      <c r="D14" s="33">
        <v>1679</v>
      </c>
      <c r="E14" s="33">
        <v>124</v>
      </c>
      <c r="F14" s="33">
        <v>1</v>
      </c>
    </row>
    <row r="15" spans="1:6" ht="15" customHeight="1" x14ac:dyDescent="0.3">
      <c r="A15" s="31" t="s">
        <v>345</v>
      </c>
      <c r="B15" s="32">
        <f t="shared" si="0"/>
        <v>1581</v>
      </c>
      <c r="C15" s="33">
        <v>85</v>
      </c>
      <c r="D15" s="33">
        <v>1288</v>
      </c>
      <c r="E15" s="33">
        <v>204</v>
      </c>
      <c r="F15" s="33">
        <v>4</v>
      </c>
    </row>
    <row r="16" spans="1:6" ht="15" customHeight="1" x14ac:dyDescent="0.3">
      <c r="A16" s="31" t="s">
        <v>347</v>
      </c>
      <c r="B16" s="32">
        <f t="shared" si="0"/>
        <v>629</v>
      </c>
      <c r="C16" s="33">
        <v>50</v>
      </c>
      <c r="D16" s="33">
        <v>538</v>
      </c>
      <c r="E16" s="33">
        <v>41</v>
      </c>
      <c r="F16" s="33">
        <v>0</v>
      </c>
    </row>
    <row r="17" spans="1:6" ht="15" customHeight="1" x14ac:dyDescent="0.3">
      <c r="A17" s="31" t="s">
        <v>348</v>
      </c>
      <c r="B17" s="32">
        <f t="shared" si="0"/>
        <v>6180</v>
      </c>
      <c r="C17" s="33">
        <v>348</v>
      </c>
      <c r="D17" s="33">
        <v>5436</v>
      </c>
      <c r="E17" s="33">
        <v>386</v>
      </c>
      <c r="F17" s="33">
        <v>10</v>
      </c>
    </row>
    <row r="18" spans="1:6" ht="15" customHeight="1" x14ac:dyDescent="0.3">
      <c r="A18" s="33"/>
      <c r="B18" s="33"/>
      <c r="C18" s="33"/>
      <c r="D18" s="33"/>
      <c r="E18" s="33"/>
      <c r="F18" s="33"/>
    </row>
    <row r="19" spans="1:6" ht="15" customHeight="1" x14ac:dyDescent="0.3">
      <c r="A19" s="31" t="s">
        <v>349</v>
      </c>
      <c r="B19" s="32">
        <f t="shared" ref="B19:F33" si="1">B3-B35</f>
        <v>17266</v>
      </c>
      <c r="C19" s="32">
        <f t="shared" si="1"/>
        <v>899</v>
      </c>
      <c r="D19" s="32">
        <f t="shared" si="1"/>
        <v>15506</v>
      </c>
      <c r="E19" s="32">
        <f t="shared" si="1"/>
        <v>851</v>
      </c>
      <c r="F19" s="32">
        <f t="shared" si="1"/>
        <v>10</v>
      </c>
    </row>
    <row r="20" spans="1:6" ht="15" customHeight="1" x14ac:dyDescent="0.3">
      <c r="A20" s="31" t="s">
        <v>340</v>
      </c>
      <c r="B20" s="32">
        <f t="shared" si="1"/>
        <v>15032</v>
      </c>
      <c r="C20" s="32">
        <f t="shared" si="1"/>
        <v>774</v>
      </c>
      <c r="D20" s="32">
        <f t="shared" si="1"/>
        <v>13580</v>
      </c>
      <c r="E20" s="32">
        <f t="shared" si="1"/>
        <v>673</v>
      </c>
      <c r="F20" s="32">
        <f t="shared" si="1"/>
        <v>5</v>
      </c>
    </row>
    <row r="21" spans="1:6" ht="15" customHeight="1" x14ac:dyDescent="0.3">
      <c r="A21" s="31" t="s">
        <v>341</v>
      </c>
      <c r="B21" s="32">
        <f t="shared" si="1"/>
        <v>10473</v>
      </c>
      <c r="C21" s="32">
        <f t="shared" si="1"/>
        <v>429</v>
      </c>
      <c r="D21" s="32">
        <f t="shared" si="1"/>
        <v>9769</v>
      </c>
      <c r="E21" s="32">
        <f t="shared" si="1"/>
        <v>272</v>
      </c>
      <c r="F21" s="32">
        <f t="shared" si="1"/>
        <v>3</v>
      </c>
    </row>
    <row r="22" spans="1:6" ht="15" customHeight="1" x14ac:dyDescent="0.3">
      <c r="A22" s="31" t="s">
        <v>342</v>
      </c>
      <c r="B22" s="32">
        <f t="shared" si="1"/>
        <v>1732</v>
      </c>
      <c r="C22" s="32">
        <f t="shared" si="1"/>
        <v>183</v>
      </c>
      <c r="D22" s="32">
        <f t="shared" si="1"/>
        <v>1448</v>
      </c>
      <c r="E22" s="32">
        <f t="shared" si="1"/>
        <v>100</v>
      </c>
      <c r="F22" s="32">
        <f t="shared" si="1"/>
        <v>1</v>
      </c>
    </row>
    <row r="23" spans="1:6" ht="15" customHeight="1" x14ac:dyDescent="0.3">
      <c r="A23" s="31" t="s">
        <v>343</v>
      </c>
      <c r="B23" s="32">
        <f t="shared" si="1"/>
        <v>846</v>
      </c>
      <c r="C23" s="32">
        <f t="shared" si="1"/>
        <v>61</v>
      </c>
      <c r="D23" s="32">
        <f t="shared" si="1"/>
        <v>714</v>
      </c>
      <c r="E23" s="32">
        <f t="shared" si="1"/>
        <v>71</v>
      </c>
      <c r="F23" s="32">
        <f t="shared" si="1"/>
        <v>0</v>
      </c>
    </row>
    <row r="24" spans="1:6" ht="15" customHeight="1" x14ac:dyDescent="0.3">
      <c r="A24" s="31" t="s">
        <v>344</v>
      </c>
      <c r="B24" s="32">
        <f t="shared" si="1"/>
        <v>1080</v>
      </c>
      <c r="C24" s="32">
        <f t="shared" si="1"/>
        <v>54</v>
      </c>
      <c r="D24" s="32">
        <f t="shared" si="1"/>
        <v>945</v>
      </c>
      <c r="E24" s="32">
        <f t="shared" si="1"/>
        <v>81</v>
      </c>
      <c r="F24" s="32">
        <f t="shared" si="1"/>
        <v>0</v>
      </c>
    </row>
    <row r="25" spans="1:6" ht="15" customHeight="1" x14ac:dyDescent="0.3">
      <c r="A25" s="31" t="s">
        <v>345</v>
      </c>
      <c r="B25" s="32">
        <f t="shared" si="1"/>
        <v>901</v>
      </c>
      <c r="C25" s="32">
        <f t="shared" si="1"/>
        <v>47</v>
      </c>
      <c r="D25" s="32">
        <f t="shared" si="1"/>
        <v>704</v>
      </c>
      <c r="E25" s="32">
        <f t="shared" si="1"/>
        <v>149</v>
      </c>
      <c r="F25" s="32">
        <f t="shared" si="1"/>
        <v>1</v>
      </c>
    </row>
    <row r="26" spans="1:6" ht="15" customHeight="1" x14ac:dyDescent="0.3">
      <c r="A26" s="31" t="s">
        <v>346</v>
      </c>
      <c r="B26" s="32">
        <f t="shared" si="1"/>
        <v>14600</v>
      </c>
      <c r="C26" s="32">
        <f t="shared" si="1"/>
        <v>751</v>
      </c>
      <c r="D26" s="32">
        <f t="shared" si="1"/>
        <v>13194</v>
      </c>
      <c r="E26" s="32">
        <f t="shared" si="1"/>
        <v>650</v>
      </c>
      <c r="F26" s="32">
        <f t="shared" si="1"/>
        <v>5</v>
      </c>
    </row>
    <row r="27" spans="1:6" ht="15" customHeight="1" x14ac:dyDescent="0.3">
      <c r="A27" s="31" t="s">
        <v>341</v>
      </c>
      <c r="B27" s="32">
        <f t="shared" si="1"/>
        <v>10269</v>
      </c>
      <c r="C27" s="32">
        <f t="shared" si="1"/>
        <v>419</v>
      </c>
      <c r="D27" s="32">
        <f t="shared" si="1"/>
        <v>9582</v>
      </c>
      <c r="E27" s="32">
        <f t="shared" si="1"/>
        <v>265</v>
      </c>
      <c r="F27" s="32">
        <f t="shared" si="1"/>
        <v>3</v>
      </c>
    </row>
    <row r="28" spans="1:6" ht="15" customHeight="1" x14ac:dyDescent="0.3">
      <c r="A28" s="31" t="s">
        <v>342</v>
      </c>
      <c r="B28" s="32">
        <f t="shared" si="1"/>
        <v>1674</v>
      </c>
      <c r="C28" s="32">
        <f t="shared" si="1"/>
        <v>182</v>
      </c>
      <c r="D28" s="32">
        <f t="shared" si="1"/>
        <v>1395</v>
      </c>
      <c r="E28" s="32">
        <f t="shared" si="1"/>
        <v>96</v>
      </c>
      <c r="F28" s="32">
        <f t="shared" si="1"/>
        <v>1</v>
      </c>
    </row>
    <row r="29" spans="1:6" ht="15" customHeight="1" x14ac:dyDescent="0.3">
      <c r="A29" s="31" t="s">
        <v>343</v>
      </c>
      <c r="B29" s="32">
        <f t="shared" si="1"/>
        <v>808</v>
      </c>
      <c r="C29" s="32">
        <f t="shared" si="1"/>
        <v>58</v>
      </c>
      <c r="D29" s="32">
        <f t="shared" si="1"/>
        <v>681</v>
      </c>
      <c r="E29" s="32">
        <f t="shared" si="1"/>
        <v>69</v>
      </c>
      <c r="F29" s="32">
        <f t="shared" si="1"/>
        <v>0</v>
      </c>
    </row>
    <row r="30" spans="1:6" ht="15" customHeight="1" x14ac:dyDescent="0.3">
      <c r="A30" s="31" t="s">
        <v>344</v>
      </c>
      <c r="B30" s="32">
        <f t="shared" si="1"/>
        <v>1025</v>
      </c>
      <c r="C30" s="32">
        <f t="shared" si="1"/>
        <v>49</v>
      </c>
      <c r="D30" s="32">
        <f t="shared" si="1"/>
        <v>898</v>
      </c>
      <c r="E30" s="32">
        <f t="shared" si="1"/>
        <v>78</v>
      </c>
      <c r="F30" s="32">
        <f t="shared" si="1"/>
        <v>0</v>
      </c>
    </row>
    <row r="31" spans="1:6" ht="15" customHeight="1" x14ac:dyDescent="0.3">
      <c r="A31" s="31" t="s">
        <v>345</v>
      </c>
      <c r="B31" s="32">
        <f t="shared" si="1"/>
        <v>824</v>
      </c>
      <c r="C31" s="32">
        <f t="shared" si="1"/>
        <v>43</v>
      </c>
      <c r="D31" s="32">
        <f t="shared" si="1"/>
        <v>638</v>
      </c>
      <c r="E31" s="32">
        <f t="shared" si="1"/>
        <v>142</v>
      </c>
      <c r="F31" s="32">
        <f t="shared" si="1"/>
        <v>1</v>
      </c>
    </row>
    <row r="32" spans="1:6" ht="15" customHeight="1" x14ac:dyDescent="0.3">
      <c r="A32" s="31" t="s">
        <v>347</v>
      </c>
      <c r="B32" s="32">
        <f t="shared" si="1"/>
        <v>333</v>
      </c>
      <c r="C32" s="32">
        <f t="shared" si="1"/>
        <v>17</v>
      </c>
      <c r="D32" s="32">
        <f t="shared" si="1"/>
        <v>296</v>
      </c>
      <c r="E32" s="32">
        <f t="shared" si="1"/>
        <v>20</v>
      </c>
      <c r="F32" s="32">
        <f t="shared" si="1"/>
        <v>0</v>
      </c>
    </row>
    <row r="33" spans="1:6" ht="15" customHeight="1" x14ac:dyDescent="0.3">
      <c r="A33" s="31" t="s">
        <v>348</v>
      </c>
      <c r="B33" s="32">
        <f t="shared" si="1"/>
        <v>2234</v>
      </c>
      <c r="C33" s="32">
        <f t="shared" si="1"/>
        <v>125</v>
      </c>
      <c r="D33" s="32">
        <f t="shared" si="1"/>
        <v>1926</v>
      </c>
      <c r="E33" s="32">
        <f t="shared" si="1"/>
        <v>178</v>
      </c>
      <c r="F33" s="32">
        <f t="shared" si="1"/>
        <v>5</v>
      </c>
    </row>
    <row r="34" spans="1:6" ht="15" customHeight="1" x14ac:dyDescent="0.3">
      <c r="A34" s="33"/>
      <c r="B34" s="33"/>
      <c r="C34" s="33"/>
      <c r="D34" s="33"/>
      <c r="E34" s="33"/>
      <c r="F34" s="33"/>
    </row>
    <row r="35" spans="1:6" ht="15" customHeight="1" x14ac:dyDescent="0.3">
      <c r="A35" s="31" t="s">
        <v>350</v>
      </c>
      <c r="B35" s="32">
        <f t="shared" ref="B35:B49" si="2">SUM(C35:F35)</f>
        <v>15256</v>
      </c>
      <c r="C35" s="32">
        <v>646</v>
      </c>
      <c r="D35" s="32">
        <v>14037</v>
      </c>
      <c r="E35" s="32">
        <v>562</v>
      </c>
      <c r="F35" s="32">
        <v>11</v>
      </c>
    </row>
    <row r="36" spans="1:6" ht="15" customHeight="1" x14ac:dyDescent="0.3">
      <c r="A36" s="31" t="s">
        <v>340</v>
      </c>
      <c r="B36" s="32">
        <f t="shared" si="2"/>
        <v>11310</v>
      </c>
      <c r="C36" s="32">
        <v>423</v>
      </c>
      <c r="D36" s="32">
        <f>SUM(D37:D41)</f>
        <v>10527</v>
      </c>
      <c r="E36" s="32">
        <f>SUM(E37:E41)</f>
        <v>354</v>
      </c>
      <c r="F36" s="32">
        <v>6</v>
      </c>
    </row>
    <row r="37" spans="1:6" ht="15" customHeight="1" x14ac:dyDescent="0.3">
      <c r="A37" s="31" t="s">
        <v>341</v>
      </c>
      <c r="B37" s="32">
        <f t="shared" si="2"/>
        <v>7275</v>
      </c>
      <c r="C37" s="33">
        <v>192</v>
      </c>
      <c r="D37" s="33">
        <v>6914</v>
      </c>
      <c r="E37" s="33">
        <v>167</v>
      </c>
      <c r="F37" s="33">
        <v>2</v>
      </c>
    </row>
    <row r="38" spans="1:6" ht="15" customHeight="1" x14ac:dyDescent="0.3">
      <c r="A38" s="31" t="s">
        <v>342</v>
      </c>
      <c r="B38" s="32">
        <f t="shared" si="2"/>
        <v>1746</v>
      </c>
      <c r="C38" s="33">
        <v>93</v>
      </c>
      <c r="D38" s="33">
        <v>1630</v>
      </c>
      <c r="E38" s="33">
        <v>23</v>
      </c>
      <c r="F38" s="33">
        <v>0</v>
      </c>
    </row>
    <row r="39" spans="1:6" ht="15" customHeight="1" x14ac:dyDescent="0.3">
      <c r="A39" s="31" t="s">
        <v>343</v>
      </c>
      <c r="B39" s="32">
        <f t="shared" si="2"/>
        <v>534</v>
      </c>
      <c r="C39" s="33">
        <v>33</v>
      </c>
      <c r="D39" s="33">
        <v>453</v>
      </c>
      <c r="E39" s="33">
        <v>48</v>
      </c>
      <c r="F39" s="33">
        <v>0</v>
      </c>
    </row>
    <row r="40" spans="1:6" ht="15" customHeight="1" x14ac:dyDescent="0.3">
      <c r="A40" s="31" t="s">
        <v>344</v>
      </c>
      <c r="B40" s="32">
        <f t="shared" si="2"/>
        <v>936</v>
      </c>
      <c r="C40" s="33">
        <v>53</v>
      </c>
      <c r="D40" s="33">
        <v>832</v>
      </c>
      <c r="E40" s="33">
        <v>50</v>
      </c>
      <c r="F40" s="33">
        <v>1</v>
      </c>
    </row>
    <row r="41" spans="1:6" ht="15" customHeight="1" x14ac:dyDescent="0.3">
      <c r="A41" s="31" t="s">
        <v>345</v>
      </c>
      <c r="B41" s="32">
        <f t="shared" si="2"/>
        <v>819</v>
      </c>
      <c r="C41" s="33">
        <v>52</v>
      </c>
      <c r="D41" s="33">
        <v>698</v>
      </c>
      <c r="E41" s="33">
        <v>66</v>
      </c>
      <c r="F41" s="33">
        <v>3</v>
      </c>
    </row>
    <row r="42" spans="1:6" ht="15" customHeight="1" x14ac:dyDescent="0.3">
      <c r="A42" s="31" t="s">
        <v>346</v>
      </c>
      <c r="B42" s="32">
        <f t="shared" si="2"/>
        <v>10917</v>
      </c>
      <c r="C42" s="32">
        <v>381</v>
      </c>
      <c r="D42" s="32">
        <f>SUM(D43:D47)</f>
        <v>10202</v>
      </c>
      <c r="E42" s="32">
        <f>SUM(E43:E47)</f>
        <v>328</v>
      </c>
      <c r="F42" s="32">
        <v>6</v>
      </c>
    </row>
    <row r="43" spans="1:6" ht="15" customHeight="1" x14ac:dyDescent="0.3">
      <c r="A43" s="31" t="s">
        <v>341</v>
      </c>
      <c r="B43" s="32">
        <f t="shared" si="2"/>
        <v>7086</v>
      </c>
      <c r="C43" s="33">
        <v>176</v>
      </c>
      <c r="D43" s="33">
        <v>6756</v>
      </c>
      <c r="E43" s="33">
        <v>152</v>
      </c>
      <c r="F43" s="33">
        <v>2</v>
      </c>
    </row>
    <row r="44" spans="1:6" ht="15" customHeight="1" x14ac:dyDescent="0.3">
      <c r="A44" s="31" t="s">
        <v>342</v>
      </c>
      <c r="B44" s="32">
        <f t="shared" si="2"/>
        <v>1695</v>
      </c>
      <c r="C44" s="33">
        <v>85</v>
      </c>
      <c r="D44" s="33">
        <v>1588</v>
      </c>
      <c r="E44" s="33">
        <v>22</v>
      </c>
      <c r="F44" s="33">
        <v>0</v>
      </c>
    </row>
    <row r="45" spans="1:6" ht="15" customHeight="1" x14ac:dyDescent="0.3">
      <c r="A45" s="31" t="s">
        <v>343</v>
      </c>
      <c r="B45" s="32">
        <f t="shared" si="2"/>
        <v>503</v>
      </c>
      <c r="C45" s="33">
        <v>30</v>
      </c>
      <c r="D45" s="33">
        <v>427</v>
      </c>
      <c r="E45" s="33">
        <v>46</v>
      </c>
      <c r="F45" s="33">
        <v>0</v>
      </c>
    </row>
    <row r="46" spans="1:6" ht="15" customHeight="1" x14ac:dyDescent="0.3">
      <c r="A46" s="31" t="s">
        <v>344</v>
      </c>
      <c r="B46" s="32">
        <f t="shared" si="2"/>
        <v>876</v>
      </c>
      <c r="C46" s="33">
        <v>48</v>
      </c>
      <c r="D46" s="33">
        <v>781</v>
      </c>
      <c r="E46" s="33">
        <v>46</v>
      </c>
      <c r="F46" s="33">
        <v>1</v>
      </c>
    </row>
    <row r="47" spans="1:6" ht="15" customHeight="1" x14ac:dyDescent="0.3">
      <c r="A47" s="31" t="s">
        <v>345</v>
      </c>
      <c r="B47" s="32">
        <f t="shared" si="2"/>
        <v>757</v>
      </c>
      <c r="C47" s="33">
        <v>42</v>
      </c>
      <c r="D47" s="33">
        <v>650</v>
      </c>
      <c r="E47" s="33">
        <v>62</v>
      </c>
      <c r="F47" s="33">
        <v>3</v>
      </c>
    </row>
    <row r="48" spans="1:6" ht="15" customHeight="1" x14ac:dyDescent="0.3">
      <c r="A48" s="31" t="s">
        <v>347</v>
      </c>
      <c r="B48" s="32">
        <f t="shared" si="2"/>
        <v>296</v>
      </c>
      <c r="C48" s="33">
        <v>33</v>
      </c>
      <c r="D48" s="33">
        <v>242</v>
      </c>
      <c r="E48" s="33">
        <v>21</v>
      </c>
      <c r="F48" s="33">
        <v>0</v>
      </c>
    </row>
    <row r="49" spans="1:6" ht="15" customHeight="1" x14ac:dyDescent="0.3">
      <c r="A49" s="31" t="s">
        <v>348</v>
      </c>
      <c r="B49" s="32">
        <f t="shared" si="2"/>
        <v>3946</v>
      </c>
      <c r="C49" s="33">
        <f t="shared" ref="C49:E49" si="3">C35-C36</f>
        <v>223</v>
      </c>
      <c r="D49" s="33">
        <f t="shared" si="3"/>
        <v>3510</v>
      </c>
      <c r="E49" s="33">
        <f t="shared" si="3"/>
        <v>208</v>
      </c>
      <c r="F49" s="33">
        <f>F35-F36</f>
        <v>5</v>
      </c>
    </row>
    <row r="50" spans="1:6" ht="15" customHeight="1" x14ac:dyDescent="0.3">
      <c r="A50" s="33"/>
      <c r="B50" s="33"/>
      <c r="C50" s="33"/>
      <c r="D50" s="33"/>
      <c r="E50" s="33"/>
      <c r="F50" s="33"/>
    </row>
    <row r="51" spans="1:6" ht="15" customHeight="1" x14ac:dyDescent="0.3">
      <c r="A51" s="31" t="s">
        <v>351</v>
      </c>
      <c r="B51" s="33"/>
      <c r="C51" s="33"/>
      <c r="D51" s="33"/>
      <c r="E51" s="33"/>
      <c r="F51" s="33"/>
    </row>
    <row r="52" spans="1:6" ht="15" customHeight="1" x14ac:dyDescent="0.3">
      <c r="A52" s="33"/>
      <c r="B52" s="33"/>
      <c r="C52" s="33"/>
      <c r="D52" s="33"/>
      <c r="E52" s="33"/>
      <c r="F52" s="33"/>
    </row>
    <row r="53" spans="1:6" ht="15" customHeight="1" x14ac:dyDescent="0.3">
      <c r="A53" s="31" t="s">
        <v>352</v>
      </c>
      <c r="B53" s="32">
        <f>SUM(C53:F53)</f>
        <v>5589</v>
      </c>
      <c r="C53" s="33">
        <v>327</v>
      </c>
      <c r="D53" s="33">
        <v>4979</v>
      </c>
      <c r="E53" s="33">
        <v>277</v>
      </c>
      <c r="F53" s="33">
        <v>6</v>
      </c>
    </row>
    <row r="54" spans="1:6" ht="15" customHeight="1" x14ac:dyDescent="0.3">
      <c r="A54" s="31" t="s">
        <v>353</v>
      </c>
      <c r="B54" s="32">
        <f>SUM(C54:F54)</f>
        <v>289</v>
      </c>
      <c r="C54" s="33">
        <v>24</v>
      </c>
      <c r="D54" s="33">
        <v>245</v>
      </c>
      <c r="E54" s="33">
        <v>18</v>
      </c>
      <c r="F54" s="33">
        <v>2</v>
      </c>
    </row>
    <row r="55" spans="1:6" ht="15" customHeight="1" x14ac:dyDescent="0.3">
      <c r="A55" s="25" t="s">
        <v>354</v>
      </c>
      <c r="B55" s="34">
        <f>SUM(C55:F55)</f>
        <v>3671</v>
      </c>
      <c r="C55" s="26">
        <v>195</v>
      </c>
      <c r="D55" s="26">
        <v>3309</v>
      </c>
      <c r="E55" s="26">
        <v>164</v>
      </c>
      <c r="F55" s="26">
        <v>3</v>
      </c>
    </row>
    <row r="56" spans="1:6" ht="15" customHeight="1" x14ac:dyDescent="0.3">
      <c r="A56" s="29" t="s">
        <v>30</v>
      </c>
      <c r="B56" s="35"/>
      <c r="C56" s="35"/>
      <c r="D56" s="35"/>
      <c r="E56" s="35"/>
      <c r="F56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6"/>
  <sheetViews>
    <sheetView showGridLines="0" workbookViewId="0"/>
  </sheetViews>
  <sheetFormatPr defaultColWidth="8.77734375" defaultRowHeight="14.4" customHeight="1" x14ac:dyDescent="0.3"/>
  <cols>
    <col min="1" max="1" width="25.88671875" style="13" customWidth="1"/>
    <col min="2" max="256" width="8.88671875" style="13" customWidth="1"/>
  </cols>
  <sheetData>
    <row r="1" spans="1:6" ht="15" customHeight="1" x14ac:dyDescent="0.3">
      <c r="A1" s="2" t="s">
        <v>31</v>
      </c>
      <c r="B1" s="3"/>
      <c r="C1" s="3"/>
      <c r="D1" s="3"/>
      <c r="E1" s="3"/>
      <c r="F1" s="3"/>
    </row>
    <row r="2" spans="1:6" ht="15" customHeight="1" x14ac:dyDescent="0.3">
      <c r="A2" s="4" t="s">
        <v>32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33</v>
      </c>
      <c r="B3" s="8">
        <f>SUM(C3:F3)</f>
        <v>1558</v>
      </c>
      <c r="C3" s="8">
        <v>74</v>
      </c>
      <c r="D3" s="8">
        <v>1421</v>
      </c>
      <c r="E3" s="8">
        <v>61</v>
      </c>
      <c r="F3" s="8">
        <v>2</v>
      </c>
    </row>
    <row r="4" spans="1:6" ht="15" customHeight="1" x14ac:dyDescent="0.3">
      <c r="A4" s="9" t="s">
        <v>34</v>
      </c>
      <c r="B4" s="10">
        <f>SUM(C4:F4)</f>
        <v>251</v>
      </c>
      <c r="C4" s="10">
        <v>15</v>
      </c>
      <c r="D4" s="10">
        <v>226</v>
      </c>
      <c r="E4" s="10">
        <v>10</v>
      </c>
      <c r="F4" s="10">
        <v>0</v>
      </c>
    </row>
    <row r="5" spans="1:6" ht="15" customHeight="1" x14ac:dyDescent="0.3">
      <c r="A5" s="9" t="s">
        <v>35</v>
      </c>
      <c r="B5" s="10">
        <f>SUM(C5:F5)</f>
        <v>507</v>
      </c>
      <c r="C5" s="10">
        <v>27</v>
      </c>
      <c r="D5" s="10">
        <v>458</v>
      </c>
      <c r="E5" s="10">
        <v>21</v>
      </c>
      <c r="F5" s="10">
        <v>1</v>
      </c>
    </row>
    <row r="6" spans="1:6" ht="15" customHeight="1" x14ac:dyDescent="0.3">
      <c r="A6" s="9" t="s">
        <v>34</v>
      </c>
      <c r="B6" s="10">
        <f>SUM(C6:F6)</f>
        <v>2211</v>
      </c>
      <c r="C6" s="10">
        <v>127</v>
      </c>
      <c r="D6" s="10">
        <v>1970</v>
      </c>
      <c r="E6" s="10">
        <v>105</v>
      </c>
      <c r="F6" s="10">
        <v>9</v>
      </c>
    </row>
    <row r="7" spans="1:6" ht="15" customHeight="1" x14ac:dyDescent="0.3">
      <c r="A7" s="11"/>
      <c r="B7" s="10"/>
      <c r="C7" s="10"/>
      <c r="D7" s="10"/>
      <c r="E7" s="10"/>
      <c r="F7" s="10"/>
    </row>
    <row r="8" spans="1:6" ht="15" customHeight="1" x14ac:dyDescent="0.3">
      <c r="A8" s="9" t="s">
        <v>36</v>
      </c>
      <c r="B8" s="10">
        <f>SUM(C8:F8)</f>
        <v>3792</v>
      </c>
      <c r="C8" s="10">
        <v>109</v>
      </c>
      <c r="D8" s="10">
        <v>3565</v>
      </c>
      <c r="E8" s="10">
        <v>117</v>
      </c>
      <c r="F8" s="10">
        <v>1</v>
      </c>
    </row>
    <row r="9" spans="1:6" ht="15" customHeight="1" x14ac:dyDescent="0.3">
      <c r="A9" s="9" t="s">
        <v>34</v>
      </c>
      <c r="B9" s="10">
        <f>SUM(C9:F9)</f>
        <v>1326</v>
      </c>
      <c r="C9" s="10">
        <v>114</v>
      </c>
      <c r="D9" s="10">
        <v>1113</v>
      </c>
      <c r="E9" s="10">
        <v>97</v>
      </c>
      <c r="F9" s="10">
        <v>2</v>
      </c>
    </row>
    <row r="10" spans="1:6" ht="15" customHeight="1" x14ac:dyDescent="0.3">
      <c r="A10" s="9" t="s">
        <v>35</v>
      </c>
      <c r="B10" s="10">
        <f>SUM(C10:F10)</f>
        <v>578</v>
      </c>
      <c r="C10" s="10">
        <v>41</v>
      </c>
      <c r="D10" s="10">
        <v>510</v>
      </c>
      <c r="E10" s="10">
        <v>26</v>
      </c>
      <c r="F10" s="10">
        <v>1</v>
      </c>
    </row>
    <row r="11" spans="1:6" ht="15" customHeight="1" x14ac:dyDescent="0.3">
      <c r="A11" s="9" t="s">
        <v>34</v>
      </c>
      <c r="B11" s="10">
        <f>SUM(C11:F11)</f>
        <v>702</v>
      </c>
      <c r="C11" s="10">
        <v>73</v>
      </c>
      <c r="D11" s="10">
        <v>580</v>
      </c>
      <c r="E11" s="10">
        <v>47</v>
      </c>
      <c r="F11" s="10">
        <v>2</v>
      </c>
    </row>
    <row r="12" spans="1:6" ht="15" customHeight="1" x14ac:dyDescent="0.3">
      <c r="A12" s="11"/>
      <c r="B12" s="10"/>
      <c r="C12" s="10"/>
      <c r="D12" s="10"/>
      <c r="E12" s="10"/>
      <c r="F12" s="10"/>
    </row>
    <row r="13" spans="1:6" ht="15" customHeight="1" x14ac:dyDescent="0.3">
      <c r="A13" s="9" t="s">
        <v>37</v>
      </c>
      <c r="B13" s="10">
        <f>SUM(C13:F13)</f>
        <v>3006</v>
      </c>
      <c r="C13" s="10">
        <v>87</v>
      </c>
      <c r="D13" s="10">
        <v>2794</v>
      </c>
      <c r="E13" s="10">
        <v>124</v>
      </c>
      <c r="F13" s="10">
        <v>1</v>
      </c>
    </row>
    <row r="14" spans="1:6" ht="15" customHeight="1" x14ac:dyDescent="0.3">
      <c r="A14" s="9" t="s">
        <v>34</v>
      </c>
      <c r="B14" s="10">
        <f>SUM(C14:F14)</f>
        <v>2825</v>
      </c>
      <c r="C14" s="10">
        <v>145</v>
      </c>
      <c r="D14" s="10">
        <v>2452</v>
      </c>
      <c r="E14" s="10">
        <v>224</v>
      </c>
      <c r="F14" s="10">
        <v>4</v>
      </c>
    </row>
    <row r="15" spans="1:6" ht="15" customHeight="1" x14ac:dyDescent="0.3">
      <c r="A15" s="9" t="s">
        <v>35</v>
      </c>
      <c r="B15" s="10">
        <f>SUM(C15:F15)</f>
        <v>1290</v>
      </c>
      <c r="C15" s="10">
        <v>50</v>
      </c>
      <c r="D15" s="10">
        <v>1181</v>
      </c>
      <c r="E15" s="10">
        <v>58</v>
      </c>
      <c r="F15" s="10">
        <v>1</v>
      </c>
    </row>
    <row r="16" spans="1:6" ht="15" customHeight="1" x14ac:dyDescent="0.3">
      <c r="A16" s="9" t="s">
        <v>34</v>
      </c>
      <c r="B16" s="10">
        <f>SUM(C16:F16)</f>
        <v>2169</v>
      </c>
      <c r="C16" s="10">
        <v>104</v>
      </c>
      <c r="D16" s="10">
        <v>1926</v>
      </c>
      <c r="E16" s="10">
        <v>135</v>
      </c>
      <c r="F16" s="10">
        <v>4</v>
      </c>
    </row>
    <row r="17" spans="1:6" ht="15" customHeight="1" x14ac:dyDescent="0.3">
      <c r="A17" s="11"/>
      <c r="B17" s="10"/>
      <c r="C17" s="10"/>
      <c r="D17" s="10"/>
      <c r="E17" s="10"/>
      <c r="F17" s="10"/>
    </row>
    <row r="18" spans="1:6" ht="15" customHeight="1" x14ac:dyDescent="0.3">
      <c r="A18" s="9" t="s">
        <v>38</v>
      </c>
      <c r="B18" s="10">
        <f>SUM(C18:F18)</f>
        <v>2548</v>
      </c>
      <c r="C18" s="10">
        <v>113</v>
      </c>
      <c r="D18" s="10">
        <v>2332</v>
      </c>
      <c r="E18" s="10">
        <v>98</v>
      </c>
      <c r="F18" s="10">
        <v>5</v>
      </c>
    </row>
    <row r="19" spans="1:6" ht="15" customHeight="1" x14ac:dyDescent="0.3">
      <c r="A19" s="9" t="s">
        <v>34</v>
      </c>
      <c r="B19" s="10">
        <f>SUM(C19:F19)</f>
        <v>4466</v>
      </c>
      <c r="C19" s="10">
        <v>266</v>
      </c>
      <c r="D19" s="10">
        <v>3932</v>
      </c>
      <c r="E19" s="10">
        <v>249</v>
      </c>
      <c r="F19" s="10">
        <v>19</v>
      </c>
    </row>
    <row r="20" spans="1:6" ht="15" customHeight="1" x14ac:dyDescent="0.3">
      <c r="A20" s="9" t="s">
        <v>35</v>
      </c>
      <c r="B20" s="10">
        <f>SUM(C20:F20)</f>
        <v>1792</v>
      </c>
      <c r="C20" s="10">
        <v>74</v>
      </c>
      <c r="D20" s="10">
        <v>1649</v>
      </c>
      <c r="E20" s="10">
        <v>66</v>
      </c>
      <c r="F20" s="10">
        <v>3</v>
      </c>
    </row>
    <row r="21" spans="1:6" ht="15" customHeight="1" x14ac:dyDescent="0.3">
      <c r="A21" s="9" t="s">
        <v>34</v>
      </c>
      <c r="B21" s="10">
        <f>SUM(C21:F21)</f>
        <v>3923</v>
      </c>
      <c r="C21" s="10">
        <v>210</v>
      </c>
      <c r="D21" s="10">
        <v>3489</v>
      </c>
      <c r="E21" s="10">
        <v>215</v>
      </c>
      <c r="F21" s="10">
        <v>9</v>
      </c>
    </row>
    <row r="22" spans="1:6" ht="15" customHeight="1" x14ac:dyDescent="0.3">
      <c r="A22" s="11"/>
      <c r="B22" s="10"/>
      <c r="C22" s="10"/>
      <c r="D22" s="10"/>
      <c r="E22" s="10"/>
      <c r="F22" s="10"/>
    </row>
    <row r="23" spans="1:6" ht="15" customHeight="1" x14ac:dyDescent="0.3">
      <c r="A23" s="9" t="s">
        <v>39</v>
      </c>
      <c r="B23" s="10">
        <f>SUM(C23:F23)</f>
        <v>1695</v>
      </c>
      <c r="C23" s="10">
        <v>89</v>
      </c>
      <c r="D23" s="10">
        <v>1549</v>
      </c>
      <c r="E23" s="10">
        <v>56</v>
      </c>
      <c r="F23" s="10">
        <v>1</v>
      </c>
    </row>
    <row r="24" spans="1:6" ht="15" customHeight="1" x14ac:dyDescent="0.3">
      <c r="A24" s="9" t="s">
        <v>34</v>
      </c>
      <c r="B24" s="10">
        <f>SUM(C24:F24)</f>
        <v>4433</v>
      </c>
      <c r="C24" s="10">
        <v>279</v>
      </c>
      <c r="D24" s="10">
        <v>3947</v>
      </c>
      <c r="E24" s="10">
        <v>203</v>
      </c>
      <c r="F24" s="10">
        <v>4</v>
      </c>
    </row>
    <row r="25" spans="1:6" ht="15" customHeight="1" x14ac:dyDescent="0.3">
      <c r="A25" s="9" t="s">
        <v>35</v>
      </c>
      <c r="B25" s="10">
        <f>SUM(C25:F25)</f>
        <v>1352</v>
      </c>
      <c r="C25" s="10">
        <v>68</v>
      </c>
      <c r="D25" s="10">
        <v>1234</v>
      </c>
      <c r="E25" s="10">
        <v>49</v>
      </c>
      <c r="F25" s="10">
        <v>1</v>
      </c>
    </row>
    <row r="26" spans="1:6" ht="15" customHeight="1" x14ac:dyDescent="0.3">
      <c r="A26" s="9" t="s">
        <v>34</v>
      </c>
      <c r="B26" s="10">
        <f>SUM(C26:F26)</f>
        <v>4106</v>
      </c>
      <c r="C26" s="10">
        <v>256</v>
      </c>
      <c r="D26" s="10">
        <v>3648</v>
      </c>
      <c r="E26" s="10">
        <v>198</v>
      </c>
      <c r="F26" s="10">
        <v>4</v>
      </c>
    </row>
    <row r="27" spans="1:6" ht="15" customHeight="1" x14ac:dyDescent="0.3">
      <c r="A27" s="11"/>
      <c r="B27" s="10"/>
      <c r="C27" s="10"/>
      <c r="D27" s="10"/>
      <c r="E27" s="10"/>
      <c r="F27" s="10"/>
    </row>
    <row r="28" spans="1:6" ht="15" customHeight="1" x14ac:dyDescent="0.3">
      <c r="A28" s="9" t="s">
        <v>40</v>
      </c>
      <c r="B28" s="10">
        <f>SUM(C28:F28)</f>
        <v>1070</v>
      </c>
      <c r="C28" s="10">
        <v>60</v>
      </c>
      <c r="D28" s="10">
        <v>971</v>
      </c>
      <c r="E28" s="10">
        <v>39</v>
      </c>
      <c r="F28" s="10">
        <v>0</v>
      </c>
    </row>
    <row r="29" spans="1:6" ht="15" customHeight="1" x14ac:dyDescent="0.3">
      <c r="A29" s="9" t="s">
        <v>34</v>
      </c>
      <c r="B29" s="10">
        <f>SUM(C29:F29)</f>
        <v>3457</v>
      </c>
      <c r="C29" s="10">
        <v>233</v>
      </c>
      <c r="D29" s="10">
        <v>3079</v>
      </c>
      <c r="E29" s="10">
        <v>145</v>
      </c>
      <c r="F29" s="10">
        <v>0</v>
      </c>
    </row>
    <row r="30" spans="1:6" ht="15" customHeight="1" x14ac:dyDescent="0.3">
      <c r="A30" s="9" t="s">
        <v>35</v>
      </c>
      <c r="B30" s="10">
        <f>SUM(C30:F30)</f>
        <v>917</v>
      </c>
      <c r="C30" s="10">
        <v>56</v>
      </c>
      <c r="D30" s="10">
        <v>827</v>
      </c>
      <c r="E30" s="10">
        <v>34</v>
      </c>
      <c r="F30" s="10">
        <v>0</v>
      </c>
    </row>
    <row r="31" spans="1:6" ht="15" customHeight="1" x14ac:dyDescent="0.3">
      <c r="A31" s="9" t="s">
        <v>34</v>
      </c>
      <c r="B31" s="10">
        <f>SUM(C31:F31)</f>
        <v>3271</v>
      </c>
      <c r="C31" s="10">
        <v>231</v>
      </c>
      <c r="D31" s="10">
        <v>2908</v>
      </c>
      <c r="E31" s="10">
        <v>132</v>
      </c>
      <c r="F31" s="10">
        <v>0</v>
      </c>
    </row>
    <row r="32" spans="1:6" ht="15" customHeight="1" x14ac:dyDescent="0.3">
      <c r="A32" s="11"/>
      <c r="B32" s="10"/>
      <c r="C32" s="10"/>
      <c r="D32" s="10"/>
      <c r="E32" s="10"/>
      <c r="F32" s="10"/>
    </row>
    <row r="33" spans="1:6" ht="15" customHeight="1" x14ac:dyDescent="0.3">
      <c r="A33" s="9" t="s">
        <v>41</v>
      </c>
      <c r="B33" s="10">
        <f t="shared" ref="B33:B42" si="0">SUM(C33:F33)</f>
        <v>569</v>
      </c>
      <c r="C33" s="10">
        <v>32</v>
      </c>
      <c r="D33" s="10">
        <v>514</v>
      </c>
      <c r="E33" s="10">
        <v>22</v>
      </c>
      <c r="F33" s="10">
        <v>1</v>
      </c>
    </row>
    <row r="34" spans="1:6" ht="15" customHeight="1" x14ac:dyDescent="0.3">
      <c r="A34" s="9" t="s">
        <v>34</v>
      </c>
      <c r="B34" s="10">
        <f t="shared" si="0"/>
        <v>2300</v>
      </c>
      <c r="C34" s="10">
        <v>129</v>
      </c>
      <c r="D34" s="10">
        <v>2056</v>
      </c>
      <c r="E34" s="10">
        <v>106</v>
      </c>
      <c r="F34" s="10">
        <v>9</v>
      </c>
    </row>
    <row r="35" spans="1:6" ht="15" customHeight="1" x14ac:dyDescent="0.3">
      <c r="A35" s="9" t="s">
        <v>42</v>
      </c>
      <c r="B35" s="10">
        <f t="shared" si="0"/>
        <v>68</v>
      </c>
      <c r="C35" s="10">
        <v>5</v>
      </c>
      <c r="D35" s="10">
        <v>61</v>
      </c>
      <c r="E35" s="10">
        <v>2</v>
      </c>
      <c r="F35" s="10">
        <v>0</v>
      </c>
    </row>
    <row r="36" spans="1:6" ht="15" customHeight="1" x14ac:dyDescent="0.3">
      <c r="A36" s="9" t="s">
        <v>43</v>
      </c>
      <c r="B36" s="10">
        <f t="shared" si="0"/>
        <v>39</v>
      </c>
      <c r="C36" s="10">
        <v>3</v>
      </c>
      <c r="D36" s="10">
        <v>33</v>
      </c>
      <c r="E36" s="10">
        <v>3</v>
      </c>
      <c r="F36" s="10">
        <v>0</v>
      </c>
    </row>
    <row r="37" spans="1:6" ht="15" customHeight="1" x14ac:dyDescent="0.3">
      <c r="A37" s="9" t="s">
        <v>44</v>
      </c>
      <c r="B37" s="10">
        <f t="shared" si="0"/>
        <v>92</v>
      </c>
      <c r="C37" s="10">
        <v>5</v>
      </c>
      <c r="D37" s="10">
        <v>85</v>
      </c>
      <c r="E37" s="10">
        <v>2</v>
      </c>
      <c r="F37" s="10">
        <v>0</v>
      </c>
    </row>
    <row r="38" spans="1:6" ht="15" customHeight="1" x14ac:dyDescent="0.3">
      <c r="A38" s="9" t="s">
        <v>45</v>
      </c>
      <c r="B38" s="10">
        <f t="shared" si="0"/>
        <v>79</v>
      </c>
      <c r="C38" s="10">
        <v>2</v>
      </c>
      <c r="D38" s="10">
        <v>75</v>
      </c>
      <c r="E38" s="10">
        <v>2</v>
      </c>
      <c r="F38" s="10">
        <v>0</v>
      </c>
    </row>
    <row r="39" spans="1:6" ht="15" customHeight="1" x14ac:dyDescent="0.3">
      <c r="A39" s="9" t="s">
        <v>46</v>
      </c>
      <c r="B39" s="10">
        <f t="shared" si="0"/>
        <v>81</v>
      </c>
      <c r="C39" s="10">
        <v>2</v>
      </c>
      <c r="D39" s="10">
        <v>77</v>
      </c>
      <c r="E39" s="10">
        <v>2</v>
      </c>
      <c r="F39" s="10">
        <v>0</v>
      </c>
    </row>
    <row r="40" spans="1:6" ht="15" customHeight="1" x14ac:dyDescent="0.3">
      <c r="A40" s="9" t="s">
        <v>47</v>
      </c>
      <c r="B40" s="10">
        <f t="shared" si="0"/>
        <v>64</v>
      </c>
      <c r="C40" s="10">
        <v>6</v>
      </c>
      <c r="D40" s="10">
        <v>56</v>
      </c>
      <c r="E40" s="10">
        <v>2</v>
      </c>
      <c r="F40" s="10">
        <v>0</v>
      </c>
    </row>
    <row r="41" spans="1:6" ht="15" customHeight="1" x14ac:dyDescent="0.3">
      <c r="A41" s="9" t="s">
        <v>48</v>
      </c>
      <c r="B41" s="10">
        <f t="shared" si="0"/>
        <v>40</v>
      </c>
      <c r="C41" s="10">
        <v>3</v>
      </c>
      <c r="D41" s="10">
        <v>35</v>
      </c>
      <c r="E41" s="10">
        <v>2</v>
      </c>
      <c r="F41" s="10">
        <v>0</v>
      </c>
    </row>
    <row r="42" spans="1:6" ht="15" customHeight="1" x14ac:dyDescent="0.3">
      <c r="A42" s="9" t="s">
        <v>49</v>
      </c>
      <c r="B42" s="10">
        <f t="shared" si="0"/>
        <v>106</v>
      </c>
      <c r="C42" s="10">
        <v>6</v>
      </c>
      <c r="D42" s="10">
        <v>92</v>
      </c>
      <c r="E42" s="10">
        <v>7</v>
      </c>
      <c r="F42" s="10">
        <v>1</v>
      </c>
    </row>
    <row r="43" spans="1:6" ht="15" customHeight="1" x14ac:dyDescent="0.3">
      <c r="A43" s="11"/>
      <c r="B43" s="10"/>
      <c r="C43" s="10"/>
      <c r="D43" s="10"/>
      <c r="E43" s="10"/>
      <c r="F43" s="10"/>
    </row>
    <row r="44" spans="1:6" ht="15" customHeight="1" x14ac:dyDescent="0.3">
      <c r="A44" s="9" t="s">
        <v>35</v>
      </c>
      <c r="B44" s="10">
        <f>SUM(C44:F44)</f>
        <v>507</v>
      </c>
      <c r="C44" s="10">
        <v>27</v>
      </c>
      <c r="D44" s="10">
        <v>458</v>
      </c>
      <c r="E44" s="10">
        <v>21</v>
      </c>
      <c r="F44" s="10">
        <v>1</v>
      </c>
    </row>
    <row r="45" spans="1:6" ht="15" customHeight="1" x14ac:dyDescent="0.3">
      <c r="A45" s="2" t="s">
        <v>34</v>
      </c>
      <c r="B45" s="12">
        <f>SUM(C45:F45)</f>
        <v>2211</v>
      </c>
      <c r="C45" s="12">
        <v>127</v>
      </c>
      <c r="D45" s="12">
        <v>1970</v>
      </c>
      <c r="E45" s="12">
        <v>105</v>
      </c>
      <c r="F45" s="12">
        <v>9</v>
      </c>
    </row>
    <row r="46" spans="1:6" ht="15" customHeight="1" x14ac:dyDescent="0.3">
      <c r="A46" s="7" t="s">
        <v>30</v>
      </c>
      <c r="B46" s="8"/>
      <c r="C46" s="8"/>
      <c r="D46" s="8"/>
      <c r="E46" s="8"/>
      <c r="F46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95"/>
  <sheetViews>
    <sheetView showGridLines="0" topLeftCell="A25" workbookViewId="0">
      <selection activeCell="D41" sqref="D41"/>
    </sheetView>
  </sheetViews>
  <sheetFormatPr defaultColWidth="8.77734375" defaultRowHeight="14.4" customHeight="1" x14ac:dyDescent="0.3"/>
  <cols>
    <col min="1" max="1" width="50" style="43" customWidth="1"/>
    <col min="2" max="256" width="8.88671875" style="43" customWidth="1"/>
  </cols>
  <sheetData>
    <row r="1" spans="1:6" ht="15" customHeight="1" x14ac:dyDescent="0.3">
      <c r="A1" s="25" t="s">
        <v>355</v>
      </c>
      <c r="B1" s="26"/>
      <c r="C1" s="26"/>
      <c r="D1" s="26"/>
      <c r="E1" s="26"/>
      <c r="F1" s="26"/>
    </row>
    <row r="2" spans="1:6" ht="15" customHeight="1" x14ac:dyDescent="0.3">
      <c r="A2" s="27" t="s">
        <v>356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357</v>
      </c>
      <c r="B3" s="30">
        <f t="shared" ref="B3:B32" si="0">SUM(C3:F3)</f>
        <v>25965</v>
      </c>
      <c r="C3" s="30">
        <f>C4+C9+C15+C23+C24+C29</f>
        <v>1108</v>
      </c>
      <c r="D3" s="30">
        <f t="shared" ref="D3:F3" si="1">D4+D9+D15+D23+D24+D29</f>
        <v>23807</v>
      </c>
      <c r="E3" s="30">
        <f t="shared" si="1"/>
        <v>1047</v>
      </c>
      <c r="F3" s="30">
        <f t="shared" si="1"/>
        <v>3</v>
      </c>
    </row>
    <row r="4" spans="1:6" ht="15" customHeight="1" x14ac:dyDescent="0.3">
      <c r="A4" s="31" t="s">
        <v>358</v>
      </c>
      <c r="B4" s="32">
        <f t="shared" si="0"/>
        <v>4636</v>
      </c>
      <c r="C4" s="32">
        <v>238</v>
      </c>
      <c r="D4" s="32">
        <v>4217</v>
      </c>
      <c r="E4" s="32">
        <v>179</v>
      </c>
      <c r="F4" s="32">
        <v>2</v>
      </c>
    </row>
    <row r="5" spans="1:6" ht="15" customHeight="1" x14ac:dyDescent="0.3">
      <c r="A5" s="31" t="s">
        <v>359</v>
      </c>
      <c r="B5" s="32">
        <f t="shared" si="0"/>
        <v>2914</v>
      </c>
      <c r="C5" s="32">
        <v>145</v>
      </c>
      <c r="D5" s="32">
        <v>2663</v>
      </c>
      <c r="E5" s="32">
        <v>106</v>
      </c>
      <c r="F5" s="32">
        <v>0</v>
      </c>
    </row>
    <row r="6" spans="1:6" ht="15" customHeight="1" x14ac:dyDescent="0.3">
      <c r="A6" s="31" t="s">
        <v>360</v>
      </c>
      <c r="B6" s="32">
        <f t="shared" si="0"/>
        <v>989</v>
      </c>
      <c r="C6" s="32">
        <v>66</v>
      </c>
      <c r="D6" s="32">
        <v>879</v>
      </c>
      <c r="E6" s="32">
        <v>44</v>
      </c>
      <c r="F6" s="32">
        <v>0</v>
      </c>
    </row>
    <row r="7" spans="1:6" ht="15" customHeight="1" x14ac:dyDescent="0.3">
      <c r="A7" s="31" t="s">
        <v>361</v>
      </c>
      <c r="B7" s="32">
        <f t="shared" si="0"/>
        <v>1722</v>
      </c>
      <c r="C7" s="32">
        <v>93</v>
      </c>
      <c r="D7" s="32">
        <v>1554</v>
      </c>
      <c r="E7" s="32">
        <v>73</v>
      </c>
      <c r="F7" s="32">
        <v>2</v>
      </c>
    </row>
    <row r="8" spans="1:6" ht="15" customHeight="1" x14ac:dyDescent="0.3">
      <c r="A8" s="31" t="s">
        <v>362</v>
      </c>
      <c r="B8" s="32">
        <f t="shared" si="0"/>
        <v>627</v>
      </c>
      <c r="C8" s="32">
        <v>51</v>
      </c>
      <c r="D8" s="32">
        <v>543</v>
      </c>
      <c r="E8" s="32">
        <v>31</v>
      </c>
      <c r="F8" s="32">
        <v>2</v>
      </c>
    </row>
    <row r="9" spans="1:6" ht="15" customHeight="1" x14ac:dyDescent="0.3">
      <c r="A9" s="31" t="s">
        <v>363</v>
      </c>
      <c r="B9" s="32">
        <f t="shared" si="0"/>
        <v>3631</v>
      </c>
      <c r="C9" s="32">
        <v>167</v>
      </c>
      <c r="D9" s="32">
        <v>3342</v>
      </c>
      <c r="E9" s="32">
        <v>122</v>
      </c>
      <c r="F9" s="33"/>
    </row>
    <row r="10" spans="1:6" ht="15" customHeight="1" x14ac:dyDescent="0.3">
      <c r="A10" s="31" t="s">
        <v>364</v>
      </c>
      <c r="B10" s="32">
        <f t="shared" si="0"/>
        <v>80</v>
      </c>
      <c r="C10" s="32">
        <v>8</v>
      </c>
      <c r="D10" s="32">
        <v>70</v>
      </c>
      <c r="E10" s="32">
        <v>2</v>
      </c>
      <c r="F10" s="33"/>
    </row>
    <row r="11" spans="1:6" ht="15" customHeight="1" x14ac:dyDescent="0.3">
      <c r="A11" s="31" t="s">
        <v>365</v>
      </c>
      <c r="B11" s="32">
        <f t="shared" si="0"/>
        <v>289</v>
      </c>
      <c r="C11" s="32">
        <v>26</v>
      </c>
      <c r="D11" s="32">
        <v>252</v>
      </c>
      <c r="E11" s="32">
        <v>11</v>
      </c>
      <c r="F11" s="33"/>
    </row>
    <row r="12" spans="1:6" ht="15" customHeight="1" x14ac:dyDescent="0.3">
      <c r="A12" s="31" t="s">
        <v>366</v>
      </c>
      <c r="B12" s="32">
        <f t="shared" si="0"/>
        <v>1535</v>
      </c>
      <c r="C12" s="32">
        <v>32</v>
      </c>
      <c r="D12" s="32">
        <v>1457</v>
      </c>
      <c r="E12" s="32">
        <v>46</v>
      </c>
      <c r="F12" s="33"/>
    </row>
    <row r="13" spans="1:6" ht="15" customHeight="1" x14ac:dyDescent="0.3">
      <c r="A13" s="31" t="s">
        <v>367</v>
      </c>
      <c r="B13" s="32">
        <f t="shared" si="0"/>
        <v>1757</v>
      </c>
      <c r="C13" s="32">
        <v>101</v>
      </c>
      <c r="D13" s="32">
        <v>1593</v>
      </c>
      <c r="E13" s="32">
        <v>63</v>
      </c>
      <c r="F13" s="33"/>
    </row>
    <row r="14" spans="1:6" ht="15" customHeight="1" x14ac:dyDescent="0.3">
      <c r="A14" s="31" t="s">
        <v>368</v>
      </c>
      <c r="B14" s="32">
        <f t="shared" si="0"/>
        <v>389</v>
      </c>
      <c r="C14" s="32">
        <v>15</v>
      </c>
      <c r="D14" s="32">
        <v>358</v>
      </c>
      <c r="E14" s="32">
        <v>16</v>
      </c>
      <c r="F14" s="33"/>
    </row>
    <row r="15" spans="1:6" ht="15" customHeight="1" x14ac:dyDescent="0.3">
      <c r="A15" s="31" t="s">
        <v>369</v>
      </c>
      <c r="B15" s="32">
        <f t="shared" si="0"/>
        <v>4550</v>
      </c>
      <c r="C15" s="32">
        <v>256</v>
      </c>
      <c r="D15" s="32">
        <v>4043</v>
      </c>
      <c r="E15" s="32">
        <v>251</v>
      </c>
      <c r="F15" s="33"/>
    </row>
    <row r="16" spans="1:6" ht="15" customHeight="1" x14ac:dyDescent="0.3">
      <c r="A16" s="31" t="s">
        <v>370</v>
      </c>
      <c r="B16" s="32">
        <f t="shared" si="0"/>
        <v>1225</v>
      </c>
      <c r="C16" s="32">
        <v>104</v>
      </c>
      <c r="D16" s="32">
        <v>1022</v>
      </c>
      <c r="E16" s="32">
        <v>99</v>
      </c>
      <c r="F16" s="33"/>
    </row>
    <row r="17" spans="1:6" ht="15" customHeight="1" x14ac:dyDescent="0.3">
      <c r="A17" s="31" t="s">
        <v>371</v>
      </c>
      <c r="B17" s="32">
        <f t="shared" si="0"/>
        <v>496</v>
      </c>
      <c r="C17" s="32">
        <v>29</v>
      </c>
      <c r="D17" s="32">
        <v>439</v>
      </c>
      <c r="E17" s="32">
        <v>28</v>
      </c>
      <c r="F17" s="33"/>
    </row>
    <row r="18" spans="1:6" ht="15" customHeight="1" x14ac:dyDescent="0.3">
      <c r="A18" s="31" t="s">
        <v>372</v>
      </c>
      <c r="B18" s="32">
        <f t="shared" si="0"/>
        <v>2829</v>
      </c>
      <c r="C18" s="32">
        <v>123</v>
      </c>
      <c r="D18" s="32">
        <v>2582</v>
      </c>
      <c r="E18" s="32">
        <v>124</v>
      </c>
      <c r="F18" s="33"/>
    </row>
    <row r="19" spans="1:6" ht="15" customHeight="1" x14ac:dyDescent="0.3">
      <c r="A19" s="31" t="s">
        <v>373</v>
      </c>
      <c r="B19" s="32">
        <f t="shared" si="0"/>
        <v>1739</v>
      </c>
      <c r="C19" s="32">
        <v>63</v>
      </c>
      <c r="D19" s="32">
        <v>1618</v>
      </c>
      <c r="E19" s="32">
        <v>58</v>
      </c>
      <c r="F19" s="33"/>
    </row>
    <row r="20" spans="1:6" ht="15" customHeight="1" x14ac:dyDescent="0.3">
      <c r="A20" s="31" t="s">
        <v>374</v>
      </c>
      <c r="B20" s="32">
        <f t="shared" si="0"/>
        <v>87</v>
      </c>
      <c r="C20" s="32">
        <v>9</v>
      </c>
      <c r="D20" s="32">
        <v>67</v>
      </c>
      <c r="E20" s="32">
        <v>11</v>
      </c>
      <c r="F20" s="33"/>
    </row>
    <row r="21" spans="1:6" ht="15" customHeight="1" x14ac:dyDescent="0.3">
      <c r="A21" s="31" t="s">
        <v>375</v>
      </c>
      <c r="B21" s="32">
        <f t="shared" si="0"/>
        <v>699</v>
      </c>
      <c r="C21" s="32">
        <v>24</v>
      </c>
      <c r="D21" s="32">
        <v>646</v>
      </c>
      <c r="E21" s="32">
        <v>29</v>
      </c>
      <c r="F21" s="33"/>
    </row>
    <row r="22" spans="1:6" ht="15" customHeight="1" x14ac:dyDescent="0.3">
      <c r="A22" s="31" t="s">
        <v>376</v>
      </c>
      <c r="B22" s="32">
        <f t="shared" si="0"/>
        <v>304</v>
      </c>
      <c r="C22" s="32">
        <v>27</v>
      </c>
      <c r="D22" s="32">
        <v>251</v>
      </c>
      <c r="E22" s="32">
        <v>26</v>
      </c>
      <c r="F22" s="33"/>
    </row>
    <row r="23" spans="1:6" ht="15" customHeight="1" x14ac:dyDescent="0.3">
      <c r="A23" s="31" t="s">
        <v>377</v>
      </c>
      <c r="B23" s="32">
        <f t="shared" si="0"/>
        <v>727</v>
      </c>
      <c r="C23" s="32">
        <v>82</v>
      </c>
      <c r="D23" s="32">
        <v>568</v>
      </c>
      <c r="E23" s="32">
        <v>77</v>
      </c>
      <c r="F23" s="33"/>
    </row>
    <row r="24" spans="1:6" ht="15" customHeight="1" x14ac:dyDescent="0.3">
      <c r="A24" s="31" t="s">
        <v>378</v>
      </c>
      <c r="B24" s="32">
        <f t="shared" si="0"/>
        <v>6067</v>
      </c>
      <c r="C24" s="32">
        <v>298</v>
      </c>
      <c r="D24" s="32">
        <v>5494</v>
      </c>
      <c r="E24" s="32">
        <v>275</v>
      </c>
      <c r="F24" s="33"/>
    </row>
    <row r="25" spans="1:6" ht="15" customHeight="1" x14ac:dyDescent="0.3">
      <c r="A25" s="31" t="s">
        <v>379</v>
      </c>
      <c r="B25" s="32">
        <f t="shared" si="0"/>
        <v>753</v>
      </c>
      <c r="C25" s="32">
        <v>39</v>
      </c>
      <c r="D25" s="32">
        <v>685</v>
      </c>
      <c r="E25" s="32">
        <v>29</v>
      </c>
      <c r="F25" s="33"/>
    </row>
    <row r="26" spans="1:6" ht="15" customHeight="1" x14ac:dyDescent="0.3">
      <c r="A26" s="31" t="s">
        <v>380</v>
      </c>
      <c r="B26" s="32">
        <f t="shared" si="0"/>
        <v>4588</v>
      </c>
      <c r="C26" s="32">
        <v>226</v>
      </c>
      <c r="D26" s="32">
        <v>4126</v>
      </c>
      <c r="E26" s="32">
        <v>236</v>
      </c>
      <c r="F26" s="33"/>
    </row>
    <row r="27" spans="1:6" ht="15" customHeight="1" x14ac:dyDescent="0.3">
      <c r="A27" s="31" t="s">
        <v>381</v>
      </c>
      <c r="B27" s="32">
        <f t="shared" si="0"/>
        <v>11</v>
      </c>
      <c r="C27" s="32">
        <v>7</v>
      </c>
      <c r="D27" s="32">
        <v>4</v>
      </c>
      <c r="E27" s="32">
        <v>0</v>
      </c>
      <c r="F27" s="33"/>
    </row>
    <row r="28" spans="1:6" ht="15" customHeight="1" x14ac:dyDescent="0.3">
      <c r="A28" s="31" t="s">
        <v>382</v>
      </c>
      <c r="B28" s="32">
        <f t="shared" si="0"/>
        <v>715</v>
      </c>
      <c r="C28" s="32">
        <v>26</v>
      </c>
      <c r="D28" s="32">
        <v>679</v>
      </c>
      <c r="E28" s="32">
        <v>10</v>
      </c>
      <c r="F28" s="33"/>
    </row>
    <row r="29" spans="1:6" ht="15" customHeight="1" x14ac:dyDescent="0.3">
      <c r="A29" s="31" t="s">
        <v>383</v>
      </c>
      <c r="B29" s="32">
        <f t="shared" si="0"/>
        <v>6354</v>
      </c>
      <c r="C29" s="32">
        <v>67</v>
      </c>
      <c r="D29" s="32">
        <v>6143</v>
      </c>
      <c r="E29" s="32">
        <v>143</v>
      </c>
      <c r="F29" s="32">
        <v>1</v>
      </c>
    </row>
    <row r="30" spans="1:6" ht="15" customHeight="1" x14ac:dyDescent="0.3">
      <c r="A30" s="31" t="s">
        <v>384</v>
      </c>
      <c r="B30" s="32">
        <f t="shared" si="0"/>
        <v>4799</v>
      </c>
      <c r="C30" s="32">
        <v>12</v>
      </c>
      <c r="D30" s="32">
        <v>4781</v>
      </c>
      <c r="E30" s="32">
        <v>5</v>
      </c>
      <c r="F30" s="32">
        <v>1</v>
      </c>
    </row>
    <row r="31" spans="1:6" ht="15" customHeight="1" x14ac:dyDescent="0.3">
      <c r="A31" s="31" t="s">
        <v>385</v>
      </c>
      <c r="B31" s="32">
        <f t="shared" si="0"/>
        <v>772</v>
      </c>
      <c r="C31" s="32">
        <v>32</v>
      </c>
      <c r="D31" s="32">
        <v>694</v>
      </c>
      <c r="E31" s="32">
        <v>46</v>
      </c>
      <c r="F31" s="33"/>
    </row>
    <row r="32" spans="1:6" ht="15" customHeight="1" x14ac:dyDescent="0.3">
      <c r="A32" s="31" t="s">
        <v>386</v>
      </c>
      <c r="B32" s="32">
        <f t="shared" si="0"/>
        <v>783</v>
      </c>
      <c r="C32" s="32">
        <v>23</v>
      </c>
      <c r="D32" s="32">
        <v>668</v>
      </c>
      <c r="E32" s="32">
        <v>92</v>
      </c>
      <c r="F32" s="33"/>
    </row>
    <row r="33" spans="1:6" ht="15" customHeight="1" x14ac:dyDescent="0.3">
      <c r="A33" s="33"/>
      <c r="B33" s="33"/>
      <c r="C33" s="33"/>
      <c r="D33" s="33"/>
      <c r="E33" s="33"/>
      <c r="F33" s="33"/>
    </row>
    <row r="34" spans="1:6" ht="15" customHeight="1" x14ac:dyDescent="0.3">
      <c r="A34" s="31" t="s">
        <v>387</v>
      </c>
      <c r="B34" s="33">
        <f>B3-B65</f>
        <v>14782</v>
      </c>
      <c r="C34" s="33">
        <f t="shared" ref="C34:F34" si="2">C3-C65</f>
        <v>727</v>
      </c>
      <c r="D34" s="33">
        <f t="shared" si="2"/>
        <v>13341</v>
      </c>
      <c r="E34" s="33">
        <f t="shared" si="2"/>
        <v>713</v>
      </c>
      <c r="F34" s="33">
        <f t="shared" si="2"/>
        <v>1</v>
      </c>
    </row>
    <row r="35" spans="1:6" ht="15" customHeight="1" x14ac:dyDescent="0.3">
      <c r="A35" s="31" t="s">
        <v>358</v>
      </c>
      <c r="B35" s="33">
        <f t="shared" ref="B35:F35" si="3">B4-B66</f>
        <v>2813</v>
      </c>
      <c r="C35" s="33">
        <f t="shared" si="3"/>
        <v>140</v>
      </c>
      <c r="D35" s="33">
        <f t="shared" si="3"/>
        <v>2557</v>
      </c>
      <c r="E35" s="33">
        <f t="shared" si="3"/>
        <v>115</v>
      </c>
      <c r="F35" s="33">
        <f t="shared" si="3"/>
        <v>1</v>
      </c>
    </row>
    <row r="36" spans="1:6" ht="15" customHeight="1" x14ac:dyDescent="0.3">
      <c r="A36" s="31" t="s">
        <v>359</v>
      </c>
      <c r="B36" s="33">
        <f t="shared" ref="B36:F36" si="4">B5-B67</f>
        <v>1872</v>
      </c>
      <c r="C36" s="33">
        <f t="shared" si="4"/>
        <v>94</v>
      </c>
      <c r="D36" s="33">
        <f t="shared" si="4"/>
        <v>1707</v>
      </c>
      <c r="E36" s="33">
        <f t="shared" si="4"/>
        <v>71</v>
      </c>
      <c r="F36" s="33">
        <f t="shared" si="4"/>
        <v>0</v>
      </c>
    </row>
    <row r="37" spans="1:6" ht="15" customHeight="1" x14ac:dyDescent="0.3">
      <c r="A37" s="31" t="s">
        <v>360</v>
      </c>
      <c r="B37" s="33">
        <f t="shared" ref="B37:F37" si="5">B6-B68</f>
        <v>445</v>
      </c>
      <c r="C37" s="33">
        <f t="shared" si="5"/>
        <v>38</v>
      </c>
      <c r="D37" s="33">
        <f t="shared" si="5"/>
        <v>381</v>
      </c>
      <c r="E37" s="33">
        <f t="shared" si="5"/>
        <v>26</v>
      </c>
      <c r="F37" s="33">
        <f t="shared" si="5"/>
        <v>0</v>
      </c>
    </row>
    <row r="38" spans="1:6" ht="15" customHeight="1" x14ac:dyDescent="0.3">
      <c r="A38" s="31" t="s">
        <v>361</v>
      </c>
      <c r="B38" s="33">
        <f t="shared" ref="B38:F38" si="6">B7-B69</f>
        <v>941</v>
      </c>
      <c r="C38" s="33">
        <f t="shared" si="6"/>
        <v>46</v>
      </c>
      <c r="D38" s="33">
        <f t="shared" si="6"/>
        <v>850</v>
      </c>
      <c r="E38" s="33">
        <f t="shared" si="6"/>
        <v>44</v>
      </c>
      <c r="F38" s="33">
        <f t="shared" si="6"/>
        <v>1</v>
      </c>
    </row>
    <row r="39" spans="1:6" ht="15" customHeight="1" x14ac:dyDescent="0.3">
      <c r="A39" s="31" t="s">
        <v>362</v>
      </c>
      <c r="B39" s="33">
        <f t="shared" ref="B39:F39" si="7">B8-B70</f>
        <v>272</v>
      </c>
      <c r="C39" s="33">
        <f t="shared" si="7"/>
        <v>17</v>
      </c>
      <c r="D39" s="33">
        <f t="shared" si="7"/>
        <v>244</v>
      </c>
      <c r="E39" s="33">
        <f t="shared" si="7"/>
        <v>10</v>
      </c>
      <c r="F39" s="33">
        <f t="shared" si="7"/>
        <v>1</v>
      </c>
    </row>
    <row r="40" spans="1:6" ht="15" customHeight="1" x14ac:dyDescent="0.3">
      <c r="A40" s="31" t="s">
        <v>363</v>
      </c>
      <c r="B40" s="33">
        <f t="shared" ref="B40:F40" si="8">B9-B71</f>
        <v>1512</v>
      </c>
      <c r="C40" s="33">
        <f t="shared" si="8"/>
        <v>76</v>
      </c>
      <c r="D40" s="33">
        <f t="shared" si="8"/>
        <v>1400</v>
      </c>
      <c r="E40" s="33">
        <f t="shared" si="8"/>
        <v>36</v>
      </c>
      <c r="F40" s="33">
        <f t="shared" si="8"/>
        <v>0</v>
      </c>
    </row>
    <row r="41" spans="1:6" ht="15" customHeight="1" x14ac:dyDescent="0.3">
      <c r="A41" s="31" t="s">
        <v>364</v>
      </c>
      <c r="B41" s="33">
        <f t="shared" ref="B41:F41" si="9">B10-B72</f>
        <v>59</v>
      </c>
      <c r="C41" s="33">
        <f t="shared" si="9"/>
        <v>4</v>
      </c>
      <c r="D41" s="33">
        <f t="shared" si="9"/>
        <v>55</v>
      </c>
      <c r="E41" s="33">
        <f t="shared" si="9"/>
        <v>0</v>
      </c>
      <c r="F41" s="33">
        <f t="shared" si="9"/>
        <v>0</v>
      </c>
    </row>
    <row r="42" spans="1:6" ht="15" customHeight="1" x14ac:dyDescent="0.3">
      <c r="A42" s="31" t="s">
        <v>365</v>
      </c>
      <c r="B42" s="33">
        <f t="shared" ref="B42:F42" si="10">B11-B73</f>
        <v>244</v>
      </c>
      <c r="C42" s="33">
        <f t="shared" si="10"/>
        <v>26</v>
      </c>
      <c r="D42" s="33">
        <f t="shared" si="10"/>
        <v>211</v>
      </c>
      <c r="E42" s="33">
        <f t="shared" si="10"/>
        <v>7</v>
      </c>
      <c r="F42" s="33">
        <f t="shared" si="10"/>
        <v>0</v>
      </c>
    </row>
    <row r="43" spans="1:6" ht="15" customHeight="1" x14ac:dyDescent="0.3">
      <c r="A43" s="31" t="s">
        <v>366</v>
      </c>
      <c r="B43" s="33">
        <f t="shared" ref="B43:F43" si="11">B12-B74</f>
        <v>624</v>
      </c>
      <c r="C43" s="33">
        <f t="shared" si="11"/>
        <v>11</v>
      </c>
      <c r="D43" s="33">
        <f t="shared" si="11"/>
        <v>599</v>
      </c>
      <c r="E43" s="33">
        <f t="shared" si="11"/>
        <v>14</v>
      </c>
      <c r="F43" s="33">
        <f t="shared" si="11"/>
        <v>0</v>
      </c>
    </row>
    <row r="44" spans="1:6" ht="15" customHeight="1" x14ac:dyDescent="0.3">
      <c r="A44" s="31" t="s">
        <v>367</v>
      </c>
      <c r="B44" s="33">
        <f t="shared" ref="B44:F44" si="12">B13-B75</f>
        <v>615</v>
      </c>
      <c r="C44" s="33">
        <f t="shared" si="12"/>
        <v>35</v>
      </c>
      <c r="D44" s="33">
        <f t="shared" si="12"/>
        <v>565</v>
      </c>
      <c r="E44" s="33">
        <f t="shared" si="12"/>
        <v>15</v>
      </c>
      <c r="F44" s="33">
        <f t="shared" si="12"/>
        <v>0</v>
      </c>
    </row>
    <row r="45" spans="1:6" ht="15" customHeight="1" x14ac:dyDescent="0.3">
      <c r="A45" s="31" t="s">
        <v>368</v>
      </c>
      <c r="B45" s="33">
        <f t="shared" ref="B45:F45" si="13">B14-B76</f>
        <v>20</v>
      </c>
      <c r="C45" s="33">
        <f t="shared" si="13"/>
        <v>1</v>
      </c>
      <c r="D45" s="33">
        <f t="shared" si="13"/>
        <v>19</v>
      </c>
      <c r="E45" s="33">
        <f t="shared" si="13"/>
        <v>0</v>
      </c>
      <c r="F45" s="33">
        <f t="shared" si="13"/>
        <v>0</v>
      </c>
    </row>
    <row r="46" spans="1:6" ht="15" customHeight="1" x14ac:dyDescent="0.3">
      <c r="A46" s="31" t="s">
        <v>369</v>
      </c>
      <c r="B46" s="33">
        <f t="shared" ref="B46:F46" si="14">B15-B77</f>
        <v>1767</v>
      </c>
      <c r="C46" s="33">
        <f t="shared" si="14"/>
        <v>80</v>
      </c>
      <c r="D46" s="33">
        <f t="shared" si="14"/>
        <v>1608</v>
      </c>
      <c r="E46" s="33">
        <f t="shared" si="14"/>
        <v>79</v>
      </c>
      <c r="F46" s="33">
        <f t="shared" si="14"/>
        <v>0</v>
      </c>
    </row>
    <row r="47" spans="1:6" ht="15" customHeight="1" x14ac:dyDescent="0.3">
      <c r="A47" s="31" t="s">
        <v>370</v>
      </c>
      <c r="B47" s="33">
        <f t="shared" ref="B47:F47" si="15">B16-B78</f>
        <v>19</v>
      </c>
      <c r="C47" s="33">
        <f t="shared" si="15"/>
        <v>1</v>
      </c>
      <c r="D47" s="33">
        <f t="shared" si="15"/>
        <v>15</v>
      </c>
      <c r="E47" s="33">
        <f t="shared" si="15"/>
        <v>3</v>
      </c>
      <c r="F47" s="33">
        <f t="shared" si="15"/>
        <v>0</v>
      </c>
    </row>
    <row r="48" spans="1:6" ht="15" customHeight="1" x14ac:dyDescent="0.3">
      <c r="A48" s="31" t="s">
        <v>371</v>
      </c>
      <c r="B48" s="33">
        <f t="shared" ref="B48:F48" si="16">B17-B79</f>
        <v>475</v>
      </c>
      <c r="C48" s="33">
        <f t="shared" si="16"/>
        <v>28</v>
      </c>
      <c r="D48" s="33">
        <f t="shared" si="16"/>
        <v>419</v>
      </c>
      <c r="E48" s="33">
        <f t="shared" si="16"/>
        <v>28</v>
      </c>
      <c r="F48" s="33">
        <f t="shared" si="16"/>
        <v>0</v>
      </c>
    </row>
    <row r="49" spans="1:6" ht="15" customHeight="1" x14ac:dyDescent="0.3">
      <c r="A49" s="31" t="s">
        <v>372</v>
      </c>
      <c r="B49" s="33">
        <f t="shared" ref="B49:F49" si="17">B18-B80</f>
        <v>1273</v>
      </c>
      <c r="C49" s="33">
        <f t="shared" si="17"/>
        <v>51</v>
      </c>
      <c r="D49" s="33">
        <f t="shared" si="17"/>
        <v>1174</v>
      </c>
      <c r="E49" s="33">
        <f t="shared" si="17"/>
        <v>48</v>
      </c>
      <c r="F49" s="33">
        <f t="shared" si="17"/>
        <v>0</v>
      </c>
    </row>
    <row r="50" spans="1:6" ht="15" customHeight="1" x14ac:dyDescent="0.3">
      <c r="A50" s="31" t="s">
        <v>373</v>
      </c>
      <c r="B50" s="33">
        <f t="shared" ref="B50:F50" si="18">B19-B81</f>
        <v>741</v>
      </c>
      <c r="C50" s="33">
        <f t="shared" si="18"/>
        <v>14</v>
      </c>
      <c r="D50" s="33">
        <f t="shared" si="18"/>
        <v>720</v>
      </c>
      <c r="E50" s="33">
        <f t="shared" si="18"/>
        <v>7</v>
      </c>
      <c r="F50" s="33">
        <f t="shared" si="18"/>
        <v>0</v>
      </c>
    </row>
    <row r="51" spans="1:6" ht="15" customHeight="1" x14ac:dyDescent="0.3">
      <c r="A51" s="31" t="s">
        <v>374</v>
      </c>
      <c r="B51" s="33">
        <f t="shared" ref="B51:F51" si="19">B20-B82</f>
        <v>24</v>
      </c>
      <c r="C51" s="33">
        <f t="shared" si="19"/>
        <v>4</v>
      </c>
      <c r="D51" s="33">
        <f t="shared" si="19"/>
        <v>16</v>
      </c>
      <c r="E51" s="33">
        <f t="shared" si="19"/>
        <v>4</v>
      </c>
      <c r="F51" s="33">
        <f t="shared" si="19"/>
        <v>0</v>
      </c>
    </row>
    <row r="52" spans="1:6" ht="15" customHeight="1" x14ac:dyDescent="0.3">
      <c r="A52" s="31" t="s">
        <v>375</v>
      </c>
      <c r="B52" s="33">
        <f t="shared" ref="B52:F52" si="20">B21-B83</f>
        <v>343</v>
      </c>
      <c r="C52" s="33">
        <f t="shared" si="20"/>
        <v>13</v>
      </c>
      <c r="D52" s="33">
        <f t="shared" si="20"/>
        <v>315</v>
      </c>
      <c r="E52" s="33">
        <f t="shared" si="20"/>
        <v>15</v>
      </c>
      <c r="F52" s="33">
        <f t="shared" si="20"/>
        <v>0</v>
      </c>
    </row>
    <row r="53" spans="1:6" ht="15" customHeight="1" x14ac:dyDescent="0.3">
      <c r="A53" s="31" t="s">
        <v>376</v>
      </c>
      <c r="B53" s="33">
        <f t="shared" ref="B53:F53" si="21">B22-B84</f>
        <v>165</v>
      </c>
      <c r="C53" s="33">
        <f t="shared" si="21"/>
        <v>20</v>
      </c>
      <c r="D53" s="33">
        <f t="shared" si="21"/>
        <v>123</v>
      </c>
      <c r="E53" s="33">
        <f t="shared" si="21"/>
        <v>22</v>
      </c>
      <c r="F53" s="33">
        <f t="shared" si="21"/>
        <v>0</v>
      </c>
    </row>
    <row r="54" spans="1:6" ht="15" customHeight="1" x14ac:dyDescent="0.3">
      <c r="A54" s="31" t="s">
        <v>377</v>
      </c>
      <c r="B54" s="33">
        <f t="shared" ref="B54:F54" si="22">B23-B85</f>
        <v>711</v>
      </c>
      <c r="C54" s="33">
        <f t="shared" si="22"/>
        <v>81</v>
      </c>
      <c r="D54" s="33">
        <f t="shared" si="22"/>
        <v>554</v>
      </c>
      <c r="E54" s="33">
        <f t="shared" si="22"/>
        <v>76</v>
      </c>
      <c r="F54" s="33">
        <f t="shared" si="22"/>
        <v>0</v>
      </c>
    </row>
    <row r="55" spans="1:6" ht="15" customHeight="1" x14ac:dyDescent="0.3">
      <c r="A55" s="31" t="s">
        <v>378</v>
      </c>
      <c r="B55" s="33">
        <f t="shared" ref="B55:F55" si="23">B24-B86</f>
        <v>5737</v>
      </c>
      <c r="C55" s="33">
        <f t="shared" si="23"/>
        <v>290</v>
      </c>
      <c r="D55" s="33">
        <f t="shared" si="23"/>
        <v>5179</v>
      </c>
      <c r="E55" s="33">
        <f t="shared" si="23"/>
        <v>268</v>
      </c>
      <c r="F55" s="33">
        <f t="shared" si="23"/>
        <v>0</v>
      </c>
    </row>
    <row r="56" spans="1:6" ht="15" customHeight="1" x14ac:dyDescent="0.3">
      <c r="A56" s="31" t="s">
        <v>379</v>
      </c>
      <c r="B56" s="33">
        <f t="shared" ref="B56:F56" si="24">B25-B87</f>
        <v>736</v>
      </c>
      <c r="C56" s="33">
        <f t="shared" si="24"/>
        <v>39</v>
      </c>
      <c r="D56" s="33">
        <f t="shared" si="24"/>
        <v>668</v>
      </c>
      <c r="E56" s="33">
        <f t="shared" si="24"/>
        <v>29</v>
      </c>
      <c r="F56" s="33">
        <f t="shared" si="24"/>
        <v>0</v>
      </c>
    </row>
    <row r="57" spans="1:6" ht="15" customHeight="1" x14ac:dyDescent="0.3">
      <c r="A57" s="31" t="s">
        <v>380</v>
      </c>
      <c r="B57" s="33">
        <f t="shared" ref="B57:F57" si="25">B26-B88</f>
        <v>4564</v>
      </c>
      <c r="C57" s="33">
        <f t="shared" si="25"/>
        <v>225</v>
      </c>
      <c r="D57" s="33">
        <f t="shared" si="25"/>
        <v>4105</v>
      </c>
      <c r="E57" s="33">
        <f t="shared" si="25"/>
        <v>234</v>
      </c>
      <c r="F57" s="33">
        <f t="shared" si="25"/>
        <v>0</v>
      </c>
    </row>
    <row r="58" spans="1:6" ht="15" customHeight="1" x14ac:dyDescent="0.3">
      <c r="A58" s="31" t="s">
        <v>381</v>
      </c>
      <c r="B58" s="33">
        <f t="shared" ref="B58:F58" si="26">B27-B89</f>
        <v>10</v>
      </c>
      <c r="C58" s="33">
        <f t="shared" si="26"/>
        <v>7</v>
      </c>
      <c r="D58" s="33">
        <f t="shared" si="26"/>
        <v>3</v>
      </c>
      <c r="E58" s="33">
        <f t="shared" si="26"/>
        <v>0</v>
      </c>
      <c r="F58" s="33">
        <f t="shared" si="26"/>
        <v>0</v>
      </c>
    </row>
    <row r="59" spans="1:6" ht="15" customHeight="1" x14ac:dyDescent="0.3">
      <c r="A59" s="31" t="s">
        <v>382</v>
      </c>
      <c r="B59" s="33">
        <f t="shared" ref="B59:F59" si="27">B28-B90</f>
        <v>427</v>
      </c>
      <c r="C59" s="33">
        <f t="shared" si="27"/>
        <v>19</v>
      </c>
      <c r="D59" s="33">
        <f t="shared" si="27"/>
        <v>403</v>
      </c>
      <c r="E59" s="33">
        <f t="shared" si="27"/>
        <v>5</v>
      </c>
      <c r="F59" s="33">
        <f t="shared" si="27"/>
        <v>0</v>
      </c>
    </row>
    <row r="60" spans="1:6" ht="15" customHeight="1" x14ac:dyDescent="0.3">
      <c r="A60" s="31" t="s">
        <v>383</v>
      </c>
      <c r="B60" s="33">
        <f t="shared" ref="B60:F60" si="28">B29-B91</f>
        <v>2242</v>
      </c>
      <c r="C60" s="33">
        <f t="shared" si="28"/>
        <v>60</v>
      </c>
      <c r="D60" s="33">
        <f t="shared" si="28"/>
        <v>2043</v>
      </c>
      <c r="E60" s="33">
        <f t="shared" si="28"/>
        <v>139</v>
      </c>
      <c r="F60" s="33">
        <f t="shared" si="28"/>
        <v>0</v>
      </c>
    </row>
    <row r="61" spans="1:6" ht="15" customHeight="1" x14ac:dyDescent="0.3">
      <c r="A61" s="31" t="s">
        <v>384</v>
      </c>
      <c r="B61" s="33">
        <f t="shared" ref="B61:F61" si="29">B30-B92</f>
        <v>851</v>
      </c>
      <c r="C61" s="33">
        <f t="shared" si="29"/>
        <v>8</v>
      </c>
      <c r="D61" s="33">
        <f t="shared" si="29"/>
        <v>838</v>
      </c>
      <c r="E61" s="33">
        <f t="shared" si="29"/>
        <v>5</v>
      </c>
      <c r="F61" s="33">
        <f t="shared" si="29"/>
        <v>0</v>
      </c>
    </row>
    <row r="62" spans="1:6" ht="15" customHeight="1" x14ac:dyDescent="0.3">
      <c r="A62" s="31" t="s">
        <v>385</v>
      </c>
      <c r="B62" s="33">
        <f t="shared" ref="B62:F62" si="30">B31-B93</f>
        <v>740</v>
      </c>
      <c r="C62" s="33">
        <f t="shared" si="30"/>
        <v>29</v>
      </c>
      <c r="D62" s="33">
        <f t="shared" si="30"/>
        <v>667</v>
      </c>
      <c r="E62" s="33">
        <f t="shared" si="30"/>
        <v>44</v>
      </c>
      <c r="F62" s="33">
        <f t="shared" si="30"/>
        <v>0</v>
      </c>
    </row>
    <row r="63" spans="1:6" ht="15" customHeight="1" x14ac:dyDescent="0.3">
      <c r="A63" s="31" t="s">
        <v>386</v>
      </c>
      <c r="B63" s="33">
        <f t="shared" ref="B63:F63" si="31">B32-B94</f>
        <v>651</v>
      </c>
      <c r="C63" s="33">
        <f t="shared" si="31"/>
        <v>23</v>
      </c>
      <c r="D63" s="33">
        <f t="shared" si="31"/>
        <v>538</v>
      </c>
      <c r="E63" s="33">
        <f t="shared" si="31"/>
        <v>90</v>
      </c>
      <c r="F63" s="33">
        <f t="shared" si="31"/>
        <v>0</v>
      </c>
    </row>
    <row r="64" spans="1:6" ht="15" customHeight="1" x14ac:dyDescent="0.3">
      <c r="A64" s="33"/>
      <c r="B64" s="56"/>
      <c r="C64" s="56"/>
      <c r="D64" s="56"/>
      <c r="E64" s="56"/>
      <c r="F64" s="56"/>
    </row>
    <row r="65" spans="1:6" ht="15" customHeight="1" x14ac:dyDescent="0.3">
      <c r="A65" s="31" t="s">
        <v>388</v>
      </c>
      <c r="B65" s="57">
        <f>B66+B71+B77+B85+B86+B91</f>
        <v>11183</v>
      </c>
      <c r="C65" s="57">
        <f>C66+C71+C77+C85+C86+C91</f>
        <v>381</v>
      </c>
      <c r="D65" s="57">
        <f>B65-C65-E65-F65</f>
        <v>10466</v>
      </c>
      <c r="E65" s="57">
        <f t="shared" ref="E65" si="32">E66+E71+E77+E85+E86+E91</f>
        <v>334</v>
      </c>
      <c r="F65" s="57">
        <v>2</v>
      </c>
    </row>
    <row r="66" spans="1:6" ht="15" customHeight="1" x14ac:dyDescent="0.3">
      <c r="A66" s="31" t="s">
        <v>358</v>
      </c>
      <c r="B66" s="33">
        <v>1823</v>
      </c>
      <c r="C66" s="33">
        <v>98</v>
      </c>
      <c r="D66" s="57">
        <f t="shared" ref="D66:D94" si="33">B66-C66-E66-F66</f>
        <v>1660</v>
      </c>
      <c r="E66" s="33">
        <v>64</v>
      </c>
      <c r="F66" s="33">
        <v>1</v>
      </c>
    </row>
    <row r="67" spans="1:6" ht="15" customHeight="1" x14ac:dyDescent="0.3">
      <c r="A67" s="31" t="s">
        <v>359</v>
      </c>
      <c r="B67" s="33">
        <v>1042</v>
      </c>
      <c r="C67" s="33">
        <v>51</v>
      </c>
      <c r="D67" s="57">
        <f t="shared" si="33"/>
        <v>956</v>
      </c>
      <c r="E67" s="33">
        <v>35</v>
      </c>
      <c r="F67" s="33">
        <v>0</v>
      </c>
    </row>
    <row r="68" spans="1:6" ht="15" customHeight="1" x14ac:dyDescent="0.3">
      <c r="A68" s="31" t="s">
        <v>360</v>
      </c>
      <c r="B68" s="33">
        <v>544</v>
      </c>
      <c r="C68" s="33">
        <v>28</v>
      </c>
      <c r="D68" s="57">
        <f t="shared" si="33"/>
        <v>498</v>
      </c>
      <c r="E68" s="33">
        <v>18</v>
      </c>
      <c r="F68" s="33">
        <v>0</v>
      </c>
    </row>
    <row r="69" spans="1:6" ht="15" customHeight="1" x14ac:dyDescent="0.3">
      <c r="A69" s="31" t="s">
        <v>361</v>
      </c>
      <c r="B69" s="33">
        <v>781</v>
      </c>
      <c r="C69" s="33">
        <v>47</v>
      </c>
      <c r="D69" s="57">
        <f t="shared" si="33"/>
        <v>704</v>
      </c>
      <c r="E69" s="33">
        <v>29</v>
      </c>
      <c r="F69" s="33">
        <v>1</v>
      </c>
    </row>
    <row r="70" spans="1:6" ht="15" customHeight="1" x14ac:dyDescent="0.3">
      <c r="A70" s="31" t="s">
        <v>362</v>
      </c>
      <c r="B70" s="33">
        <v>355</v>
      </c>
      <c r="C70" s="33">
        <v>34</v>
      </c>
      <c r="D70" s="57">
        <f t="shared" si="33"/>
        <v>299</v>
      </c>
      <c r="E70" s="33">
        <v>21</v>
      </c>
      <c r="F70" s="33">
        <v>1</v>
      </c>
    </row>
    <row r="71" spans="1:6" ht="15" customHeight="1" x14ac:dyDescent="0.3">
      <c r="A71" s="31" t="s">
        <v>363</v>
      </c>
      <c r="B71" s="33">
        <v>2119</v>
      </c>
      <c r="C71" s="33">
        <v>91</v>
      </c>
      <c r="D71" s="57">
        <f t="shared" si="33"/>
        <v>1942</v>
      </c>
      <c r="E71" s="33">
        <v>86</v>
      </c>
      <c r="F71" s="33">
        <v>0</v>
      </c>
    </row>
    <row r="72" spans="1:6" ht="15" customHeight="1" x14ac:dyDescent="0.3">
      <c r="A72" s="31" t="s">
        <v>364</v>
      </c>
      <c r="B72" s="33">
        <v>21</v>
      </c>
      <c r="C72" s="33">
        <v>4</v>
      </c>
      <c r="D72" s="57">
        <f t="shared" si="33"/>
        <v>15</v>
      </c>
      <c r="E72" s="33">
        <v>2</v>
      </c>
      <c r="F72" s="33"/>
    </row>
    <row r="73" spans="1:6" ht="15" customHeight="1" x14ac:dyDescent="0.3">
      <c r="A73" s="31" t="s">
        <v>365</v>
      </c>
      <c r="B73" s="33">
        <v>45</v>
      </c>
      <c r="C73" s="33">
        <v>0</v>
      </c>
      <c r="D73" s="57">
        <f t="shared" si="33"/>
        <v>41</v>
      </c>
      <c r="E73" s="33">
        <v>4</v>
      </c>
      <c r="F73" s="33"/>
    </row>
    <row r="74" spans="1:6" ht="15" customHeight="1" x14ac:dyDescent="0.3">
      <c r="A74" s="31" t="s">
        <v>366</v>
      </c>
      <c r="B74" s="33">
        <v>911</v>
      </c>
      <c r="C74" s="33">
        <v>21</v>
      </c>
      <c r="D74" s="57">
        <f t="shared" si="33"/>
        <v>858</v>
      </c>
      <c r="E74" s="33">
        <v>32</v>
      </c>
      <c r="F74" s="33"/>
    </row>
    <row r="75" spans="1:6" ht="15" customHeight="1" x14ac:dyDescent="0.3">
      <c r="A75" s="31" t="s">
        <v>367</v>
      </c>
      <c r="B75" s="33">
        <v>1142</v>
      </c>
      <c r="C75" s="33">
        <v>66</v>
      </c>
      <c r="D75" s="57">
        <f t="shared" si="33"/>
        <v>1028</v>
      </c>
      <c r="E75" s="33">
        <v>48</v>
      </c>
      <c r="F75" s="33"/>
    </row>
    <row r="76" spans="1:6" ht="15" customHeight="1" x14ac:dyDescent="0.3">
      <c r="A76" s="31" t="s">
        <v>368</v>
      </c>
      <c r="B76" s="33">
        <v>369</v>
      </c>
      <c r="C76" s="33">
        <v>14</v>
      </c>
      <c r="D76" s="57">
        <f t="shared" si="33"/>
        <v>339</v>
      </c>
      <c r="E76" s="33">
        <v>16</v>
      </c>
      <c r="F76" s="33"/>
    </row>
    <row r="77" spans="1:6" ht="15" customHeight="1" x14ac:dyDescent="0.3">
      <c r="A77" s="31" t="s">
        <v>369</v>
      </c>
      <c r="B77" s="33">
        <v>2783</v>
      </c>
      <c r="C77" s="33">
        <v>176</v>
      </c>
      <c r="D77" s="57">
        <f t="shared" si="33"/>
        <v>2435</v>
      </c>
      <c r="E77" s="33">
        <v>172</v>
      </c>
      <c r="F77" s="33"/>
    </row>
    <row r="78" spans="1:6" ht="15" customHeight="1" x14ac:dyDescent="0.3">
      <c r="A78" s="31" t="s">
        <v>370</v>
      </c>
      <c r="B78" s="33">
        <v>1206</v>
      </c>
      <c r="C78" s="33">
        <v>103</v>
      </c>
      <c r="D78" s="57">
        <f t="shared" si="33"/>
        <v>1007</v>
      </c>
      <c r="E78" s="33">
        <v>96</v>
      </c>
      <c r="F78" s="33"/>
    </row>
    <row r="79" spans="1:6" ht="15" customHeight="1" x14ac:dyDescent="0.3">
      <c r="A79" s="31" t="s">
        <v>371</v>
      </c>
      <c r="B79" s="33">
        <v>21</v>
      </c>
      <c r="C79" s="33">
        <v>1</v>
      </c>
      <c r="D79" s="57">
        <f t="shared" si="33"/>
        <v>20</v>
      </c>
      <c r="E79" s="33">
        <v>0</v>
      </c>
      <c r="F79" s="33"/>
    </row>
    <row r="80" spans="1:6" ht="15" customHeight="1" x14ac:dyDescent="0.3">
      <c r="A80" s="31" t="s">
        <v>372</v>
      </c>
      <c r="B80" s="33">
        <v>1556</v>
      </c>
      <c r="C80" s="33">
        <v>72</v>
      </c>
      <c r="D80" s="57">
        <f t="shared" si="33"/>
        <v>1408</v>
      </c>
      <c r="E80" s="33">
        <v>76</v>
      </c>
      <c r="F80" s="33"/>
    </row>
    <row r="81" spans="1:6" ht="15" customHeight="1" x14ac:dyDescent="0.3">
      <c r="A81" s="31" t="s">
        <v>373</v>
      </c>
      <c r="B81" s="33">
        <v>998</v>
      </c>
      <c r="C81" s="33">
        <v>49</v>
      </c>
      <c r="D81" s="57">
        <f t="shared" si="33"/>
        <v>898</v>
      </c>
      <c r="E81" s="33">
        <v>51</v>
      </c>
      <c r="F81" s="33"/>
    </row>
    <row r="82" spans="1:6" ht="15" customHeight="1" x14ac:dyDescent="0.3">
      <c r="A82" s="31" t="s">
        <v>374</v>
      </c>
      <c r="B82" s="33">
        <v>63</v>
      </c>
      <c r="C82" s="33">
        <v>5</v>
      </c>
      <c r="D82" s="57">
        <f t="shared" si="33"/>
        <v>51</v>
      </c>
      <c r="E82" s="33">
        <v>7</v>
      </c>
      <c r="F82" s="33"/>
    </row>
    <row r="83" spans="1:6" ht="15" customHeight="1" x14ac:dyDescent="0.3">
      <c r="A83" s="31" t="s">
        <v>375</v>
      </c>
      <c r="B83" s="33">
        <v>356</v>
      </c>
      <c r="C83" s="33">
        <v>11</v>
      </c>
      <c r="D83" s="57">
        <f t="shared" si="33"/>
        <v>331</v>
      </c>
      <c r="E83" s="33">
        <v>14</v>
      </c>
      <c r="F83" s="33"/>
    </row>
    <row r="84" spans="1:6" ht="15" customHeight="1" x14ac:dyDescent="0.3">
      <c r="A84" s="31" t="s">
        <v>376</v>
      </c>
      <c r="B84" s="33">
        <v>139</v>
      </c>
      <c r="C84" s="33">
        <v>7</v>
      </c>
      <c r="D84" s="57">
        <f t="shared" si="33"/>
        <v>128</v>
      </c>
      <c r="E84" s="33">
        <v>4</v>
      </c>
      <c r="F84" s="33"/>
    </row>
    <row r="85" spans="1:6" ht="15" customHeight="1" x14ac:dyDescent="0.3">
      <c r="A85" s="31" t="s">
        <v>377</v>
      </c>
      <c r="B85" s="33">
        <v>16</v>
      </c>
      <c r="C85" s="33">
        <v>1</v>
      </c>
      <c r="D85" s="57">
        <f t="shared" si="33"/>
        <v>14</v>
      </c>
      <c r="E85" s="33">
        <v>1</v>
      </c>
      <c r="F85" s="33"/>
    </row>
    <row r="86" spans="1:6" ht="15" customHeight="1" x14ac:dyDescent="0.3">
      <c r="A86" s="31" t="s">
        <v>378</v>
      </c>
      <c r="B86" s="33">
        <v>330</v>
      </c>
      <c r="C86" s="33">
        <v>8</v>
      </c>
      <c r="D86" s="57">
        <f t="shared" si="33"/>
        <v>315</v>
      </c>
      <c r="E86" s="33">
        <v>7</v>
      </c>
      <c r="F86" s="33"/>
    </row>
    <row r="87" spans="1:6" ht="15" customHeight="1" x14ac:dyDescent="0.3">
      <c r="A87" s="31" t="s">
        <v>379</v>
      </c>
      <c r="B87" s="33">
        <v>17</v>
      </c>
      <c r="C87" s="33">
        <v>0</v>
      </c>
      <c r="D87" s="57">
        <f t="shared" si="33"/>
        <v>17</v>
      </c>
      <c r="E87" s="33">
        <v>0</v>
      </c>
      <c r="F87" s="33"/>
    </row>
    <row r="88" spans="1:6" ht="15" customHeight="1" x14ac:dyDescent="0.3">
      <c r="A88" s="31" t="s">
        <v>380</v>
      </c>
      <c r="B88" s="33">
        <v>24</v>
      </c>
      <c r="C88" s="33">
        <v>1</v>
      </c>
      <c r="D88" s="57">
        <f t="shared" si="33"/>
        <v>21</v>
      </c>
      <c r="E88" s="33">
        <v>2</v>
      </c>
      <c r="F88" s="33"/>
    </row>
    <row r="89" spans="1:6" ht="15" customHeight="1" x14ac:dyDescent="0.3">
      <c r="A89" s="31" t="s">
        <v>381</v>
      </c>
      <c r="B89" s="33">
        <v>1</v>
      </c>
      <c r="C89" s="33">
        <v>0</v>
      </c>
      <c r="D89" s="57">
        <f t="shared" si="33"/>
        <v>1</v>
      </c>
      <c r="E89" s="33">
        <v>0</v>
      </c>
      <c r="F89" s="33"/>
    </row>
    <row r="90" spans="1:6" ht="15" customHeight="1" x14ac:dyDescent="0.3">
      <c r="A90" s="31" t="s">
        <v>382</v>
      </c>
      <c r="B90" s="33">
        <v>288</v>
      </c>
      <c r="C90" s="33">
        <v>7</v>
      </c>
      <c r="D90" s="57">
        <f t="shared" si="33"/>
        <v>276</v>
      </c>
      <c r="E90" s="33">
        <v>5</v>
      </c>
      <c r="F90" s="33"/>
    </row>
    <row r="91" spans="1:6" ht="15" customHeight="1" x14ac:dyDescent="0.3">
      <c r="A91" s="31" t="s">
        <v>383</v>
      </c>
      <c r="B91" s="33">
        <v>4112</v>
      </c>
      <c r="C91" s="33">
        <v>7</v>
      </c>
      <c r="D91" s="57">
        <f t="shared" si="33"/>
        <v>4100</v>
      </c>
      <c r="E91" s="33">
        <v>4</v>
      </c>
      <c r="F91" s="33">
        <v>1</v>
      </c>
    </row>
    <row r="92" spans="1:6" ht="15" customHeight="1" x14ac:dyDescent="0.3">
      <c r="A92" s="31" t="s">
        <v>384</v>
      </c>
      <c r="B92" s="33">
        <v>3948</v>
      </c>
      <c r="C92" s="33">
        <v>4</v>
      </c>
      <c r="D92" s="57">
        <f t="shared" si="33"/>
        <v>3943</v>
      </c>
      <c r="E92" s="33">
        <v>0</v>
      </c>
      <c r="F92" s="33">
        <v>1</v>
      </c>
    </row>
    <row r="93" spans="1:6" ht="15" customHeight="1" x14ac:dyDescent="0.3">
      <c r="A93" s="31" t="s">
        <v>385</v>
      </c>
      <c r="B93" s="33">
        <v>32</v>
      </c>
      <c r="C93" s="33">
        <v>3</v>
      </c>
      <c r="D93" s="57">
        <f t="shared" si="33"/>
        <v>27</v>
      </c>
      <c r="E93" s="33">
        <v>2</v>
      </c>
      <c r="F93" s="33"/>
    </row>
    <row r="94" spans="1:6" ht="15" customHeight="1" x14ac:dyDescent="0.3">
      <c r="A94" s="25" t="s">
        <v>386</v>
      </c>
      <c r="B94" s="26">
        <v>132</v>
      </c>
      <c r="C94" s="26">
        <v>0</v>
      </c>
      <c r="D94" s="57">
        <f t="shared" si="33"/>
        <v>130</v>
      </c>
      <c r="E94" s="26">
        <v>2</v>
      </c>
      <c r="F94" s="26"/>
    </row>
    <row r="95" spans="1:6" ht="15" customHeight="1" x14ac:dyDescent="0.3">
      <c r="A95" s="29" t="s">
        <v>30</v>
      </c>
      <c r="B95" s="35"/>
      <c r="C95" s="35"/>
      <c r="D95" s="35"/>
      <c r="E95" s="35"/>
      <c r="F95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V26"/>
  <sheetViews>
    <sheetView showGridLines="0" workbookViewId="0"/>
  </sheetViews>
  <sheetFormatPr defaultColWidth="8.77734375" defaultRowHeight="14.4" customHeight="1" x14ac:dyDescent="0.3"/>
  <cols>
    <col min="1" max="1" width="44.33203125" style="44" customWidth="1"/>
    <col min="2" max="256" width="8.88671875" style="44" customWidth="1"/>
  </cols>
  <sheetData>
    <row r="1" spans="1:6" ht="15" customHeight="1" x14ac:dyDescent="0.3">
      <c r="A1" s="25" t="s">
        <v>389</v>
      </c>
      <c r="B1" s="26"/>
      <c r="C1" s="26"/>
      <c r="D1" s="26"/>
      <c r="E1" s="26"/>
      <c r="F1" s="26"/>
    </row>
    <row r="2" spans="1:6" ht="15" customHeight="1" x14ac:dyDescent="0.3">
      <c r="A2" s="27" t="s">
        <v>390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391</v>
      </c>
      <c r="B3" s="30">
        <f t="shared" ref="B3:B9" si="0">SUM(C3:F3)</f>
        <v>25965</v>
      </c>
      <c r="C3" s="30">
        <f>SUM(C4:C9)</f>
        <v>1108</v>
      </c>
      <c r="D3" s="30">
        <f>SUM(D4:D9)</f>
        <v>23807</v>
      </c>
      <c r="E3" s="30">
        <f>SUM(E4:E9)</f>
        <v>1047</v>
      </c>
      <c r="F3" s="30">
        <f>SUM(F4:F9)</f>
        <v>3</v>
      </c>
    </row>
    <row r="4" spans="1:6" ht="15" customHeight="1" x14ac:dyDescent="0.3">
      <c r="A4" s="31" t="s">
        <v>392</v>
      </c>
      <c r="B4" s="32">
        <f t="shared" si="0"/>
        <v>21727</v>
      </c>
      <c r="C4" s="32">
        <v>675</v>
      </c>
      <c r="D4" s="32">
        <v>20351</v>
      </c>
      <c r="E4" s="32">
        <v>700</v>
      </c>
      <c r="F4" s="32">
        <v>1</v>
      </c>
    </row>
    <row r="5" spans="1:6" ht="15" customHeight="1" x14ac:dyDescent="0.3">
      <c r="A5" s="31" t="s">
        <v>393</v>
      </c>
      <c r="B5" s="32">
        <f t="shared" si="0"/>
        <v>300</v>
      </c>
      <c r="C5" s="32">
        <v>30</v>
      </c>
      <c r="D5" s="32">
        <v>242</v>
      </c>
      <c r="E5" s="32">
        <v>28</v>
      </c>
      <c r="F5" s="32">
        <v>0</v>
      </c>
    </row>
    <row r="6" spans="1:6" ht="15" customHeight="1" x14ac:dyDescent="0.3">
      <c r="A6" s="31" t="s">
        <v>394</v>
      </c>
      <c r="B6" s="32">
        <f t="shared" si="0"/>
        <v>3250</v>
      </c>
      <c r="C6" s="32">
        <v>362</v>
      </c>
      <c r="D6" s="32">
        <v>2600</v>
      </c>
      <c r="E6" s="32">
        <v>286</v>
      </c>
      <c r="F6" s="32">
        <v>2</v>
      </c>
    </row>
    <row r="7" spans="1:6" ht="15" customHeight="1" x14ac:dyDescent="0.3">
      <c r="A7" s="31" t="s">
        <v>395</v>
      </c>
      <c r="B7" s="32">
        <f t="shared" si="0"/>
        <v>260</v>
      </c>
      <c r="C7" s="32">
        <v>31</v>
      </c>
      <c r="D7" s="32">
        <v>201</v>
      </c>
      <c r="E7" s="32">
        <v>28</v>
      </c>
      <c r="F7" s="32">
        <v>0</v>
      </c>
    </row>
    <row r="8" spans="1:6" ht="15" customHeight="1" x14ac:dyDescent="0.3">
      <c r="A8" s="31" t="s">
        <v>396</v>
      </c>
      <c r="B8" s="32">
        <f t="shared" si="0"/>
        <v>382</v>
      </c>
      <c r="C8" s="32">
        <v>9</v>
      </c>
      <c r="D8" s="32">
        <v>368</v>
      </c>
      <c r="E8" s="32">
        <v>5</v>
      </c>
      <c r="F8" s="32">
        <v>0</v>
      </c>
    </row>
    <row r="9" spans="1:6" ht="15" customHeight="1" x14ac:dyDescent="0.3">
      <c r="A9" s="31" t="s">
        <v>397</v>
      </c>
      <c r="B9" s="32">
        <f t="shared" si="0"/>
        <v>46</v>
      </c>
      <c r="C9" s="32">
        <v>1</v>
      </c>
      <c r="D9" s="32">
        <v>45</v>
      </c>
      <c r="E9" s="32">
        <v>0</v>
      </c>
      <c r="F9" s="32">
        <v>0</v>
      </c>
    </row>
    <row r="10" spans="1:6" ht="15" customHeight="1" x14ac:dyDescent="0.3">
      <c r="A10" s="33"/>
      <c r="B10" s="33"/>
      <c r="C10" s="33"/>
      <c r="D10" s="33"/>
      <c r="E10" s="33"/>
      <c r="F10" s="33"/>
    </row>
    <row r="11" spans="1:6" ht="15" customHeight="1" x14ac:dyDescent="0.3">
      <c r="A11" s="31" t="s">
        <v>398</v>
      </c>
      <c r="B11" s="32">
        <f t="shared" ref="B11:F17" si="1">B3-B19</f>
        <v>14782</v>
      </c>
      <c r="C11" s="32">
        <f t="shared" si="1"/>
        <v>727</v>
      </c>
      <c r="D11" s="32">
        <f t="shared" si="1"/>
        <v>13341</v>
      </c>
      <c r="E11" s="32">
        <f t="shared" si="1"/>
        <v>713</v>
      </c>
      <c r="F11" s="32">
        <f t="shared" si="1"/>
        <v>1</v>
      </c>
    </row>
    <row r="12" spans="1:6" ht="15" customHeight="1" x14ac:dyDescent="0.3">
      <c r="A12" s="31" t="s">
        <v>392</v>
      </c>
      <c r="B12" s="32">
        <f t="shared" si="1"/>
        <v>12202</v>
      </c>
      <c r="C12" s="32">
        <f t="shared" si="1"/>
        <v>447</v>
      </c>
      <c r="D12" s="32">
        <f t="shared" si="1"/>
        <v>11264</v>
      </c>
      <c r="E12" s="32">
        <f t="shared" si="1"/>
        <v>491</v>
      </c>
      <c r="F12" s="32">
        <f t="shared" si="1"/>
        <v>0</v>
      </c>
    </row>
    <row r="13" spans="1:6" ht="15" customHeight="1" x14ac:dyDescent="0.3">
      <c r="A13" s="31" t="s">
        <v>393</v>
      </c>
      <c r="B13" s="32">
        <f t="shared" si="1"/>
        <v>188</v>
      </c>
      <c r="C13" s="32">
        <f t="shared" si="1"/>
        <v>25</v>
      </c>
      <c r="D13" s="32">
        <f t="shared" si="1"/>
        <v>139</v>
      </c>
      <c r="E13" s="32">
        <f t="shared" si="1"/>
        <v>24</v>
      </c>
      <c r="F13" s="32">
        <f t="shared" si="1"/>
        <v>0</v>
      </c>
    </row>
    <row r="14" spans="1:6" ht="15" customHeight="1" x14ac:dyDescent="0.3">
      <c r="A14" s="31" t="s">
        <v>394</v>
      </c>
      <c r="B14" s="32">
        <f t="shared" si="1"/>
        <v>1922</v>
      </c>
      <c r="C14" s="32">
        <f t="shared" si="1"/>
        <v>230</v>
      </c>
      <c r="D14" s="32">
        <f t="shared" si="1"/>
        <v>1507</v>
      </c>
      <c r="E14" s="32">
        <f t="shared" si="1"/>
        <v>184</v>
      </c>
      <c r="F14" s="32">
        <f t="shared" si="1"/>
        <v>1</v>
      </c>
    </row>
    <row r="15" spans="1:6" ht="15" customHeight="1" x14ac:dyDescent="0.3">
      <c r="A15" s="31" t="s">
        <v>395</v>
      </c>
      <c r="B15" s="32">
        <f t="shared" si="1"/>
        <v>161</v>
      </c>
      <c r="C15" s="32">
        <f t="shared" si="1"/>
        <v>17</v>
      </c>
      <c r="D15" s="32">
        <f t="shared" si="1"/>
        <v>133</v>
      </c>
      <c r="E15" s="32">
        <f t="shared" si="1"/>
        <v>11</v>
      </c>
      <c r="F15" s="32">
        <f t="shared" si="1"/>
        <v>0</v>
      </c>
    </row>
    <row r="16" spans="1:6" ht="15" customHeight="1" x14ac:dyDescent="0.3">
      <c r="A16" s="31" t="s">
        <v>396</v>
      </c>
      <c r="B16" s="32">
        <f t="shared" si="1"/>
        <v>288</v>
      </c>
      <c r="C16" s="32">
        <f t="shared" si="1"/>
        <v>7</v>
      </c>
      <c r="D16" s="32">
        <f t="shared" si="1"/>
        <v>278</v>
      </c>
      <c r="E16" s="32">
        <f t="shared" si="1"/>
        <v>3</v>
      </c>
      <c r="F16" s="32">
        <f t="shared" si="1"/>
        <v>0</v>
      </c>
    </row>
    <row r="17" spans="1:6" ht="15" customHeight="1" x14ac:dyDescent="0.3">
      <c r="A17" s="31" t="s">
        <v>397</v>
      </c>
      <c r="B17" s="32">
        <f t="shared" si="1"/>
        <v>21</v>
      </c>
      <c r="C17" s="32">
        <f t="shared" si="1"/>
        <v>1</v>
      </c>
      <c r="D17" s="32">
        <f t="shared" si="1"/>
        <v>20</v>
      </c>
      <c r="E17" s="32">
        <f t="shared" si="1"/>
        <v>0</v>
      </c>
      <c r="F17" s="32">
        <f t="shared" si="1"/>
        <v>0</v>
      </c>
    </row>
    <row r="18" spans="1:6" ht="15" customHeight="1" x14ac:dyDescent="0.3">
      <c r="A18" s="33"/>
      <c r="B18" s="33"/>
      <c r="C18" s="33"/>
      <c r="D18" s="33"/>
      <c r="E18" s="33"/>
      <c r="F18" s="33"/>
    </row>
    <row r="19" spans="1:6" ht="15" customHeight="1" x14ac:dyDescent="0.3">
      <c r="A19" s="31" t="s">
        <v>399</v>
      </c>
      <c r="B19" s="32">
        <f t="shared" ref="B19:B25" si="2">SUM(C19:F19)</f>
        <v>11183</v>
      </c>
      <c r="C19" s="32">
        <f>SUM(C20:C25)</f>
        <v>381</v>
      </c>
      <c r="D19" s="32">
        <f>SUM(D20:D25)</f>
        <v>10466</v>
      </c>
      <c r="E19" s="32">
        <f>SUM(E20:E25)</f>
        <v>334</v>
      </c>
      <c r="F19" s="32">
        <f>SUM(F20:F25)</f>
        <v>2</v>
      </c>
    </row>
    <row r="20" spans="1:6" ht="15" customHeight="1" x14ac:dyDescent="0.3">
      <c r="A20" s="31" t="s">
        <v>392</v>
      </c>
      <c r="B20" s="32">
        <f t="shared" si="2"/>
        <v>9525</v>
      </c>
      <c r="C20" s="32">
        <v>228</v>
      </c>
      <c r="D20" s="32">
        <v>9087</v>
      </c>
      <c r="E20" s="32">
        <v>209</v>
      </c>
      <c r="F20" s="32">
        <v>1</v>
      </c>
    </row>
    <row r="21" spans="1:6" ht="15" customHeight="1" x14ac:dyDescent="0.3">
      <c r="A21" s="31" t="s">
        <v>393</v>
      </c>
      <c r="B21" s="32">
        <f t="shared" si="2"/>
        <v>112</v>
      </c>
      <c r="C21" s="32">
        <v>5</v>
      </c>
      <c r="D21" s="32">
        <v>103</v>
      </c>
      <c r="E21" s="32">
        <v>4</v>
      </c>
      <c r="F21" s="32">
        <v>0</v>
      </c>
    </row>
    <row r="22" spans="1:6" ht="15" customHeight="1" x14ac:dyDescent="0.3">
      <c r="A22" s="31" t="s">
        <v>394</v>
      </c>
      <c r="B22" s="32">
        <f t="shared" si="2"/>
        <v>1328</v>
      </c>
      <c r="C22" s="32">
        <v>132</v>
      </c>
      <c r="D22" s="32">
        <v>1093</v>
      </c>
      <c r="E22" s="32">
        <v>102</v>
      </c>
      <c r="F22" s="32">
        <v>1</v>
      </c>
    </row>
    <row r="23" spans="1:6" ht="15" customHeight="1" x14ac:dyDescent="0.3">
      <c r="A23" s="31" t="s">
        <v>395</v>
      </c>
      <c r="B23" s="32">
        <f t="shared" si="2"/>
        <v>99</v>
      </c>
      <c r="C23" s="32">
        <v>14</v>
      </c>
      <c r="D23" s="32">
        <v>68</v>
      </c>
      <c r="E23" s="32">
        <v>17</v>
      </c>
      <c r="F23" s="32">
        <v>0</v>
      </c>
    </row>
    <row r="24" spans="1:6" ht="15" customHeight="1" x14ac:dyDescent="0.3">
      <c r="A24" s="31" t="s">
        <v>396</v>
      </c>
      <c r="B24" s="32">
        <f t="shared" si="2"/>
        <v>94</v>
      </c>
      <c r="C24" s="32">
        <v>2</v>
      </c>
      <c r="D24" s="32">
        <v>90</v>
      </c>
      <c r="E24" s="32">
        <v>2</v>
      </c>
      <c r="F24" s="32">
        <v>0</v>
      </c>
    </row>
    <row r="25" spans="1:6" ht="15" customHeight="1" x14ac:dyDescent="0.3">
      <c r="A25" s="25" t="s">
        <v>397</v>
      </c>
      <c r="B25" s="34">
        <f t="shared" si="2"/>
        <v>25</v>
      </c>
      <c r="C25" s="34">
        <v>0</v>
      </c>
      <c r="D25" s="34">
        <v>25</v>
      </c>
      <c r="E25" s="34">
        <v>0</v>
      </c>
      <c r="F25" s="34">
        <v>0</v>
      </c>
    </row>
    <row r="26" spans="1:6" ht="15" customHeight="1" x14ac:dyDescent="0.3">
      <c r="A26" s="29" t="s">
        <v>30</v>
      </c>
      <c r="B26" s="35"/>
      <c r="C26" s="35"/>
      <c r="D26" s="35"/>
      <c r="E26" s="35"/>
      <c r="F26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V143"/>
  <sheetViews>
    <sheetView showGridLines="0" topLeftCell="A49" workbookViewId="0">
      <selection activeCell="D63" sqref="D63"/>
    </sheetView>
  </sheetViews>
  <sheetFormatPr defaultColWidth="8.77734375" defaultRowHeight="14.4" customHeight="1" x14ac:dyDescent="0.3"/>
  <cols>
    <col min="1" max="1" width="36.6640625" style="45" customWidth="1"/>
    <col min="2" max="256" width="8.88671875" style="45" customWidth="1"/>
  </cols>
  <sheetData>
    <row r="1" spans="1:6" ht="15" customHeight="1" x14ac:dyDescent="0.3">
      <c r="A1" s="25" t="s">
        <v>400</v>
      </c>
      <c r="B1" s="26"/>
      <c r="C1" s="26"/>
      <c r="D1" s="26"/>
      <c r="E1" s="26"/>
      <c r="F1" s="26"/>
    </row>
    <row r="2" spans="1:6" ht="15" customHeight="1" x14ac:dyDescent="0.3">
      <c r="A2" s="27" t="s">
        <v>401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357</v>
      </c>
      <c r="B3" s="30">
        <f t="shared" ref="B3:B48" si="0">SUM(C3:F3)</f>
        <v>25965</v>
      </c>
      <c r="C3" s="30">
        <v>1108</v>
      </c>
      <c r="D3" s="30">
        <v>23807</v>
      </c>
      <c r="E3" s="30">
        <v>1047</v>
      </c>
      <c r="F3" s="30">
        <v>3</v>
      </c>
    </row>
    <row r="4" spans="1:6" ht="15" customHeight="1" x14ac:dyDescent="0.3">
      <c r="A4" s="31" t="s">
        <v>402</v>
      </c>
      <c r="B4" s="32">
        <f t="shared" si="0"/>
        <v>551</v>
      </c>
      <c r="C4" s="32">
        <v>75</v>
      </c>
      <c r="D4" s="32">
        <v>403</v>
      </c>
      <c r="E4" s="32">
        <v>73</v>
      </c>
      <c r="F4" s="33"/>
    </row>
    <row r="5" spans="1:6" ht="15" customHeight="1" x14ac:dyDescent="0.3">
      <c r="A5" s="31" t="s">
        <v>403</v>
      </c>
      <c r="B5" s="32">
        <f t="shared" si="0"/>
        <v>70</v>
      </c>
      <c r="C5" s="32">
        <v>2</v>
      </c>
      <c r="D5" s="32">
        <v>44</v>
      </c>
      <c r="E5" s="32">
        <v>24</v>
      </c>
      <c r="F5" s="33"/>
    </row>
    <row r="6" spans="1:6" ht="15" customHeight="1" x14ac:dyDescent="0.3">
      <c r="A6" s="31" t="s">
        <v>404</v>
      </c>
      <c r="B6" s="32">
        <f t="shared" si="0"/>
        <v>79</v>
      </c>
      <c r="C6" s="32">
        <v>12</v>
      </c>
      <c r="D6" s="32">
        <v>67</v>
      </c>
      <c r="E6" s="32">
        <v>0</v>
      </c>
      <c r="F6" s="33"/>
    </row>
    <row r="7" spans="1:6" ht="15" customHeight="1" x14ac:dyDescent="0.3">
      <c r="A7" s="31" t="s">
        <v>405</v>
      </c>
      <c r="B7" s="32">
        <f t="shared" si="0"/>
        <v>5767</v>
      </c>
      <c r="C7" s="32">
        <v>282</v>
      </c>
      <c r="D7" s="32">
        <v>5205</v>
      </c>
      <c r="E7" s="32">
        <v>280</v>
      </c>
      <c r="F7" s="33"/>
    </row>
    <row r="8" spans="1:6" ht="15" customHeight="1" x14ac:dyDescent="0.3">
      <c r="A8" s="31" t="s">
        <v>406</v>
      </c>
      <c r="B8" s="32">
        <f t="shared" si="0"/>
        <v>5688</v>
      </c>
      <c r="C8" s="32">
        <v>11</v>
      </c>
      <c r="D8" s="32">
        <v>5673</v>
      </c>
      <c r="E8" s="32">
        <v>4</v>
      </c>
      <c r="F8" s="33"/>
    </row>
    <row r="9" spans="1:6" ht="15" customHeight="1" x14ac:dyDescent="0.3">
      <c r="A9" s="31" t="s">
        <v>407</v>
      </c>
      <c r="B9" s="32">
        <f t="shared" si="0"/>
        <v>5514</v>
      </c>
      <c r="C9" s="32">
        <v>2</v>
      </c>
      <c r="D9" s="32">
        <v>5512</v>
      </c>
      <c r="E9" s="33"/>
      <c r="F9" s="33"/>
    </row>
    <row r="10" spans="1:6" ht="15" customHeight="1" x14ac:dyDescent="0.3">
      <c r="A10" s="31" t="s">
        <v>408</v>
      </c>
      <c r="B10" s="32">
        <f t="shared" si="0"/>
        <v>83</v>
      </c>
      <c r="C10" s="32">
        <v>0</v>
      </c>
      <c r="D10" s="32">
        <v>83</v>
      </c>
      <c r="E10" s="33"/>
      <c r="F10" s="33"/>
    </row>
    <row r="11" spans="1:6" ht="15" customHeight="1" x14ac:dyDescent="0.3">
      <c r="A11" s="31" t="s">
        <v>409</v>
      </c>
      <c r="B11" s="32">
        <f t="shared" si="0"/>
        <v>132</v>
      </c>
      <c r="C11" s="32">
        <v>0</v>
      </c>
      <c r="D11" s="32">
        <v>132</v>
      </c>
      <c r="E11" s="33"/>
      <c r="F11" s="33"/>
    </row>
    <row r="12" spans="1:6" ht="15" customHeight="1" x14ac:dyDescent="0.3">
      <c r="A12" s="31" t="s">
        <v>410</v>
      </c>
      <c r="B12" s="32">
        <f t="shared" si="0"/>
        <v>5152</v>
      </c>
      <c r="C12" s="32">
        <v>1</v>
      </c>
      <c r="D12" s="32">
        <v>5151</v>
      </c>
      <c r="E12" s="33"/>
      <c r="F12" s="33"/>
    </row>
    <row r="13" spans="1:6" ht="15" customHeight="1" x14ac:dyDescent="0.3">
      <c r="A13" s="31" t="s">
        <v>411</v>
      </c>
      <c r="B13" s="32">
        <f t="shared" si="0"/>
        <v>104</v>
      </c>
      <c r="C13" s="32">
        <v>1</v>
      </c>
      <c r="D13" s="32">
        <v>103</v>
      </c>
      <c r="E13" s="33"/>
      <c r="F13" s="33"/>
    </row>
    <row r="14" spans="1:6" ht="15" customHeight="1" x14ac:dyDescent="0.3">
      <c r="A14" s="31" t="s">
        <v>412</v>
      </c>
      <c r="B14" s="32">
        <f t="shared" si="0"/>
        <v>5</v>
      </c>
      <c r="C14" s="32">
        <v>0</v>
      </c>
      <c r="D14" s="32">
        <v>5</v>
      </c>
      <c r="E14" s="33"/>
      <c r="F14" s="33"/>
    </row>
    <row r="15" spans="1:6" ht="15" customHeight="1" x14ac:dyDescent="0.3">
      <c r="A15" s="31" t="s">
        <v>413</v>
      </c>
      <c r="B15" s="32">
        <f t="shared" si="0"/>
        <v>9</v>
      </c>
      <c r="C15" s="32">
        <v>0</v>
      </c>
      <c r="D15" s="32">
        <v>9</v>
      </c>
      <c r="E15" s="33"/>
      <c r="F15" s="33"/>
    </row>
    <row r="16" spans="1:6" ht="15" customHeight="1" x14ac:dyDescent="0.3">
      <c r="A16" s="31" t="s">
        <v>414</v>
      </c>
      <c r="B16" s="32">
        <f t="shared" si="0"/>
        <v>0</v>
      </c>
      <c r="C16" s="32">
        <v>0</v>
      </c>
      <c r="D16" s="32">
        <v>0</v>
      </c>
      <c r="E16" s="33"/>
      <c r="F16" s="33"/>
    </row>
    <row r="17" spans="1:6" ht="15" customHeight="1" x14ac:dyDescent="0.3">
      <c r="A17" s="31" t="s">
        <v>415</v>
      </c>
      <c r="B17" s="32">
        <f t="shared" si="0"/>
        <v>29</v>
      </c>
      <c r="C17" s="32">
        <v>0</v>
      </c>
      <c r="D17" s="32">
        <v>29</v>
      </c>
      <c r="E17" s="33"/>
      <c r="F17" s="33"/>
    </row>
    <row r="18" spans="1:6" ht="15" customHeight="1" x14ac:dyDescent="0.3">
      <c r="A18" s="31" t="s">
        <v>416</v>
      </c>
      <c r="B18" s="32">
        <f t="shared" si="0"/>
        <v>174</v>
      </c>
      <c r="C18" s="32">
        <v>9</v>
      </c>
      <c r="D18" s="32">
        <v>161</v>
      </c>
      <c r="E18" s="32">
        <v>4</v>
      </c>
      <c r="F18" s="33"/>
    </row>
    <row r="19" spans="1:6" ht="15" customHeight="1" x14ac:dyDescent="0.3">
      <c r="A19" s="31" t="s">
        <v>417</v>
      </c>
      <c r="B19" s="32">
        <f t="shared" si="0"/>
        <v>9</v>
      </c>
      <c r="C19" s="32">
        <v>1</v>
      </c>
      <c r="D19" s="32">
        <v>8</v>
      </c>
      <c r="E19" s="32">
        <v>0</v>
      </c>
      <c r="F19" s="33"/>
    </row>
    <row r="20" spans="1:6" ht="15" customHeight="1" x14ac:dyDescent="0.3">
      <c r="A20" s="31" t="s">
        <v>418</v>
      </c>
      <c r="B20" s="32">
        <f t="shared" si="0"/>
        <v>53</v>
      </c>
      <c r="C20" s="32">
        <v>5</v>
      </c>
      <c r="D20" s="32">
        <v>47</v>
      </c>
      <c r="E20" s="32">
        <v>1</v>
      </c>
      <c r="F20" s="33"/>
    </row>
    <row r="21" spans="1:6" ht="15" customHeight="1" x14ac:dyDescent="0.3">
      <c r="A21" s="31" t="s">
        <v>419</v>
      </c>
      <c r="B21" s="32">
        <f t="shared" si="0"/>
        <v>12</v>
      </c>
      <c r="C21" s="32">
        <v>0</v>
      </c>
      <c r="D21" s="32">
        <v>12</v>
      </c>
      <c r="E21" s="32">
        <v>0</v>
      </c>
      <c r="F21" s="33"/>
    </row>
    <row r="22" spans="1:6" ht="15" customHeight="1" x14ac:dyDescent="0.3">
      <c r="A22" s="31" t="s">
        <v>420</v>
      </c>
      <c r="B22" s="32">
        <f t="shared" si="0"/>
        <v>28</v>
      </c>
      <c r="C22" s="32">
        <v>1</v>
      </c>
      <c r="D22" s="32">
        <v>26</v>
      </c>
      <c r="E22" s="32">
        <v>1</v>
      </c>
      <c r="F22" s="33"/>
    </row>
    <row r="23" spans="1:6" ht="15" customHeight="1" x14ac:dyDescent="0.3">
      <c r="A23" s="31" t="s">
        <v>421</v>
      </c>
      <c r="B23" s="32">
        <f t="shared" si="0"/>
        <v>0</v>
      </c>
      <c r="C23" s="32">
        <v>0</v>
      </c>
      <c r="D23" s="32">
        <v>0</v>
      </c>
      <c r="E23" s="33"/>
      <c r="F23" s="33"/>
    </row>
    <row r="24" spans="1:6" ht="15" customHeight="1" x14ac:dyDescent="0.3">
      <c r="A24" s="31" t="s">
        <v>422</v>
      </c>
      <c r="B24" s="32">
        <f t="shared" si="0"/>
        <v>72</v>
      </c>
      <c r="C24" s="32">
        <v>2</v>
      </c>
      <c r="D24" s="32">
        <v>68</v>
      </c>
      <c r="E24" s="32">
        <v>2</v>
      </c>
      <c r="F24" s="33"/>
    </row>
    <row r="25" spans="1:6" ht="15" customHeight="1" x14ac:dyDescent="0.3">
      <c r="A25" s="31" t="s">
        <v>423</v>
      </c>
      <c r="B25" s="32">
        <f t="shared" si="0"/>
        <v>1635</v>
      </c>
      <c r="C25" s="32">
        <v>75</v>
      </c>
      <c r="D25" s="32">
        <v>1426</v>
      </c>
      <c r="E25" s="32">
        <v>133</v>
      </c>
      <c r="F25" s="32">
        <v>1</v>
      </c>
    </row>
    <row r="26" spans="1:6" ht="15" customHeight="1" x14ac:dyDescent="0.3">
      <c r="A26" s="31" t="s">
        <v>424</v>
      </c>
      <c r="B26" s="32">
        <f t="shared" si="0"/>
        <v>1178</v>
      </c>
      <c r="C26" s="32">
        <v>45</v>
      </c>
      <c r="D26" s="32">
        <v>1017</v>
      </c>
      <c r="E26" s="32">
        <v>115</v>
      </c>
      <c r="F26" s="32">
        <v>1</v>
      </c>
    </row>
    <row r="27" spans="1:6" ht="15" customHeight="1" x14ac:dyDescent="0.3">
      <c r="A27" s="31" t="s">
        <v>425</v>
      </c>
      <c r="B27" s="32">
        <f t="shared" si="0"/>
        <v>65</v>
      </c>
      <c r="C27" s="32">
        <v>1</v>
      </c>
      <c r="D27" s="32">
        <v>64</v>
      </c>
      <c r="E27" s="32">
        <v>0</v>
      </c>
      <c r="F27" s="33"/>
    </row>
    <row r="28" spans="1:6" ht="15" customHeight="1" x14ac:dyDescent="0.3">
      <c r="A28" s="31" t="s">
        <v>426</v>
      </c>
      <c r="B28" s="32">
        <f t="shared" si="0"/>
        <v>79</v>
      </c>
      <c r="C28" s="32">
        <v>0</v>
      </c>
      <c r="D28" s="32">
        <v>79</v>
      </c>
      <c r="E28" s="32">
        <v>0</v>
      </c>
      <c r="F28" s="33"/>
    </row>
    <row r="29" spans="1:6" ht="15" customHeight="1" x14ac:dyDescent="0.3">
      <c r="A29" s="31" t="s">
        <v>427</v>
      </c>
      <c r="B29" s="32">
        <f t="shared" si="0"/>
        <v>240</v>
      </c>
      <c r="C29" s="32">
        <v>8</v>
      </c>
      <c r="D29" s="32">
        <v>231</v>
      </c>
      <c r="E29" s="32">
        <v>1</v>
      </c>
      <c r="F29" s="33"/>
    </row>
    <row r="30" spans="1:6" ht="15" customHeight="1" x14ac:dyDescent="0.3">
      <c r="A30" s="31" t="s">
        <v>428</v>
      </c>
      <c r="B30" s="32">
        <f t="shared" si="0"/>
        <v>217</v>
      </c>
      <c r="C30" s="32">
        <v>22</v>
      </c>
      <c r="D30" s="32">
        <v>178</v>
      </c>
      <c r="E30" s="32">
        <v>17</v>
      </c>
      <c r="F30" s="33"/>
    </row>
    <row r="31" spans="1:6" ht="15" customHeight="1" x14ac:dyDescent="0.3">
      <c r="A31" s="31" t="s">
        <v>429</v>
      </c>
      <c r="B31" s="32">
        <f t="shared" si="0"/>
        <v>365</v>
      </c>
      <c r="C31" s="32">
        <v>4</v>
      </c>
      <c r="D31" s="32">
        <v>357</v>
      </c>
      <c r="E31" s="32">
        <v>4</v>
      </c>
      <c r="F31" s="33"/>
    </row>
    <row r="32" spans="1:6" ht="15" customHeight="1" x14ac:dyDescent="0.3">
      <c r="A32" s="31" t="s">
        <v>416</v>
      </c>
      <c r="B32" s="32">
        <f t="shared" si="0"/>
        <v>100</v>
      </c>
      <c r="C32" s="32">
        <v>0</v>
      </c>
      <c r="D32" s="32">
        <v>100</v>
      </c>
      <c r="E32" s="32">
        <v>0</v>
      </c>
      <c r="F32" s="33"/>
    </row>
    <row r="33" spans="1:6" ht="15" customHeight="1" x14ac:dyDescent="0.3">
      <c r="A33" s="31" t="s">
        <v>407</v>
      </c>
      <c r="B33" s="32">
        <f t="shared" si="0"/>
        <v>265</v>
      </c>
      <c r="C33" s="32">
        <v>4</v>
      </c>
      <c r="D33" s="32">
        <v>257</v>
      </c>
      <c r="E33" s="32">
        <v>4</v>
      </c>
      <c r="F33" s="33"/>
    </row>
    <row r="34" spans="1:6" ht="15" customHeight="1" x14ac:dyDescent="0.3">
      <c r="A34" s="31" t="s">
        <v>430</v>
      </c>
      <c r="B34" s="32">
        <f t="shared" si="0"/>
        <v>3090</v>
      </c>
      <c r="C34" s="32">
        <v>105</v>
      </c>
      <c r="D34" s="32">
        <v>2871</v>
      </c>
      <c r="E34" s="32">
        <v>114</v>
      </c>
      <c r="F34" s="33"/>
    </row>
    <row r="35" spans="1:6" ht="15" customHeight="1" x14ac:dyDescent="0.3">
      <c r="A35" s="31" t="s">
        <v>431</v>
      </c>
      <c r="B35" s="32">
        <f t="shared" si="0"/>
        <v>1123</v>
      </c>
      <c r="C35" s="32">
        <v>42</v>
      </c>
      <c r="D35" s="32">
        <v>1026</v>
      </c>
      <c r="E35" s="32">
        <v>55</v>
      </c>
      <c r="F35" s="33"/>
    </row>
    <row r="36" spans="1:6" ht="15" customHeight="1" x14ac:dyDescent="0.3">
      <c r="A36" s="31" t="s">
        <v>432</v>
      </c>
      <c r="B36" s="32">
        <f t="shared" si="0"/>
        <v>518</v>
      </c>
      <c r="C36" s="32">
        <v>13</v>
      </c>
      <c r="D36" s="32">
        <v>495</v>
      </c>
      <c r="E36" s="32">
        <v>10</v>
      </c>
      <c r="F36" s="33"/>
    </row>
    <row r="37" spans="1:6" ht="15" customHeight="1" x14ac:dyDescent="0.3">
      <c r="A37" s="31" t="s">
        <v>433</v>
      </c>
      <c r="B37" s="32">
        <f t="shared" si="0"/>
        <v>493</v>
      </c>
      <c r="C37" s="32">
        <v>7</v>
      </c>
      <c r="D37" s="32">
        <v>486</v>
      </c>
      <c r="E37" s="32">
        <v>0</v>
      </c>
      <c r="F37" s="33"/>
    </row>
    <row r="38" spans="1:6" ht="15" customHeight="1" x14ac:dyDescent="0.3">
      <c r="A38" s="31" t="s">
        <v>434</v>
      </c>
      <c r="B38" s="32">
        <f t="shared" si="0"/>
        <v>344</v>
      </c>
      <c r="C38" s="32">
        <v>17</v>
      </c>
      <c r="D38" s="32">
        <v>313</v>
      </c>
      <c r="E38" s="32">
        <v>14</v>
      </c>
      <c r="F38" s="33"/>
    </row>
    <row r="39" spans="1:6" ht="15" customHeight="1" x14ac:dyDescent="0.3">
      <c r="A39" s="31" t="s">
        <v>435</v>
      </c>
      <c r="B39" s="32">
        <f t="shared" si="0"/>
        <v>3353</v>
      </c>
      <c r="C39" s="32">
        <v>158</v>
      </c>
      <c r="D39" s="32">
        <v>3076</v>
      </c>
      <c r="E39" s="32">
        <v>119</v>
      </c>
      <c r="F39" s="33"/>
    </row>
    <row r="40" spans="1:6" ht="15" customHeight="1" x14ac:dyDescent="0.3">
      <c r="A40" s="31" t="s">
        <v>436</v>
      </c>
      <c r="B40" s="32">
        <f t="shared" si="0"/>
        <v>1807</v>
      </c>
      <c r="C40" s="32">
        <v>48</v>
      </c>
      <c r="D40" s="32">
        <v>1750</v>
      </c>
      <c r="E40" s="32">
        <v>9</v>
      </c>
      <c r="F40" s="33"/>
    </row>
    <row r="41" spans="1:6" ht="15" customHeight="1" x14ac:dyDescent="0.3">
      <c r="A41" s="31" t="s">
        <v>437</v>
      </c>
      <c r="B41" s="32">
        <f t="shared" si="0"/>
        <v>544</v>
      </c>
      <c r="C41" s="32">
        <v>11</v>
      </c>
      <c r="D41" s="32">
        <v>525</v>
      </c>
      <c r="E41" s="32">
        <v>8</v>
      </c>
      <c r="F41" s="33"/>
    </row>
    <row r="42" spans="1:6" ht="15" customHeight="1" x14ac:dyDescent="0.3">
      <c r="A42" s="31" t="s">
        <v>438</v>
      </c>
      <c r="B42" s="32">
        <f t="shared" si="0"/>
        <v>2059</v>
      </c>
      <c r="C42" s="32">
        <v>158</v>
      </c>
      <c r="D42" s="32">
        <v>1787</v>
      </c>
      <c r="E42" s="32">
        <v>112</v>
      </c>
      <c r="F42" s="32">
        <v>2</v>
      </c>
    </row>
    <row r="43" spans="1:6" ht="15" customHeight="1" x14ac:dyDescent="0.3">
      <c r="A43" s="31" t="s">
        <v>439</v>
      </c>
      <c r="B43" s="32">
        <f t="shared" si="0"/>
        <v>510</v>
      </c>
      <c r="C43" s="32">
        <v>36</v>
      </c>
      <c r="D43" s="32">
        <v>444</v>
      </c>
      <c r="E43" s="32">
        <v>30</v>
      </c>
      <c r="F43" s="33"/>
    </row>
    <row r="44" spans="1:6" ht="15" customHeight="1" x14ac:dyDescent="0.3">
      <c r="A44" s="31" t="s">
        <v>440</v>
      </c>
      <c r="B44" s="32">
        <f t="shared" si="0"/>
        <v>83</v>
      </c>
      <c r="C44" s="32">
        <v>0</v>
      </c>
      <c r="D44" s="32">
        <v>83</v>
      </c>
      <c r="E44" s="32">
        <v>0</v>
      </c>
      <c r="F44" s="33"/>
    </row>
    <row r="45" spans="1:6" ht="15" customHeight="1" x14ac:dyDescent="0.3">
      <c r="A45" s="31" t="s">
        <v>441</v>
      </c>
      <c r="B45" s="32">
        <f t="shared" si="0"/>
        <v>1033</v>
      </c>
      <c r="C45" s="32">
        <v>85</v>
      </c>
      <c r="D45" s="32">
        <v>890</v>
      </c>
      <c r="E45" s="32">
        <v>56</v>
      </c>
      <c r="F45" s="32">
        <v>2</v>
      </c>
    </row>
    <row r="46" spans="1:6" ht="15" customHeight="1" x14ac:dyDescent="0.3">
      <c r="A46" s="31" t="s">
        <v>442</v>
      </c>
      <c r="B46" s="32">
        <f t="shared" si="0"/>
        <v>117</v>
      </c>
      <c r="C46" s="32">
        <v>9</v>
      </c>
      <c r="D46" s="32">
        <v>105</v>
      </c>
      <c r="E46" s="32">
        <v>3</v>
      </c>
      <c r="F46" s="33"/>
    </row>
    <row r="47" spans="1:6" ht="15" customHeight="1" x14ac:dyDescent="0.3">
      <c r="A47" s="31" t="s">
        <v>443</v>
      </c>
      <c r="B47" s="32">
        <f t="shared" si="0"/>
        <v>529</v>
      </c>
      <c r="C47" s="32">
        <v>28</v>
      </c>
      <c r="D47" s="32">
        <v>265</v>
      </c>
      <c r="E47" s="32">
        <v>236</v>
      </c>
      <c r="F47" s="33"/>
    </row>
    <row r="48" spans="1:6" ht="15" customHeight="1" x14ac:dyDescent="0.3">
      <c r="A48" s="31" t="s">
        <v>444</v>
      </c>
      <c r="B48" s="32">
        <f t="shared" si="0"/>
        <v>1409</v>
      </c>
      <c r="C48" s="32">
        <v>178</v>
      </c>
      <c r="D48" s="32">
        <v>1079</v>
      </c>
      <c r="E48" s="32">
        <v>152</v>
      </c>
      <c r="F48" s="33"/>
    </row>
    <row r="49" spans="1:6" ht="15" customHeight="1" x14ac:dyDescent="0.3">
      <c r="A49" s="33"/>
      <c r="B49" s="33"/>
      <c r="C49" s="33"/>
      <c r="D49" s="33"/>
      <c r="E49" s="33"/>
      <c r="F49" s="33"/>
    </row>
    <row r="50" spans="1:6" ht="15" customHeight="1" x14ac:dyDescent="0.3">
      <c r="A50" s="31" t="s">
        <v>387</v>
      </c>
      <c r="B50" s="33">
        <f>B3-B97</f>
        <v>14782</v>
      </c>
      <c r="C50" s="33">
        <f t="shared" ref="C50:F50" si="1">C3-C97</f>
        <v>727</v>
      </c>
      <c r="D50" s="33">
        <f t="shared" si="1"/>
        <v>13341</v>
      </c>
      <c r="E50" s="33">
        <f t="shared" si="1"/>
        <v>713</v>
      </c>
      <c r="F50" s="33">
        <f t="shared" si="1"/>
        <v>1</v>
      </c>
    </row>
    <row r="51" spans="1:6" ht="15" customHeight="1" x14ac:dyDescent="0.3">
      <c r="A51" s="31" t="s">
        <v>402</v>
      </c>
      <c r="B51" s="33">
        <f t="shared" ref="B51:F51" si="2">B4-B98</f>
        <v>536</v>
      </c>
      <c r="C51" s="33">
        <f t="shared" si="2"/>
        <v>73</v>
      </c>
      <c r="D51" s="33">
        <f t="shared" si="2"/>
        <v>392</v>
      </c>
      <c r="E51" s="33">
        <f t="shared" si="2"/>
        <v>71</v>
      </c>
      <c r="F51" s="33">
        <f t="shared" si="2"/>
        <v>0</v>
      </c>
    </row>
    <row r="52" spans="1:6" ht="15" customHeight="1" x14ac:dyDescent="0.3">
      <c r="A52" s="31" t="s">
        <v>403</v>
      </c>
      <c r="B52" s="33">
        <f t="shared" ref="B52:F52" si="3">B5-B99</f>
        <v>66</v>
      </c>
      <c r="C52" s="33">
        <f t="shared" si="3"/>
        <v>2</v>
      </c>
      <c r="D52" s="33">
        <f t="shared" si="3"/>
        <v>40</v>
      </c>
      <c r="E52" s="33">
        <f t="shared" si="3"/>
        <v>24</v>
      </c>
      <c r="F52" s="33">
        <f t="shared" si="3"/>
        <v>0</v>
      </c>
    </row>
    <row r="53" spans="1:6" ht="15" customHeight="1" x14ac:dyDescent="0.3">
      <c r="A53" s="31" t="s">
        <v>404</v>
      </c>
      <c r="B53" s="33">
        <f t="shared" ref="B53:F53" si="4">B6-B100</f>
        <v>75</v>
      </c>
      <c r="C53" s="33">
        <f t="shared" si="4"/>
        <v>12</v>
      </c>
      <c r="D53" s="33">
        <f t="shared" si="4"/>
        <v>63</v>
      </c>
      <c r="E53" s="33">
        <f t="shared" si="4"/>
        <v>0</v>
      </c>
      <c r="F53" s="33">
        <f t="shared" si="4"/>
        <v>0</v>
      </c>
    </row>
    <row r="54" spans="1:6" ht="15" customHeight="1" x14ac:dyDescent="0.3">
      <c r="A54" s="31" t="s">
        <v>405</v>
      </c>
      <c r="B54" s="33">
        <f t="shared" ref="B54:F54" si="5">B7-B101</f>
        <v>5556</v>
      </c>
      <c r="C54" s="33">
        <f t="shared" si="5"/>
        <v>275</v>
      </c>
      <c r="D54" s="33">
        <f t="shared" si="5"/>
        <v>5010</v>
      </c>
      <c r="E54" s="33">
        <f t="shared" si="5"/>
        <v>271</v>
      </c>
      <c r="F54" s="33">
        <f t="shared" si="5"/>
        <v>0</v>
      </c>
    </row>
    <row r="55" spans="1:6" ht="15" customHeight="1" x14ac:dyDescent="0.3">
      <c r="A55" s="31" t="s">
        <v>406</v>
      </c>
      <c r="B55" s="33">
        <f t="shared" ref="B55:F55" si="6">B8-B102</f>
        <v>1341</v>
      </c>
      <c r="C55" s="33">
        <f t="shared" si="6"/>
        <v>7</v>
      </c>
      <c r="D55" s="33">
        <f t="shared" si="6"/>
        <v>1330</v>
      </c>
      <c r="E55" s="33">
        <f t="shared" si="6"/>
        <v>4</v>
      </c>
      <c r="F55" s="33">
        <f t="shared" si="6"/>
        <v>0</v>
      </c>
    </row>
    <row r="56" spans="1:6" ht="15" customHeight="1" x14ac:dyDescent="0.3">
      <c r="A56" s="31" t="s">
        <v>407</v>
      </c>
      <c r="B56" s="33">
        <f t="shared" ref="B56:F56" si="7">B9-B103</f>
        <v>1206</v>
      </c>
      <c r="C56" s="33">
        <f t="shared" si="7"/>
        <v>0</v>
      </c>
      <c r="D56" s="33">
        <f t="shared" si="7"/>
        <v>1206</v>
      </c>
      <c r="E56" s="33">
        <f t="shared" si="7"/>
        <v>0</v>
      </c>
      <c r="F56" s="33">
        <f t="shared" si="7"/>
        <v>0</v>
      </c>
    </row>
    <row r="57" spans="1:6" ht="15" customHeight="1" x14ac:dyDescent="0.3">
      <c r="A57" s="31" t="s">
        <v>408</v>
      </c>
      <c r="B57" s="33">
        <f t="shared" ref="B57:F57" si="8">B10-B104</f>
        <v>52</v>
      </c>
      <c r="C57" s="33">
        <f t="shared" si="8"/>
        <v>0</v>
      </c>
      <c r="D57" s="33">
        <f t="shared" si="8"/>
        <v>52</v>
      </c>
      <c r="E57" s="33">
        <f t="shared" si="8"/>
        <v>0</v>
      </c>
      <c r="F57" s="33">
        <f t="shared" si="8"/>
        <v>0</v>
      </c>
    </row>
    <row r="58" spans="1:6" ht="15" customHeight="1" x14ac:dyDescent="0.3">
      <c r="A58" s="31" t="s">
        <v>409</v>
      </c>
      <c r="B58" s="33">
        <f t="shared" ref="B58:F58" si="9">B11-B105</f>
        <v>25</v>
      </c>
      <c r="C58" s="33">
        <f t="shared" si="9"/>
        <v>0</v>
      </c>
      <c r="D58" s="33">
        <f t="shared" si="9"/>
        <v>25</v>
      </c>
      <c r="E58" s="33">
        <f t="shared" si="9"/>
        <v>0</v>
      </c>
      <c r="F58" s="33">
        <f t="shared" si="9"/>
        <v>0</v>
      </c>
    </row>
    <row r="59" spans="1:6" ht="15" customHeight="1" x14ac:dyDescent="0.3">
      <c r="A59" s="31" t="s">
        <v>410</v>
      </c>
      <c r="B59" s="33">
        <f t="shared" ref="B59:F59" si="10">B12-B106</f>
        <v>1010</v>
      </c>
      <c r="C59" s="33">
        <f t="shared" si="10"/>
        <v>0</v>
      </c>
      <c r="D59" s="33">
        <f t="shared" si="10"/>
        <v>1010</v>
      </c>
      <c r="E59" s="33">
        <f t="shared" si="10"/>
        <v>0</v>
      </c>
      <c r="F59" s="33">
        <f t="shared" si="10"/>
        <v>0</v>
      </c>
    </row>
    <row r="60" spans="1:6" ht="15" customHeight="1" x14ac:dyDescent="0.3">
      <c r="A60" s="31" t="s">
        <v>411</v>
      </c>
      <c r="B60" s="33">
        <f t="shared" ref="B60:F60" si="11">B13-B107</f>
        <v>81</v>
      </c>
      <c r="C60" s="33">
        <f t="shared" si="11"/>
        <v>0</v>
      </c>
      <c r="D60" s="33">
        <f t="shared" si="11"/>
        <v>81</v>
      </c>
      <c r="E60" s="33">
        <f t="shared" si="11"/>
        <v>0</v>
      </c>
      <c r="F60" s="33">
        <f t="shared" si="11"/>
        <v>0</v>
      </c>
    </row>
    <row r="61" spans="1:6" ht="15" customHeight="1" x14ac:dyDescent="0.3">
      <c r="A61" s="31" t="s">
        <v>412</v>
      </c>
      <c r="B61" s="33">
        <f t="shared" ref="B61:F61" si="12">B14-B108</f>
        <v>3</v>
      </c>
      <c r="C61" s="33">
        <f t="shared" si="12"/>
        <v>0</v>
      </c>
      <c r="D61" s="33">
        <f t="shared" si="12"/>
        <v>3</v>
      </c>
      <c r="E61" s="33">
        <f t="shared" si="12"/>
        <v>0</v>
      </c>
      <c r="F61" s="33">
        <f t="shared" si="12"/>
        <v>0</v>
      </c>
    </row>
    <row r="62" spans="1:6" ht="15" customHeight="1" x14ac:dyDescent="0.3">
      <c r="A62" s="31" t="s">
        <v>413</v>
      </c>
      <c r="B62" s="33">
        <f t="shared" ref="B62:F62" si="13">B15-B109</f>
        <v>9</v>
      </c>
      <c r="C62" s="33">
        <f t="shared" si="13"/>
        <v>0</v>
      </c>
      <c r="D62" s="33">
        <f t="shared" si="13"/>
        <v>9</v>
      </c>
      <c r="E62" s="33">
        <f t="shared" si="13"/>
        <v>0</v>
      </c>
      <c r="F62" s="33">
        <f t="shared" si="13"/>
        <v>0</v>
      </c>
    </row>
    <row r="63" spans="1:6" ht="15" customHeight="1" x14ac:dyDescent="0.3">
      <c r="A63" s="31" t="s">
        <v>414</v>
      </c>
      <c r="B63" s="33">
        <f t="shared" ref="B63:F63" si="14">B16-B110</f>
        <v>0</v>
      </c>
      <c r="C63" s="33">
        <f t="shared" si="14"/>
        <v>0</v>
      </c>
      <c r="D63" s="33">
        <f t="shared" si="14"/>
        <v>0</v>
      </c>
      <c r="E63" s="33">
        <f t="shared" si="14"/>
        <v>0</v>
      </c>
      <c r="F63" s="33">
        <f t="shared" si="14"/>
        <v>0</v>
      </c>
    </row>
    <row r="64" spans="1:6" ht="15" customHeight="1" x14ac:dyDescent="0.3">
      <c r="A64" s="31" t="s">
        <v>415</v>
      </c>
      <c r="B64" s="33">
        <f t="shared" ref="B64:F64" si="15">B17-B111</f>
        <v>26</v>
      </c>
      <c r="C64" s="33">
        <f t="shared" si="15"/>
        <v>0</v>
      </c>
      <c r="D64" s="33">
        <f t="shared" si="15"/>
        <v>26</v>
      </c>
      <c r="E64" s="33">
        <f t="shared" si="15"/>
        <v>0</v>
      </c>
      <c r="F64" s="33">
        <f t="shared" si="15"/>
        <v>0</v>
      </c>
    </row>
    <row r="65" spans="1:6" ht="15" customHeight="1" x14ac:dyDescent="0.3">
      <c r="A65" s="31" t="s">
        <v>416</v>
      </c>
      <c r="B65" s="33">
        <f t="shared" ref="B65:F65" si="16">B18-B112</f>
        <v>135</v>
      </c>
      <c r="C65" s="33">
        <f t="shared" si="16"/>
        <v>7</v>
      </c>
      <c r="D65" s="33">
        <f t="shared" si="16"/>
        <v>124</v>
      </c>
      <c r="E65" s="33">
        <f t="shared" si="16"/>
        <v>4</v>
      </c>
      <c r="F65" s="33">
        <f t="shared" si="16"/>
        <v>0</v>
      </c>
    </row>
    <row r="66" spans="1:6" ht="15" customHeight="1" x14ac:dyDescent="0.3">
      <c r="A66" s="31" t="s">
        <v>417</v>
      </c>
      <c r="B66" s="33">
        <f t="shared" ref="B66:F66" si="17">B19-B113</f>
        <v>9</v>
      </c>
      <c r="C66" s="33">
        <f t="shared" si="17"/>
        <v>1</v>
      </c>
      <c r="D66" s="33">
        <f t="shared" si="17"/>
        <v>8</v>
      </c>
      <c r="E66" s="33">
        <f t="shared" si="17"/>
        <v>0</v>
      </c>
      <c r="F66" s="33">
        <f t="shared" si="17"/>
        <v>0</v>
      </c>
    </row>
    <row r="67" spans="1:6" ht="15" customHeight="1" x14ac:dyDescent="0.3">
      <c r="A67" s="31" t="s">
        <v>418</v>
      </c>
      <c r="B67" s="33">
        <f t="shared" ref="B67:F67" si="18">B20-B114</f>
        <v>49</v>
      </c>
      <c r="C67" s="33">
        <f t="shared" si="18"/>
        <v>4</v>
      </c>
      <c r="D67" s="33">
        <f t="shared" si="18"/>
        <v>44</v>
      </c>
      <c r="E67" s="33">
        <f t="shared" si="18"/>
        <v>1</v>
      </c>
      <c r="F67" s="33">
        <f t="shared" si="18"/>
        <v>0</v>
      </c>
    </row>
    <row r="68" spans="1:6" ht="15" customHeight="1" x14ac:dyDescent="0.3">
      <c r="A68" s="31" t="s">
        <v>419</v>
      </c>
      <c r="B68" s="33">
        <f t="shared" ref="B68:F68" si="19">B21-B115</f>
        <v>12</v>
      </c>
      <c r="C68" s="33">
        <f t="shared" si="19"/>
        <v>0</v>
      </c>
      <c r="D68" s="33">
        <f t="shared" si="19"/>
        <v>12</v>
      </c>
      <c r="E68" s="33">
        <f t="shared" si="19"/>
        <v>0</v>
      </c>
      <c r="F68" s="33">
        <f t="shared" si="19"/>
        <v>0</v>
      </c>
    </row>
    <row r="69" spans="1:6" ht="15" customHeight="1" x14ac:dyDescent="0.3">
      <c r="A69" s="31" t="s">
        <v>420</v>
      </c>
      <c r="B69" s="33">
        <f t="shared" ref="B69:F69" si="20">B22-B116</f>
        <v>24</v>
      </c>
      <c r="C69" s="33">
        <f t="shared" si="20"/>
        <v>1</v>
      </c>
      <c r="D69" s="33">
        <f t="shared" si="20"/>
        <v>22</v>
      </c>
      <c r="E69" s="33">
        <f t="shared" si="20"/>
        <v>1</v>
      </c>
      <c r="F69" s="33">
        <f t="shared" si="20"/>
        <v>0</v>
      </c>
    </row>
    <row r="70" spans="1:6" ht="15" customHeight="1" x14ac:dyDescent="0.3">
      <c r="A70" s="31" t="s">
        <v>421</v>
      </c>
      <c r="B70" s="33">
        <f t="shared" ref="B70:F70" si="21">B23-B117</f>
        <v>0</v>
      </c>
      <c r="C70" s="33">
        <f t="shared" si="21"/>
        <v>0</v>
      </c>
      <c r="D70" s="33">
        <f t="shared" si="21"/>
        <v>0</v>
      </c>
      <c r="E70" s="33">
        <f t="shared" si="21"/>
        <v>0</v>
      </c>
      <c r="F70" s="33">
        <f t="shared" si="21"/>
        <v>0</v>
      </c>
    </row>
    <row r="71" spans="1:6" ht="15" customHeight="1" x14ac:dyDescent="0.3">
      <c r="A71" s="31" t="s">
        <v>422</v>
      </c>
      <c r="B71" s="33">
        <f t="shared" ref="B71:F71" si="22">B24-B118</f>
        <v>41</v>
      </c>
      <c r="C71" s="33">
        <f t="shared" si="22"/>
        <v>1</v>
      </c>
      <c r="D71" s="33">
        <f t="shared" si="22"/>
        <v>38</v>
      </c>
      <c r="E71" s="33">
        <f t="shared" si="22"/>
        <v>2</v>
      </c>
      <c r="F71" s="33">
        <f t="shared" si="22"/>
        <v>0</v>
      </c>
    </row>
    <row r="72" spans="1:6" ht="15" customHeight="1" x14ac:dyDescent="0.3">
      <c r="A72" s="31" t="s">
        <v>423</v>
      </c>
      <c r="B72" s="33">
        <f t="shared" ref="B72:F72" si="23">B25-B119</f>
        <v>1260</v>
      </c>
      <c r="C72" s="33">
        <f t="shared" si="23"/>
        <v>61</v>
      </c>
      <c r="D72" s="33">
        <f t="shared" si="23"/>
        <v>1077</v>
      </c>
      <c r="E72" s="33">
        <f t="shared" si="23"/>
        <v>122</v>
      </c>
      <c r="F72" s="33">
        <f t="shared" si="23"/>
        <v>0</v>
      </c>
    </row>
    <row r="73" spans="1:6" ht="15" customHeight="1" x14ac:dyDescent="0.3">
      <c r="A73" s="31" t="s">
        <v>424</v>
      </c>
      <c r="B73" s="33">
        <f t="shared" ref="B73:F73" si="24">B26-B120</f>
        <v>898</v>
      </c>
      <c r="C73" s="33">
        <f t="shared" si="24"/>
        <v>32</v>
      </c>
      <c r="D73" s="33">
        <f t="shared" si="24"/>
        <v>759</v>
      </c>
      <c r="E73" s="33">
        <f t="shared" si="24"/>
        <v>107</v>
      </c>
      <c r="F73" s="33">
        <f t="shared" si="24"/>
        <v>0</v>
      </c>
    </row>
    <row r="74" spans="1:6" ht="15" customHeight="1" x14ac:dyDescent="0.3">
      <c r="A74" s="31" t="s">
        <v>425</v>
      </c>
      <c r="B74" s="33">
        <f t="shared" ref="B74:F74" si="25">B27-B121</f>
        <v>57</v>
      </c>
      <c r="C74" s="33">
        <f t="shared" si="25"/>
        <v>1</v>
      </c>
      <c r="D74" s="33">
        <f t="shared" si="25"/>
        <v>56</v>
      </c>
      <c r="E74" s="33">
        <f t="shared" si="25"/>
        <v>0</v>
      </c>
      <c r="F74" s="33">
        <f t="shared" si="25"/>
        <v>0</v>
      </c>
    </row>
    <row r="75" spans="1:6" ht="15" customHeight="1" x14ac:dyDescent="0.3">
      <c r="A75" s="31" t="s">
        <v>426</v>
      </c>
      <c r="B75" s="33">
        <f t="shared" ref="B75:F75" si="26">B28-B122</f>
        <v>65</v>
      </c>
      <c r="C75" s="33">
        <f t="shared" si="26"/>
        <v>0</v>
      </c>
      <c r="D75" s="33">
        <f t="shared" si="26"/>
        <v>65</v>
      </c>
      <c r="E75" s="33">
        <f t="shared" si="26"/>
        <v>0</v>
      </c>
      <c r="F75" s="33">
        <f t="shared" si="26"/>
        <v>0</v>
      </c>
    </row>
    <row r="76" spans="1:6" ht="15" customHeight="1" x14ac:dyDescent="0.3">
      <c r="A76" s="31" t="s">
        <v>427</v>
      </c>
      <c r="B76" s="33">
        <f t="shared" ref="B76:F76" si="27">B29-B123</f>
        <v>177</v>
      </c>
      <c r="C76" s="33">
        <f t="shared" si="27"/>
        <v>8</v>
      </c>
      <c r="D76" s="33">
        <f t="shared" si="27"/>
        <v>168</v>
      </c>
      <c r="E76" s="33">
        <f t="shared" si="27"/>
        <v>1</v>
      </c>
      <c r="F76" s="33">
        <f t="shared" si="27"/>
        <v>0</v>
      </c>
    </row>
    <row r="77" spans="1:6" ht="15" customHeight="1" x14ac:dyDescent="0.3">
      <c r="A77" s="31" t="s">
        <v>428</v>
      </c>
      <c r="B77" s="33">
        <f t="shared" ref="B77:F77" si="28">B30-B124</f>
        <v>185</v>
      </c>
      <c r="C77" s="33">
        <f t="shared" si="28"/>
        <v>21</v>
      </c>
      <c r="D77" s="33">
        <f t="shared" si="28"/>
        <v>150</v>
      </c>
      <c r="E77" s="33">
        <f t="shared" si="28"/>
        <v>14</v>
      </c>
      <c r="F77" s="33">
        <f t="shared" si="28"/>
        <v>0</v>
      </c>
    </row>
    <row r="78" spans="1:6" ht="15" customHeight="1" x14ac:dyDescent="0.3">
      <c r="A78" s="31" t="s">
        <v>429</v>
      </c>
      <c r="B78" s="33">
        <f t="shared" ref="B78:F78" si="29">B31-B125</f>
        <v>280</v>
      </c>
      <c r="C78" s="33">
        <f t="shared" si="29"/>
        <v>4</v>
      </c>
      <c r="D78" s="33">
        <f t="shared" si="29"/>
        <v>273</v>
      </c>
      <c r="E78" s="33">
        <f t="shared" si="29"/>
        <v>3</v>
      </c>
      <c r="F78" s="33">
        <f t="shared" si="29"/>
        <v>0</v>
      </c>
    </row>
    <row r="79" spans="1:6" ht="15" customHeight="1" x14ac:dyDescent="0.3">
      <c r="A79" s="31" t="s">
        <v>416</v>
      </c>
      <c r="B79" s="33">
        <f t="shared" ref="B79:F79" si="30">B32-B126</f>
        <v>86</v>
      </c>
      <c r="C79" s="33">
        <f t="shared" si="30"/>
        <v>0</v>
      </c>
      <c r="D79" s="33">
        <f t="shared" si="30"/>
        <v>86</v>
      </c>
      <c r="E79" s="33">
        <f t="shared" si="30"/>
        <v>0</v>
      </c>
      <c r="F79" s="33">
        <f t="shared" si="30"/>
        <v>0</v>
      </c>
    </row>
    <row r="80" spans="1:6" ht="15" customHeight="1" x14ac:dyDescent="0.3">
      <c r="A80" s="31" t="s">
        <v>407</v>
      </c>
      <c r="B80" s="33">
        <f t="shared" ref="B80:F80" si="31">B33-B127</f>
        <v>194</v>
      </c>
      <c r="C80" s="33">
        <f t="shared" si="31"/>
        <v>4</v>
      </c>
      <c r="D80" s="33">
        <f t="shared" si="31"/>
        <v>187</v>
      </c>
      <c r="E80" s="33">
        <f t="shared" si="31"/>
        <v>3</v>
      </c>
      <c r="F80" s="33">
        <f t="shared" si="31"/>
        <v>0</v>
      </c>
    </row>
    <row r="81" spans="1:6" ht="15" customHeight="1" x14ac:dyDescent="0.3">
      <c r="A81" s="31" t="s">
        <v>430</v>
      </c>
      <c r="B81" s="33">
        <f t="shared" ref="B81:F81" si="32">B34-B128</f>
        <v>1340</v>
      </c>
      <c r="C81" s="33">
        <f t="shared" si="32"/>
        <v>39</v>
      </c>
      <c r="D81" s="33">
        <f t="shared" si="32"/>
        <v>1268</v>
      </c>
      <c r="E81" s="33">
        <f t="shared" si="32"/>
        <v>33</v>
      </c>
      <c r="F81" s="33">
        <f t="shared" si="32"/>
        <v>0</v>
      </c>
    </row>
    <row r="82" spans="1:6" ht="15" customHeight="1" x14ac:dyDescent="0.3">
      <c r="A82" s="31" t="s">
        <v>431</v>
      </c>
      <c r="B82" s="33">
        <f t="shared" ref="B82:F82" si="33">B35-B129</f>
        <v>346</v>
      </c>
      <c r="C82" s="33">
        <f t="shared" si="33"/>
        <v>5</v>
      </c>
      <c r="D82" s="33">
        <f t="shared" si="33"/>
        <v>337</v>
      </c>
      <c r="E82" s="33">
        <f t="shared" si="33"/>
        <v>4</v>
      </c>
      <c r="F82" s="33">
        <f t="shared" si="33"/>
        <v>0</v>
      </c>
    </row>
    <row r="83" spans="1:6" ht="15" customHeight="1" x14ac:dyDescent="0.3">
      <c r="A83" s="31" t="s">
        <v>432</v>
      </c>
      <c r="B83" s="33">
        <f t="shared" ref="B83:F83" si="34">B36-B130</f>
        <v>273</v>
      </c>
      <c r="C83" s="33">
        <f t="shared" si="34"/>
        <v>5</v>
      </c>
      <c r="D83" s="33">
        <f t="shared" si="34"/>
        <v>266</v>
      </c>
      <c r="E83" s="33">
        <f t="shared" si="34"/>
        <v>2</v>
      </c>
      <c r="F83" s="33">
        <f t="shared" si="34"/>
        <v>0</v>
      </c>
    </row>
    <row r="84" spans="1:6" ht="15" customHeight="1" x14ac:dyDescent="0.3">
      <c r="A84" s="31" t="s">
        <v>433</v>
      </c>
      <c r="B84" s="33">
        <f t="shared" ref="B84:F84" si="35">B37-B131</f>
        <v>355</v>
      </c>
      <c r="C84" s="33">
        <f t="shared" si="35"/>
        <v>3</v>
      </c>
      <c r="D84" s="33">
        <f t="shared" si="35"/>
        <v>352</v>
      </c>
      <c r="E84" s="33">
        <f t="shared" si="35"/>
        <v>0</v>
      </c>
      <c r="F84" s="33">
        <f t="shared" si="35"/>
        <v>0</v>
      </c>
    </row>
    <row r="85" spans="1:6" ht="15" customHeight="1" x14ac:dyDescent="0.3">
      <c r="A85" s="31" t="s">
        <v>434</v>
      </c>
      <c r="B85" s="33">
        <f t="shared" ref="B85:F85" si="36">B38-B132</f>
        <v>293</v>
      </c>
      <c r="C85" s="33">
        <f t="shared" si="36"/>
        <v>13</v>
      </c>
      <c r="D85" s="33">
        <f t="shared" si="36"/>
        <v>270</v>
      </c>
      <c r="E85" s="33">
        <f t="shared" si="36"/>
        <v>10</v>
      </c>
      <c r="F85" s="33">
        <f t="shared" si="36"/>
        <v>0</v>
      </c>
    </row>
    <row r="86" spans="1:6" ht="15" customHeight="1" x14ac:dyDescent="0.3">
      <c r="A86" s="31" t="s">
        <v>435</v>
      </c>
      <c r="B86" s="33">
        <f t="shared" ref="B86:F86" si="37">B39-B133</f>
        <v>1244</v>
      </c>
      <c r="C86" s="33">
        <f t="shared" si="37"/>
        <v>36</v>
      </c>
      <c r="D86" s="33">
        <f t="shared" si="37"/>
        <v>1195</v>
      </c>
      <c r="E86" s="33">
        <f t="shared" si="37"/>
        <v>13</v>
      </c>
      <c r="F86" s="33">
        <f t="shared" si="37"/>
        <v>0</v>
      </c>
    </row>
    <row r="87" spans="1:6" ht="15" customHeight="1" x14ac:dyDescent="0.3">
      <c r="A87" s="31" t="s">
        <v>436</v>
      </c>
      <c r="B87" s="33">
        <f t="shared" ref="B87:F87" si="38">B40-B134</f>
        <v>1108</v>
      </c>
      <c r="C87" s="33">
        <f t="shared" si="38"/>
        <v>32</v>
      </c>
      <c r="D87" s="33">
        <f t="shared" si="38"/>
        <v>1071</v>
      </c>
      <c r="E87" s="33">
        <f t="shared" si="38"/>
        <v>5</v>
      </c>
      <c r="F87" s="33">
        <f t="shared" si="38"/>
        <v>0</v>
      </c>
    </row>
    <row r="88" spans="1:6" ht="15" customHeight="1" x14ac:dyDescent="0.3">
      <c r="A88" s="31" t="s">
        <v>437</v>
      </c>
      <c r="B88" s="33">
        <f t="shared" ref="B88:F88" si="39">B41-B135</f>
        <v>295</v>
      </c>
      <c r="C88" s="33">
        <f t="shared" si="39"/>
        <v>9</v>
      </c>
      <c r="D88" s="33">
        <f t="shared" si="39"/>
        <v>281</v>
      </c>
      <c r="E88" s="33">
        <f t="shared" si="39"/>
        <v>6</v>
      </c>
      <c r="F88" s="33">
        <f t="shared" si="39"/>
        <v>-1</v>
      </c>
    </row>
    <row r="89" spans="1:6" ht="15" customHeight="1" x14ac:dyDescent="0.3">
      <c r="A89" s="31" t="s">
        <v>438</v>
      </c>
      <c r="B89" s="33">
        <f t="shared" ref="B89:F89" si="40">B42-B136</f>
        <v>902</v>
      </c>
      <c r="C89" s="33">
        <f t="shared" si="40"/>
        <v>58</v>
      </c>
      <c r="D89" s="33">
        <f t="shared" si="40"/>
        <v>800</v>
      </c>
      <c r="E89" s="33">
        <f t="shared" si="40"/>
        <v>42</v>
      </c>
      <c r="F89" s="33">
        <f t="shared" si="40"/>
        <v>2</v>
      </c>
    </row>
    <row r="90" spans="1:6" ht="15" customHeight="1" x14ac:dyDescent="0.3">
      <c r="A90" s="31" t="s">
        <v>439</v>
      </c>
      <c r="B90" s="33">
        <f t="shared" ref="B90:F90" si="41">B43-B137</f>
        <v>195</v>
      </c>
      <c r="C90" s="33">
        <f t="shared" si="41"/>
        <v>11</v>
      </c>
      <c r="D90" s="33">
        <f t="shared" si="41"/>
        <v>171</v>
      </c>
      <c r="E90" s="33">
        <f t="shared" si="41"/>
        <v>13</v>
      </c>
      <c r="F90" s="33">
        <f t="shared" si="41"/>
        <v>0</v>
      </c>
    </row>
    <row r="91" spans="1:6" ht="15" customHeight="1" x14ac:dyDescent="0.3">
      <c r="A91" s="31" t="s">
        <v>440</v>
      </c>
      <c r="B91" s="33">
        <f t="shared" ref="B91:F91" si="42">B44-B138</f>
        <v>36</v>
      </c>
      <c r="C91" s="33">
        <f t="shared" si="42"/>
        <v>0</v>
      </c>
      <c r="D91" s="33">
        <f t="shared" si="42"/>
        <v>37</v>
      </c>
      <c r="E91" s="33">
        <f t="shared" si="42"/>
        <v>0</v>
      </c>
      <c r="F91" s="33">
        <f t="shared" si="42"/>
        <v>-1</v>
      </c>
    </row>
    <row r="92" spans="1:6" ht="15" customHeight="1" x14ac:dyDescent="0.3">
      <c r="A92" s="31" t="s">
        <v>441</v>
      </c>
      <c r="B92" s="33">
        <f t="shared" ref="B92:F92" si="43">B45-B139</f>
        <v>429</v>
      </c>
      <c r="C92" s="33">
        <f t="shared" si="43"/>
        <v>28</v>
      </c>
      <c r="D92" s="33">
        <f t="shared" si="43"/>
        <v>384</v>
      </c>
      <c r="E92" s="33">
        <f t="shared" si="43"/>
        <v>15</v>
      </c>
      <c r="F92" s="33">
        <f t="shared" si="43"/>
        <v>2</v>
      </c>
    </row>
    <row r="93" spans="1:6" ht="15" customHeight="1" x14ac:dyDescent="0.3">
      <c r="A93" s="31" t="s">
        <v>442</v>
      </c>
      <c r="B93" s="33">
        <f t="shared" ref="B93:F93" si="44">B46-B140</f>
        <v>99</v>
      </c>
      <c r="C93" s="33">
        <f t="shared" si="44"/>
        <v>9</v>
      </c>
      <c r="D93" s="33">
        <f t="shared" si="44"/>
        <v>87</v>
      </c>
      <c r="E93" s="33">
        <f t="shared" si="44"/>
        <v>3</v>
      </c>
      <c r="F93" s="33">
        <f t="shared" si="44"/>
        <v>0</v>
      </c>
    </row>
    <row r="94" spans="1:6" ht="15" customHeight="1" x14ac:dyDescent="0.3">
      <c r="A94" s="31" t="s">
        <v>443</v>
      </c>
      <c r="B94" s="33">
        <f t="shared" ref="B94:F94" si="45">B47-B141</f>
        <v>356</v>
      </c>
      <c r="C94" s="33">
        <f t="shared" si="45"/>
        <v>10</v>
      </c>
      <c r="D94" s="33">
        <f t="shared" si="45"/>
        <v>122</v>
      </c>
      <c r="E94" s="33">
        <f t="shared" si="45"/>
        <v>224</v>
      </c>
      <c r="F94" s="33">
        <f t="shared" si="45"/>
        <v>0</v>
      </c>
    </row>
    <row r="95" spans="1:6" ht="15" customHeight="1" x14ac:dyDescent="0.3">
      <c r="A95" s="31" t="s">
        <v>444</v>
      </c>
      <c r="B95" s="33">
        <f t="shared" ref="B95:F95" si="46">B48-B142</f>
        <v>966</v>
      </c>
      <c r="C95" s="33">
        <f t="shared" si="46"/>
        <v>130</v>
      </c>
      <c r="D95" s="33">
        <f t="shared" si="46"/>
        <v>724</v>
      </c>
      <c r="E95" s="33">
        <f t="shared" si="46"/>
        <v>112</v>
      </c>
      <c r="F95" s="33">
        <f t="shared" si="46"/>
        <v>0</v>
      </c>
    </row>
    <row r="96" spans="1:6" ht="15" customHeight="1" x14ac:dyDescent="0.3">
      <c r="A96" s="33"/>
      <c r="B96" s="33"/>
      <c r="C96" s="33"/>
      <c r="D96" s="33"/>
      <c r="E96" s="33"/>
      <c r="F96" s="33"/>
    </row>
    <row r="97" spans="1:6" ht="15" customHeight="1" x14ac:dyDescent="0.3">
      <c r="A97" s="31" t="s">
        <v>388</v>
      </c>
      <c r="B97" s="33">
        <v>11183</v>
      </c>
      <c r="C97" s="33">
        <v>381</v>
      </c>
      <c r="D97" s="33">
        <f>B97-C97-E97-F97</f>
        <v>10466</v>
      </c>
      <c r="E97" s="33">
        <v>334</v>
      </c>
      <c r="F97" s="33">
        <v>2</v>
      </c>
    </row>
    <row r="98" spans="1:6" ht="15" customHeight="1" x14ac:dyDescent="0.3">
      <c r="A98" s="31" t="s">
        <v>402</v>
      </c>
      <c r="B98" s="33">
        <v>15</v>
      </c>
      <c r="C98" s="33">
        <v>2</v>
      </c>
      <c r="D98" s="33">
        <f t="shared" ref="D98:D142" si="47">B98-C98-E98-F98</f>
        <v>11</v>
      </c>
      <c r="E98" s="33">
        <v>2</v>
      </c>
      <c r="F98" s="33"/>
    </row>
    <row r="99" spans="1:6" ht="15" customHeight="1" x14ac:dyDescent="0.3">
      <c r="A99" s="31" t="s">
        <v>403</v>
      </c>
      <c r="B99" s="33">
        <v>4</v>
      </c>
      <c r="C99" s="33">
        <v>0</v>
      </c>
      <c r="D99" s="33">
        <f t="shared" si="47"/>
        <v>4</v>
      </c>
      <c r="E99" s="33">
        <v>0</v>
      </c>
      <c r="F99" s="33"/>
    </row>
    <row r="100" spans="1:6" ht="15" customHeight="1" x14ac:dyDescent="0.3">
      <c r="A100" s="31" t="s">
        <v>404</v>
      </c>
      <c r="B100" s="33">
        <v>4</v>
      </c>
      <c r="C100" s="33">
        <v>0</v>
      </c>
      <c r="D100" s="33">
        <f t="shared" si="47"/>
        <v>4</v>
      </c>
      <c r="E100" s="33">
        <v>0</v>
      </c>
      <c r="F100" s="33"/>
    </row>
    <row r="101" spans="1:6" ht="15" customHeight="1" x14ac:dyDescent="0.3">
      <c r="A101" s="31" t="s">
        <v>405</v>
      </c>
      <c r="B101" s="33">
        <v>211</v>
      </c>
      <c r="C101" s="33">
        <v>7</v>
      </c>
      <c r="D101" s="33">
        <f t="shared" si="47"/>
        <v>195</v>
      </c>
      <c r="E101" s="33">
        <v>9</v>
      </c>
      <c r="F101" s="33"/>
    </row>
    <row r="102" spans="1:6" ht="15" customHeight="1" x14ac:dyDescent="0.3">
      <c r="A102" s="31" t="s">
        <v>406</v>
      </c>
      <c r="B102" s="33">
        <v>4347</v>
      </c>
      <c r="C102" s="33">
        <v>4</v>
      </c>
      <c r="D102" s="33">
        <f t="shared" si="47"/>
        <v>4343</v>
      </c>
      <c r="E102" s="33"/>
      <c r="F102" s="33"/>
    </row>
    <row r="103" spans="1:6" ht="15" customHeight="1" x14ac:dyDescent="0.3">
      <c r="A103" s="31" t="s">
        <v>407</v>
      </c>
      <c r="B103" s="33">
        <v>4308</v>
      </c>
      <c r="C103" s="33">
        <v>2</v>
      </c>
      <c r="D103" s="33">
        <f t="shared" si="47"/>
        <v>4306</v>
      </c>
      <c r="E103" s="33"/>
      <c r="F103" s="33"/>
    </row>
    <row r="104" spans="1:6" ht="15" customHeight="1" x14ac:dyDescent="0.3">
      <c r="A104" s="31" t="s">
        <v>408</v>
      </c>
      <c r="B104" s="33">
        <v>31</v>
      </c>
      <c r="C104" s="33">
        <v>0</v>
      </c>
      <c r="D104" s="33">
        <f t="shared" si="47"/>
        <v>31</v>
      </c>
      <c r="E104" s="33"/>
      <c r="F104" s="33"/>
    </row>
    <row r="105" spans="1:6" ht="15" customHeight="1" x14ac:dyDescent="0.3">
      <c r="A105" s="31" t="s">
        <v>409</v>
      </c>
      <c r="B105" s="33">
        <v>107</v>
      </c>
      <c r="C105" s="33">
        <v>0</v>
      </c>
      <c r="D105" s="33">
        <f t="shared" si="47"/>
        <v>107</v>
      </c>
      <c r="E105" s="33"/>
      <c r="F105" s="33"/>
    </row>
    <row r="106" spans="1:6" ht="15" customHeight="1" x14ac:dyDescent="0.3">
      <c r="A106" s="31" t="s">
        <v>410</v>
      </c>
      <c r="B106" s="33">
        <v>4142</v>
      </c>
      <c r="C106" s="33">
        <v>1</v>
      </c>
      <c r="D106" s="33">
        <f t="shared" si="47"/>
        <v>4141</v>
      </c>
      <c r="E106" s="33"/>
      <c r="F106" s="33"/>
    </row>
    <row r="107" spans="1:6" ht="15" customHeight="1" x14ac:dyDescent="0.3">
      <c r="A107" s="31" t="s">
        <v>411</v>
      </c>
      <c r="B107" s="33">
        <v>23</v>
      </c>
      <c r="C107" s="33">
        <v>1</v>
      </c>
      <c r="D107" s="33">
        <f t="shared" si="47"/>
        <v>22</v>
      </c>
      <c r="E107" s="33"/>
      <c r="F107" s="33"/>
    </row>
    <row r="108" spans="1:6" ht="15" customHeight="1" x14ac:dyDescent="0.3">
      <c r="A108" s="31" t="s">
        <v>412</v>
      </c>
      <c r="B108" s="33">
        <v>2</v>
      </c>
      <c r="C108" s="33">
        <v>0</v>
      </c>
      <c r="D108" s="33">
        <f t="shared" si="47"/>
        <v>2</v>
      </c>
      <c r="E108" s="33"/>
      <c r="F108" s="33"/>
    </row>
    <row r="109" spans="1:6" ht="15" customHeight="1" x14ac:dyDescent="0.3">
      <c r="A109" s="31" t="s">
        <v>413</v>
      </c>
      <c r="B109" s="33">
        <v>0</v>
      </c>
      <c r="C109" s="33">
        <v>0</v>
      </c>
      <c r="D109" s="33">
        <f t="shared" si="47"/>
        <v>0</v>
      </c>
      <c r="E109" s="33"/>
      <c r="F109" s="33"/>
    </row>
    <row r="110" spans="1:6" ht="15" customHeight="1" x14ac:dyDescent="0.3">
      <c r="A110" s="31" t="s">
        <v>414</v>
      </c>
      <c r="B110" s="33">
        <v>0</v>
      </c>
      <c r="C110" s="33">
        <v>0</v>
      </c>
      <c r="D110" s="33">
        <f t="shared" si="47"/>
        <v>0</v>
      </c>
      <c r="E110" s="33"/>
      <c r="F110" s="33"/>
    </row>
    <row r="111" spans="1:6" ht="15" customHeight="1" x14ac:dyDescent="0.3">
      <c r="A111" s="31" t="s">
        <v>415</v>
      </c>
      <c r="B111" s="33">
        <v>3</v>
      </c>
      <c r="C111" s="33">
        <v>0</v>
      </c>
      <c r="D111" s="33">
        <f t="shared" si="47"/>
        <v>3</v>
      </c>
      <c r="E111" s="33"/>
      <c r="F111" s="33"/>
    </row>
    <row r="112" spans="1:6" ht="15" customHeight="1" x14ac:dyDescent="0.3">
      <c r="A112" s="31" t="s">
        <v>416</v>
      </c>
      <c r="B112" s="33">
        <v>39</v>
      </c>
      <c r="C112" s="33">
        <v>2</v>
      </c>
      <c r="D112" s="33">
        <f t="shared" si="47"/>
        <v>37</v>
      </c>
      <c r="E112" s="33"/>
      <c r="F112" s="33"/>
    </row>
    <row r="113" spans="1:6" ht="15" customHeight="1" x14ac:dyDescent="0.3">
      <c r="A113" s="31" t="s">
        <v>417</v>
      </c>
      <c r="B113" s="33">
        <v>0</v>
      </c>
      <c r="C113" s="33">
        <v>0</v>
      </c>
      <c r="D113" s="33">
        <f t="shared" si="47"/>
        <v>0</v>
      </c>
      <c r="E113" s="33"/>
      <c r="F113" s="33"/>
    </row>
    <row r="114" spans="1:6" ht="15" customHeight="1" x14ac:dyDescent="0.3">
      <c r="A114" s="31" t="s">
        <v>418</v>
      </c>
      <c r="B114" s="33">
        <v>4</v>
      </c>
      <c r="C114" s="33">
        <v>1</v>
      </c>
      <c r="D114" s="33">
        <f t="shared" si="47"/>
        <v>3</v>
      </c>
      <c r="E114" s="33"/>
      <c r="F114" s="33"/>
    </row>
    <row r="115" spans="1:6" ht="15" customHeight="1" x14ac:dyDescent="0.3">
      <c r="A115" s="31" t="s">
        <v>419</v>
      </c>
      <c r="B115" s="33">
        <v>0</v>
      </c>
      <c r="C115" s="33">
        <v>0</v>
      </c>
      <c r="D115" s="33">
        <f t="shared" si="47"/>
        <v>0</v>
      </c>
      <c r="E115" s="33"/>
      <c r="F115" s="33"/>
    </row>
    <row r="116" spans="1:6" ht="15" customHeight="1" x14ac:dyDescent="0.3">
      <c r="A116" s="31" t="s">
        <v>420</v>
      </c>
      <c r="B116" s="33">
        <v>4</v>
      </c>
      <c r="C116" s="33">
        <v>0</v>
      </c>
      <c r="D116" s="33">
        <f t="shared" si="47"/>
        <v>4</v>
      </c>
      <c r="E116" s="33"/>
      <c r="F116" s="33"/>
    </row>
    <row r="117" spans="1:6" ht="15" customHeight="1" x14ac:dyDescent="0.3">
      <c r="A117" s="31" t="s">
        <v>421</v>
      </c>
      <c r="B117" s="33">
        <v>0</v>
      </c>
      <c r="C117" s="33">
        <v>0</v>
      </c>
      <c r="D117" s="33">
        <f t="shared" si="47"/>
        <v>0</v>
      </c>
      <c r="E117" s="33"/>
      <c r="F117" s="33"/>
    </row>
    <row r="118" spans="1:6" ht="15" customHeight="1" x14ac:dyDescent="0.3">
      <c r="A118" s="31" t="s">
        <v>422</v>
      </c>
      <c r="B118" s="33">
        <v>31</v>
      </c>
      <c r="C118" s="33">
        <v>1</v>
      </c>
      <c r="D118" s="33">
        <f t="shared" si="47"/>
        <v>30</v>
      </c>
      <c r="E118" s="33"/>
      <c r="F118" s="33"/>
    </row>
    <row r="119" spans="1:6" ht="15" customHeight="1" x14ac:dyDescent="0.3">
      <c r="A119" s="31" t="s">
        <v>423</v>
      </c>
      <c r="B119" s="33">
        <v>375</v>
      </c>
      <c r="C119" s="33">
        <v>14</v>
      </c>
      <c r="D119" s="33">
        <f t="shared" si="47"/>
        <v>349</v>
      </c>
      <c r="E119" s="33">
        <v>11</v>
      </c>
      <c r="F119" s="33">
        <v>1</v>
      </c>
    </row>
    <row r="120" spans="1:6" ht="15" customHeight="1" x14ac:dyDescent="0.3">
      <c r="A120" s="31" t="s">
        <v>424</v>
      </c>
      <c r="B120" s="33">
        <v>280</v>
      </c>
      <c r="C120" s="33">
        <v>13</v>
      </c>
      <c r="D120" s="33">
        <f t="shared" si="47"/>
        <v>258</v>
      </c>
      <c r="E120" s="33">
        <v>8</v>
      </c>
      <c r="F120" s="33">
        <v>1</v>
      </c>
    </row>
    <row r="121" spans="1:6" ht="15" customHeight="1" x14ac:dyDescent="0.3">
      <c r="A121" s="31" t="s">
        <v>425</v>
      </c>
      <c r="B121" s="33">
        <v>8</v>
      </c>
      <c r="C121" s="33">
        <v>0</v>
      </c>
      <c r="D121" s="33">
        <f t="shared" si="47"/>
        <v>8</v>
      </c>
      <c r="E121" s="33">
        <v>0</v>
      </c>
      <c r="F121" s="33"/>
    </row>
    <row r="122" spans="1:6" ht="15" customHeight="1" x14ac:dyDescent="0.3">
      <c r="A122" s="31" t="s">
        <v>426</v>
      </c>
      <c r="B122" s="33">
        <v>14</v>
      </c>
      <c r="C122" s="33">
        <v>0</v>
      </c>
      <c r="D122" s="33">
        <f t="shared" si="47"/>
        <v>14</v>
      </c>
      <c r="E122" s="33">
        <v>0</v>
      </c>
      <c r="F122" s="33"/>
    </row>
    <row r="123" spans="1:6" ht="15" customHeight="1" x14ac:dyDescent="0.3">
      <c r="A123" s="31" t="s">
        <v>427</v>
      </c>
      <c r="B123" s="33">
        <v>63</v>
      </c>
      <c r="C123" s="33">
        <v>0</v>
      </c>
      <c r="D123" s="33">
        <f t="shared" si="47"/>
        <v>63</v>
      </c>
      <c r="E123" s="33">
        <v>0</v>
      </c>
      <c r="F123" s="33"/>
    </row>
    <row r="124" spans="1:6" ht="15" customHeight="1" x14ac:dyDescent="0.3">
      <c r="A124" s="31" t="s">
        <v>428</v>
      </c>
      <c r="B124" s="33">
        <v>32</v>
      </c>
      <c r="C124" s="33">
        <v>1</v>
      </c>
      <c r="D124" s="33">
        <f t="shared" si="47"/>
        <v>28</v>
      </c>
      <c r="E124" s="33">
        <v>3</v>
      </c>
      <c r="F124" s="33"/>
    </row>
    <row r="125" spans="1:6" ht="15" customHeight="1" x14ac:dyDescent="0.3">
      <c r="A125" s="31" t="s">
        <v>429</v>
      </c>
      <c r="B125" s="33">
        <v>85</v>
      </c>
      <c r="C125" s="33">
        <v>0</v>
      </c>
      <c r="D125" s="33">
        <f t="shared" si="47"/>
        <v>84</v>
      </c>
      <c r="E125" s="33">
        <v>1</v>
      </c>
      <c r="F125" s="33"/>
    </row>
    <row r="126" spans="1:6" ht="15" customHeight="1" x14ac:dyDescent="0.3">
      <c r="A126" s="31" t="s">
        <v>416</v>
      </c>
      <c r="B126" s="33">
        <v>14</v>
      </c>
      <c r="C126" s="33">
        <v>0</v>
      </c>
      <c r="D126" s="33">
        <f t="shared" si="47"/>
        <v>14</v>
      </c>
      <c r="E126" s="33">
        <v>0</v>
      </c>
      <c r="F126" s="33"/>
    </row>
    <row r="127" spans="1:6" ht="15" customHeight="1" x14ac:dyDescent="0.3">
      <c r="A127" s="31" t="s">
        <v>407</v>
      </c>
      <c r="B127" s="33">
        <v>71</v>
      </c>
      <c r="C127" s="33">
        <v>0</v>
      </c>
      <c r="D127" s="33">
        <f t="shared" si="47"/>
        <v>70</v>
      </c>
      <c r="E127" s="33">
        <v>1</v>
      </c>
      <c r="F127" s="33"/>
    </row>
    <row r="128" spans="1:6" ht="15" customHeight="1" x14ac:dyDescent="0.3">
      <c r="A128" s="31" t="s">
        <v>430</v>
      </c>
      <c r="B128" s="33">
        <v>1750</v>
      </c>
      <c r="C128" s="33">
        <v>66</v>
      </c>
      <c r="D128" s="33">
        <f t="shared" si="47"/>
        <v>1603</v>
      </c>
      <c r="E128" s="33">
        <v>81</v>
      </c>
      <c r="F128" s="33"/>
    </row>
    <row r="129" spans="1:6" ht="15" customHeight="1" x14ac:dyDescent="0.3">
      <c r="A129" s="31" t="s">
        <v>431</v>
      </c>
      <c r="B129" s="33">
        <v>777</v>
      </c>
      <c r="C129" s="33">
        <v>37</v>
      </c>
      <c r="D129" s="33">
        <f t="shared" si="47"/>
        <v>689</v>
      </c>
      <c r="E129" s="33">
        <v>51</v>
      </c>
      <c r="F129" s="33"/>
    </row>
    <row r="130" spans="1:6" ht="15" customHeight="1" x14ac:dyDescent="0.3">
      <c r="A130" s="31" t="s">
        <v>432</v>
      </c>
      <c r="B130" s="33">
        <v>245</v>
      </c>
      <c r="C130" s="33">
        <v>8</v>
      </c>
      <c r="D130" s="33">
        <f t="shared" si="47"/>
        <v>229</v>
      </c>
      <c r="E130" s="33">
        <v>8</v>
      </c>
      <c r="F130" s="33"/>
    </row>
    <row r="131" spans="1:6" ht="15" customHeight="1" x14ac:dyDescent="0.3">
      <c r="A131" s="31" t="s">
        <v>433</v>
      </c>
      <c r="B131" s="33">
        <v>138</v>
      </c>
      <c r="C131" s="33">
        <v>4</v>
      </c>
      <c r="D131" s="33">
        <f t="shared" si="47"/>
        <v>134</v>
      </c>
      <c r="E131" s="33">
        <v>0</v>
      </c>
      <c r="F131" s="33"/>
    </row>
    <row r="132" spans="1:6" ht="15" customHeight="1" x14ac:dyDescent="0.3">
      <c r="A132" s="31" t="s">
        <v>434</v>
      </c>
      <c r="B132" s="33">
        <v>51</v>
      </c>
      <c r="C132" s="33">
        <v>4</v>
      </c>
      <c r="D132" s="33">
        <f t="shared" si="47"/>
        <v>43</v>
      </c>
      <c r="E132" s="33">
        <v>4</v>
      </c>
      <c r="F132" s="33"/>
    </row>
    <row r="133" spans="1:6" ht="15" customHeight="1" x14ac:dyDescent="0.3">
      <c r="A133" s="31" t="s">
        <v>435</v>
      </c>
      <c r="B133" s="33">
        <v>2109</v>
      </c>
      <c r="C133" s="33">
        <v>122</v>
      </c>
      <c r="D133" s="33">
        <f t="shared" si="47"/>
        <v>1881</v>
      </c>
      <c r="E133" s="33">
        <v>106</v>
      </c>
      <c r="F133" s="33"/>
    </row>
    <row r="134" spans="1:6" ht="15" customHeight="1" x14ac:dyDescent="0.3">
      <c r="A134" s="31" t="s">
        <v>436</v>
      </c>
      <c r="B134" s="33">
        <v>699</v>
      </c>
      <c r="C134" s="33">
        <v>16</v>
      </c>
      <c r="D134" s="33">
        <f t="shared" si="47"/>
        <v>679</v>
      </c>
      <c r="E134" s="33">
        <v>4</v>
      </c>
      <c r="F134" s="33"/>
    </row>
    <row r="135" spans="1:6" ht="15" customHeight="1" x14ac:dyDescent="0.3">
      <c r="A135" s="31" t="s">
        <v>437</v>
      </c>
      <c r="B135" s="33">
        <v>249</v>
      </c>
      <c r="C135" s="33">
        <v>2</v>
      </c>
      <c r="D135" s="33">
        <f t="shared" si="47"/>
        <v>244</v>
      </c>
      <c r="E135" s="33">
        <v>2</v>
      </c>
      <c r="F135" s="33">
        <v>1</v>
      </c>
    </row>
    <row r="136" spans="1:6" ht="15" customHeight="1" x14ac:dyDescent="0.3">
      <c r="A136" s="31" t="s">
        <v>438</v>
      </c>
      <c r="B136" s="33">
        <v>1157</v>
      </c>
      <c r="C136" s="33">
        <v>100</v>
      </c>
      <c r="D136" s="33">
        <f t="shared" si="47"/>
        <v>987</v>
      </c>
      <c r="E136" s="33">
        <v>70</v>
      </c>
      <c r="F136" s="33"/>
    </row>
    <row r="137" spans="1:6" ht="15" customHeight="1" x14ac:dyDescent="0.3">
      <c r="A137" s="31" t="s">
        <v>439</v>
      </c>
      <c r="B137" s="33">
        <v>315</v>
      </c>
      <c r="C137" s="33">
        <v>25</v>
      </c>
      <c r="D137" s="33">
        <f t="shared" si="47"/>
        <v>273</v>
      </c>
      <c r="E137" s="33">
        <v>17</v>
      </c>
      <c r="F137" s="33"/>
    </row>
    <row r="138" spans="1:6" ht="15" customHeight="1" x14ac:dyDescent="0.3">
      <c r="A138" s="31" t="s">
        <v>440</v>
      </c>
      <c r="B138" s="33">
        <v>47</v>
      </c>
      <c r="C138" s="33">
        <v>0</v>
      </c>
      <c r="D138" s="33">
        <f t="shared" si="47"/>
        <v>46</v>
      </c>
      <c r="E138" s="33">
        <v>0</v>
      </c>
      <c r="F138" s="33">
        <v>1</v>
      </c>
    </row>
    <row r="139" spans="1:6" ht="15" customHeight="1" x14ac:dyDescent="0.3">
      <c r="A139" s="31" t="s">
        <v>441</v>
      </c>
      <c r="B139" s="33">
        <v>604</v>
      </c>
      <c r="C139" s="33">
        <v>57</v>
      </c>
      <c r="D139" s="33">
        <f t="shared" si="47"/>
        <v>506</v>
      </c>
      <c r="E139" s="33">
        <v>41</v>
      </c>
      <c r="F139" s="33"/>
    </row>
    <row r="140" spans="1:6" ht="15" customHeight="1" x14ac:dyDescent="0.3">
      <c r="A140" s="31" t="s">
        <v>442</v>
      </c>
      <c r="B140" s="33">
        <v>18</v>
      </c>
      <c r="C140" s="33">
        <v>0</v>
      </c>
      <c r="D140" s="33">
        <f t="shared" si="47"/>
        <v>18</v>
      </c>
      <c r="E140" s="33">
        <v>0</v>
      </c>
      <c r="F140" s="33"/>
    </row>
    <row r="141" spans="1:6" ht="15" customHeight="1" x14ac:dyDescent="0.3">
      <c r="A141" s="31" t="s">
        <v>443</v>
      </c>
      <c r="B141" s="33">
        <v>173</v>
      </c>
      <c r="C141" s="33">
        <v>18</v>
      </c>
      <c r="D141" s="33">
        <f t="shared" si="47"/>
        <v>143</v>
      </c>
      <c r="E141" s="33">
        <v>12</v>
      </c>
      <c r="F141" s="33"/>
    </row>
    <row r="142" spans="1:6" ht="15" customHeight="1" x14ac:dyDescent="0.3">
      <c r="A142" s="25" t="s">
        <v>444</v>
      </c>
      <c r="B142" s="26">
        <v>443</v>
      </c>
      <c r="C142" s="26">
        <v>48</v>
      </c>
      <c r="D142" s="33">
        <f t="shared" si="47"/>
        <v>355</v>
      </c>
      <c r="E142" s="26">
        <v>40</v>
      </c>
      <c r="F142" s="26"/>
    </row>
    <row r="143" spans="1:6" ht="15" customHeight="1" x14ac:dyDescent="0.3">
      <c r="A143" s="29" t="s">
        <v>30</v>
      </c>
      <c r="B143" s="35"/>
      <c r="C143" s="35"/>
      <c r="D143" s="35"/>
      <c r="E143" s="35"/>
      <c r="F143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V60"/>
  <sheetViews>
    <sheetView showGridLines="0" topLeftCell="A30" workbookViewId="0">
      <selection activeCell="F53" sqref="F53"/>
    </sheetView>
  </sheetViews>
  <sheetFormatPr defaultColWidth="8.77734375" defaultRowHeight="14.4" customHeight="1" x14ac:dyDescent="0.3"/>
  <cols>
    <col min="1" max="1" width="31.88671875" style="46" customWidth="1"/>
    <col min="2" max="256" width="8.88671875" style="46" customWidth="1"/>
  </cols>
  <sheetData>
    <row r="1" spans="1:6" ht="15" customHeight="1" x14ac:dyDescent="0.3">
      <c r="A1" s="25" t="s">
        <v>445</v>
      </c>
      <c r="B1" s="26"/>
      <c r="C1" s="26"/>
      <c r="D1" s="26"/>
      <c r="E1" s="26"/>
      <c r="F1" s="26"/>
    </row>
    <row r="2" spans="1:6" ht="15" customHeight="1" x14ac:dyDescent="0.3">
      <c r="A2" s="27" t="s">
        <v>446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447</v>
      </c>
      <c r="B3" s="35"/>
      <c r="C3" s="35"/>
      <c r="D3" s="35"/>
      <c r="E3" s="35"/>
      <c r="F3" s="35"/>
    </row>
    <row r="4" spans="1:6" ht="15" customHeight="1" x14ac:dyDescent="0.3">
      <c r="A4" s="33"/>
      <c r="B4" s="47"/>
      <c r="C4" s="47"/>
      <c r="D4" s="47"/>
      <c r="E4" s="47"/>
      <c r="F4" s="47"/>
    </row>
    <row r="5" spans="1:6" ht="15" customHeight="1" x14ac:dyDescent="0.3">
      <c r="A5" s="31" t="s">
        <v>448</v>
      </c>
      <c r="B5" s="32">
        <f t="shared" ref="B5:B23" si="0">SUM(C5:F5)</f>
        <v>25556</v>
      </c>
      <c r="C5" s="32">
        <f>SUM(C16:C23)+C6</f>
        <v>1104</v>
      </c>
      <c r="D5" s="32">
        <f>SUM(D16:D23)+D6</f>
        <v>23409</v>
      </c>
      <c r="E5" s="32">
        <f>SUM(E16:E23)+E6</f>
        <v>1040</v>
      </c>
      <c r="F5" s="32">
        <v>3</v>
      </c>
    </row>
    <row r="6" spans="1:6" ht="15" customHeight="1" x14ac:dyDescent="0.3">
      <c r="A6" s="31" t="s">
        <v>449</v>
      </c>
      <c r="B6" s="32">
        <f t="shared" si="0"/>
        <v>17261</v>
      </c>
      <c r="C6" s="32">
        <f>C7+C8</f>
        <v>732</v>
      </c>
      <c r="D6" s="32">
        <f>D7+D8</f>
        <v>15800</v>
      </c>
      <c r="E6" s="32">
        <f>E7+E8</f>
        <v>727</v>
      </c>
      <c r="F6" s="32">
        <v>2</v>
      </c>
    </row>
    <row r="7" spans="1:6" ht="15" customHeight="1" x14ac:dyDescent="0.3">
      <c r="A7" s="31" t="s">
        <v>450</v>
      </c>
      <c r="B7" s="32">
        <f t="shared" si="0"/>
        <v>5545</v>
      </c>
      <c r="C7" s="33">
        <v>301</v>
      </c>
      <c r="D7" s="33">
        <v>5012</v>
      </c>
      <c r="E7" s="33">
        <v>232</v>
      </c>
      <c r="F7" s="33">
        <v>0</v>
      </c>
    </row>
    <row r="8" spans="1:6" ht="15" customHeight="1" x14ac:dyDescent="0.3">
      <c r="A8" s="31" t="s">
        <v>451</v>
      </c>
      <c r="B8" s="32">
        <f t="shared" si="0"/>
        <v>11716</v>
      </c>
      <c r="C8" s="32">
        <f>SUM(C9:C15)</f>
        <v>431</v>
      </c>
      <c r="D8" s="32">
        <f>SUM(D9:D15)</f>
        <v>10788</v>
      </c>
      <c r="E8" s="32">
        <v>495</v>
      </c>
      <c r="F8" s="32">
        <v>2</v>
      </c>
    </row>
    <row r="9" spans="1:6" ht="15" customHeight="1" x14ac:dyDescent="0.3">
      <c r="A9" s="31" t="s">
        <v>452</v>
      </c>
      <c r="B9" s="32">
        <f t="shared" si="0"/>
        <v>3656</v>
      </c>
      <c r="C9" s="33">
        <v>199</v>
      </c>
      <c r="D9" s="33">
        <v>3303</v>
      </c>
      <c r="E9" s="33">
        <v>152</v>
      </c>
      <c r="F9" s="33">
        <v>2</v>
      </c>
    </row>
    <row r="10" spans="1:6" ht="15" customHeight="1" x14ac:dyDescent="0.3">
      <c r="A10" s="31" t="s">
        <v>453</v>
      </c>
      <c r="B10" s="32">
        <f t="shared" si="0"/>
        <v>989</v>
      </c>
      <c r="C10" s="33">
        <v>48</v>
      </c>
      <c r="D10" s="33">
        <v>904</v>
      </c>
      <c r="E10" s="33">
        <v>37</v>
      </c>
      <c r="F10" s="33">
        <v>0</v>
      </c>
    </row>
    <row r="11" spans="1:6" ht="15" customHeight="1" x14ac:dyDescent="0.3">
      <c r="A11" s="31" t="s">
        <v>454</v>
      </c>
      <c r="B11" s="32">
        <f t="shared" si="0"/>
        <v>742</v>
      </c>
      <c r="C11" s="33">
        <v>20</v>
      </c>
      <c r="D11" s="33">
        <v>694</v>
      </c>
      <c r="E11" s="33">
        <v>28</v>
      </c>
      <c r="F11" s="33">
        <v>0</v>
      </c>
    </row>
    <row r="12" spans="1:6" ht="15" customHeight="1" x14ac:dyDescent="0.3">
      <c r="A12" s="31" t="s">
        <v>455</v>
      </c>
      <c r="B12" s="32">
        <f t="shared" si="0"/>
        <v>514</v>
      </c>
      <c r="C12" s="33">
        <v>29</v>
      </c>
      <c r="D12" s="33">
        <v>461</v>
      </c>
      <c r="E12" s="33">
        <v>24</v>
      </c>
      <c r="F12" s="33">
        <v>0</v>
      </c>
    </row>
    <row r="13" spans="1:6" ht="15" customHeight="1" x14ac:dyDescent="0.3">
      <c r="A13" s="31" t="s">
        <v>456</v>
      </c>
      <c r="B13" s="32">
        <f t="shared" si="0"/>
        <v>510</v>
      </c>
      <c r="C13" s="33">
        <v>50</v>
      </c>
      <c r="D13" s="33">
        <v>448</v>
      </c>
      <c r="E13" s="33">
        <v>12</v>
      </c>
      <c r="F13" s="33">
        <v>0</v>
      </c>
    </row>
    <row r="14" spans="1:6" ht="15" customHeight="1" x14ac:dyDescent="0.3">
      <c r="A14" s="31" t="s">
        <v>457</v>
      </c>
      <c r="B14" s="32">
        <f t="shared" si="0"/>
        <v>842</v>
      </c>
      <c r="C14" s="33">
        <v>73</v>
      </c>
      <c r="D14" s="33">
        <v>709</v>
      </c>
      <c r="E14" s="33">
        <v>60</v>
      </c>
      <c r="F14" s="33">
        <v>0</v>
      </c>
    </row>
    <row r="15" spans="1:6" ht="15" customHeight="1" x14ac:dyDescent="0.3">
      <c r="A15" s="31" t="s">
        <v>458</v>
      </c>
      <c r="B15" s="32">
        <f t="shared" si="0"/>
        <v>4463</v>
      </c>
      <c r="C15" s="33">
        <v>12</v>
      </c>
      <c r="D15" s="33">
        <v>4269</v>
      </c>
      <c r="E15" s="33">
        <v>182</v>
      </c>
      <c r="F15" s="33">
        <v>0</v>
      </c>
    </row>
    <row r="16" spans="1:6" ht="15" customHeight="1" x14ac:dyDescent="0.3">
      <c r="A16" s="31" t="s">
        <v>459</v>
      </c>
      <c r="B16" s="32">
        <f t="shared" si="0"/>
        <v>89</v>
      </c>
      <c r="C16" s="33">
        <v>0</v>
      </c>
      <c r="D16" s="33">
        <v>89</v>
      </c>
      <c r="E16" s="33">
        <v>0</v>
      </c>
      <c r="F16" s="33">
        <v>0</v>
      </c>
    </row>
    <row r="17" spans="1:6" ht="15" customHeight="1" x14ac:dyDescent="0.3">
      <c r="A17" s="31" t="s">
        <v>460</v>
      </c>
      <c r="B17" s="32">
        <f t="shared" si="0"/>
        <v>26</v>
      </c>
      <c r="C17" s="33">
        <v>0</v>
      </c>
      <c r="D17" s="33">
        <v>25</v>
      </c>
      <c r="E17" s="33">
        <v>1</v>
      </c>
      <c r="F17" s="33">
        <v>0</v>
      </c>
    </row>
    <row r="18" spans="1:6" ht="15" customHeight="1" x14ac:dyDescent="0.3">
      <c r="A18" s="31" t="s">
        <v>461</v>
      </c>
      <c r="B18" s="32">
        <f t="shared" si="0"/>
        <v>21</v>
      </c>
      <c r="C18" s="33">
        <v>1</v>
      </c>
      <c r="D18" s="33">
        <v>20</v>
      </c>
      <c r="E18" s="33">
        <v>0</v>
      </c>
      <c r="F18" s="33">
        <v>0</v>
      </c>
    </row>
    <row r="19" spans="1:6" ht="15" customHeight="1" x14ac:dyDescent="0.3">
      <c r="A19" s="31" t="s">
        <v>462</v>
      </c>
      <c r="B19" s="32">
        <f t="shared" si="0"/>
        <v>34</v>
      </c>
      <c r="C19" s="33">
        <v>5</v>
      </c>
      <c r="D19" s="33">
        <v>21</v>
      </c>
      <c r="E19" s="33">
        <v>8</v>
      </c>
      <c r="F19" s="33">
        <v>0</v>
      </c>
    </row>
    <row r="20" spans="1:6" ht="15" customHeight="1" x14ac:dyDescent="0.3">
      <c r="A20" s="31" t="s">
        <v>463</v>
      </c>
      <c r="B20" s="32">
        <f t="shared" si="0"/>
        <v>34</v>
      </c>
      <c r="C20" s="33">
        <v>6</v>
      </c>
      <c r="D20" s="33">
        <v>24</v>
      </c>
      <c r="E20" s="33">
        <v>4</v>
      </c>
      <c r="F20" s="33">
        <v>0</v>
      </c>
    </row>
    <row r="21" spans="1:6" ht="15" customHeight="1" x14ac:dyDescent="0.3">
      <c r="A21" s="31" t="s">
        <v>464</v>
      </c>
      <c r="B21" s="32">
        <f t="shared" si="0"/>
        <v>4299</v>
      </c>
      <c r="C21" s="33">
        <v>173</v>
      </c>
      <c r="D21" s="33">
        <v>4018</v>
      </c>
      <c r="E21" s="33">
        <v>107</v>
      </c>
      <c r="F21" s="33">
        <v>1</v>
      </c>
    </row>
    <row r="22" spans="1:6" ht="15" customHeight="1" x14ac:dyDescent="0.3">
      <c r="A22" s="31" t="s">
        <v>465</v>
      </c>
      <c r="B22" s="32">
        <f t="shared" si="0"/>
        <v>266</v>
      </c>
      <c r="C22" s="33">
        <v>18</v>
      </c>
      <c r="D22" s="33">
        <v>241</v>
      </c>
      <c r="E22" s="33">
        <v>7</v>
      </c>
      <c r="F22" s="33">
        <v>0</v>
      </c>
    </row>
    <row r="23" spans="1:6" ht="15" customHeight="1" x14ac:dyDescent="0.3">
      <c r="A23" s="31" t="s">
        <v>466</v>
      </c>
      <c r="B23" s="32">
        <f t="shared" si="0"/>
        <v>3526</v>
      </c>
      <c r="C23" s="33">
        <v>169</v>
      </c>
      <c r="D23" s="33">
        <v>3171</v>
      </c>
      <c r="E23" s="33">
        <v>186</v>
      </c>
      <c r="F23" s="33">
        <v>0</v>
      </c>
    </row>
    <row r="24" spans="1:6" ht="15" customHeight="1" x14ac:dyDescent="0.3">
      <c r="A24" s="33"/>
      <c r="B24" s="33"/>
      <c r="C24" s="33"/>
      <c r="D24" s="33"/>
      <c r="E24" s="33"/>
      <c r="F24" s="33"/>
    </row>
    <row r="25" spans="1:6" ht="15" customHeight="1" x14ac:dyDescent="0.3">
      <c r="A25" s="31" t="s">
        <v>467</v>
      </c>
      <c r="B25" s="33"/>
      <c r="C25" s="33"/>
      <c r="D25" s="33"/>
      <c r="E25" s="33"/>
      <c r="F25" s="33"/>
    </row>
    <row r="26" spans="1:6" ht="15" customHeight="1" x14ac:dyDescent="0.3">
      <c r="A26" s="33"/>
      <c r="B26" s="33"/>
      <c r="C26" s="33"/>
      <c r="D26" s="33"/>
      <c r="E26" s="33"/>
      <c r="F26" s="33"/>
    </row>
    <row r="27" spans="1:6" ht="15" customHeight="1" x14ac:dyDescent="0.3">
      <c r="A27" s="31" t="s">
        <v>468</v>
      </c>
      <c r="B27" s="32">
        <f t="shared" ref="B27:B42" si="1">SUM(C27:F27)</f>
        <v>25328</v>
      </c>
      <c r="C27" s="32">
        <f>C28+C42</f>
        <v>876</v>
      </c>
      <c r="D27" s="32">
        <f>D28+D42</f>
        <v>23409</v>
      </c>
      <c r="E27" s="32">
        <f>E28+E42</f>
        <v>1040</v>
      </c>
      <c r="F27" s="32">
        <v>3</v>
      </c>
    </row>
    <row r="28" spans="1:6" ht="15" customHeight="1" x14ac:dyDescent="0.3">
      <c r="A28" s="31" t="s">
        <v>469</v>
      </c>
      <c r="B28" s="32">
        <f t="shared" si="1"/>
        <v>21802</v>
      </c>
      <c r="C28" s="32">
        <f>SUM(C29:C40)</f>
        <v>707</v>
      </c>
      <c r="D28" s="32">
        <f>SUM(D29:D40)</f>
        <v>20238</v>
      </c>
      <c r="E28" s="32">
        <f>SUM(E29:E40)</f>
        <v>854</v>
      </c>
      <c r="F28" s="32">
        <v>3</v>
      </c>
    </row>
    <row r="29" spans="1:6" ht="15" customHeight="1" x14ac:dyDescent="0.3">
      <c r="A29" s="31" t="s">
        <v>470</v>
      </c>
      <c r="B29" s="32">
        <f t="shared" si="1"/>
        <v>4031</v>
      </c>
      <c r="C29" s="33">
        <v>305</v>
      </c>
      <c r="D29" s="33">
        <v>3572</v>
      </c>
      <c r="E29" s="33">
        <v>154</v>
      </c>
      <c r="F29" s="33">
        <v>0</v>
      </c>
    </row>
    <row r="30" spans="1:6" ht="15" customHeight="1" x14ac:dyDescent="0.3">
      <c r="A30" s="31" t="s">
        <v>471</v>
      </c>
      <c r="B30" s="32">
        <f t="shared" si="1"/>
        <v>4948</v>
      </c>
      <c r="C30" s="33">
        <v>25</v>
      </c>
      <c r="D30" s="33">
        <v>4402</v>
      </c>
      <c r="E30" s="33">
        <v>519</v>
      </c>
      <c r="F30" s="33">
        <v>2</v>
      </c>
    </row>
    <row r="31" spans="1:6" ht="15" customHeight="1" x14ac:dyDescent="0.3">
      <c r="A31" s="31" t="s">
        <v>472</v>
      </c>
      <c r="B31" s="32">
        <f t="shared" si="1"/>
        <v>3592</v>
      </c>
      <c r="C31" s="33">
        <v>67</v>
      </c>
      <c r="D31" s="33">
        <v>3414</v>
      </c>
      <c r="E31" s="33">
        <v>110</v>
      </c>
      <c r="F31" s="33">
        <v>1</v>
      </c>
    </row>
    <row r="32" spans="1:6" ht="15" customHeight="1" x14ac:dyDescent="0.3">
      <c r="A32" s="31" t="s">
        <v>473</v>
      </c>
      <c r="B32" s="32">
        <f t="shared" si="1"/>
        <v>4615</v>
      </c>
      <c r="C32" s="33">
        <v>156</v>
      </c>
      <c r="D32" s="33">
        <v>4408</v>
      </c>
      <c r="E32" s="33">
        <v>51</v>
      </c>
      <c r="F32" s="33"/>
    </row>
    <row r="33" spans="1:6" ht="15" customHeight="1" x14ac:dyDescent="0.3">
      <c r="A33" s="31" t="s">
        <v>474</v>
      </c>
      <c r="B33" s="32">
        <f t="shared" si="1"/>
        <v>2565</v>
      </c>
      <c r="C33" s="33">
        <v>111</v>
      </c>
      <c r="D33" s="33">
        <v>2450</v>
      </c>
      <c r="E33" s="33">
        <v>4</v>
      </c>
      <c r="F33" s="33"/>
    </row>
    <row r="34" spans="1:6" ht="15" customHeight="1" x14ac:dyDescent="0.3">
      <c r="A34" s="31" t="s">
        <v>475</v>
      </c>
      <c r="B34" s="32">
        <f t="shared" si="1"/>
        <v>383</v>
      </c>
      <c r="C34" s="33">
        <v>13</v>
      </c>
      <c r="D34" s="33">
        <v>370</v>
      </c>
      <c r="E34" s="33">
        <v>0</v>
      </c>
      <c r="F34" s="33"/>
    </row>
    <row r="35" spans="1:6" ht="15" customHeight="1" x14ac:dyDescent="0.3">
      <c r="A35" s="31" t="s">
        <v>476</v>
      </c>
      <c r="B35" s="32">
        <f t="shared" si="1"/>
        <v>1478</v>
      </c>
      <c r="C35" s="33">
        <v>30</v>
      </c>
      <c r="D35" s="33">
        <v>1435</v>
      </c>
      <c r="E35" s="33">
        <v>13</v>
      </c>
      <c r="F35" s="33"/>
    </row>
    <row r="36" spans="1:6" ht="15" customHeight="1" x14ac:dyDescent="0.3">
      <c r="A36" s="31" t="s">
        <v>477</v>
      </c>
      <c r="B36" s="32">
        <f t="shared" si="1"/>
        <v>39</v>
      </c>
      <c r="C36" s="33">
        <v>0</v>
      </c>
      <c r="D36" s="33">
        <v>37</v>
      </c>
      <c r="E36" s="33">
        <v>2</v>
      </c>
      <c r="F36" s="33"/>
    </row>
    <row r="37" spans="1:6" ht="15" customHeight="1" x14ac:dyDescent="0.3">
      <c r="A37" s="31" t="s">
        <v>478</v>
      </c>
      <c r="B37" s="32">
        <f t="shared" si="1"/>
        <v>31</v>
      </c>
      <c r="C37" s="33">
        <v>0</v>
      </c>
      <c r="D37" s="33">
        <v>30</v>
      </c>
      <c r="E37" s="33">
        <v>1</v>
      </c>
      <c r="F37" s="33"/>
    </row>
    <row r="38" spans="1:6" ht="15" customHeight="1" x14ac:dyDescent="0.3">
      <c r="A38" s="31" t="s">
        <v>479</v>
      </c>
      <c r="B38" s="32">
        <f t="shared" si="1"/>
        <v>79</v>
      </c>
      <c r="C38" s="33">
        <v>0</v>
      </c>
      <c r="D38" s="33">
        <v>79</v>
      </c>
      <c r="E38" s="33">
        <v>0</v>
      </c>
      <c r="F38" s="33"/>
    </row>
    <row r="39" spans="1:6" ht="15" customHeight="1" x14ac:dyDescent="0.3">
      <c r="A39" s="31" t="s">
        <v>480</v>
      </c>
      <c r="B39" s="32">
        <f t="shared" si="1"/>
        <v>41</v>
      </c>
      <c r="C39" s="33">
        <v>0</v>
      </c>
      <c r="D39" s="33">
        <v>41</v>
      </c>
      <c r="E39" s="33">
        <v>0</v>
      </c>
      <c r="F39" s="33"/>
    </row>
    <row r="40" spans="1:6" ht="15" customHeight="1" x14ac:dyDescent="0.3">
      <c r="A40" s="31" t="s">
        <v>481</v>
      </c>
      <c r="B40" s="32">
        <f t="shared" si="1"/>
        <v>0</v>
      </c>
      <c r="C40" s="33">
        <v>0</v>
      </c>
      <c r="D40" s="33">
        <v>0</v>
      </c>
      <c r="E40" s="33">
        <v>0</v>
      </c>
      <c r="F40" s="33"/>
    </row>
    <row r="41" spans="1:6" ht="15" customHeight="1" x14ac:dyDescent="0.3">
      <c r="A41" s="31" t="s">
        <v>482</v>
      </c>
      <c r="B41" s="32">
        <f t="shared" si="1"/>
        <v>34</v>
      </c>
      <c r="C41" s="33">
        <v>9</v>
      </c>
      <c r="D41" s="33">
        <v>11.9</v>
      </c>
      <c r="E41" s="33">
        <v>6.4</v>
      </c>
      <c r="F41" s="33">
        <v>6.7</v>
      </c>
    </row>
    <row r="42" spans="1:6" ht="15" customHeight="1" x14ac:dyDescent="0.3">
      <c r="A42" s="31" t="s">
        <v>466</v>
      </c>
      <c r="B42" s="32">
        <f t="shared" si="1"/>
        <v>3526</v>
      </c>
      <c r="C42" s="33">
        <v>169</v>
      </c>
      <c r="D42" s="33">
        <v>3171</v>
      </c>
      <c r="E42" s="33">
        <v>186</v>
      </c>
      <c r="F42" s="33">
        <v>0</v>
      </c>
    </row>
    <row r="43" spans="1:6" ht="15" customHeight="1" x14ac:dyDescent="0.3">
      <c r="A43" s="33"/>
      <c r="B43" s="33"/>
      <c r="C43" s="33"/>
      <c r="D43" s="33"/>
      <c r="E43" s="33"/>
      <c r="F43" s="33"/>
    </row>
    <row r="44" spans="1:6" ht="15" customHeight="1" x14ac:dyDescent="0.3">
      <c r="A44" s="31" t="s">
        <v>483</v>
      </c>
      <c r="B44" s="33"/>
      <c r="C44" s="33"/>
      <c r="D44" s="33"/>
      <c r="E44" s="33"/>
      <c r="F44" s="33"/>
    </row>
    <row r="45" spans="1:6" ht="15" customHeight="1" x14ac:dyDescent="0.3">
      <c r="A45" s="33"/>
      <c r="B45" s="33"/>
      <c r="C45" s="33"/>
      <c r="D45" s="33"/>
      <c r="E45" s="33"/>
      <c r="F45" s="33"/>
    </row>
    <row r="46" spans="1:6" ht="15" customHeight="1" x14ac:dyDescent="0.3">
      <c r="A46" s="31" t="s">
        <v>484</v>
      </c>
      <c r="B46" s="32">
        <f t="shared" ref="B46:B59" si="2">SUM(C46:F46)</f>
        <v>25556</v>
      </c>
      <c r="C46" s="32">
        <f>C47+C59</f>
        <v>1104</v>
      </c>
      <c r="D46" s="32">
        <f>D47+D59</f>
        <v>23409</v>
      </c>
      <c r="E46" s="32">
        <f>E47+E59</f>
        <v>1040</v>
      </c>
      <c r="F46" s="32">
        <v>3</v>
      </c>
    </row>
    <row r="47" spans="1:6" ht="15" customHeight="1" x14ac:dyDescent="0.3">
      <c r="A47" s="31" t="s">
        <v>469</v>
      </c>
      <c r="B47" s="32">
        <f t="shared" si="2"/>
        <v>22030</v>
      </c>
      <c r="C47" s="32">
        <f>SUM(C48:C58)</f>
        <v>935</v>
      </c>
      <c r="D47" s="32">
        <f>SUM(D48:D58)</f>
        <v>20238</v>
      </c>
      <c r="E47" s="32">
        <f>SUM(E48:E58)</f>
        <v>854</v>
      </c>
      <c r="F47" s="32">
        <v>3</v>
      </c>
    </row>
    <row r="48" spans="1:6" ht="15" customHeight="1" x14ac:dyDescent="0.3">
      <c r="A48" s="31" t="s">
        <v>485</v>
      </c>
      <c r="B48" s="32">
        <f t="shared" si="2"/>
        <v>205</v>
      </c>
      <c r="C48" s="33">
        <v>8</v>
      </c>
      <c r="D48" s="33">
        <v>187</v>
      </c>
      <c r="E48" s="33">
        <v>10</v>
      </c>
      <c r="F48" s="33">
        <v>0</v>
      </c>
    </row>
    <row r="49" spans="1:6" ht="15" customHeight="1" x14ac:dyDescent="0.3">
      <c r="A49" s="31" t="s">
        <v>486</v>
      </c>
      <c r="B49" s="32">
        <f t="shared" si="2"/>
        <v>265</v>
      </c>
      <c r="C49" s="33">
        <v>18</v>
      </c>
      <c r="D49" s="33">
        <v>246</v>
      </c>
      <c r="E49" s="33">
        <v>1</v>
      </c>
      <c r="F49" s="33">
        <v>0</v>
      </c>
    </row>
    <row r="50" spans="1:6" ht="15" customHeight="1" x14ac:dyDescent="0.3">
      <c r="A50" s="31" t="s">
        <v>487</v>
      </c>
      <c r="B50" s="32">
        <f t="shared" si="2"/>
        <v>651</v>
      </c>
      <c r="C50" s="33">
        <v>76</v>
      </c>
      <c r="D50" s="33">
        <v>549</v>
      </c>
      <c r="E50" s="33">
        <v>26</v>
      </c>
      <c r="F50" s="33">
        <v>0</v>
      </c>
    </row>
    <row r="51" spans="1:6" ht="15" customHeight="1" x14ac:dyDescent="0.3">
      <c r="A51" s="31" t="s">
        <v>488</v>
      </c>
      <c r="B51" s="32">
        <f t="shared" si="2"/>
        <v>1946</v>
      </c>
      <c r="C51" s="33">
        <v>93</v>
      </c>
      <c r="D51" s="33">
        <v>1808</v>
      </c>
      <c r="E51" s="33">
        <v>45</v>
      </c>
      <c r="F51" s="33">
        <v>0</v>
      </c>
    </row>
    <row r="52" spans="1:6" ht="15" customHeight="1" x14ac:dyDescent="0.3">
      <c r="A52" s="31" t="s">
        <v>489</v>
      </c>
      <c r="B52" s="32">
        <f t="shared" si="2"/>
        <v>5120</v>
      </c>
      <c r="C52" s="33">
        <v>436</v>
      </c>
      <c r="D52" s="33">
        <v>4396</v>
      </c>
      <c r="E52" s="33">
        <v>285</v>
      </c>
      <c r="F52" s="33">
        <v>3</v>
      </c>
    </row>
    <row r="53" spans="1:6" ht="15" customHeight="1" x14ac:dyDescent="0.3">
      <c r="A53" s="31" t="s">
        <v>490</v>
      </c>
      <c r="B53" s="32">
        <f t="shared" si="2"/>
        <v>6673</v>
      </c>
      <c r="C53" s="33">
        <v>217</v>
      </c>
      <c r="D53" s="33">
        <v>6184</v>
      </c>
      <c r="E53" s="33">
        <v>272</v>
      </c>
      <c r="F53" s="33"/>
    </row>
    <row r="54" spans="1:6" ht="15" customHeight="1" x14ac:dyDescent="0.3">
      <c r="A54" s="31" t="s">
        <v>491</v>
      </c>
      <c r="B54" s="32">
        <f t="shared" si="2"/>
        <v>3683</v>
      </c>
      <c r="C54" s="33">
        <v>33</v>
      </c>
      <c r="D54" s="33">
        <v>3498</v>
      </c>
      <c r="E54" s="33">
        <v>152</v>
      </c>
      <c r="F54" s="33"/>
    </row>
    <row r="55" spans="1:6" ht="15" customHeight="1" x14ac:dyDescent="0.3">
      <c r="A55" s="31" t="s">
        <v>492</v>
      </c>
      <c r="B55" s="32">
        <f t="shared" si="2"/>
        <v>607</v>
      </c>
      <c r="C55" s="33">
        <v>2</v>
      </c>
      <c r="D55" s="33">
        <v>604</v>
      </c>
      <c r="E55" s="33">
        <v>1</v>
      </c>
      <c r="F55" s="33"/>
    </row>
    <row r="56" spans="1:6" ht="15" customHeight="1" x14ac:dyDescent="0.3">
      <c r="A56" s="31" t="s">
        <v>493</v>
      </c>
      <c r="B56" s="32">
        <f t="shared" si="2"/>
        <v>1314</v>
      </c>
      <c r="C56" s="33">
        <v>15</v>
      </c>
      <c r="D56" s="33">
        <v>1289</v>
      </c>
      <c r="E56" s="33">
        <v>10</v>
      </c>
      <c r="F56" s="33"/>
    </row>
    <row r="57" spans="1:6" ht="15" customHeight="1" x14ac:dyDescent="0.3">
      <c r="A57" s="31" t="s">
        <v>494</v>
      </c>
      <c r="B57" s="32">
        <f t="shared" si="2"/>
        <v>437</v>
      </c>
      <c r="C57" s="33">
        <v>13</v>
      </c>
      <c r="D57" s="33">
        <v>410</v>
      </c>
      <c r="E57" s="33">
        <v>14</v>
      </c>
      <c r="F57" s="33"/>
    </row>
    <row r="58" spans="1:6" ht="15" customHeight="1" x14ac:dyDescent="0.3">
      <c r="A58" s="31" t="s">
        <v>495</v>
      </c>
      <c r="B58" s="32">
        <f t="shared" si="2"/>
        <v>1129</v>
      </c>
      <c r="C58" s="33">
        <v>24</v>
      </c>
      <c r="D58" s="33">
        <v>1067</v>
      </c>
      <c r="E58" s="33">
        <v>38</v>
      </c>
      <c r="F58" s="33"/>
    </row>
    <row r="59" spans="1:6" ht="15" customHeight="1" x14ac:dyDescent="0.3">
      <c r="A59" s="25" t="s">
        <v>466</v>
      </c>
      <c r="B59" s="34">
        <f t="shared" si="2"/>
        <v>3526</v>
      </c>
      <c r="C59" s="26">
        <v>169</v>
      </c>
      <c r="D59" s="26">
        <v>3171</v>
      </c>
      <c r="E59" s="26">
        <v>186</v>
      </c>
      <c r="F59" s="26"/>
    </row>
    <row r="60" spans="1:6" ht="15" customHeight="1" x14ac:dyDescent="0.3">
      <c r="A60" s="29" t="s">
        <v>30</v>
      </c>
      <c r="B60" s="35"/>
      <c r="C60" s="35"/>
      <c r="D60" s="35"/>
      <c r="E60" s="35"/>
      <c r="F60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V65"/>
  <sheetViews>
    <sheetView showGridLines="0" workbookViewId="0">
      <selection activeCell="H1" sqref="H1:H78"/>
    </sheetView>
  </sheetViews>
  <sheetFormatPr defaultColWidth="8.77734375" defaultRowHeight="14.4" customHeight="1" x14ac:dyDescent="0.3"/>
  <cols>
    <col min="1" max="1" width="37.88671875" style="48" customWidth="1"/>
    <col min="2" max="256" width="8.88671875" style="48" customWidth="1"/>
  </cols>
  <sheetData>
    <row r="1" spans="1:8" ht="15" customHeight="1" x14ac:dyDescent="0.3">
      <c r="A1" s="25" t="s">
        <v>496</v>
      </c>
      <c r="B1" s="26"/>
      <c r="C1" s="26"/>
      <c r="D1" s="26"/>
      <c r="E1" s="26"/>
      <c r="F1" s="26"/>
    </row>
    <row r="2" spans="1:8" ht="15" customHeight="1" x14ac:dyDescent="0.3">
      <c r="A2" s="27" t="s">
        <v>497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8" ht="15" customHeight="1" x14ac:dyDescent="0.3">
      <c r="A3" s="29" t="s">
        <v>498</v>
      </c>
      <c r="B3" s="30">
        <f t="shared" ref="B3:B13" si="0">SUM(C3:F3)</f>
        <v>6846</v>
      </c>
      <c r="C3" s="30">
        <f>SUM(C4:C13)</f>
        <v>389</v>
      </c>
      <c r="D3" s="30">
        <f>SUM(D4:D13)</f>
        <v>6085</v>
      </c>
      <c r="E3" s="30">
        <f>SUM(E4:E13)</f>
        <v>366</v>
      </c>
      <c r="F3" s="30">
        <v>6</v>
      </c>
    </row>
    <row r="4" spans="1:8" ht="15" customHeight="1" x14ac:dyDescent="0.3">
      <c r="A4" s="31" t="s">
        <v>499</v>
      </c>
      <c r="B4" s="32">
        <v>362</v>
      </c>
      <c r="C4" s="33">
        <v>19</v>
      </c>
      <c r="D4" s="33">
        <v>307</v>
      </c>
      <c r="E4" s="33">
        <v>36</v>
      </c>
      <c r="F4" s="33">
        <v>0</v>
      </c>
      <c r="H4" s="50"/>
    </row>
    <row r="5" spans="1:8" ht="15" customHeight="1" x14ac:dyDescent="0.3">
      <c r="A5" s="31" t="s">
        <v>500</v>
      </c>
      <c r="B5" s="32">
        <v>374</v>
      </c>
      <c r="C5" s="33">
        <v>36</v>
      </c>
      <c r="D5" s="33">
        <v>319</v>
      </c>
      <c r="E5" s="33">
        <v>19</v>
      </c>
      <c r="F5" s="33">
        <v>0</v>
      </c>
      <c r="H5" s="50"/>
    </row>
    <row r="6" spans="1:8" ht="15" customHeight="1" x14ac:dyDescent="0.3">
      <c r="A6" s="31" t="s">
        <v>501</v>
      </c>
      <c r="B6" s="32">
        <v>954</v>
      </c>
      <c r="C6" s="33">
        <v>65</v>
      </c>
      <c r="D6" s="33">
        <v>834</v>
      </c>
      <c r="E6" s="33">
        <v>53</v>
      </c>
      <c r="F6" s="33">
        <v>2</v>
      </c>
      <c r="H6" s="50"/>
    </row>
    <row r="7" spans="1:8" ht="15" customHeight="1" x14ac:dyDescent="0.3">
      <c r="A7" s="31" t="s">
        <v>502</v>
      </c>
      <c r="B7" s="32">
        <v>860</v>
      </c>
      <c r="C7" s="33">
        <v>47</v>
      </c>
      <c r="D7" s="33">
        <v>765</v>
      </c>
      <c r="E7" s="33">
        <v>46</v>
      </c>
      <c r="F7" s="33">
        <v>2</v>
      </c>
      <c r="H7" s="50"/>
    </row>
    <row r="8" spans="1:8" ht="15" customHeight="1" x14ac:dyDescent="0.3">
      <c r="A8" s="31" t="s">
        <v>503</v>
      </c>
      <c r="B8" s="32">
        <v>786</v>
      </c>
      <c r="C8" s="33">
        <v>34</v>
      </c>
      <c r="D8" s="33">
        <v>679</v>
      </c>
      <c r="E8" s="33">
        <v>46</v>
      </c>
      <c r="F8" s="33">
        <v>0</v>
      </c>
      <c r="H8" s="50"/>
    </row>
    <row r="9" spans="1:8" ht="15" customHeight="1" x14ac:dyDescent="0.3">
      <c r="A9" s="31" t="s">
        <v>504</v>
      </c>
      <c r="B9" s="32">
        <v>663</v>
      </c>
      <c r="C9" s="33">
        <v>37</v>
      </c>
      <c r="D9" s="33">
        <v>587</v>
      </c>
      <c r="E9" s="33">
        <v>39</v>
      </c>
      <c r="F9" s="33">
        <v>0</v>
      </c>
      <c r="H9" s="50"/>
    </row>
    <row r="10" spans="1:8" ht="15" customHeight="1" x14ac:dyDescent="0.3">
      <c r="A10" s="31" t="s">
        <v>505</v>
      </c>
      <c r="B10" s="32">
        <v>953</v>
      </c>
      <c r="C10" s="33">
        <v>51</v>
      </c>
      <c r="D10" s="33">
        <v>852</v>
      </c>
      <c r="E10" s="33">
        <v>50</v>
      </c>
      <c r="F10" s="33">
        <v>0</v>
      </c>
      <c r="H10" s="50"/>
    </row>
    <row r="11" spans="1:8" ht="15" customHeight="1" x14ac:dyDescent="0.3">
      <c r="A11" s="31" t="s">
        <v>506</v>
      </c>
      <c r="B11" s="32">
        <v>827</v>
      </c>
      <c r="C11" s="33">
        <v>50</v>
      </c>
      <c r="D11" s="33">
        <v>732</v>
      </c>
      <c r="E11" s="33">
        <v>43</v>
      </c>
      <c r="F11" s="33">
        <v>2</v>
      </c>
      <c r="H11" s="50"/>
    </row>
    <row r="12" spans="1:8" ht="15" customHeight="1" x14ac:dyDescent="0.3">
      <c r="A12" s="31" t="s">
        <v>507</v>
      </c>
      <c r="B12" s="32">
        <v>581</v>
      </c>
      <c r="C12" s="33">
        <v>28</v>
      </c>
      <c r="D12" s="33">
        <v>538</v>
      </c>
      <c r="E12" s="33">
        <v>15</v>
      </c>
      <c r="F12" s="33">
        <v>0</v>
      </c>
      <c r="H12" s="50"/>
    </row>
    <row r="13" spans="1:8" ht="15" customHeight="1" x14ac:dyDescent="0.3">
      <c r="A13" s="31" t="s">
        <v>508</v>
      </c>
      <c r="B13" s="32">
        <v>513</v>
      </c>
      <c r="C13" s="33">
        <v>22</v>
      </c>
      <c r="D13" s="33">
        <v>472</v>
      </c>
      <c r="E13" s="33">
        <v>19</v>
      </c>
      <c r="F13" s="33">
        <v>0</v>
      </c>
      <c r="H13" s="50"/>
    </row>
    <row r="14" spans="1:8" ht="15" customHeight="1" x14ac:dyDescent="0.3">
      <c r="A14" s="31" t="s">
        <v>509</v>
      </c>
      <c r="B14" s="33">
        <v>20644</v>
      </c>
      <c r="C14" s="33">
        <v>18333</v>
      </c>
      <c r="D14" s="33">
        <v>21010</v>
      </c>
      <c r="E14" s="33">
        <v>18152</v>
      </c>
      <c r="F14" s="33">
        <v>12500</v>
      </c>
      <c r="H14" s="50"/>
    </row>
    <row r="15" spans="1:8" ht="15" customHeight="1" x14ac:dyDescent="0.3">
      <c r="A15" s="31" t="s">
        <v>510</v>
      </c>
      <c r="B15" s="33">
        <v>34713</v>
      </c>
      <c r="C15" s="33">
        <v>28718</v>
      </c>
      <c r="D15" s="33">
        <v>35452</v>
      </c>
      <c r="E15" s="33">
        <v>29486</v>
      </c>
      <c r="F15" s="33">
        <v>19832</v>
      </c>
      <c r="H15" s="50"/>
    </row>
    <row r="16" spans="1:8" ht="15" customHeight="1" x14ac:dyDescent="0.3">
      <c r="A16" s="33"/>
      <c r="B16" s="33"/>
      <c r="C16" s="33"/>
      <c r="D16" s="33"/>
      <c r="E16" s="33"/>
      <c r="F16" s="33"/>
      <c r="H16" s="50"/>
    </row>
    <row r="17" spans="1:8" ht="15" customHeight="1" x14ac:dyDescent="0.3">
      <c r="A17" s="31" t="s">
        <v>352</v>
      </c>
      <c r="B17" s="32">
        <f t="shared" ref="B17:B27" si="1">SUM(C17:F17)</f>
        <v>5312</v>
      </c>
      <c r="C17" s="32">
        <f>SUM(C18:C27)</f>
        <v>327</v>
      </c>
      <c r="D17" s="32">
        <f>SUM(D18:D27)</f>
        <v>4702</v>
      </c>
      <c r="E17" s="32">
        <f>SUM(E18:E27)</f>
        <v>277</v>
      </c>
      <c r="F17" s="32">
        <v>6</v>
      </c>
      <c r="H17" s="50"/>
    </row>
    <row r="18" spans="1:8" ht="15" customHeight="1" x14ac:dyDescent="0.3">
      <c r="A18" s="31" t="s">
        <v>499</v>
      </c>
      <c r="B18" s="32">
        <v>201</v>
      </c>
      <c r="C18" s="33">
        <v>6</v>
      </c>
      <c r="D18" s="33">
        <v>178</v>
      </c>
      <c r="E18" s="33">
        <v>16</v>
      </c>
      <c r="F18" s="33">
        <v>1</v>
      </c>
      <c r="H18" s="50"/>
    </row>
    <row r="19" spans="1:8" ht="15" customHeight="1" x14ac:dyDescent="0.3">
      <c r="A19" s="31" t="s">
        <v>500</v>
      </c>
      <c r="B19" s="32">
        <v>235</v>
      </c>
      <c r="C19" s="33">
        <v>22</v>
      </c>
      <c r="D19" s="33">
        <v>203</v>
      </c>
      <c r="E19" s="33">
        <v>10</v>
      </c>
      <c r="F19" s="33">
        <v>0</v>
      </c>
      <c r="H19" s="50"/>
    </row>
    <row r="20" spans="1:8" ht="15" customHeight="1" x14ac:dyDescent="0.3">
      <c r="A20" s="31" t="s">
        <v>501</v>
      </c>
      <c r="B20" s="32">
        <v>738</v>
      </c>
      <c r="C20" s="33">
        <v>46</v>
      </c>
      <c r="D20" s="33">
        <v>654</v>
      </c>
      <c r="E20" s="33">
        <v>36</v>
      </c>
      <c r="F20" s="33">
        <v>2</v>
      </c>
      <c r="H20" s="50"/>
    </row>
    <row r="21" spans="1:8" ht="15" customHeight="1" x14ac:dyDescent="0.3">
      <c r="A21" s="31" t="s">
        <v>502</v>
      </c>
      <c r="B21" s="32">
        <v>695</v>
      </c>
      <c r="C21" s="33">
        <v>46</v>
      </c>
      <c r="D21" s="33">
        <v>608</v>
      </c>
      <c r="E21" s="33">
        <v>40</v>
      </c>
      <c r="F21" s="33">
        <v>1</v>
      </c>
      <c r="H21" s="50"/>
    </row>
    <row r="22" spans="1:8" ht="15" customHeight="1" x14ac:dyDescent="0.3">
      <c r="A22" s="31" t="s">
        <v>503</v>
      </c>
      <c r="B22" s="32">
        <v>633</v>
      </c>
      <c r="C22" s="33">
        <v>50</v>
      </c>
      <c r="D22" s="33">
        <v>548</v>
      </c>
      <c r="E22" s="33">
        <v>35</v>
      </c>
      <c r="F22" s="33">
        <v>0</v>
      </c>
      <c r="H22" s="50"/>
    </row>
    <row r="23" spans="1:8" ht="15" customHeight="1" x14ac:dyDescent="0.3">
      <c r="A23" s="31" t="s">
        <v>504</v>
      </c>
      <c r="B23" s="32">
        <v>513</v>
      </c>
      <c r="C23" s="33">
        <v>26</v>
      </c>
      <c r="D23" s="33">
        <v>458</v>
      </c>
      <c r="E23" s="33">
        <v>29</v>
      </c>
      <c r="F23" s="33">
        <v>0</v>
      </c>
      <c r="H23" s="50"/>
    </row>
    <row r="24" spans="1:8" ht="15" customHeight="1" x14ac:dyDescent="0.3">
      <c r="A24" s="31" t="s">
        <v>505</v>
      </c>
      <c r="B24" s="32">
        <v>751</v>
      </c>
      <c r="C24" s="33">
        <v>49</v>
      </c>
      <c r="D24" s="33">
        <v>654</v>
      </c>
      <c r="E24" s="33">
        <v>48</v>
      </c>
      <c r="F24" s="33">
        <v>0</v>
      </c>
      <c r="H24" s="50"/>
    </row>
    <row r="25" spans="1:8" ht="15" customHeight="1" x14ac:dyDescent="0.3">
      <c r="A25" s="31" t="s">
        <v>506</v>
      </c>
      <c r="B25" s="32">
        <v>658</v>
      </c>
      <c r="C25" s="33">
        <v>42</v>
      </c>
      <c r="D25" s="33">
        <v>580</v>
      </c>
      <c r="E25" s="33">
        <v>34</v>
      </c>
      <c r="F25" s="33">
        <v>2</v>
      </c>
      <c r="H25" s="50"/>
    </row>
    <row r="26" spans="1:8" ht="15" customHeight="1" x14ac:dyDescent="0.3">
      <c r="A26" s="31" t="s">
        <v>507</v>
      </c>
      <c r="B26" s="32">
        <v>482</v>
      </c>
      <c r="C26" s="33">
        <v>24</v>
      </c>
      <c r="D26" s="33">
        <v>446</v>
      </c>
      <c r="E26" s="33">
        <v>12</v>
      </c>
      <c r="F26" s="33">
        <v>0</v>
      </c>
      <c r="H26" s="50"/>
    </row>
    <row r="27" spans="1:8" ht="15" customHeight="1" x14ac:dyDescent="0.3">
      <c r="A27" s="31" t="s">
        <v>508</v>
      </c>
      <c r="B27" s="32">
        <v>406</v>
      </c>
      <c r="C27" s="33">
        <v>16</v>
      </c>
      <c r="D27" s="33">
        <v>373</v>
      </c>
      <c r="E27" s="33">
        <v>17</v>
      </c>
      <c r="F27" s="33">
        <v>0</v>
      </c>
      <c r="H27" s="50"/>
    </row>
    <row r="28" spans="1:8" ht="15" customHeight="1" x14ac:dyDescent="0.3">
      <c r="A28" s="31" t="s">
        <v>509</v>
      </c>
      <c r="B28" s="33">
        <v>21275</v>
      </c>
      <c r="C28" s="33">
        <v>19294</v>
      </c>
      <c r="D28" s="33">
        <v>21498</v>
      </c>
      <c r="E28" s="33">
        <v>20197</v>
      </c>
      <c r="F28" s="33">
        <v>10000</v>
      </c>
      <c r="H28" s="50"/>
    </row>
    <row r="29" spans="1:8" ht="15" customHeight="1" x14ac:dyDescent="0.3">
      <c r="A29" s="31" t="s">
        <v>510</v>
      </c>
      <c r="B29" s="33">
        <v>35994</v>
      </c>
      <c r="C29" s="33">
        <v>29644</v>
      </c>
      <c r="D29" s="33">
        <v>36597</v>
      </c>
      <c r="E29" s="33">
        <v>33651</v>
      </c>
      <c r="F29" s="33">
        <v>18166</v>
      </c>
      <c r="H29" s="50"/>
    </row>
    <row r="30" spans="1:8" ht="15" customHeight="1" x14ac:dyDescent="0.3">
      <c r="A30" s="33"/>
      <c r="B30" s="33"/>
      <c r="C30" s="33"/>
      <c r="D30" s="33"/>
      <c r="E30" s="33"/>
      <c r="F30" s="33"/>
      <c r="H30" s="50"/>
    </row>
    <row r="31" spans="1:8" ht="15" customHeight="1" x14ac:dyDescent="0.3">
      <c r="A31" s="31" t="s">
        <v>511</v>
      </c>
      <c r="B31" s="33">
        <v>15551</v>
      </c>
      <c r="C31" s="33">
        <v>813</v>
      </c>
      <c r="D31" s="33">
        <v>14041</v>
      </c>
      <c r="E31" s="33">
        <v>690</v>
      </c>
      <c r="F31" s="33">
        <v>7</v>
      </c>
      <c r="H31" s="50"/>
    </row>
    <row r="32" spans="1:8" ht="15" customHeight="1" x14ac:dyDescent="0.3">
      <c r="A32" s="31" t="s">
        <v>512</v>
      </c>
      <c r="B32" s="33">
        <v>5695</v>
      </c>
      <c r="C32" s="33">
        <v>5208</v>
      </c>
      <c r="D32" s="33">
        <v>5746</v>
      </c>
      <c r="E32" s="33">
        <v>4685</v>
      </c>
      <c r="F32" s="33">
        <v>4583</v>
      </c>
      <c r="H32" s="50"/>
    </row>
    <row r="33" spans="1:8" ht="15" customHeight="1" x14ac:dyDescent="0.3">
      <c r="A33" s="31" t="s">
        <v>513</v>
      </c>
      <c r="B33" s="33">
        <v>65.900000000000006</v>
      </c>
      <c r="C33" s="33">
        <v>51.3</v>
      </c>
      <c r="D33" s="33">
        <v>6831</v>
      </c>
      <c r="E33" s="33">
        <v>38.4</v>
      </c>
      <c r="F33" s="33">
        <v>42.9</v>
      </c>
      <c r="H33" s="50"/>
    </row>
    <row r="34" spans="1:8" ht="15" customHeight="1" x14ac:dyDescent="0.3">
      <c r="A34" s="31" t="s">
        <v>514</v>
      </c>
      <c r="B34" s="33">
        <v>6651</v>
      </c>
      <c r="C34" s="33">
        <v>6317</v>
      </c>
      <c r="D34" s="33">
        <v>6603</v>
      </c>
      <c r="E34" s="33">
        <v>11354</v>
      </c>
      <c r="F34" s="33">
        <v>18750</v>
      </c>
      <c r="H34" s="50"/>
    </row>
    <row r="35" spans="1:8" ht="15" customHeight="1" x14ac:dyDescent="0.3">
      <c r="A35" s="33"/>
      <c r="B35" s="33"/>
      <c r="C35" s="33"/>
      <c r="D35" s="33"/>
      <c r="E35" s="33"/>
      <c r="F35" s="33"/>
      <c r="H35" s="50"/>
    </row>
    <row r="36" spans="1:8" ht="15" customHeight="1" x14ac:dyDescent="0.3">
      <c r="A36" s="31" t="s">
        <v>515</v>
      </c>
      <c r="B36" s="33">
        <v>11934</v>
      </c>
      <c r="C36" s="33">
        <v>482</v>
      </c>
      <c r="D36" s="33">
        <v>11055</v>
      </c>
      <c r="E36" s="33">
        <v>389</v>
      </c>
      <c r="F36" s="33">
        <v>9</v>
      </c>
      <c r="H36" s="50"/>
    </row>
    <row r="37" spans="1:8" ht="15" customHeight="1" x14ac:dyDescent="0.3">
      <c r="A37" s="31" t="s">
        <v>512</v>
      </c>
      <c r="B37" s="33">
        <v>4854</v>
      </c>
      <c r="C37" s="33">
        <v>4189</v>
      </c>
      <c r="D37" s="33">
        <v>4903</v>
      </c>
      <c r="E37" s="33">
        <v>4470</v>
      </c>
      <c r="F37" s="33">
        <v>2000</v>
      </c>
      <c r="H37" s="50"/>
    </row>
    <row r="38" spans="1:8" ht="15" customHeight="1" x14ac:dyDescent="0.3">
      <c r="A38" s="31" t="s">
        <v>513</v>
      </c>
      <c r="B38" s="33">
        <v>59</v>
      </c>
      <c r="C38" s="33">
        <v>36.5</v>
      </c>
      <c r="D38" s="33">
        <v>60.7</v>
      </c>
      <c r="E38" s="33">
        <v>39.1</v>
      </c>
      <c r="F38" s="33">
        <v>25</v>
      </c>
      <c r="H38" s="50"/>
    </row>
    <row r="39" spans="1:8" ht="15" customHeight="1" x14ac:dyDescent="0.3">
      <c r="A39" s="31" t="s">
        <v>514</v>
      </c>
      <c r="B39" s="33">
        <v>5934</v>
      </c>
      <c r="C39" s="33">
        <v>8000</v>
      </c>
      <c r="D39" s="33">
        <v>5857</v>
      </c>
      <c r="E39" s="33">
        <v>10565</v>
      </c>
      <c r="F39" s="33">
        <v>22500</v>
      </c>
      <c r="H39" s="50"/>
    </row>
    <row r="40" spans="1:8" ht="15" customHeight="1" x14ac:dyDescent="0.3">
      <c r="A40" s="33"/>
      <c r="B40" s="33"/>
      <c r="C40" s="33"/>
      <c r="D40" s="33"/>
      <c r="E40" s="33"/>
      <c r="F40" s="33"/>
      <c r="H40" s="50"/>
    </row>
    <row r="41" spans="1:8" ht="15" customHeight="1" x14ac:dyDescent="0.3">
      <c r="A41" s="31" t="s">
        <v>516</v>
      </c>
      <c r="B41" s="33">
        <v>7199</v>
      </c>
      <c r="C41" s="33">
        <v>9961</v>
      </c>
      <c r="D41" s="33">
        <v>11468</v>
      </c>
      <c r="E41" s="33">
        <v>5292</v>
      </c>
      <c r="F41" s="33">
        <v>7933</v>
      </c>
      <c r="H41" s="50"/>
    </row>
    <row r="42" spans="1:8" ht="15" customHeight="1" x14ac:dyDescent="0.3">
      <c r="A42" s="31" t="s">
        <v>517</v>
      </c>
      <c r="B42" s="33">
        <v>7489</v>
      </c>
      <c r="C42" s="33">
        <v>5955</v>
      </c>
      <c r="D42" s="33">
        <v>7721</v>
      </c>
      <c r="E42" s="33">
        <v>5759</v>
      </c>
      <c r="F42" s="33">
        <v>3305</v>
      </c>
      <c r="H42" s="50"/>
    </row>
    <row r="43" spans="1:8" ht="15" customHeight="1" x14ac:dyDescent="0.3">
      <c r="A43" s="33"/>
      <c r="B43" s="33"/>
      <c r="C43" s="33"/>
      <c r="D43" s="33"/>
      <c r="E43" s="33"/>
      <c r="F43" s="33"/>
      <c r="H43" s="50"/>
    </row>
    <row r="44" spans="1:8" ht="15" customHeight="1" x14ac:dyDescent="0.3">
      <c r="A44" s="31" t="s">
        <v>518</v>
      </c>
      <c r="B44" s="33"/>
      <c r="C44" s="33"/>
      <c r="D44" s="33"/>
      <c r="E44" s="33"/>
      <c r="F44" s="33"/>
      <c r="H44" s="50"/>
    </row>
    <row r="45" spans="1:8" ht="15" customHeight="1" x14ac:dyDescent="0.3">
      <c r="A45" s="33"/>
      <c r="B45" s="33"/>
      <c r="C45" s="33"/>
      <c r="D45" s="33"/>
      <c r="E45" s="33"/>
      <c r="F45" s="33"/>
      <c r="H45" s="50"/>
    </row>
    <row r="46" spans="1:8" ht="15" customHeight="1" x14ac:dyDescent="0.3">
      <c r="A46" s="31" t="s">
        <v>519</v>
      </c>
      <c r="B46" s="33">
        <v>6873</v>
      </c>
      <c r="C46" s="33">
        <v>416</v>
      </c>
      <c r="D46" s="33">
        <v>6085</v>
      </c>
      <c r="E46" s="33">
        <v>366</v>
      </c>
      <c r="F46" s="33">
        <v>6</v>
      </c>
      <c r="H46" s="50"/>
    </row>
    <row r="47" spans="1:8" ht="15" customHeight="1" x14ac:dyDescent="0.3">
      <c r="A47" s="31" t="s">
        <v>520</v>
      </c>
      <c r="B47" s="33">
        <v>6498</v>
      </c>
      <c r="C47" s="33">
        <v>387</v>
      </c>
      <c r="D47" s="33">
        <v>5765</v>
      </c>
      <c r="E47" s="33">
        <v>342</v>
      </c>
      <c r="F47" s="33">
        <v>4</v>
      </c>
      <c r="H47" s="50"/>
    </row>
    <row r="48" spans="1:8" ht="15" customHeight="1" x14ac:dyDescent="0.3">
      <c r="A48" s="31" t="s">
        <v>521</v>
      </c>
      <c r="B48" s="33">
        <v>31844</v>
      </c>
      <c r="C48" s="33">
        <v>25334</v>
      </c>
      <c r="D48" s="33">
        <v>32665</v>
      </c>
      <c r="E48" s="33">
        <v>25454</v>
      </c>
      <c r="F48" s="33">
        <v>24526</v>
      </c>
      <c r="H48" s="50"/>
    </row>
    <row r="49" spans="1:8" ht="15" customHeight="1" x14ac:dyDescent="0.3">
      <c r="A49" s="31" t="s">
        <v>522</v>
      </c>
      <c r="B49" s="33">
        <v>6424</v>
      </c>
      <c r="C49" s="33">
        <v>385</v>
      </c>
      <c r="D49" s="33">
        <v>5693</v>
      </c>
      <c r="E49" s="33">
        <v>342</v>
      </c>
      <c r="F49" s="33">
        <v>4</v>
      </c>
      <c r="H49" s="50"/>
    </row>
    <row r="50" spans="1:8" ht="15" customHeight="1" x14ac:dyDescent="0.3">
      <c r="A50" s="31" t="s">
        <v>523</v>
      </c>
      <c r="B50" s="33">
        <v>26521</v>
      </c>
      <c r="C50" s="33">
        <v>21973</v>
      </c>
      <c r="D50" s="33">
        <v>27124</v>
      </c>
      <c r="E50" s="33">
        <v>21628</v>
      </c>
      <c r="F50" s="33">
        <v>24526</v>
      </c>
      <c r="H50" s="50"/>
    </row>
    <row r="51" spans="1:8" ht="15" customHeight="1" x14ac:dyDescent="0.3">
      <c r="A51" s="31" t="s">
        <v>524</v>
      </c>
      <c r="B51" s="33">
        <v>832</v>
      </c>
      <c r="C51" s="33">
        <v>57</v>
      </c>
      <c r="D51" s="33">
        <v>738</v>
      </c>
      <c r="E51" s="33">
        <v>37</v>
      </c>
      <c r="F51" s="33">
        <v>0</v>
      </c>
      <c r="H51" s="50"/>
    </row>
    <row r="52" spans="1:8" ht="15" customHeight="1" x14ac:dyDescent="0.3">
      <c r="A52" s="31" t="s">
        <v>525</v>
      </c>
      <c r="B52" s="33">
        <v>43930</v>
      </c>
      <c r="C52" s="33">
        <v>23590</v>
      </c>
      <c r="D52" s="33">
        <v>45930</v>
      </c>
      <c r="E52" s="33">
        <v>35372</v>
      </c>
      <c r="F52" s="33">
        <v>0</v>
      </c>
      <c r="H52" s="50"/>
    </row>
    <row r="53" spans="1:8" ht="15" customHeight="1" x14ac:dyDescent="0.3">
      <c r="A53" s="31" t="s">
        <v>526</v>
      </c>
      <c r="B53" s="33">
        <v>1200</v>
      </c>
      <c r="C53" s="33">
        <v>87</v>
      </c>
      <c r="D53" s="33">
        <v>1073</v>
      </c>
      <c r="E53" s="33">
        <v>40</v>
      </c>
      <c r="F53" s="33">
        <v>0</v>
      </c>
      <c r="H53" s="50"/>
    </row>
    <row r="54" spans="1:8" ht="15" customHeight="1" x14ac:dyDescent="0.3">
      <c r="A54" s="31" t="s">
        <v>527</v>
      </c>
      <c r="B54" s="33">
        <v>17547</v>
      </c>
      <c r="C54" s="33">
        <v>15078</v>
      </c>
      <c r="D54" s="33">
        <v>16783</v>
      </c>
      <c r="E54" s="33">
        <v>43408</v>
      </c>
      <c r="F54" s="33">
        <v>0</v>
      </c>
      <c r="H54" s="50"/>
    </row>
    <row r="55" spans="1:8" ht="15" customHeight="1" x14ac:dyDescent="0.3">
      <c r="A55" s="31" t="s">
        <v>528</v>
      </c>
      <c r="B55" s="33">
        <v>632</v>
      </c>
      <c r="C55" s="33">
        <v>65</v>
      </c>
      <c r="D55" s="33">
        <v>535</v>
      </c>
      <c r="E55" s="33">
        <v>32</v>
      </c>
      <c r="F55" s="33">
        <v>0</v>
      </c>
      <c r="H55" s="50"/>
    </row>
    <row r="56" spans="1:8" ht="15" customHeight="1" x14ac:dyDescent="0.3">
      <c r="A56" s="31" t="s">
        <v>527</v>
      </c>
      <c r="B56" s="33">
        <v>4982</v>
      </c>
      <c r="C56" s="33">
        <v>5149</v>
      </c>
      <c r="D56" s="33">
        <v>5011</v>
      </c>
      <c r="E56" s="33">
        <v>4159</v>
      </c>
      <c r="F56" s="33">
        <v>0</v>
      </c>
      <c r="H56" s="50"/>
    </row>
    <row r="57" spans="1:8" ht="15" customHeight="1" x14ac:dyDescent="0.3">
      <c r="A57" s="31" t="s">
        <v>529</v>
      </c>
      <c r="B57" s="33">
        <v>585</v>
      </c>
      <c r="C57" s="33">
        <v>88</v>
      </c>
      <c r="D57" s="33">
        <v>458</v>
      </c>
      <c r="E57" s="33">
        <v>36</v>
      </c>
      <c r="F57" s="33">
        <v>3</v>
      </c>
      <c r="H57" s="50"/>
    </row>
    <row r="58" spans="1:8" ht="15" customHeight="1" x14ac:dyDescent="0.3">
      <c r="A58" s="31" t="s">
        <v>527</v>
      </c>
      <c r="B58" s="33">
        <v>3804</v>
      </c>
      <c r="C58" s="33">
        <v>3468</v>
      </c>
      <c r="D58" s="33">
        <v>3899</v>
      </c>
      <c r="E58" s="33">
        <v>3312</v>
      </c>
      <c r="F58" s="33">
        <v>5067</v>
      </c>
      <c r="H58" s="50"/>
    </row>
    <row r="59" spans="1:8" ht="15" customHeight="1" x14ac:dyDescent="0.3">
      <c r="A59" s="31" t="s">
        <v>530</v>
      </c>
      <c r="B59" s="33">
        <v>433</v>
      </c>
      <c r="C59" s="33">
        <v>22</v>
      </c>
      <c r="D59" s="33">
        <v>396</v>
      </c>
      <c r="E59" s="33">
        <v>15</v>
      </c>
      <c r="F59" s="33">
        <v>0</v>
      </c>
      <c r="H59" s="50"/>
    </row>
    <row r="60" spans="1:8" ht="15" customHeight="1" x14ac:dyDescent="0.3">
      <c r="A60" s="31" t="s">
        <v>527</v>
      </c>
      <c r="B60" s="33">
        <v>8079</v>
      </c>
      <c r="C60" s="33">
        <v>7573</v>
      </c>
      <c r="D60" s="33">
        <v>8237</v>
      </c>
      <c r="E60" s="33">
        <v>4645</v>
      </c>
      <c r="F60" s="33">
        <v>0</v>
      </c>
      <c r="H60" s="50"/>
    </row>
    <row r="61" spans="1:8" ht="15" customHeight="1" x14ac:dyDescent="0.3">
      <c r="A61" s="31" t="s">
        <v>531</v>
      </c>
      <c r="B61" s="33">
        <v>172</v>
      </c>
      <c r="C61" s="33">
        <v>9</v>
      </c>
      <c r="D61" s="33">
        <v>155</v>
      </c>
      <c r="E61" s="33">
        <v>8</v>
      </c>
      <c r="F61" s="33">
        <v>0</v>
      </c>
      <c r="H61" s="50"/>
    </row>
    <row r="62" spans="1:8" ht="15" customHeight="1" x14ac:dyDescent="0.3">
      <c r="A62" s="31" t="s">
        <v>527</v>
      </c>
      <c r="B62" s="33">
        <v>8192</v>
      </c>
      <c r="C62" s="33">
        <v>2564</v>
      </c>
      <c r="D62" s="33">
        <v>8885</v>
      </c>
      <c r="E62" s="33">
        <v>1094</v>
      </c>
      <c r="F62" s="33">
        <v>0</v>
      </c>
      <c r="H62" s="50"/>
    </row>
    <row r="63" spans="1:8" ht="15" customHeight="1" x14ac:dyDescent="0.3">
      <c r="A63" s="31" t="s">
        <v>532</v>
      </c>
      <c r="B63" s="33">
        <v>147</v>
      </c>
      <c r="C63" s="33">
        <v>2</v>
      </c>
      <c r="D63" s="33">
        <v>127</v>
      </c>
      <c r="E63" s="33">
        <v>17</v>
      </c>
      <c r="F63" s="33">
        <v>1</v>
      </c>
      <c r="H63" s="50"/>
    </row>
    <row r="64" spans="1:8" ht="15" customHeight="1" x14ac:dyDescent="0.3">
      <c r="A64" s="25" t="s">
        <v>527</v>
      </c>
      <c r="B64" s="26">
        <v>3174</v>
      </c>
      <c r="C64" s="26">
        <v>559</v>
      </c>
      <c r="D64" s="26">
        <v>3467</v>
      </c>
      <c r="E64" s="26">
        <v>1142</v>
      </c>
      <c r="F64" s="26">
        <v>5688</v>
      </c>
      <c r="H64" s="50"/>
    </row>
    <row r="65" spans="1:6" ht="15" customHeight="1" x14ac:dyDescent="0.3">
      <c r="A65" s="29" t="s">
        <v>30</v>
      </c>
      <c r="B65" s="35"/>
      <c r="C65" s="35"/>
      <c r="D65" s="35"/>
      <c r="E65" s="35"/>
      <c r="F65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V29"/>
  <sheetViews>
    <sheetView showGridLines="0" topLeftCell="A6" workbookViewId="0">
      <selection activeCell="D29" sqref="D29"/>
    </sheetView>
  </sheetViews>
  <sheetFormatPr defaultColWidth="8.77734375" defaultRowHeight="14.4" customHeight="1" x14ac:dyDescent="0.3"/>
  <cols>
    <col min="1" max="1" width="46.21875" style="49" customWidth="1"/>
    <col min="2" max="256" width="8.88671875" style="49" customWidth="1"/>
  </cols>
  <sheetData>
    <row r="1" spans="1:6" ht="15" customHeight="1" x14ac:dyDescent="0.3">
      <c r="A1" s="25" t="s">
        <v>533</v>
      </c>
      <c r="B1" s="26"/>
      <c r="C1" s="26"/>
      <c r="D1" s="26"/>
      <c r="E1" s="26"/>
      <c r="F1" s="26"/>
    </row>
    <row r="2" spans="1:6" ht="15" customHeight="1" x14ac:dyDescent="0.3">
      <c r="A2" s="27" t="s">
        <v>534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535</v>
      </c>
      <c r="B3" s="35"/>
      <c r="C3" s="35"/>
      <c r="D3" s="35"/>
      <c r="E3" s="35"/>
      <c r="F3" s="35"/>
    </row>
    <row r="4" spans="1:6" ht="15" customHeight="1" x14ac:dyDescent="0.3">
      <c r="A4" s="31" t="s">
        <v>536</v>
      </c>
      <c r="B4" s="33"/>
      <c r="C4" s="33"/>
      <c r="D4" s="33"/>
      <c r="E4" s="33"/>
      <c r="F4" s="33"/>
    </row>
    <row r="5" spans="1:6" ht="15" customHeight="1" x14ac:dyDescent="0.3">
      <c r="A5" s="33"/>
      <c r="B5" s="33"/>
      <c r="C5" s="33"/>
      <c r="D5" s="33"/>
      <c r="E5" s="33"/>
      <c r="F5" s="33"/>
    </row>
    <row r="6" spans="1:6" ht="15" customHeight="1" x14ac:dyDescent="0.3">
      <c r="A6" s="31" t="s">
        <v>537</v>
      </c>
      <c r="B6" s="33">
        <v>21275</v>
      </c>
      <c r="C6" s="33">
        <v>19294</v>
      </c>
      <c r="D6" s="33">
        <v>21498</v>
      </c>
      <c r="E6" s="33">
        <v>20197</v>
      </c>
      <c r="F6" s="33">
        <v>10000</v>
      </c>
    </row>
    <row r="7" spans="1:6" ht="15" customHeight="1" x14ac:dyDescent="0.3">
      <c r="A7" s="31" t="s">
        <v>538</v>
      </c>
      <c r="B7" s="33">
        <v>21787</v>
      </c>
      <c r="C7" s="33">
        <v>20000</v>
      </c>
      <c r="D7" s="33">
        <v>21926</v>
      </c>
      <c r="E7" s="33">
        <v>21424</v>
      </c>
      <c r="F7" s="33">
        <v>6875</v>
      </c>
    </row>
    <row r="8" spans="1:6" ht="15" customHeight="1" x14ac:dyDescent="0.3">
      <c r="A8" s="31" t="s">
        <v>539</v>
      </c>
      <c r="B8" s="33">
        <v>19746</v>
      </c>
      <c r="C8" s="33">
        <v>18182</v>
      </c>
      <c r="D8" s="33">
        <v>19859</v>
      </c>
      <c r="E8" s="33">
        <v>20375</v>
      </c>
      <c r="F8" s="33">
        <v>6875</v>
      </c>
    </row>
    <row r="9" spans="1:6" ht="15" customHeight="1" x14ac:dyDescent="0.3">
      <c r="A9" s="31" t="s">
        <v>540</v>
      </c>
      <c r="B9" s="33">
        <v>25055</v>
      </c>
      <c r="C9" s="33">
        <v>22500</v>
      </c>
      <c r="D9" s="33">
        <v>25192</v>
      </c>
      <c r="E9" s="33">
        <v>25000</v>
      </c>
      <c r="F9" s="33">
        <v>13750</v>
      </c>
    </row>
    <row r="10" spans="1:6" ht="15" customHeight="1" x14ac:dyDescent="0.3">
      <c r="A10" s="31" t="s">
        <v>538</v>
      </c>
      <c r="B10" s="33">
        <v>25435</v>
      </c>
      <c r="C10" s="33">
        <v>24464</v>
      </c>
      <c r="D10" s="33">
        <v>25461</v>
      </c>
      <c r="E10" s="33">
        <v>25909</v>
      </c>
      <c r="F10" s="33">
        <v>21250</v>
      </c>
    </row>
    <row r="11" spans="1:6" ht="15" customHeight="1" x14ac:dyDescent="0.3">
      <c r="A11" s="31" t="s">
        <v>539</v>
      </c>
      <c r="B11" s="33">
        <v>22541</v>
      </c>
      <c r="C11" s="33">
        <v>20536</v>
      </c>
      <c r="D11" s="33">
        <v>22531</v>
      </c>
      <c r="E11" s="33">
        <v>24821</v>
      </c>
      <c r="F11" s="33">
        <v>6875</v>
      </c>
    </row>
    <row r="12" spans="1:6" ht="15" customHeight="1" x14ac:dyDescent="0.3">
      <c r="A12" s="31" t="s">
        <v>541</v>
      </c>
      <c r="B12" s="33">
        <v>13139</v>
      </c>
      <c r="C12" s="33">
        <v>10313</v>
      </c>
      <c r="D12" s="33">
        <v>13500</v>
      </c>
      <c r="E12" s="33">
        <v>11667</v>
      </c>
      <c r="F12" s="33">
        <v>0</v>
      </c>
    </row>
    <row r="13" spans="1:6" ht="15" customHeight="1" x14ac:dyDescent="0.3">
      <c r="A13" s="31" t="s">
        <v>538</v>
      </c>
      <c r="B13" s="33">
        <v>11182</v>
      </c>
      <c r="C13" s="33">
        <v>9063</v>
      </c>
      <c r="D13" s="33">
        <v>11360</v>
      </c>
      <c r="E13" s="33">
        <v>11250</v>
      </c>
      <c r="F13" s="33">
        <v>0</v>
      </c>
    </row>
    <row r="14" spans="1:6" ht="15" customHeight="1" x14ac:dyDescent="0.3">
      <c r="A14" s="31" t="s">
        <v>539</v>
      </c>
      <c r="B14" s="33">
        <v>8239</v>
      </c>
      <c r="C14" s="33">
        <v>8750</v>
      </c>
      <c r="D14" s="33">
        <v>8092</v>
      </c>
      <c r="E14" s="33">
        <v>9375</v>
      </c>
      <c r="F14" s="33">
        <v>0</v>
      </c>
    </row>
    <row r="15" spans="1:6" ht="15" customHeight="1" x14ac:dyDescent="0.3">
      <c r="A15" s="33"/>
      <c r="B15" s="33"/>
      <c r="C15" s="33"/>
      <c r="D15" s="33"/>
      <c r="E15" s="33"/>
      <c r="F15" s="33"/>
    </row>
    <row r="16" spans="1:6" ht="15" customHeight="1" x14ac:dyDescent="0.3">
      <c r="A16" s="31" t="s">
        <v>542</v>
      </c>
      <c r="B16" s="33"/>
      <c r="C16" s="33"/>
      <c r="D16" s="33"/>
      <c r="E16" s="33"/>
      <c r="F16" s="33"/>
    </row>
    <row r="17" spans="1:6" ht="15" customHeight="1" x14ac:dyDescent="0.3">
      <c r="A17" s="33"/>
      <c r="B17" s="33"/>
      <c r="C17" s="33"/>
      <c r="D17" s="33"/>
      <c r="E17" s="33"/>
      <c r="F17" s="33"/>
    </row>
    <row r="18" spans="1:6" ht="15" customHeight="1" x14ac:dyDescent="0.3">
      <c r="A18" s="31" t="s">
        <v>543</v>
      </c>
      <c r="B18" s="33">
        <v>4665</v>
      </c>
      <c r="C18" s="33">
        <v>5000</v>
      </c>
      <c r="D18" s="33">
        <v>4637</v>
      </c>
      <c r="E18" s="33">
        <v>3750</v>
      </c>
      <c r="F18" s="33">
        <v>2625</v>
      </c>
    </row>
    <row r="19" spans="1:6" ht="15" customHeight="1" x14ac:dyDescent="0.3">
      <c r="A19" s="31" t="s">
        <v>544</v>
      </c>
      <c r="B19" s="33">
        <v>14096</v>
      </c>
      <c r="C19" s="33">
        <v>12917</v>
      </c>
      <c r="D19" s="33">
        <v>14207</v>
      </c>
      <c r="E19" s="33">
        <v>14821</v>
      </c>
      <c r="F19" s="33">
        <v>6250</v>
      </c>
    </row>
    <row r="20" spans="1:6" ht="15" customHeight="1" x14ac:dyDescent="0.3">
      <c r="A20" s="31" t="s">
        <v>545</v>
      </c>
      <c r="B20" s="33">
        <v>22121</v>
      </c>
      <c r="C20" s="33">
        <v>23125</v>
      </c>
      <c r="D20" s="33">
        <v>22070</v>
      </c>
      <c r="E20" s="33">
        <v>25313</v>
      </c>
      <c r="F20" s="33">
        <v>13750</v>
      </c>
    </row>
    <row r="21" spans="1:6" ht="15" customHeight="1" x14ac:dyDescent="0.3">
      <c r="A21" s="31" t="s">
        <v>546</v>
      </c>
      <c r="B21" s="33">
        <v>29725</v>
      </c>
      <c r="C21" s="33">
        <v>29688</v>
      </c>
      <c r="D21" s="33">
        <v>29869</v>
      </c>
      <c r="E21" s="33">
        <v>27361</v>
      </c>
      <c r="F21" s="33">
        <v>40000</v>
      </c>
    </row>
    <row r="22" spans="1:6" ht="15" customHeight="1" x14ac:dyDescent="0.3">
      <c r="A22" s="33"/>
      <c r="B22" s="33"/>
      <c r="C22" s="33"/>
      <c r="D22" s="33"/>
      <c r="E22" s="33"/>
      <c r="F22" s="33"/>
    </row>
    <row r="23" spans="1:6" ht="15" customHeight="1" x14ac:dyDescent="0.3">
      <c r="A23" s="31" t="s">
        <v>547</v>
      </c>
      <c r="B23" s="33"/>
      <c r="C23" s="33"/>
      <c r="D23" s="33"/>
      <c r="E23" s="33"/>
      <c r="F23" s="33"/>
    </row>
    <row r="24" spans="1:6" ht="15" customHeight="1" x14ac:dyDescent="0.3">
      <c r="A24" s="33"/>
      <c r="B24" s="33"/>
      <c r="C24" s="33"/>
      <c r="D24" s="33"/>
      <c r="E24" s="33"/>
      <c r="F24" s="33"/>
    </row>
    <row r="25" spans="1:6" ht="15" customHeight="1" x14ac:dyDescent="0.3">
      <c r="A25" s="31" t="s">
        <v>548</v>
      </c>
      <c r="B25" s="33">
        <v>15697</v>
      </c>
      <c r="C25" s="33">
        <v>15000</v>
      </c>
      <c r="D25" s="33">
        <v>15536</v>
      </c>
      <c r="E25" s="33">
        <v>19375</v>
      </c>
      <c r="F25" s="33">
        <v>1000</v>
      </c>
    </row>
    <row r="26" spans="1:6" ht="15" customHeight="1" x14ac:dyDescent="0.3">
      <c r="A26" s="31" t="s">
        <v>549</v>
      </c>
      <c r="B26" s="33">
        <v>18776</v>
      </c>
      <c r="C26" s="33">
        <v>18333</v>
      </c>
      <c r="D26" s="33">
        <v>18796</v>
      </c>
      <c r="E26" s="33">
        <v>18889</v>
      </c>
      <c r="F26" s="33">
        <v>0</v>
      </c>
    </row>
    <row r="27" spans="1:6" ht="15" customHeight="1" x14ac:dyDescent="0.3">
      <c r="A27" s="31" t="s">
        <v>550</v>
      </c>
      <c r="B27" s="33">
        <v>31824</v>
      </c>
      <c r="C27" s="33">
        <v>37500</v>
      </c>
      <c r="D27" s="33">
        <v>31895</v>
      </c>
      <c r="E27" s="33">
        <v>23750</v>
      </c>
      <c r="F27" s="33">
        <v>21250</v>
      </c>
    </row>
    <row r="28" spans="1:6" ht="15" customHeight="1" x14ac:dyDescent="0.3">
      <c r="A28" s="25" t="s">
        <v>551</v>
      </c>
      <c r="B28" s="26">
        <v>52052</v>
      </c>
      <c r="C28" s="26">
        <v>42500</v>
      </c>
      <c r="D28" s="26">
        <v>54167</v>
      </c>
      <c r="E28" s="26">
        <v>31250</v>
      </c>
      <c r="F28" s="26">
        <v>0</v>
      </c>
    </row>
    <row r="29" spans="1:6" ht="15" customHeight="1" x14ac:dyDescent="0.3">
      <c r="A29" s="29" t="s">
        <v>30</v>
      </c>
      <c r="B29" s="35"/>
      <c r="C29" s="35"/>
      <c r="D29" s="35"/>
      <c r="E29" s="35"/>
      <c r="F29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V62"/>
  <sheetViews>
    <sheetView showGridLines="0" topLeftCell="A39" workbookViewId="0">
      <selection activeCell="D62" sqref="D62"/>
    </sheetView>
  </sheetViews>
  <sheetFormatPr defaultColWidth="8.77734375" defaultRowHeight="14.4" customHeight="1" x14ac:dyDescent="0.3"/>
  <cols>
    <col min="1" max="1" width="47" style="50" customWidth="1"/>
    <col min="2" max="256" width="8.88671875" style="50" customWidth="1"/>
  </cols>
  <sheetData>
    <row r="1" spans="1:6" ht="15" customHeight="1" x14ac:dyDescent="0.3">
      <c r="A1" s="25" t="s">
        <v>552</v>
      </c>
      <c r="B1" s="26"/>
      <c r="C1" s="26"/>
      <c r="D1" s="26"/>
      <c r="E1" s="26"/>
      <c r="F1" s="26"/>
    </row>
    <row r="2" spans="1:6" ht="15" customHeight="1" x14ac:dyDescent="0.3">
      <c r="A2" s="27" t="s">
        <v>553</v>
      </c>
      <c r="B2" s="5" t="s">
        <v>2</v>
      </c>
      <c r="C2" s="5" t="s">
        <v>3</v>
      </c>
      <c r="D2" s="5" t="s">
        <v>4</v>
      </c>
      <c r="E2" s="5" t="s">
        <v>5</v>
      </c>
      <c r="F2" s="28" t="s">
        <v>6</v>
      </c>
    </row>
    <row r="3" spans="1:6" ht="15" customHeight="1" x14ac:dyDescent="0.3">
      <c r="A3" s="29" t="s">
        <v>554</v>
      </c>
      <c r="B3" s="35">
        <v>5312</v>
      </c>
      <c r="C3" s="35">
        <v>299</v>
      </c>
      <c r="D3" s="35">
        <v>4702</v>
      </c>
      <c r="E3" s="35">
        <v>277</v>
      </c>
      <c r="F3" s="35">
        <v>6</v>
      </c>
    </row>
    <row r="4" spans="1:6" ht="15" customHeight="1" x14ac:dyDescent="0.3">
      <c r="A4" s="31" t="s">
        <v>555</v>
      </c>
      <c r="B4" s="33">
        <v>4222</v>
      </c>
      <c r="C4" s="33">
        <v>244</v>
      </c>
      <c r="D4" s="35">
        <v>3723</v>
      </c>
      <c r="E4" s="33">
        <v>227</v>
      </c>
      <c r="F4" s="33">
        <v>6</v>
      </c>
    </row>
    <row r="5" spans="1:6" ht="15" customHeight="1" x14ac:dyDescent="0.3">
      <c r="A5" s="31" t="s">
        <v>556</v>
      </c>
      <c r="B5" s="33">
        <v>3232</v>
      </c>
      <c r="C5" s="33">
        <v>191</v>
      </c>
      <c r="D5" s="35">
        <v>2846</v>
      </c>
      <c r="E5" s="33">
        <v>174</v>
      </c>
      <c r="F5" s="33">
        <v>4</v>
      </c>
    </row>
    <row r="6" spans="1:6" ht="15" customHeight="1" x14ac:dyDescent="0.3">
      <c r="A6" s="33"/>
      <c r="B6" s="33"/>
      <c r="C6" s="33"/>
      <c r="D6" s="35"/>
      <c r="E6" s="33"/>
      <c r="F6" s="33"/>
    </row>
    <row r="7" spans="1:6" ht="15" customHeight="1" x14ac:dyDescent="0.3">
      <c r="A7" s="31" t="s">
        <v>557</v>
      </c>
      <c r="B7" s="33">
        <v>3947</v>
      </c>
      <c r="C7" s="33">
        <v>216</v>
      </c>
      <c r="D7" s="35">
        <v>3510</v>
      </c>
      <c r="E7" s="33">
        <v>192</v>
      </c>
      <c r="F7" s="33">
        <v>5</v>
      </c>
    </row>
    <row r="8" spans="1:6" ht="15" customHeight="1" x14ac:dyDescent="0.3">
      <c r="A8" s="31" t="s">
        <v>555</v>
      </c>
      <c r="B8" s="33">
        <v>3176</v>
      </c>
      <c r="C8" s="33">
        <v>177</v>
      </c>
      <c r="D8" s="35">
        <v>2816</v>
      </c>
      <c r="E8" s="33">
        <v>160</v>
      </c>
      <c r="F8" s="33">
        <v>5</v>
      </c>
    </row>
    <row r="9" spans="1:6" ht="15" customHeight="1" x14ac:dyDescent="0.3">
      <c r="A9" s="31" t="s">
        <v>556</v>
      </c>
      <c r="B9" s="33">
        <v>2438</v>
      </c>
      <c r="C9" s="33">
        <v>139</v>
      </c>
      <c r="D9" s="35">
        <v>2155</v>
      </c>
      <c r="E9" s="33">
        <v>126</v>
      </c>
      <c r="F9" s="33">
        <v>3</v>
      </c>
    </row>
    <row r="10" spans="1:6" ht="15" customHeight="1" x14ac:dyDescent="0.3">
      <c r="A10" s="33"/>
      <c r="B10" s="33"/>
      <c r="C10" s="33"/>
      <c r="D10" s="35"/>
      <c r="E10" s="33"/>
      <c r="F10" s="33"/>
    </row>
    <row r="11" spans="1:6" ht="15" customHeight="1" x14ac:dyDescent="0.3">
      <c r="A11" s="31" t="s">
        <v>558</v>
      </c>
      <c r="B11" s="33">
        <v>743</v>
      </c>
      <c r="C11" s="33">
        <v>43</v>
      </c>
      <c r="D11" s="35">
        <v>666</v>
      </c>
      <c r="E11" s="33">
        <v>32</v>
      </c>
      <c r="F11" s="33">
        <v>0</v>
      </c>
    </row>
    <row r="12" spans="1:6" ht="15" customHeight="1" x14ac:dyDescent="0.3">
      <c r="A12" s="31" t="s">
        <v>555</v>
      </c>
      <c r="B12" s="33">
        <v>611</v>
      </c>
      <c r="C12" s="33">
        <v>36</v>
      </c>
      <c r="D12" s="35">
        <v>546</v>
      </c>
      <c r="E12" s="33">
        <v>27</v>
      </c>
      <c r="F12" s="33">
        <v>0</v>
      </c>
    </row>
    <row r="13" spans="1:6" ht="15" customHeight="1" x14ac:dyDescent="0.3">
      <c r="A13" s="31" t="s">
        <v>556</v>
      </c>
      <c r="B13" s="33">
        <v>516</v>
      </c>
      <c r="C13" s="33">
        <v>32</v>
      </c>
      <c r="D13" s="35">
        <v>460</v>
      </c>
      <c r="E13" s="33">
        <v>23</v>
      </c>
      <c r="F13" s="33">
        <v>0</v>
      </c>
    </row>
    <row r="14" spans="1:6" ht="15" customHeight="1" x14ac:dyDescent="0.3">
      <c r="A14" s="31" t="s">
        <v>559</v>
      </c>
      <c r="B14" s="33">
        <v>42</v>
      </c>
      <c r="C14" s="33">
        <v>1</v>
      </c>
      <c r="D14" s="35">
        <v>38</v>
      </c>
      <c r="E14" s="33">
        <v>2</v>
      </c>
      <c r="F14" s="33">
        <v>0</v>
      </c>
    </row>
    <row r="15" spans="1:6" ht="15" customHeight="1" x14ac:dyDescent="0.3">
      <c r="A15" s="31" t="s">
        <v>560</v>
      </c>
      <c r="B15" s="33">
        <v>13</v>
      </c>
      <c r="C15" s="33">
        <v>0</v>
      </c>
      <c r="D15" s="35">
        <v>13</v>
      </c>
      <c r="E15" s="33">
        <v>0</v>
      </c>
      <c r="F15" s="33">
        <v>0</v>
      </c>
    </row>
    <row r="16" spans="1:6" ht="15" customHeight="1" x14ac:dyDescent="0.3">
      <c r="A16" s="33"/>
      <c r="B16" s="33"/>
      <c r="C16" s="33"/>
      <c r="D16" s="35"/>
      <c r="E16" s="33"/>
      <c r="F16" s="33"/>
    </row>
    <row r="17" spans="1:6" ht="15" customHeight="1" x14ac:dyDescent="0.3">
      <c r="A17" s="31" t="s">
        <v>561</v>
      </c>
      <c r="B17" s="33">
        <v>17356</v>
      </c>
      <c r="C17" s="33">
        <v>572</v>
      </c>
      <c r="D17" s="35">
        <v>16007</v>
      </c>
      <c r="E17" s="33">
        <v>685</v>
      </c>
      <c r="F17" s="33">
        <v>3</v>
      </c>
    </row>
    <row r="18" spans="1:6" ht="15" customHeight="1" x14ac:dyDescent="0.3">
      <c r="A18" s="31" t="s">
        <v>562</v>
      </c>
      <c r="B18" s="33">
        <v>1561</v>
      </c>
      <c r="C18" s="33">
        <v>78</v>
      </c>
      <c r="D18" s="35">
        <v>1383</v>
      </c>
      <c r="E18" s="33">
        <v>89</v>
      </c>
      <c r="F18" s="33">
        <v>0</v>
      </c>
    </row>
    <row r="19" spans="1:6" ht="15" customHeight="1" x14ac:dyDescent="0.3">
      <c r="A19" s="31" t="s">
        <v>563</v>
      </c>
      <c r="B19" s="33">
        <v>104</v>
      </c>
      <c r="C19" s="33">
        <v>5</v>
      </c>
      <c r="D19" s="35">
        <v>92</v>
      </c>
      <c r="E19" s="33">
        <v>5</v>
      </c>
      <c r="F19" s="33">
        <v>0</v>
      </c>
    </row>
    <row r="20" spans="1:6" ht="15" customHeight="1" x14ac:dyDescent="0.3">
      <c r="A20" s="33"/>
      <c r="B20" s="33"/>
      <c r="C20" s="33"/>
      <c r="D20" s="35"/>
      <c r="E20" s="33"/>
      <c r="F20" s="33"/>
    </row>
    <row r="21" spans="1:6" ht="15" customHeight="1" x14ac:dyDescent="0.3">
      <c r="A21" s="31" t="s">
        <v>564</v>
      </c>
      <c r="B21" s="33">
        <v>43025</v>
      </c>
      <c r="C21" s="33">
        <v>2041</v>
      </c>
      <c r="D21" s="35">
        <v>38594</v>
      </c>
      <c r="E21" s="33">
        <v>2108</v>
      </c>
      <c r="F21" s="33">
        <v>36</v>
      </c>
    </row>
    <row r="22" spans="1:6" ht="15" customHeight="1" x14ac:dyDescent="0.3">
      <c r="A22" s="31" t="s">
        <v>555</v>
      </c>
      <c r="B22" s="33">
        <v>11659</v>
      </c>
      <c r="C22" s="33">
        <v>744</v>
      </c>
      <c r="D22" s="35">
        <v>10087</v>
      </c>
      <c r="E22" s="33">
        <v>748</v>
      </c>
      <c r="F22" s="33">
        <v>15</v>
      </c>
    </row>
    <row r="23" spans="1:6" ht="15" customHeight="1" x14ac:dyDescent="0.3">
      <c r="A23" s="31" t="s">
        <v>556</v>
      </c>
      <c r="B23" s="33">
        <v>7639</v>
      </c>
      <c r="C23" s="33">
        <v>495</v>
      </c>
      <c r="D23" s="35">
        <v>6610</v>
      </c>
      <c r="E23" s="33">
        <v>488</v>
      </c>
      <c r="F23" s="33">
        <v>7</v>
      </c>
    </row>
    <row r="24" spans="1:6" ht="15" customHeight="1" x14ac:dyDescent="0.3">
      <c r="A24" s="31" t="s">
        <v>559</v>
      </c>
      <c r="B24" s="33">
        <v>776</v>
      </c>
      <c r="C24" s="33">
        <v>64</v>
      </c>
      <c r="D24" s="35">
        <v>652</v>
      </c>
      <c r="E24" s="33">
        <v>43</v>
      </c>
      <c r="F24" s="33">
        <v>0</v>
      </c>
    </row>
    <row r="25" spans="1:6" ht="15" customHeight="1" x14ac:dyDescent="0.3">
      <c r="A25" s="31" t="s">
        <v>560</v>
      </c>
      <c r="B25" s="33">
        <v>237</v>
      </c>
      <c r="C25" s="33">
        <v>24</v>
      </c>
      <c r="D25" s="35">
        <v>188</v>
      </c>
      <c r="E25" s="33">
        <v>17</v>
      </c>
      <c r="F25" s="33">
        <v>0</v>
      </c>
    </row>
    <row r="26" spans="1:6" ht="15" customHeight="1" x14ac:dyDescent="0.3">
      <c r="A26" s="33"/>
      <c r="B26" s="33"/>
      <c r="C26" s="33"/>
      <c r="D26" s="35"/>
      <c r="E26" s="33"/>
      <c r="F26" s="33"/>
    </row>
    <row r="27" spans="1:6" ht="15" customHeight="1" x14ac:dyDescent="0.3">
      <c r="A27" s="31" t="s">
        <v>565</v>
      </c>
      <c r="B27" s="33"/>
      <c r="C27" s="33"/>
      <c r="D27" s="35"/>
      <c r="E27" s="33"/>
      <c r="F27" s="33"/>
    </row>
    <row r="28" spans="1:6" ht="15" customHeight="1" x14ac:dyDescent="0.3">
      <c r="A28" s="33"/>
      <c r="B28" s="33"/>
      <c r="C28" s="33"/>
      <c r="D28" s="35"/>
      <c r="E28" s="33"/>
      <c r="F28" s="33"/>
    </row>
    <row r="29" spans="1:6" ht="15" customHeight="1" x14ac:dyDescent="0.3">
      <c r="A29" s="31" t="s">
        <v>554</v>
      </c>
      <c r="B29" s="33">
        <v>1707</v>
      </c>
      <c r="C29" s="33">
        <v>111</v>
      </c>
      <c r="D29" s="35">
        <v>1497</v>
      </c>
      <c r="E29" s="33">
        <v>91</v>
      </c>
      <c r="F29" s="33">
        <v>4</v>
      </c>
    </row>
    <row r="30" spans="1:6" ht="15" customHeight="1" x14ac:dyDescent="0.3">
      <c r="A30" s="31" t="s">
        <v>566</v>
      </c>
      <c r="B30" s="33">
        <v>32.1</v>
      </c>
      <c r="C30" s="33">
        <v>37.1</v>
      </c>
      <c r="D30" s="35">
        <v>31.8</v>
      </c>
      <c r="E30" s="33">
        <v>32.9</v>
      </c>
      <c r="F30" s="33">
        <v>66.7</v>
      </c>
    </row>
    <row r="31" spans="1:6" ht="15" customHeight="1" x14ac:dyDescent="0.3">
      <c r="A31" s="31" t="s">
        <v>555</v>
      </c>
      <c r="B31" s="33">
        <v>1458</v>
      </c>
      <c r="C31" s="33">
        <v>94</v>
      </c>
      <c r="D31" s="35">
        <v>1280</v>
      </c>
      <c r="E31" s="33">
        <v>77</v>
      </c>
      <c r="F31" s="33">
        <v>4</v>
      </c>
    </row>
    <row r="32" spans="1:6" ht="15" customHeight="1" x14ac:dyDescent="0.3">
      <c r="A32" s="31" t="s">
        <v>556</v>
      </c>
      <c r="B32" s="33">
        <v>1106</v>
      </c>
      <c r="C32" s="33">
        <v>73</v>
      </c>
      <c r="D32" s="35">
        <v>968</v>
      </c>
      <c r="E32" s="33">
        <v>60</v>
      </c>
      <c r="F32" s="33">
        <v>2</v>
      </c>
    </row>
    <row r="33" spans="1:6" ht="15" customHeight="1" x14ac:dyDescent="0.3">
      <c r="A33" s="33"/>
      <c r="B33" s="33"/>
      <c r="C33" s="33"/>
      <c r="D33" s="35"/>
      <c r="E33" s="33"/>
      <c r="F33" s="33"/>
    </row>
    <row r="34" spans="1:6" ht="15" customHeight="1" x14ac:dyDescent="0.3">
      <c r="A34" s="31" t="s">
        <v>557</v>
      </c>
      <c r="B34" s="33">
        <v>1043</v>
      </c>
      <c r="C34" s="33">
        <v>63</v>
      </c>
      <c r="D34" s="35">
        <v>923</v>
      </c>
      <c r="E34" s="33">
        <v>51</v>
      </c>
      <c r="F34" s="33">
        <v>3</v>
      </c>
    </row>
    <row r="35" spans="1:6" ht="15" customHeight="1" x14ac:dyDescent="0.3">
      <c r="A35" s="31" t="s">
        <v>555</v>
      </c>
      <c r="B35" s="33">
        <v>904</v>
      </c>
      <c r="C35" s="33">
        <v>53</v>
      </c>
      <c r="D35" s="35">
        <v>801</v>
      </c>
      <c r="E35" s="33">
        <v>45</v>
      </c>
      <c r="F35" s="33">
        <v>3</v>
      </c>
    </row>
    <row r="36" spans="1:6" ht="15" customHeight="1" x14ac:dyDescent="0.3">
      <c r="A36" s="31" t="s">
        <v>556</v>
      </c>
      <c r="B36" s="33">
        <v>684</v>
      </c>
      <c r="C36" s="33">
        <v>41</v>
      </c>
      <c r="D36" s="35">
        <v>605</v>
      </c>
      <c r="E36" s="33">
        <v>35</v>
      </c>
      <c r="F36" s="33">
        <v>1</v>
      </c>
    </row>
    <row r="37" spans="1:6" ht="15" customHeight="1" x14ac:dyDescent="0.3">
      <c r="A37" s="33"/>
      <c r="B37" s="33"/>
      <c r="C37" s="33"/>
      <c r="D37" s="35"/>
      <c r="E37" s="33"/>
      <c r="F37" s="33"/>
    </row>
    <row r="38" spans="1:6" ht="15" customHeight="1" x14ac:dyDescent="0.3">
      <c r="A38" s="31" t="s">
        <v>558</v>
      </c>
      <c r="B38" s="33">
        <v>384</v>
      </c>
      <c r="C38" s="33">
        <v>28</v>
      </c>
      <c r="D38" s="35">
        <v>338</v>
      </c>
      <c r="E38" s="33">
        <v>17</v>
      </c>
      <c r="F38" s="33">
        <v>0</v>
      </c>
    </row>
    <row r="39" spans="1:6" ht="15" customHeight="1" x14ac:dyDescent="0.3">
      <c r="A39" s="31" t="s">
        <v>555</v>
      </c>
      <c r="B39" s="33">
        <v>349</v>
      </c>
      <c r="C39" s="33">
        <v>25</v>
      </c>
      <c r="D39" s="35">
        <v>308</v>
      </c>
      <c r="E39" s="33">
        <v>15</v>
      </c>
      <c r="F39" s="33">
        <v>0</v>
      </c>
    </row>
    <row r="40" spans="1:6" ht="15" customHeight="1" x14ac:dyDescent="0.3">
      <c r="A40" s="31" t="s">
        <v>556</v>
      </c>
      <c r="B40" s="33">
        <v>294</v>
      </c>
      <c r="C40" s="33">
        <v>22</v>
      </c>
      <c r="D40" s="35">
        <v>259</v>
      </c>
      <c r="E40" s="33">
        <v>12</v>
      </c>
      <c r="F40" s="33">
        <v>0</v>
      </c>
    </row>
    <row r="41" spans="1:6" ht="15" customHeight="1" x14ac:dyDescent="0.3">
      <c r="A41" s="31" t="s">
        <v>559</v>
      </c>
      <c r="B41" s="33">
        <v>27</v>
      </c>
      <c r="C41" s="33">
        <v>1</v>
      </c>
      <c r="D41" s="35">
        <v>24</v>
      </c>
      <c r="E41" s="33">
        <v>1</v>
      </c>
      <c r="F41" s="33">
        <v>0</v>
      </c>
    </row>
    <row r="42" spans="1:6" ht="15" customHeight="1" x14ac:dyDescent="0.3">
      <c r="A42" s="31" t="s">
        <v>560</v>
      </c>
      <c r="B42" s="33">
        <v>7</v>
      </c>
      <c r="C42" s="33">
        <v>0</v>
      </c>
      <c r="D42" s="35">
        <v>7</v>
      </c>
      <c r="E42" s="33">
        <v>0</v>
      </c>
      <c r="F42" s="33">
        <v>0</v>
      </c>
    </row>
    <row r="43" spans="1:6" ht="15" customHeight="1" x14ac:dyDescent="0.3">
      <c r="A43" s="33"/>
      <c r="B43" s="33"/>
      <c r="C43" s="33"/>
      <c r="D43" s="35"/>
      <c r="E43" s="33"/>
      <c r="F43" s="33"/>
    </row>
    <row r="44" spans="1:6" ht="15" customHeight="1" x14ac:dyDescent="0.3">
      <c r="A44" s="31" t="s">
        <v>561</v>
      </c>
      <c r="B44" s="33">
        <v>13311</v>
      </c>
      <c r="C44" s="33">
        <v>498</v>
      </c>
      <c r="D44" s="35">
        <v>12125</v>
      </c>
      <c r="E44" s="33">
        <v>616</v>
      </c>
      <c r="F44" s="33">
        <v>2</v>
      </c>
    </row>
    <row r="45" spans="1:6" ht="15" customHeight="1" x14ac:dyDescent="0.3">
      <c r="A45" s="31" t="s">
        <v>562</v>
      </c>
      <c r="B45" s="33">
        <v>808</v>
      </c>
      <c r="C45" s="33">
        <v>47</v>
      </c>
      <c r="D45" s="35">
        <v>690</v>
      </c>
      <c r="E45" s="33">
        <v>62</v>
      </c>
      <c r="F45" s="33">
        <v>0</v>
      </c>
    </row>
    <row r="46" spans="1:6" ht="15" customHeight="1" x14ac:dyDescent="0.3">
      <c r="A46" s="31" t="s">
        <v>563</v>
      </c>
      <c r="B46" s="33">
        <v>37</v>
      </c>
      <c r="C46" s="33">
        <v>4</v>
      </c>
      <c r="D46" s="35">
        <v>29</v>
      </c>
      <c r="E46" s="33">
        <v>2</v>
      </c>
      <c r="F46" s="33">
        <v>0</v>
      </c>
    </row>
    <row r="47" spans="1:6" ht="15" customHeight="1" x14ac:dyDescent="0.3">
      <c r="A47" s="33"/>
      <c r="B47" s="33"/>
      <c r="C47" s="33"/>
      <c r="D47" s="35"/>
      <c r="E47" s="33"/>
      <c r="F47" s="33"/>
    </row>
    <row r="48" spans="1:6" ht="15" customHeight="1" x14ac:dyDescent="0.3">
      <c r="A48" s="31" t="s">
        <v>564</v>
      </c>
      <c r="B48" s="33">
        <v>22084</v>
      </c>
      <c r="C48" s="33">
        <v>1055</v>
      </c>
      <c r="D48" s="35">
        <v>19833</v>
      </c>
      <c r="E48" s="33">
        <v>1082</v>
      </c>
      <c r="F48" s="33">
        <v>26</v>
      </c>
    </row>
    <row r="49" spans="1:6" ht="15" customHeight="1" x14ac:dyDescent="0.3">
      <c r="A49" s="31" t="s">
        <v>567</v>
      </c>
      <c r="B49" s="33">
        <v>51.3</v>
      </c>
      <c r="C49" s="33">
        <v>51.7</v>
      </c>
      <c r="D49" s="35">
        <v>51.4</v>
      </c>
      <c r="E49" s="33">
        <v>51.3</v>
      </c>
      <c r="F49" s="33">
        <v>72.2</v>
      </c>
    </row>
    <row r="50" spans="1:6" ht="15" customHeight="1" x14ac:dyDescent="0.3">
      <c r="A50" s="31" t="s">
        <v>555</v>
      </c>
      <c r="B50" s="33">
        <v>4539</v>
      </c>
      <c r="C50" s="33">
        <v>322</v>
      </c>
      <c r="D50" s="35">
        <v>3927</v>
      </c>
      <c r="E50" s="33">
        <v>271</v>
      </c>
      <c r="F50" s="33">
        <v>10</v>
      </c>
    </row>
    <row r="51" spans="1:6" ht="15" customHeight="1" x14ac:dyDescent="0.3">
      <c r="A51" s="31" t="s">
        <v>556</v>
      </c>
      <c r="B51" s="33">
        <v>2894</v>
      </c>
      <c r="C51" s="33">
        <v>211</v>
      </c>
      <c r="D51" s="35">
        <v>2497</v>
      </c>
      <c r="E51" s="33">
        <v>175</v>
      </c>
      <c r="F51" s="33">
        <v>4</v>
      </c>
    </row>
    <row r="52" spans="1:6" ht="15" customHeight="1" x14ac:dyDescent="0.3">
      <c r="A52" s="31" t="s">
        <v>559</v>
      </c>
      <c r="B52" s="33">
        <v>270</v>
      </c>
      <c r="C52" s="33">
        <v>29</v>
      </c>
      <c r="D52" s="35">
        <v>218</v>
      </c>
      <c r="E52" s="33">
        <v>17</v>
      </c>
      <c r="F52" s="33">
        <v>0</v>
      </c>
    </row>
    <row r="53" spans="1:6" ht="15" customHeight="1" x14ac:dyDescent="0.3">
      <c r="A53" s="31" t="s">
        <v>560</v>
      </c>
      <c r="B53" s="33">
        <v>93</v>
      </c>
      <c r="C53" s="33">
        <v>11</v>
      </c>
      <c r="D53" s="35">
        <v>72</v>
      </c>
      <c r="E53" s="33">
        <v>6</v>
      </c>
      <c r="F53" s="33">
        <v>0</v>
      </c>
    </row>
    <row r="54" spans="1:6" ht="15" customHeight="1" x14ac:dyDescent="0.3">
      <c r="A54" s="33"/>
      <c r="B54" s="33"/>
      <c r="C54" s="33"/>
      <c r="D54" s="35"/>
      <c r="E54" s="33"/>
      <c r="F54" s="33"/>
    </row>
    <row r="55" spans="1:6" ht="15" customHeight="1" x14ac:dyDescent="0.3">
      <c r="A55" s="31" t="s">
        <v>568</v>
      </c>
      <c r="B55" s="33"/>
      <c r="C55" s="33"/>
      <c r="D55" s="35"/>
      <c r="E55" s="33"/>
      <c r="F55" s="33"/>
    </row>
    <row r="56" spans="1:6" ht="15" customHeight="1" x14ac:dyDescent="0.3">
      <c r="A56" s="33"/>
      <c r="B56" s="33"/>
      <c r="C56" s="33"/>
      <c r="D56" s="35"/>
      <c r="E56" s="33"/>
      <c r="F56" s="33"/>
    </row>
    <row r="57" spans="1:6" ht="15" customHeight="1" x14ac:dyDescent="0.3">
      <c r="A57" s="31" t="s">
        <v>569</v>
      </c>
      <c r="B57" s="33">
        <v>11449</v>
      </c>
      <c r="C57" s="33">
        <v>583</v>
      </c>
      <c r="D57" s="35">
        <v>10110</v>
      </c>
      <c r="E57" s="33">
        <v>683</v>
      </c>
      <c r="F57" s="33">
        <v>26</v>
      </c>
    </row>
    <row r="58" spans="1:6" ht="15" customHeight="1" x14ac:dyDescent="0.3">
      <c r="A58" s="31" t="s">
        <v>570</v>
      </c>
      <c r="B58" s="33">
        <v>26109</v>
      </c>
      <c r="C58" s="33">
        <v>1192</v>
      </c>
      <c r="D58" s="35">
        <v>23561</v>
      </c>
      <c r="E58" s="33">
        <v>1226</v>
      </c>
      <c r="F58" s="33">
        <v>26</v>
      </c>
    </row>
    <row r="59" spans="1:6" ht="15" customHeight="1" x14ac:dyDescent="0.3">
      <c r="A59" s="31" t="s">
        <v>571</v>
      </c>
      <c r="B59" s="33">
        <v>31878</v>
      </c>
      <c r="C59" s="33">
        <v>1526</v>
      </c>
      <c r="D59" s="35">
        <v>28537</v>
      </c>
      <c r="E59" s="33">
        <v>1631</v>
      </c>
      <c r="F59" s="33">
        <v>27</v>
      </c>
    </row>
    <row r="60" spans="1:6" ht="15" customHeight="1" x14ac:dyDescent="0.3">
      <c r="A60" s="31" t="s">
        <v>572</v>
      </c>
      <c r="B60" s="33">
        <v>7828</v>
      </c>
      <c r="C60" s="33">
        <v>546</v>
      </c>
      <c r="D60" s="35">
        <v>6685</v>
      </c>
      <c r="E60" s="33">
        <v>559</v>
      </c>
      <c r="F60" s="33">
        <v>10</v>
      </c>
    </row>
    <row r="61" spans="1:6" ht="15" customHeight="1" x14ac:dyDescent="0.3">
      <c r="A61" s="25" t="s">
        <v>573</v>
      </c>
      <c r="B61" s="26">
        <v>5001</v>
      </c>
      <c r="C61" s="26">
        <v>354</v>
      </c>
      <c r="D61" s="35">
        <v>4257</v>
      </c>
      <c r="E61" s="26">
        <v>368</v>
      </c>
      <c r="F61" s="26">
        <v>4</v>
      </c>
    </row>
    <row r="62" spans="1:6" ht="15" customHeight="1" x14ac:dyDescent="0.3">
      <c r="A62" s="29" t="s">
        <v>30</v>
      </c>
      <c r="B62" s="35"/>
      <c r="C62" s="35"/>
      <c r="D62" s="35"/>
      <c r="E62" s="35"/>
      <c r="F62" s="3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6"/>
  <sheetViews>
    <sheetView showGridLines="0" workbookViewId="0"/>
  </sheetViews>
  <sheetFormatPr defaultColWidth="8.77734375" defaultRowHeight="14.4" customHeight="1" x14ac:dyDescent="0.3"/>
  <cols>
    <col min="1" max="1" width="30.44140625" style="14" customWidth="1"/>
    <col min="2" max="256" width="8.88671875" style="14" customWidth="1"/>
  </cols>
  <sheetData>
    <row r="1" spans="1:6" ht="15" customHeight="1" x14ac:dyDescent="0.3">
      <c r="A1" s="2" t="s">
        <v>50</v>
      </c>
      <c r="B1" s="3"/>
      <c r="C1" s="3"/>
      <c r="D1" s="3"/>
      <c r="E1" s="3"/>
      <c r="F1" s="3"/>
    </row>
    <row r="2" spans="1:6" ht="15" customHeight="1" x14ac:dyDescent="0.3">
      <c r="A2" s="4" t="s">
        <v>51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52</v>
      </c>
      <c r="B3" s="8">
        <f t="shared" ref="B3:B8" si="0">SUM(C3:F3)</f>
        <v>17492</v>
      </c>
      <c r="C3" s="8">
        <f>SUM(C4:C8)</f>
        <v>910</v>
      </c>
      <c r="D3" s="8">
        <f>SUM(D4:D8)</f>
        <v>15703</v>
      </c>
      <c r="E3" s="8">
        <f>SUM(E4:E8)</f>
        <v>869</v>
      </c>
      <c r="F3" s="8">
        <f>SUM(F4:F8)</f>
        <v>10</v>
      </c>
    </row>
    <row r="4" spans="1:6" ht="15" customHeight="1" x14ac:dyDescent="0.3">
      <c r="A4" s="9" t="s">
        <v>53</v>
      </c>
      <c r="B4" s="10">
        <f t="shared" si="0"/>
        <v>5971</v>
      </c>
      <c r="C4" s="10">
        <v>312</v>
      </c>
      <c r="D4" s="10">
        <v>5349</v>
      </c>
      <c r="E4" s="10">
        <v>307</v>
      </c>
      <c r="F4" s="10">
        <v>3</v>
      </c>
    </row>
    <row r="5" spans="1:6" ht="15" customHeight="1" x14ac:dyDescent="0.3">
      <c r="A5" s="9" t="s">
        <v>54</v>
      </c>
      <c r="B5" s="10">
        <f t="shared" si="0"/>
        <v>10872</v>
      </c>
      <c r="C5" s="10">
        <v>560</v>
      </c>
      <c r="D5" s="10">
        <v>9783</v>
      </c>
      <c r="E5" s="10">
        <v>522</v>
      </c>
      <c r="F5" s="10">
        <v>7</v>
      </c>
    </row>
    <row r="6" spans="1:6" ht="15" customHeight="1" x14ac:dyDescent="0.3">
      <c r="A6" s="9" t="s">
        <v>55</v>
      </c>
      <c r="B6" s="10">
        <f t="shared" si="0"/>
        <v>189</v>
      </c>
      <c r="C6" s="10">
        <v>11</v>
      </c>
      <c r="D6" s="10">
        <v>169</v>
      </c>
      <c r="E6" s="10">
        <v>9</v>
      </c>
      <c r="F6" s="10">
        <v>0</v>
      </c>
    </row>
    <row r="7" spans="1:6" ht="15" customHeight="1" x14ac:dyDescent="0.3">
      <c r="A7" s="9" t="s">
        <v>56</v>
      </c>
      <c r="B7" s="10">
        <f t="shared" si="0"/>
        <v>230</v>
      </c>
      <c r="C7" s="10">
        <v>14</v>
      </c>
      <c r="D7" s="10">
        <v>204</v>
      </c>
      <c r="E7" s="10">
        <v>12</v>
      </c>
      <c r="F7" s="10">
        <v>0</v>
      </c>
    </row>
    <row r="8" spans="1:6" ht="15" customHeight="1" x14ac:dyDescent="0.3">
      <c r="A8" s="9" t="s">
        <v>57</v>
      </c>
      <c r="B8" s="10">
        <f t="shared" si="0"/>
        <v>230</v>
      </c>
      <c r="C8" s="10">
        <v>13</v>
      </c>
      <c r="D8" s="10">
        <v>198</v>
      </c>
      <c r="E8" s="10">
        <v>19</v>
      </c>
      <c r="F8" s="10">
        <v>0</v>
      </c>
    </row>
    <row r="9" spans="1:6" ht="15" customHeight="1" x14ac:dyDescent="0.3">
      <c r="A9" s="11"/>
      <c r="B9" s="10"/>
      <c r="C9" s="10"/>
      <c r="D9" s="10"/>
      <c r="E9" s="10"/>
      <c r="F9" s="10"/>
    </row>
    <row r="10" spans="1:6" ht="15" customHeight="1" x14ac:dyDescent="0.3">
      <c r="A10" s="9" t="s">
        <v>58</v>
      </c>
      <c r="B10" s="10">
        <f t="shared" ref="B10:B15" si="1">SUM(C10:F10)</f>
        <v>15538</v>
      </c>
      <c r="C10" s="10">
        <f>SUM(C11:C15)</f>
        <v>663</v>
      </c>
      <c r="D10" s="10">
        <f>SUM(D11:D15)</f>
        <v>14287</v>
      </c>
      <c r="E10" s="10">
        <f>SUM(E11:E15)</f>
        <v>577</v>
      </c>
      <c r="F10" s="10">
        <f>SUM(F11:F15)</f>
        <v>11</v>
      </c>
    </row>
    <row r="11" spans="1:6" ht="15" customHeight="1" x14ac:dyDescent="0.3">
      <c r="A11" s="9" t="s">
        <v>53</v>
      </c>
      <c r="B11" s="10">
        <f t="shared" si="1"/>
        <v>7839</v>
      </c>
      <c r="C11" s="10">
        <v>252</v>
      </c>
      <c r="D11" s="10">
        <v>7322</v>
      </c>
      <c r="E11" s="10">
        <v>262</v>
      </c>
      <c r="F11" s="10">
        <v>3</v>
      </c>
    </row>
    <row r="12" spans="1:6" ht="15" customHeight="1" x14ac:dyDescent="0.3">
      <c r="A12" s="9" t="s">
        <v>54</v>
      </c>
      <c r="B12" s="10">
        <f t="shared" si="1"/>
        <v>6577</v>
      </c>
      <c r="C12" s="10">
        <v>340</v>
      </c>
      <c r="D12" s="10">
        <v>5971</v>
      </c>
      <c r="E12" s="10">
        <v>259</v>
      </c>
      <c r="F12" s="10">
        <v>7</v>
      </c>
    </row>
    <row r="13" spans="1:6" ht="15" customHeight="1" x14ac:dyDescent="0.3">
      <c r="A13" s="9" t="s">
        <v>55</v>
      </c>
      <c r="B13" s="10">
        <f t="shared" si="1"/>
        <v>231</v>
      </c>
      <c r="C13" s="10">
        <v>16</v>
      </c>
      <c r="D13" s="10">
        <v>203</v>
      </c>
      <c r="E13" s="10">
        <v>12</v>
      </c>
      <c r="F13" s="10">
        <v>0</v>
      </c>
    </row>
    <row r="14" spans="1:6" ht="15" customHeight="1" x14ac:dyDescent="0.3">
      <c r="A14" s="9" t="s">
        <v>56</v>
      </c>
      <c r="B14" s="10">
        <f t="shared" si="1"/>
        <v>618</v>
      </c>
      <c r="C14" s="10">
        <v>41</v>
      </c>
      <c r="D14" s="10">
        <v>546</v>
      </c>
      <c r="E14" s="10">
        <v>31</v>
      </c>
      <c r="F14" s="10">
        <v>0</v>
      </c>
    </row>
    <row r="15" spans="1:6" ht="15" customHeight="1" x14ac:dyDescent="0.3">
      <c r="A15" s="2" t="s">
        <v>57</v>
      </c>
      <c r="B15" s="12">
        <f t="shared" si="1"/>
        <v>273</v>
      </c>
      <c r="C15" s="12">
        <v>14</v>
      </c>
      <c r="D15" s="12">
        <v>245</v>
      </c>
      <c r="E15" s="12">
        <v>13</v>
      </c>
      <c r="F15" s="12">
        <v>1</v>
      </c>
    </row>
    <row r="16" spans="1:6" ht="15" customHeight="1" x14ac:dyDescent="0.3">
      <c r="A16" s="7" t="s">
        <v>30</v>
      </c>
      <c r="B16" s="8"/>
      <c r="C16" s="8"/>
      <c r="D16" s="8"/>
      <c r="E16" s="8"/>
      <c r="F16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74"/>
  <sheetViews>
    <sheetView showGridLines="0" workbookViewId="0"/>
  </sheetViews>
  <sheetFormatPr defaultColWidth="8.77734375" defaultRowHeight="14.4" customHeight="1" x14ac:dyDescent="0.3"/>
  <cols>
    <col min="1" max="1" width="28.21875" style="15" customWidth="1"/>
    <col min="2" max="256" width="8.88671875" style="15" customWidth="1"/>
  </cols>
  <sheetData>
    <row r="1" spans="1:6" ht="15" customHeight="1" x14ac:dyDescent="0.3">
      <c r="A1" s="2" t="s">
        <v>59</v>
      </c>
      <c r="B1" s="3"/>
      <c r="C1" s="3"/>
      <c r="D1" s="3"/>
      <c r="E1" s="3"/>
      <c r="F1" s="3"/>
    </row>
    <row r="2" spans="1:6" ht="15" customHeight="1" x14ac:dyDescent="0.3">
      <c r="A2" s="4" t="s">
        <v>60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61</v>
      </c>
      <c r="B3" s="8">
        <f>B4+B5+B6+B7+B12+B13+B14+B22+B25</f>
        <v>43345</v>
      </c>
      <c r="C3" s="8">
        <f>C4+C5+C6+C7+C12+C13+C14+C22+C25</f>
        <v>2295</v>
      </c>
      <c r="D3" s="8">
        <f>D4+D5+D6+D7+D12+D13+D14+D22+D25</f>
        <v>38896</v>
      </c>
      <c r="E3" s="8">
        <f>E4+E5+E6+E7+E12+E13+E14+E22+E25</f>
        <v>2118</v>
      </c>
      <c r="F3" s="8">
        <f>F4+F5+F6+F7+F12+F13+F14+F22+F25</f>
        <v>36</v>
      </c>
    </row>
    <row r="4" spans="1:6" ht="15" customHeight="1" x14ac:dyDescent="0.3">
      <c r="A4" s="9" t="s">
        <v>62</v>
      </c>
      <c r="B4" s="10">
        <v>16752</v>
      </c>
      <c r="C4" s="10">
        <v>1278</v>
      </c>
      <c r="D4" s="10">
        <v>14378</v>
      </c>
      <c r="E4" s="10">
        <v>1066</v>
      </c>
      <c r="F4" s="10">
        <f t="shared" ref="F4:F25" si="0">B4-C4-D4-E4</f>
        <v>30</v>
      </c>
    </row>
    <row r="5" spans="1:6" ht="15" customHeight="1" x14ac:dyDescent="0.3">
      <c r="A5" s="9" t="s">
        <v>63</v>
      </c>
      <c r="B5" s="10">
        <v>1122</v>
      </c>
      <c r="C5" s="10">
        <v>226</v>
      </c>
      <c r="D5" s="10">
        <v>781</v>
      </c>
      <c r="E5" s="10">
        <v>115</v>
      </c>
      <c r="F5" s="10">
        <f t="shared" si="0"/>
        <v>0</v>
      </c>
    </row>
    <row r="6" spans="1:6" ht="15" customHeight="1" x14ac:dyDescent="0.3">
      <c r="A6" s="9" t="s">
        <v>64</v>
      </c>
      <c r="B6" s="10">
        <v>1407</v>
      </c>
      <c r="C6" s="10">
        <v>26</v>
      </c>
      <c r="D6" s="10">
        <v>1361</v>
      </c>
      <c r="E6" s="10">
        <v>15</v>
      </c>
      <c r="F6" s="10">
        <f t="shared" si="0"/>
        <v>5</v>
      </c>
    </row>
    <row r="7" spans="1:6" ht="15" customHeight="1" x14ac:dyDescent="0.3">
      <c r="A7" s="9" t="s">
        <v>65</v>
      </c>
      <c r="B7" s="10">
        <v>1817</v>
      </c>
      <c r="C7" s="10">
        <v>39</v>
      </c>
      <c r="D7" s="10">
        <v>1717</v>
      </c>
      <c r="E7" s="10">
        <v>60</v>
      </c>
      <c r="F7" s="10">
        <f t="shared" si="0"/>
        <v>1</v>
      </c>
    </row>
    <row r="8" spans="1:6" ht="15" customHeight="1" x14ac:dyDescent="0.3">
      <c r="A8" s="9" t="s">
        <v>66</v>
      </c>
      <c r="B8" s="10">
        <v>969</v>
      </c>
      <c r="C8" s="10">
        <v>15</v>
      </c>
      <c r="D8" s="10">
        <v>953</v>
      </c>
      <c r="E8" s="10">
        <v>1</v>
      </c>
      <c r="F8" s="10">
        <f t="shared" si="0"/>
        <v>0</v>
      </c>
    </row>
    <row r="9" spans="1:6" ht="15" customHeight="1" x14ac:dyDescent="0.3">
      <c r="A9" s="9" t="s">
        <v>67</v>
      </c>
      <c r="B9" s="10">
        <v>29</v>
      </c>
      <c r="C9" s="10">
        <v>1</v>
      </c>
      <c r="D9" s="10">
        <v>26</v>
      </c>
      <c r="E9" s="10">
        <v>2</v>
      </c>
      <c r="F9" s="10">
        <f t="shared" si="0"/>
        <v>0</v>
      </c>
    </row>
    <row r="10" spans="1:6" ht="15" customHeight="1" x14ac:dyDescent="0.3">
      <c r="A10" s="9" t="s">
        <v>68</v>
      </c>
      <c r="B10" s="10">
        <v>542</v>
      </c>
      <c r="C10" s="10">
        <v>18</v>
      </c>
      <c r="D10" s="10">
        <v>519</v>
      </c>
      <c r="E10" s="10">
        <v>4</v>
      </c>
      <c r="F10" s="10">
        <f t="shared" si="0"/>
        <v>1</v>
      </c>
    </row>
    <row r="11" spans="1:6" ht="15" customHeight="1" x14ac:dyDescent="0.3">
      <c r="A11" s="9" t="s">
        <v>69</v>
      </c>
      <c r="B11" s="10">
        <v>273</v>
      </c>
      <c r="C11" s="10">
        <v>5</v>
      </c>
      <c r="D11" s="10">
        <v>215</v>
      </c>
      <c r="E11" s="10">
        <v>53</v>
      </c>
      <c r="F11" s="10">
        <f t="shared" si="0"/>
        <v>0</v>
      </c>
    </row>
    <row r="12" spans="1:6" ht="15" customHeight="1" x14ac:dyDescent="0.3">
      <c r="A12" s="9" t="s">
        <v>70</v>
      </c>
      <c r="B12" s="10">
        <v>103</v>
      </c>
      <c r="C12" s="10">
        <v>4</v>
      </c>
      <c r="D12" s="10">
        <v>99</v>
      </c>
      <c r="E12" s="10">
        <v>0</v>
      </c>
      <c r="F12" s="10">
        <f t="shared" si="0"/>
        <v>0</v>
      </c>
    </row>
    <row r="13" spans="1:6" ht="15" customHeight="1" x14ac:dyDescent="0.3">
      <c r="A13" s="9" t="s">
        <v>71</v>
      </c>
      <c r="B13" s="10">
        <v>93</v>
      </c>
      <c r="C13" s="10">
        <v>0</v>
      </c>
      <c r="D13" s="10">
        <v>86</v>
      </c>
      <c r="E13" s="10">
        <v>7</v>
      </c>
      <c r="F13" s="10">
        <f t="shared" si="0"/>
        <v>0</v>
      </c>
    </row>
    <row r="14" spans="1:6" ht="15" customHeight="1" x14ac:dyDescent="0.3">
      <c r="A14" s="9" t="s">
        <v>72</v>
      </c>
      <c r="B14" s="10">
        <v>20610</v>
      </c>
      <c r="C14" s="10">
        <v>658</v>
      </c>
      <c r="D14" s="10">
        <v>19139</v>
      </c>
      <c r="E14" s="10">
        <v>813</v>
      </c>
      <c r="F14" s="10">
        <f t="shared" si="0"/>
        <v>0</v>
      </c>
    </row>
    <row r="15" spans="1:6" ht="15" customHeight="1" x14ac:dyDescent="0.3">
      <c r="A15" s="9" t="s">
        <v>73</v>
      </c>
      <c r="B15" s="10">
        <v>755</v>
      </c>
      <c r="C15" s="10">
        <v>18</v>
      </c>
      <c r="D15" s="10">
        <v>721</v>
      </c>
      <c r="E15" s="10">
        <v>16</v>
      </c>
      <c r="F15" s="10">
        <f t="shared" si="0"/>
        <v>0</v>
      </c>
    </row>
    <row r="16" spans="1:6" ht="15" customHeight="1" x14ac:dyDescent="0.3">
      <c r="A16" s="9" t="s">
        <v>74</v>
      </c>
      <c r="B16" s="10">
        <v>2559</v>
      </c>
      <c r="C16" s="10">
        <v>4</v>
      </c>
      <c r="D16" s="10">
        <v>2526</v>
      </c>
      <c r="E16" s="10">
        <v>29</v>
      </c>
      <c r="F16" s="10">
        <f t="shared" si="0"/>
        <v>0</v>
      </c>
    </row>
    <row r="17" spans="1:6" ht="15" customHeight="1" x14ac:dyDescent="0.3">
      <c r="A17" s="9" t="s">
        <v>75</v>
      </c>
      <c r="B17" s="10">
        <v>2707</v>
      </c>
      <c r="C17" s="10">
        <v>21</v>
      </c>
      <c r="D17" s="10">
        <v>2678</v>
      </c>
      <c r="E17" s="10">
        <v>8</v>
      </c>
      <c r="F17" s="10">
        <f t="shared" si="0"/>
        <v>0</v>
      </c>
    </row>
    <row r="18" spans="1:6" ht="15" customHeight="1" x14ac:dyDescent="0.3">
      <c r="A18" s="9" t="s">
        <v>76</v>
      </c>
      <c r="B18" s="10">
        <v>13563</v>
      </c>
      <c r="C18" s="10">
        <v>292</v>
      </c>
      <c r="D18" s="10">
        <v>12236</v>
      </c>
      <c r="E18" s="10">
        <v>735</v>
      </c>
      <c r="F18" s="10">
        <f t="shared" si="0"/>
        <v>300</v>
      </c>
    </row>
    <row r="19" spans="1:6" ht="15" customHeight="1" x14ac:dyDescent="0.3">
      <c r="A19" s="9" t="s">
        <v>77</v>
      </c>
      <c r="B19" s="10">
        <v>38</v>
      </c>
      <c r="C19" s="10">
        <v>0</v>
      </c>
      <c r="D19" s="10">
        <v>30</v>
      </c>
      <c r="E19" s="10">
        <v>8</v>
      </c>
      <c r="F19" s="10">
        <f t="shared" si="0"/>
        <v>0</v>
      </c>
    </row>
    <row r="20" spans="1:6" ht="15" customHeight="1" x14ac:dyDescent="0.3">
      <c r="A20" s="9" t="s">
        <v>78</v>
      </c>
      <c r="B20" s="10">
        <v>1</v>
      </c>
      <c r="C20" s="10">
        <v>0</v>
      </c>
      <c r="D20" s="10">
        <v>1</v>
      </c>
      <c r="E20" s="10">
        <v>0</v>
      </c>
      <c r="F20" s="10">
        <f t="shared" si="0"/>
        <v>0</v>
      </c>
    </row>
    <row r="21" spans="1:6" ht="15" customHeight="1" x14ac:dyDescent="0.3">
      <c r="A21" s="9" t="s">
        <v>79</v>
      </c>
      <c r="B21" s="10">
        <v>987</v>
      </c>
      <c r="C21" s="10">
        <v>23</v>
      </c>
      <c r="D21" s="10">
        <v>947</v>
      </c>
      <c r="E21" s="10">
        <v>17</v>
      </c>
      <c r="F21" s="10">
        <f t="shared" si="0"/>
        <v>0</v>
      </c>
    </row>
    <row r="22" spans="1:6" ht="15" customHeight="1" x14ac:dyDescent="0.3">
      <c r="A22" s="9" t="s">
        <v>80</v>
      </c>
      <c r="B22" s="10">
        <v>1271</v>
      </c>
      <c r="C22" s="10">
        <v>60</v>
      </c>
      <c r="D22" s="10">
        <v>1175</v>
      </c>
      <c r="E22" s="10">
        <v>36</v>
      </c>
      <c r="F22" s="10">
        <f t="shared" si="0"/>
        <v>0</v>
      </c>
    </row>
    <row r="23" spans="1:6" ht="15" customHeight="1" x14ac:dyDescent="0.3">
      <c r="A23" s="9" t="s">
        <v>81</v>
      </c>
      <c r="B23" s="10">
        <v>266</v>
      </c>
      <c r="C23" s="10">
        <v>18</v>
      </c>
      <c r="D23" s="10">
        <v>240</v>
      </c>
      <c r="E23" s="10">
        <v>8</v>
      </c>
      <c r="F23" s="10">
        <f t="shared" si="0"/>
        <v>0</v>
      </c>
    </row>
    <row r="24" spans="1:6" ht="15" customHeight="1" x14ac:dyDescent="0.3">
      <c r="A24" s="9" t="s">
        <v>82</v>
      </c>
      <c r="B24" s="10">
        <v>112</v>
      </c>
      <c r="C24" s="10">
        <v>6</v>
      </c>
      <c r="D24" s="10">
        <v>105</v>
      </c>
      <c r="E24" s="10">
        <v>1</v>
      </c>
      <c r="F24" s="10">
        <f t="shared" si="0"/>
        <v>0</v>
      </c>
    </row>
    <row r="25" spans="1:6" ht="15" customHeight="1" x14ac:dyDescent="0.3">
      <c r="A25" s="9" t="s">
        <v>83</v>
      </c>
      <c r="B25" s="10">
        <v>170</v>
      </c>
      <c r="C25" s="10">
        <v>4</v>
      </c>
      <c r="D25" s="10">
        <v>160</v>
      </c>
      <c r="E25" s="10">
        <v>6</v>
      </c>
      <c r="F25" s="10">
        <f t="shared" si="0"/>
        <v>0</v>
      </c>
    </row>
    <row r="26" spans="1:6" ht="15" customHeight="1" x14ac:dyDescent="0.3">
      <c r="A26" s="11"/>
      <c r="B26" s="10"/>
      <c r="C26" s="10"/>
      <c r="D26" s="10"/>
      <c r="E26" s="10"/>
      <c r="F26" s="10"/>
    </row>
    <row r="27" spans="1:6" ht="15" customHeight="1" x14ac:dyDescent="0.3">
      <c r="A27" s="9" t="s">
        <v>84</v>
      </c>
      <c r="B27" s="10">
        <f t="shared" ref="B27:F36" si="1">B3-B51</f>
        <v>22802</v>
      </c>
      <c r="C27" s="10">
        <f t="shared" si="1"/>
        <v>1282</v>
      </c>
      <c r="D27" s="10">
        <f t="shared" si="1"/>
        <v>20302</v>
      </c>
      <c r="E27" s="10">
        <f t="shared" si="1"/>
        <v>1200</v>
      </c>
      <c r="F27" s="10">
        <f t="shared" si="1"/>
        <v>18</v>
      </c>
    </row>
    <row r="28" spans="1:6" ht="15" customHeight="1" x14ac:dyDescent="0.3">
      <c r="A28" s="9" t="s">
        <v>62</v>
      </c>
      <c r="B28" s="10">
        <f t="shared" si="1"/>
        <v>8541</v>
      </c>
      <c r="C28" s="10">
        <f t="shared" si="1"/>
        <v>665</v>
      </c>
      <c r="D28" s="10">
        <f t="shared" si="1"/>
        <v>7321</v>
      </c>
      <c r="E28" s="10">
        <f t="shared" si="1"/>
        <v>539</v>
      </c>
      <c r="F28" s="10">
        <f t="shared" si="1"/>
        <v>16</v>
      </c>
    </row>
    <row r="29" spans="1:6" ht="15" customHeight="1" x14ac:dyDescent="0.3">
      <c r="A29" s="9" t="s">
        <v>63</v>
      </c>
      <c r="B29" s="10">
        <f t="shared" si="1"/>
        <v>546</v>
      </c>
      <c r="C29" s="10">
        <f t="shared" si="1"/>
        <v>112</v>
      </c>
      <c r="D29" s="10">
        <f t="shared" si="1"/>
        <v>379</v>
      </c>
      <c r="E29" s="10">
        <f t="shared" si="1"/>
        <v>55</v>
      </c>
      <c r="F29" s="10">
        <f t="shared" si="1"/>
        <v>0</v>
      </c>
    </row>
    <row r="30" spans="1:6" ht="15" customHeight="1" x14ac:dyDescent="0.3">
      <c r="A30" s="9" t="s">
        <v>64</v>
      </c>
      <c r="B30" s="10">
        <f t="shared" si="1"/>
        <v>666</v>
      </c>
      <c r="C30" s="10">
        <f t="shared" si="1"/>
        <v>11</v>
      </c>
      <c r="D30" s="10">
        <f t="shared" si="1"/>
        <v>644</v>
      </c>
      <c r="E30" s="10">
        <f t="shared" si="1"/>
        <v>10</v>
      </c>
      <c r="F30" s="10">
        <f t="shared" si="1"/>
        <v>1</v>
      </c>
    </row>
    <row r="31" spans="1:6" ht="15" customHeight="1" x14ac:dyDescent="0.3">
      <c r="A31" s="9" t="s">
        <v>65</v>
      </c>
      <c r="B31" s="10">
        <f t="shared" si="1"/>
        <v>875</v>
      </c>
      <c r="C31" s="10">
        <f t="shared" si="1"/>
        <v>18</v>
      </c>
      <c r="D31" s="10">
        <f t="shared" si="1"/>
        <v>822</v>
      </c>
      <c r="E31" s="10">
        <f t="shared" si="1"/>
        <v>34</v>
      </c>
      <c r="F31" s="10">
        <f t="shared" si="1"/>
        <v>1</v>
      </c>
    </row>
    <row r="32" spans="1:6" ht="15" customHeight="1" x14ac:dyDescent="0.3">
      <c r="A32" s="9" t="s">
        <v>66</v>
      </c>
      <c r="B32" s="10">
        <f t="shared" si="1"/>
        <v>444</v>
      </c>
      <c r="C32" s="10">
        <f t="shared" si="1"/>
        <v>8</v>
      </c>
      <c r="D32" s="10">
        <f t="shared" si="1"/>
        <v>435</v>
      </c>
      <c r="E32" s="10">
        <f t="shared" si="1"/>
        <v>1</v>
      </c>
      <c r="F32" s="10">
        <f t="shared" si="1"/>
        <v>0</v>
      </c>
    </row>
    <row r="33" spans="1:6" ht="15" customHeight="1" x14ac:dyDescent="0.3">
      <c r="A33" s="9" t="s">
        <v>67</v>
      </c>
      <c r="B33" s="10">
        <f t="shared" si="1"/>
        <v>15</v>
      </c>
      <c r="C33" s="10">
        <f t="shared" si="1"/>
        <v>0</v>
      </c>
      <c r="D33" s="10">
        <f t="shared" si="1"/>
        <v>14</v>
      </c>
      <c r="E33" s="10">
        <f t="shared" si="1"/>
        <v>1</v>
      </c>
      <c r="F33" s="10">
        <f t="shared" si="1"/>
        <v>0</v>
      </c>
    </row>
    <row r="34" spans="1:6" ht="15" customHeight="1" x14ac:dyDescent="0.3">
      <c r="A34" s="9" t="s">
        <v>68</v>
      </c>
      <c r="B34" s="10">
        <f t="shared" si="1"/>
        <v>257</v>
      </c>
      <c r="C34" s="10">
        <f t="shared" si="1"/>
        <v>7</v>
      </c>
      <c r="D34" s="10">
        <f t="shared" si="1"/>
        <v>245</v>
      </c>
      <c r="E34" s="10">
        <f t="shared" si="1"/>
        <v>4</v>
      </c>
      <c r="F34" s="10">
        <f t="shared" si="1"/>
        <v>1</v>
      </c>
    </row>
    <row r="35" spans="1:6" ht="15" customHeight="1" x14ac:dyDescent="0.3">
      <c r="A35" s="9" t="s">
        <v>69</v>
      </c>
      <c r="B35" s="10">
        <f t="shared" si="1"/>
        <v>158</v>
      </c>
      <c r="C35" s="10">
        <f t="shared" si="1"/>
        <v>3</v>
      </c>
      <c r="D35" s="10">
        <f t="shared" si="1"/>
        <v>127</v>
      </c>
      <c r="E35" s="10">
        <f t="shared" si="1"/>
        <v>28</v>
      </c>
      <c r="F35" s="10">
        <f t="shared" si="1"/>
        <v>0</v>
      </c>
    </row>
    <row r="36" spans="1:6" ht="15" customHeight="1" x14ac:dyDescent="0.3">
      <c r="A36" s="9" t="s">
        <v>70</v>
      </c>
      <c r="B36" s="10">
        <f t="shared" si="1"/>
        <v>44</v>
      </c>
      <c r="C36" s="10">
        <f t="shared" si="1"/>
        <v>2</v>
      </c>
      <c r="D36" s="10">
        <f t="shared" si="1"/>
        <v>42</v>
      </c>
      <c r="E36" s="10">
        <f t="shared" si="1"/>
        <v>0</v>
      </c>
      <c r="F36" s="10">
        <f t="shared" si="1"/>
        <v>0</v>
      </c>
    </row>
    <row r="37" spans="1:6" ht="15" customHeight="1" x14ac:dyDescent="0.3">
      <c r="A37" s="9" t="s">
        <v>71</v>
      </c>
      <c r="B37" s="10">
        <f t="shared" ref="B37:F46" si="2">B13-B61</f>
        <v>48</v>
      </c>
      <c r="C37" s="10">
        <f t="shared" si="2"/>
        <v>0</v>
      </c>
      <c r="D37" s="10">
        <f t="shared" si="2"/>
        <v>43</v>
      </c>
      <c r="E37" s="10">
        <f t="shared" si="2"/>
        <v>5</v>
      </c>
      <c r="F37" s="10">
        <f t="shared" si="2"/>
        <v>0</v>
      </c>
    </row>
    <row r="38" spans="1:6" ht="15" customHeight="1" x14ac:dyDescent="0.3">
      <c r="A38" s="9" t="s">
        <v>72</v>
      </c>
      <c r="B38" s="10">
        <f t="shared" si="2"/>
        <v>11222</v>
      </c>
      <c r="C38" s="10">
        <f t="shared" si="2"/>
        <v>434</v>
      </c>
      <c r="D38" s="10">
        <f t="shared" si="2"/>
        <v>10258</v>
      </c>
      <c r="E38" s="10">
        <f t="shared" si="2"/>
        <v>530</v>
      </c>
      <c r="F38" s="10">
        <f t="shared" si="2"/>
        <v>0</v>
      </c>
    </row>
    <row r="39" spans="1:6" ht="15" customHeight="1" x14ac:dyDescent="0.3">
      <c r="A39" s="9" t="s">
        <v>73</v>
      </c>
      <c r="B39" s="10">
        <f t="shared" si="2"/>
        <v>493</v>
      </c>
      <c r="C39" s="10">
        <f t="shared" si="2"/>
        <v>15</v>
      </c>
      <c r="D39" s="10">
        <f t="shared" si="2"/>
        <v>468</v>
      </c>
      <c r="E39" s="10">
        <f t="shared" si="2"/>
        <v>10</v>
      </c>
      <c r="F39" s="10">
        <f t="shared" si="2"/>
        <v>0</v>
      </c>
    </row>
    <row r="40" spans="1:6" ht="15" customHeight="1" x14ac:dyDescent="0.3">
      <c r="A40" s="9" t="s">
        <v>74</v>
      </c>
      <c r="B40" s="10">
        <f t="shared" si="2"/>
        <v>977</v>
      </c>
      <c r="C40" s="10">
        <f t="shared" si="2"/>
        <v>3</v>
      </c>
      <c r="D40" s="10">
        <f t="shared" si="2"/>
        <v>962</v>
      </c>
      <c r="E40" s="10">
        <f t="shared" si="2"/>
        <v>12</v>
      </c>
      <c r="F40" s="10">
        <f t="shared" si="2"/>
        <v>0</v>
      </c>
    </row>
    <row r="41" spans="1:6" ht="15" customHeight="1" x14ac:dyDescent="0.3">
      <c r="A41" s="9" t="s">
        <v>75</v>
      </c>
      <c r="B41" s="10">
        <f t="shared" si="2"/>
        <v>686</v>
      </c>
      <c r="C41" s="10">
        <f t="shared" si="2"/>
        <v>21</v>
      </c>
      <c r="D41" s="10">
        <f t="shared" si="2"/>
        <v>657</v>
      </c>
      <c r="E41" s="10">
        <f t="shared" si="2"/>
        <v>8</v>
      </c>
      <c r="F41" s="10">
        <f t="shared" si="2"/>
        <v>0</v>
      </c>
    </row>
    <row r="42" spans="1:6" ht="15" customHeight="1" x14ac:dyDescent="0.3">
      <c r="A42" s="9" t="s">
        <v>76</v>
      </c>
      <c r="B42" s="10">
        <f t="shared" si="2"/>
        <v>8721</v>
      </c>
      <c r="C42" s="10">
        <f t="shared" si="2"/>
        <v>73</v>
      </c>
      <c r="D42" s="10">
        <f t="shared" si="2"/>
        <v>7868</v>
      </c>
      <c r="E42" s="10">
        <f t="shared" si="2"/>
        <v>480</v>
      </c>
      <c r="F42" s="10">
        <f t="shared" si="2"/>
        <v>300</v>
      </c>
    </row>
    <row r="43" spans="1:6" ht="15" customHeight="1" x14ac:dyDescent="0.3">
      <c r="A43" s="9" t="s">
        <v>77</v>
      </c>
      <c r="B43" s="10">
        <f t="shared" si="2"/>
        <v>21</v>
      </c>
      <c r="C43" s="10">
        <f t="shared" si="2"/>
        <v>0</v>
      </c>
      <c r="D43" s="10">
        <f t="shared" si="2"/>
        <v>17</v>
      </c>
      <c r="E43" s="10">
        <f t="shared" si="2"/>
        <v>4</v>
      </c>
      <c r="F43" s="10">
        <f t="shared" si="2"/>
        <v>0</v>
      </c>
    </row>
    <row r="44" spans="1:6" ht="15" customHeight="1" x14ac:dyDescent="0.3">
      <c r="A44" s="9" t="s">
        <v>78</v>
      </c>
      <c r="B44" s="10">
        <f t="shared" si="2"/>
        <v>0</v>
      </c>
      <c r="C44" s="10">
        <f t="shared" si="2"/>
        <v>0</v>
      </c>
      <c r="D44" s="10">
        <f t="shared" si="2"/>
        <v>0</v>
      </c>
      <c r="E44" s="10">
        <f t="shared" si="2"/>
        <v>0</v>
      </c>
      <c r="F44" s="10">
        <f t="shared" si="2"/>
        <v>0</v>
      </c>
    </row>
    <row r="45" spans="1:6" ht="15" customHeight="1" x14ac:dyDescent="0.3">
      <c r="A45" s="9" t="s">
        <v>79</v>
      </c>
      <c r="B45" s="10">
        <f t="shared" si="2"/>
        <v>324</v>
      </c>
      <c r="C45" s="10">
        <f t="shared" si="2"/>
        <v>22</v>
      </c>
      <c r="D45" s="10">
        <f t="shared" si="2"/>
        <v>286</v>
      </c>
      <c r="E45" s="10">
        <f t="shared" si="2"/>
        <v>16</v>
      </c>
      <c r="F45" s="10">
        <f t="shared" si="2"/>
        <v>0</v>
      </c>
    </row>
    <row r="46" spans="1:6" ht="15" customHeight="1" x14ac:dyDescent="0.3">
      <c r="A46" s="9" t="s">
        <v>80</v>
      </c>
      <c r="B46" s="10">
        <f t="shared" si="2"/>
        <v>783</v>
      </c>
      <c r="C46" s="10">
        <f t="shared" si="2"/>
        <v>39</v>
      </c>
      <c r="D46" s="10">
        <f t="shared" si="2"/>
        <v>718</v>
      </c>
      <c r="E46" s="10">
        <f t="shared" si="2"/>
        <v>26</v>
      </c>
      <c r="F46" s="10">
        <f t="shared" si="2"/>
        <v>0</v>
      </c>
    </row>
    <row r="47" spans="1:6" ht="15" customHeight="1" x14ac:dyDescent="0.3">
      <c r="A47" s="9" t="s">
        <v>81</v>
      </c>
      <c r="B47" s="10">
        <f t="shared" ref="B47:F56" si="3">B23-B71</f>
        <v>157</v>
      </c>
      <c r="C47" s="10">
        <f t="shared" si="3"/>
        <v>11</v>
      </c>
      <c r="D47" s="10">
        <f t="shared" si="3"/>
        <v>141</v>
      </c>
      <c r="E47" s="10">
        <f t="shared" si="3"/>
        <v>5</v>
      </c>
      <c r="F47" s="10">
        <f t="shared" si="3"/>
        <v>0</v>
      </c>
    </row>
    <row r="48" spans="1:6" ht="15" customHeight="1" x14ac:dyDescent="0.3">
      <c r="A48" s="9" t="s">
        <v>82</v>
      </c>
      <c r="B48" s="10">
        <f t="shared" si="3"/>
        <v>58</v>
      </c>
      <c r="C48" s="10">
        <f t="shared" si="3"/>
        <v>4</v>
      </c>
      <c r="D48" s="10">
        <f t="shared" si="3"/>
        <v>53</v>
      </c>
      <c r="E48" s="10">
        <f t="shared" si="3"/>
        <v>1</v>
      </c>
      <c r="F48" s="10">
        <f t="shared" si="3"/>
        <v>0</v>
      </c>
    </row>
    <row r="49" spans="1:6" ht="15" customHeight="1" x14ac:dyDescent="0.3">
      <c r="A49" s="9" t="s">
        <v>83</v>
      </c>
      <c r="B49" s="10">
        <f t="shared" si="3"/>
        <v>77</v>
      </c>
      <c r="C49" s="10">
        <f t="shared" si="3"/>
        <v>1</v>
      </c>
      <c r="D49" s="10">
        <f t="shared" si="3"/>
        <v>75</v>
      </c>
      <c r="E49" s="10">
        <f t="shared" si="3"/>
        <v>1</v>
      </c>
      <c r="F49" s="10">
        <f t="shared" si="3"/>
        <v>0</v>
      </c>
    </row>
    <row r="50" spans="1:6" ht="15" customHeight="1" x14ac:dyDescent="0.3">
      <c r="A50" s="11"/>
      <c r="B50" s="10"/>
      <c r="C50" s="10"/>
      <c r="D50" s="10"/>
      <c r="E50" s="10"/>
      <c r="F50" s="10"/>
    </row>
    <row r="51" spans="1:6" ht="15" customHeight="1" x14ac:dyDescent="0.3">
      <c r="A51" s="9" t="s">
        <v>85</v>
      </c>
      <c r="B51" s="10">
        <f>B52+B53+B54+B55+B60+B61+B62+B70+B73</f>
        <v>20543</v>
      </c>
      <c r="C51" s="10">
        <f>C52+C53+C54+C55+C60+C61+C62+C70+C73</f>
        <v>1013</v>
      </c>
      <c r="D51" s="10">
        <f>D52+D53+D54+D55+D60+D61+D62+D70+D73</f>
        <v>18594</v>
      </c>
      <c r="E51" s="10">
        <f>E52+E53+E54+E55+E60+E61+E62+E70+E73</f>
        <v>918</v>
      </c>
      <c r="F51" s="10">
        <f>F52+F53+F54+F55+F60+F61+F62+F70+F73</f>
        <v>18</v>
      </c>
    </row>
    <row r="52" spans="1:6" ht="15" customHeight="1" x14ac:dyDescent="0.3">
      <c r="A52" s="9" t="s">
        <v>62</v>
      </c>
      <c r="B52" s="10">
        <v>8211</v>
      </c>
      <c r="C52" s="10">
        <v>613</v>
      </c>
      <c r="D52" s="10">
        <v>7057</v>
      </c>
      <c r="E52" s="10">
        <v>527</v>
      </c>
      <c r="F52" s="10">
        <f t="shared" ref="F52:F73" si="4">B52-C52-D52-E52</f>
        <v>14</v>
      </c>
    </row>
    <row r="53" spans="1:6" ht="15" customHeight="1" x14ac:dyDescent="0.3">
      <c r="A53" s="9" t="s">
        <v>63</v>
      </c>
      <c r="B53" s="10">
        <v>576</v>
      </c>
      <c r="C53" s="10">
        <v>114</v>
      </c>
      <c r="D53" s="10">
        <v>402</v>
      </c>
      <c r="E53" s="10">
        <v>60</v>
      </c>
      <c r="F53" s="10">
        <f t="shared" si="4"/>
        <v>0</v>
      </c>
    </row>
    <row r="54" spans="1:6" ht="15" customHeight="1" x14ac:dyDescent="0.3">
      <c r="A54" s="9" t="s">
        <v>64</v>
      </c>
      <c r="B54" s="10">
        <v>741</v>
      </c>
      <c r="C54" s="10">
        <v>15</v>
      </c>
      <c r="D54" s="10">
        <v>717</v>
      </c>
      <c r="E54" s="10">
        <v>5</v>
      </c>
      <c r="F54" s="10">
        <f t="shared" si="4"/>
        <v>4</v>
      </c>
    </row>
    <row r="55" spans="1:6" ht="15" customHeight="1" x14ac:dyDescent="0.3">
      <c r="A55" s="9" t="s">
        <v>65</v>
      </c>
      <c r="B55" s="10">
        <v>942</v>
      </c>
      <c r="C55" s="10">
        <v>21</v>
      </c>
      <c r="D55" s="10">
        <v>895</v>
      </c>
      <c r="E55" s="10">
        <v>26</v>
      </c>
      <c r="F55" s="10">
        <f t="shared" si="4"/>
        <v>0</v>
      </c>
    </row>
    <row r="56" spans="1:6" ht="15" customHeight="1" x14ac:dyDescent="0.3">
      <c r="A56" s="9" t="s">
        <v>66</v>
      </c>
      <c r="B56" s="10">
        <v>525</v>
      </c>
      <c r="C56" s="10">
        <v>7</v>
      </c>
      <c r="D56" s="10">
        <v>518</v>
      </c>
      <c r="E56" s="10">
        <v>0</v>
      </c>
      <c r="F56" s="10">
        <f t="shared" si="4"/>
        <v>0</v>
      </c>
    </row>
    <row r="57" spans="1:6" ht="15" customHeight="1" x14ac:dyDescent="0.3">
      <c r="A57" s="9" t="s">
        <v>67</v>
      </c>
      <c r="B57" s="10">
        <v>14</v>
      </c>
      <c r="C57" s="10">
        <v>1</v>
      </c>
      <c r="D57" s="10">
        <v>12</v>
      </c>
      <c r="E57" s="10">
        <v>1</v>
      </c>
      <c r="F57" s="10">
        <f t="shared" si="4"/>
        <v>0</v>
      </c>
    </row>
    <row r="58" spans="1:6" ht="15" customHeight="1" x14ac:dyDescent="0.3">
      <c r="A58" s="9" t="s">
        <v>68</v>
      </c>
      <c r="B58" s="10">
        <v>285</v>
      </c>
      <c r="C58" s="10">
        <v>11</v>
      </c>
      <c r="D58" s="10">
        <v>274</v>
      </c>
      <c r="E58" s="10">
        <v>0</v>
      </c>
      <c r="F58" s="10">
        <f t="shared" si="4"/>
        <v>0</v>
      </c>
    </row>
    <row r="59" spans="1:6" ht="15" customHeight="1" x14ac:dyDescent="0.3">
      <c r="A59" s="9" t="s">
        <v>69</v>
      </c>
      <c r="B59" s="10">
        <v>115</v>
      </c>
      <c r="C59" s="10">
        <v>2</v>
      </c>
      <c r="D59" s="10">
        <v>88</v>
      </c>
      <c r="E59" s="10">
        <v>25</v>
      </c>
      <c r="F59" s="10">
        <f t="shared" si="4"/>
        <v>0</v>
      </c>
    </row>
    <row r="60" spans="1:6" ht="15" customHeight="1" x14ac:dyDescent="0.3">
      <c r="A60" s="9" t="s">
        <v>70</v>
      </c>
      <c r="B60" s="10">
        <v>59</v>
      </c>
      <c r="C60" s="10">
        <v>2</v>
      </c>
      <c r="D60" s="10">
        <v>57</v>
      </c>
      <c r="E60" s="10">
        <v>0</v>
      </c>
      <c r="F60" s="10">
        <f t="shared" si="4"/>
        <v>0</v>
      </c>
    </row>
    <row r="61" spans="1:6" ht="15" customHeight="1" x14ac:dyDescent="0.3">
      <c r="A61" s="9" t="s">
        <v>71</v>
      </c>
      <c r="B61" s="10">
        <v>45</v>
      </c>
      <c r="C61" s="10">
        <v>0</v>
      </c>
      <c r="D61" s="10">
        <v>43</v>
      </c>
      <c r="E61" s="10">
        <v>2</v>
      </c>
      <c r="F61" s="10">
        <f t="shared" si="4"/>
        <v>0</v>
      </c>
    </row>
    <row r="62" spans="1:6" ht="15" customHeight="1" x14ac:dyDescent="0.3">
      <c r="A62" s="9" t="s">
        <v>72</v>
      </c>
      <c r="B62" s="10">
        <v>9388</v>
      </c>
      <c r="C62" s="10">
        <v>224</v>
      </c>
      <c r="D62" s="10">
        <v>8881</v>
      </c>
      <c r="E62" s="10">
        <v>283</v>
      </c>
      <c r="F62" s="10">
        <f t="shared" si="4"/>
        <v>0</v>
      </c>
    </row>
    <row r="63" spans="1:6" ht="15" customHeight="1" x14ac:dyDescent="0.3">
      <c r="A63" s="9" t="s">
        <v>73</v>
      </c>
      <c r="B63" s="10">
        <v>262</v>
      </c>
      <c r="C63" s="10">
        <v>3</v>
      </c>
      <c r="D63" s="10">
        <v>253</v>
      </c>
      <c r="E63" s="10">
        <v>6</v>
      </c>
      <c r="F63" s="10">
        <f t="shared" si="4"/>
        <v>0</v>
      </c>
    </row>
    <row r="64" spans="1:6" ht="15" customHeight="1" x14ac:dyDescent="0.3">
      <c r="A64" s="9" t="s">
        <v>74</v>
      </c>
      <c r="B64" s="10">
        <v>1582</v>
      </c>
      <c r="C64" s="10">
        <v>1</v>
      </c>
      <c r="D64" s="10">
        <v>1564</v>
      </c>
      <c r="E64" s="10">
        <v>17</v>
      </c>
      <c r="F64" s="10">
        <f t="shared" si="4"/>
        <v>0</v>
      </c>
    </row>
    <row r="65" spans="1:6" ht="15" customHeight="1" x14ac:dyDescent="0.3">
      <c r="A65" s="9" t="s">
        <v>75</v>
      </c>
      <c r="B65" s="10">
        <v>2021</v>
      </c>
      <c r="C65" s="10">
        <v>0</v>
      </c>
      <c r="D65" s="10">
        <v>2021</v>
      </c>
      <c r="E65" s="10">
        <v>0</v>
      </c>
      <c r="F65" s="10">
        <f t="shared" si="4"/>
        <v>0</v>
      </c>
    </row>
    <row r="66" spans="1:6" ht="15" customHeight="1" x14ac:dyDescent="0.3">
      <c r="A66" s="9" t="s">
        <v>76</v>
      </c>
      <c r="B66" s="10">
        <v>4842</v>
      </c>
      <c r="C66" s="10">
        <v>219</v>
      </c>
      <c r="D66" s="10">
        <v>4368</v>
      </c>
      <c r="E66" s="10">
        <v>255</v>
      </c>
      <c r="F66" s="10">
        <f t="shared" si="4"/>
        <v>0</v>
      </c>
    </row>
    <row r="67" spans="1:6" ht="15" customHeight="1" x14ac:dyDescent="0.3">
      <c r="A67" s="9" t="s">
        <v>77</v>
      </c>
      <c r="B67" s="10">
        <v>17</v>
      </c>
      <c r="C67" s="10">
        <v>0</v>
      </c>
      <c r="D67" s="10">
        <v>13</v>
      </c>
      <c r="E67" s="10">
        <v>4</v>
      </c>
      <c r="F67" s="10">
        <f t="shared" si="4"/>
        <v>0</v>
      </c>
    </row>
    <row r="68" spans="1:6" ht="15" customHeight="1" x14ac:dyDescent="0.3">
      <c r="A68" s="9" t="s">
        <v>78</v>
      </c>
      <c r="B68" s="10">
        <v>1</v>
      </c>
      <c r="C68" s="10">
        <v>0</v>
      </c>
      <c r="D68" s="10">
        <v>1</v>
      </c>
      <c r="E68" s="10">
        <v>0</v>
      </c>
      <c r="F68" s="10">
        <f t="shared" si="4"/>
        <v>0</v>
      </c>
    </row>
    <row r="69" spans="1:6" ht="15" customHeight="1" x14ac:dyDescent="0.3">
      <c r="A69" s="9" t="s">
        <v>79</v>
      </c>
      <c r="B69" s="10">
        <v>663</v>
      </c>
      <c r="C69" s="10">
        <v>1</v>
      </c>
      <c r="D69" s="10">
        <v>661</v>
      </c>
      <c r="E69" s="10">
        <v>1</v>
      </c>
      <c r="F69" s="10">
        <f t="shared" si="4"/>
        <v>0</v>
      </c>
    </row>
    <row r="70" spans="1:6" ht="15" customHeight="1" x14ac:dyDescent="0.3">
      <c r="A70" s="9" t="s">
        <v>80</v>
      </c>
      <c r="B70" s="10">
        <v>488</v>
      </c>
      <c r="C70" s="10">
        <v>21</v>
      </c>
      <c r="D70" s="10">
        <v>457</v>
      </c>
      <c r="E70" s="10">
        <v>10</v>
      </c>
      <c r="F70" s="10">
        <f t="shared" si="4"/>
        <v>0</v>
      </c>
    </row>
    <row r="71" spans="1:6" ht="15" customHeight="1" x14ac:dyDescent="0.3">
      <c r="A71" s="9" t="s">
        <v>81</v>
      </c>
      <c r="B71" s="10">
        <v>109</v>
      </c>
      <c r="C71" s="10">
        <v>7</v>
      </c>
      <c r="D71" s="10">
        <v>99</v>
      </c>
      <c r="E71" s="10">
        <v>3</v>
      </c>
      <c r="F71" s="10">
        <f t="shared" si="4"/>
        <v>0</v>
      </c>
    </row>
    <row r="72" spans="1:6" ht="15" customHeight="1" x14ac:dyDescent="0.3">
      <c r="A72" s="9" t="s">
        <v>82</v>
      </c>
      <c r="B72" s="10">
        <v>54</v>
      </c>
      <c r="C72" s="10">
        <v>2</v>
      </c>
      <c r="D72" s="10">
        <v>52</v>
      </c>
      <c r="E72" s="10">
        <v>0</v>
      </c>
      <c r="F72" s="10">
        <f t="shared" si="4"/>
        <v>0</v>
      </c>
    </row>
    <row r="73" spans="1:6" ht="15" customHeight="1" x14ac:dyDescent="0.3">
      <c r="A73" s="2" t="s">
        <v>83</v>
      </c>
      <c r="B73" s="12">
        <v>93</v>
      </c>
      <c r="C73" s="12">
        <v>3</v>
      </c>
      <c r="D73" s="12">
        <v>85</v>
      </c>
      <c r="E73" s="12">
        <v>5</v>
      </c>
      <c r="F73" s="12">
        <f t="shared" si="4"/>
        <v>0</v>
      </c>
    </row>
    <row r="74" spans="1:6" ht="15" customHeight="1" x14ac:dyDescent="0.3">
      <c r="A74" s="7" t="s">
        <v>30</v>
      </c>
      <c r="B74" s="8"/>
      <c r="C74" s="8"/>
      <c r="D74" s="8"/>
      <c r="E74" s="8"/>
      <c r="F74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2"/>
  <sheetViews>
    <sheetView showGridLines="0" workbookViewId="0"/>
  </sheetViews>
  <sheetFormatPr defaultColWidth="8.77734375" defaultRowHeight="14.4" customHeight="1" x14ac:dyDescent="0.3"/>
  <cols>
    <col min="1" max="1" width="30" style="16" customWidth="1"/>
    <col min="2" max="256" width="8.88671875" style="16" customWidth="1"/>
  </cols>
  <sheetData>
    <row r="1" spans="1:6" ht="15" customHeight="1" x14ac:dyDescent="0.3">
      <c r="A1" s="2" t="s">
        <v>86</v>
      </c>
      <c r="B1" s="3"/>
      <c r="C1" s="3"/>
      <c r="D1" s="3"/>
      <c r="E1" s="3"/>
      <c r="F1" s="3"/>
    </row>
    <row r="2" spans="1:6" ht="15" customHeight="1" x14ac:dyDescent="0.3">
      <c r="A2" s="4" t="s">
        <v>87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7</v>
      </c>
      <c r="B3" s="8">
        <f t="shared" ref="B3:B11" si="0">SUM(C3:F3)</f>
        <v>43345</v>
      </c>
      <c r="C3" s="8">
        <f>C4+C9</f>
        <v>2295</v>
      </c>
      <c r="D3" s="8">
        <f>D4+D9</f>
        <v>38896</v>
      </c>
      <c r="E3" s="8">
        <f>E4+E9</f>
        <v>2118</v>
      </c>
      <c r="F3" s="8">
        <f>F4+F9</f>
        <v>36</v>
      </c>
    </row>
    <row r="4" spans="1:6" ht="15" customHeight="1" x14ac:dyDescent="0.3">
      <c r="A4" s="9" t="s">
        <v>88</v>
      </c>
      <c r="B4" s="10">
        <f t="shared" si="0"/>
        <v>20082</v>
      </c>
      <c r="C4" s="10">
        <f>SUM(C5:C8)</f>
        <v>1595</v>
      </c>
      <c r="D4" s="10">
        <f>SUM(D5:D8)</f>
        <v>17171</v>
      </c>
      <c r="E4" s="10">
        <f>SUM(E5:E8)</f>
        <v>1286</v>
      </c>
      <c r="F4" s="10">
        <f>SUM(F5:F8)</f>
        <v>30</v>
      </c>
    </row>
    <row r="5" spans="1:6" ht="15" customHeight="1" x14ac:dyDescent="0.3">
      <c r="A5" s="9" t="s">
        <v>89</v>
      </c>
      <c r="B5" s="10">
        <f t="shared" si="0"/>
        <v>16752</v>
      </c>
      <c r="C5" s="10">
        <v>1278</v>
      </c>
      <c r="D5" s="10">
        <v>14378</v>
      </c>
      <c r="E5" s="10">
        <v>1066</v>
      </c>
      <c r="F5" s="10">
        <v>30</v>
      </c>
    </row>
    <row r="6" spans="1:6" ht="15" customHeight="1" x14ac:dyDescent="0.3">
      <c r="A6" s="9" t="s">
        <v>90</v>
      </c>
      <c r="B6" s="10">
        <f t="shared" si="0"/>
        <v>2405</v>
      </c>
      <c r="C6" s="10">
        <v>286</v>
      </c>
      <c r="D6" s="10">
        <v>1968</v>
      </c>
      <c r="E6" s="10">
        <v>151</v>
      </c>
      <c r="F6" s="10">
        <v>0</v>
      </c>
    </row>
    <row r="7" spans="1:6" ht="15" customHeight="1" x14ac:dyDescent="0.3">
      <c r="A7" s="9" t="s">
        <v>91</v>
      </c>
      <c r="B7" s="10">
        <f t="shared" si="0"/>
        <v>237</v>
      </c>
      <c r="C7" s="10">
        <v>18</v>
      </c>
      <c r="D7" s="10">
        <v>212</v>
      </c>
      <c r="E7" s="10">
        <v>7</v>
      </c>
      <c r="F7" s="10">
        <v>0</v>
      </c>
    </row>
    <row r="8" spans="1:6" ht="15" customHeight="1" x14ac:dyDescent="0.3">
      <c r="A8" s="9" t="s">
        <v>92</v>
      </c>
      <c r="B8" s="10">
        <f t="shared" si="0"/>
        <v>688</v>
      </c>
      <c r="C8" s="10">
        <v>13</v>
      </c>
      <c r="D8" s="10">
        <v>613</v>
      </c>
      <c r="E8" s="10">
        <v>62</v>
      </c>
      <c r="F8" s="10">
        <v>0</v>
      </c>
    </row>
    <row r="9" spans="1:6" ht="15" customHeight="1" x14ac:dyDescent="0.3">
      <c r="A9" s="9" t="s">
        <v>93</v>
      </c>
      <c r="B9" s="10">
        <f t="shared" si="0"/>
        <v>23263</v>
      </c>
      <c r="C9" s="10">
        <f>C10+C11</f>
        <v>700</v>
      </c>
      <c r="D9" s="10">
        <f>D10+D11</f>
        <v>21725</v>
      </c>
      <c r="E9" s="10">
        <f>E10+E11</f>
        <v>832</v>
      </c>
      <c r="F9" s="10">
        <f>F10+F11</f>
        <v>6</v>
      </c>
    </row>
    <row r="10" spans="1:6" ht="15" customHeight="1" x14ac:dyDescent="0.3">
      <c r="A10" s="9" t="s">
        <v>94</v>
      </c>
      <c r="B10" s="10">
        <f t="shared" si="0"/>
        <v>2188</v>
      </c>
      <c r="C10" s="10">
        <v>67</v>
      </c>
      <c r="D10" s="10">
        <v>2056</v>
      </c>
      <c r="E10" s="10">
        <v>59</v>
      </c>
      <c r="F10" s="10">
        <v>6</v>
      </c>
    </row>
    <row r="11" spans="1:6" ht="15" customHeight="1" x14ac:dyDescent="0.3">
      <c r="A11" s="9" t="s">
        <v>95</v>
      </c>
      <c r="B11" s="10">
        <f t="shared" si="0"/>
        <v>21075</v>
      </c>
      <c r="C11" s="10">
        <v>633</v>
      </c>
      <c r="D11" s="10">
        <v>19669</v>
      </c>
      <c r="E11" s="10">
        <v>773</v>
      </c>
      <c r="F11" s="10">
        <v>0</v>
      </c>
    </row>
    <row r="12" spans="1:6" ht="15" customHeight="1" x14ac:dyDescent="0.3">
      <c r="A12" s="11"/>
      <c r="B12" s="10"/>
      <c r="C12" s="10"/>
      <c r="D12" s="10"/>
      <c r="E12" s="10"/>
      <c r="F12" s="10"/>
    </row>
    <row r="13" spans="1:6" ht="15" customHeight="1" x14ac:dyDescent="0.3">
      <c r="A13" s="9" t="s">
        <v>96</v>
      </c>
      <c r="B13" s="10">
        <f t="shared" ref="B13:F21" si="1">B3-B23</f>
        <v>22802</v>
      </c>
      <c r="C13" s="10">
        <f t="shared" si="1"/>
        <v>1282</v>
      </c>
      <c r="D13" s="10">
        <f t="shared" si="1"/>
        <v>20302</v>
      </c>
      <c r="E13" s="10">
        <f t="shared" si="1"/>
        <v>1200</v>
      </c>
      <c r="F13" s="10">
        <f t="shared" si="1"/>
        <v>18</v>
      </c>
    </row>
    <row r="14" spans="1:6" ht="15" customHeight="1" x14ac:dyDescent="0.3">
      <c r="A14" s="9" t="s">
        <v>88</v>
      </c>
      <c r="B14" s="10">
        <f t="shared" si="1"/>
        <v>10364</v>
      </c>
      <c r="C14" s="10">
        <f t="shared" si="1"/>
        <v>829</v>
      </c>
      <c r="D14" s="10">
        <f t="shared" si="1"/>
        <v>8866</v>
      </c>
      <c r="E14" s="10">
        <f t="shared" si="1"/>
        <v>653</v>
      </c>
      <c r="F14" s="10">
        <f t="shared" si="1"/>
        <v>16</v>
      </c>
    </row>
    <row r="15" spans="1:6" ht="15" customHeight="1" x14ac:dyDescent="0.3">
      <c r="A15" s="9" t="s">
        <v>89</v>
      </c>
      <c r="B15" s="10">
        <f t="shared" si="1"/>
        <v>8541</v>
      </c>
      <c r="C15" s="10">
        <f t="shared" si="1"/>
        <v>665</v>
      </c>
      <c r="D15" s="10">
        <f t="shared" si="1"/>
        <v>7321</v>
      </c>
      <c r="E15" s="10">
        <f t="shared" si="1"/>
        <v>539</v>
      </c>
      <c r="F15" s="10">
        <f t="shared" si="1"/>
        <v>16</v>
      </c>
    </row>
    <row r="16" spans="1:6" ht="15" customHeight="1" x14ac:dyDescent="0.3">
      <c r="A16" s="9" t="s">
        <v>90</v>
      </c>
      <c r="B16" s="10">
        <f t="shared" si="1"/>
        <v>1334</v>
      </c>
      <c r="C16" s="10">
        <f t="shared" si="1"/>
        <v>151</v>
      </c>
      <c r="D16" s="10">
        <f t="shared" si="1"/>
        <v>1102</v>
      </c>
      <c r="E16" s="10">
        <f t="shared" si="1"/>
        <v>81</v>
      </c>
      <c r="F16" s="10">
        <f t="shared" si="1"/>
        <v>0</v>
      </c>
    </row>
    <row r="17" spans="1:6" ht="15" customHeight="1" x14ac:dyDescent="0.3">
      <c r="A17" s="9" t="s">
        <v>91</v>
      </c>
      <c r="B17" s="10">
        <f t="shared" si="1"/>
        <v>114</v>
      </c>
      <c r="C17" s="10">
        <f t="shared" si="1"/>
        <v>5</v>
      </c>
      <c r="D17" s="10">
        <f t="shared" si="1"/>
        <v>107</v>
      </c>
      <c r="E17" s="10">
        <f t="shared" si="1"/>
        <v>2</v>
      </c>
      <c r="F17" s="10">
        <f t="shared" si="1"/>
        <v>0</v>
      </c>
    </row>
    <row r="18" spans="1:6" ht="15" customHeight="1" x14ac:dyDescent="0.3">
      <c r="A18" s="9" t="s">
        <v>92</v>
      </c>
      <c r="B18" s="10">
        <f t="shared" si="1"/>
        <v>375</v>
      </c>
      <c r="C18" s="10">
        <f t="shared" si="1"/>
        <v>8</v>
      </c>
      <c r="D18" s="10">
        <f t="shared" si="1"/>
        <v>336</v>
      </c>
      <c r="E18" s="10">
        <f t="shared" si="1"/>
        <v>31</v>
      </c>
      <c r="F18" s="10">
        <f t="shared" si="1"/>
        <v>0</v>
      </c>
    </row>
    <row r="19" spans="1:6" ht="15" customHeight="1" x14ac:dyDescent="0.3">
      <c r="A19" s="9" t="s">
        <v>93</v>
      </c>
      <c r="B19" s="10">
        <f t="shared" si="1"/>
        <v>12438</v>
      </c>
      <c r="C19" s="10">
        <f t="shared" si="1"/>
        <v>453</v>
      </c>
      <c r="D19" s="10">
        <f t="shared" si="1"/>
        <v>11436</v>
      </c>
      <c r="E19" s="10">
        <f t="shared" si="1"/>
        <v>547</v>
      </c>
      <c r="F19" s="10">
        <f t="shared" si="1"/>
        <v>2</v>
      </c>
    </row>
    <row r="20" spans="1:6" ht="15" customHeight="1" x14ac:dyDescent="0.3">
      <c r="A20" s="9" t="s">
        <v>94</v>
      </c>
      <c r="B20" s="10">
        <f t="shared" si="1"/>
        <v>992</v>
      </c>
      <c r="C20" s="10">
        <f t="shared" si="1"/>
        <v>36</v>
      </c>
      <c r="D20" s="10">
        <f t="shared" si="1"/>
        <v>929</v>
      </c>
      <c r="E20" s="10">
        <f t="shared" si="1"/>
        <v>25</v>
      </c>
      <c r="F20" s="10">
        <f t="shared" si="1"/>
        <v>2</v>
      </c>
    </row>
    <row r="21" spans="1:6" ht="15" customHeight="1" x14ac:dyDescent="0.3">
      <c r="A21" s="9" t="s">
        <v>95</v>
      </c>
      <c r="B21" s="10">
        <f t="shared" si="1"/>
        <v>11446</v>
      </c>
      <c r="C21" s="10">
        <f t="shared" si="1"/>
        <v>417</v>
      </c>
      <c r="D21" s="10">
        <f t="shared" si="1"/>
        <v>10507</v>
      </c>
      <c r="E21" s="10">
        <f t="shared" si="1"/>
        <v>522</v>
      </c>
      <c r="F21" s="10">
        <f t="shared" si="1"/>
        <v>0</v>
      </c>
    </row>
    <row r="22" spans="1:6" ht="15" customHeight="1" x14ac:dyDescent="0.3">
      <c r="A22" s="11"/>
      <c r="B22" s="10"/>
      <c r="C22" s="10"/>
      <c r="D22" s="10"/>
      <c r="E22" s="10"/>
      <c r="F22" s="10"/>
    </row>
    <row r="23" spans="1:6" ht="15" customHeight="1" x14ac:dyDescent="0.3">
      <c r="A23" s="9" t="s">
        <v>85</v>
      </c>
      <c r="B23" s="10">
        <f t="shared" ref="B23:B31" si="2">SUM(C23:F23)</f>
        <v>20543</v>
      </c>
      <c r="C23" s="10">
        <f>C24+C29</f>
        <v>1013</v>
      </c>
      <c r="D23" s="10">
        <f>D24+D29</f>
        <v>18594</v>
      </c>
      <c r="E23" s="10">
        <f>E24+E29</f>
        <v>918</v>
      </c>
      <c r="F23" s="10">
        <f>F24+F29</f>
        <v>18</v>
      </c>
    </row>
    <row r="24" spans="1:6" ht="15" customHeight="1" x14ac:dyDescent="0.3">
      <c r="A24" s="9" t="s">
        <v>88</v>
      </c>
      <c r="B24" s="10">
        <f t="shared" si="2"/>
        <v>9718</v>
      </c>
      <c r="C24" s="10">
        <f>SUM(C25:C28)</f>
        <v>766</v>
      </c>
      <c r="D24" s="10">
        <f>SUM(D25:D28)</f>
        <v>8305</v>
      </c>
      <c r="E24" s="10">
        <f>SUM(E25:E28)</f>
        <v>633</v>
      </c>
      <c r="F24" s="10">
        <f>SUM(F25:F28)</f>
        <v>14</v>
      </c>
    </row>
    <row r="25" spans="1:6" ht="15" customHeight="1" x14ac:dyDescent="0.3">
      <c r="A25" s="9" t="s">
        <v>89</v>
      </c>
      <c r="B25" s="10">
        <f t="shared" si="2"/>
        <v>8211</v>
      </c>
      <c r="C25" s="10">
        <v>613</v>
      </c>
      <c r="D25" s="10">
        <v>7057</v>
      </c>
      <c r="E25" s="10">
        <v>527</v>
      </c>
      <c r="F25" s="10">
        <v>14</v>
      </c>
    </row>
    <row r="26" spans="1:6" ht="15" customHeight="1" x14ac:dyDescent="0.3">
      <c r="A26" s="9" t="s">
        <v>90</v>
      </c>
      <c r="B26" s="10">
        <f t="shared" si="2"/>
        <v>1071</v>
      </c>
      <c r="C26" s="10">
        <v>135</v>
      </c>
      <c r="D26" s="10">
        <v>866</v>
      </c>
      <c r="E26" s="10">
        <v>70</v>
      </c>
      <c r="F26" s="10">
        <v>0</v>
      </c>
    </row>
    <row r="27" spans="1:6" ht="15" customHeight="1" x14ac:dyDescent="0.3">
      <c r="A27" s="9" t="s">
        <v>91</v>
      </c>
      <c r="B27" s="10">
        <f t="shared" si="2"/>
        <v>123</v>
      </c>
      <c r="C27" s="10">
        <v>13</v>
      </c>
      <c r="D27" s="10">
        <v>105</v>
      </c>
      <c r="E27" s="10">
        <v>5</v>
      </c>
      <c r="F27" s="10">
        <v>0</v>
      </c>
    </row>
    <row r="28" spans="1:6" ht="15" customHeight="1" x14ac:dyDescent="0.3">
      <c r="A28" s="9" t="s">
        <v>92</v>
      </c>
      <c r="B28" s="10">
        <f t="shared" si="2"/>
        <v>313</v>
      </c>
      <c r="C28" s="10">
        <v>5</v>
      </c>
      <c r="D28" s="10">
        <v>277</v>
      </c>
      <c r="E28" s="10">
        <v>31</v>
      </c>
      <c r="F28" s="10">
        <v>0</v>
      </c>
    </row>
    <row r="29" spans="1:6" ht="15" customHeight="1" x14ac:dyDescent="0.3">
      <c r="A29" s="9" t="s">
        <v>93</v>
      </c>
      <c r="B29" s="10">
        <f t="shared" si="2"/>
        <v>10825</v>
      </c>
      <c r="C29" s="10">
        <f>C30+C31</f>
        <v>247</v>
      </c>
      <c r="D29" s="10">
        <f>D30+D31</f>
        <v>10289</v>
      </c>
      <c r="E29" s="10">
        <f>E30+E31</f>
        <v>285</v>
      </c>
      <c r="F29" s="10">
        <f>F30+F31</f>
        <v>4</v>
      </c>
    </row>
    <row r="30" spans="1:6" ht="15" customHeight="1" x14ac:dyDescent="0.3">
      <c r="A30" s="9" t="s">
        <v>94</v>
      </c>
      <c r="B30" s="10">
        <f t="shared" si="2"/>
        <v>1196</v>
      </c>
      <c r="C30" s="10">
        <v>31</v>
      </c>
      <c r="D30" s="10">
        <v>1127</v>
      </c>
      <c r="E30" s="10">
        <v>34</v>
      </c>
      <c r="F30" s="10">
        <v>4</v>
      </c>
    </row>
    <row r="31" spans="1:6" ht="15" customHeight="1" x14ac:dyDescent="0.3">
      <c r="A31" s="2" t="s">
        <v>95</v>
      </c>
      <c r="B31" s="12">
        <f t="shared" si="2"/>
        <v>9629</v>
      </c>
      <c r="C31" s="12">
        <v>216</v>
      </c>
      <c r="D31" s="12">
        <v>9162</v>
      </c>
      <c r="E31" s="12">
        <v>251</v>
      </c>
      <c r="F31" s="12">
        <v>0</v>
      </c>
    </row>
    <row r="32" spans="1:6" ht="15" customHeight="1" x14ac:dyDescent="0.3">
      <c r="A32" s="7" t="s">
        <v>30</v>
      </c>
      <c r="B32" s="8"/>
      <c r="C32" s="8"/>
      <c r="D32" s="8"/>
      <c r="E32" s="8"/>
      <c r="F32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8"/>
  <sheetViews>
    <sheetView showGridLines="0" workbookViewId="0"/>
  </sheetViews>
  <sheetFormatPr defaultColWidth="8.77734375" defaultRowHeight="14.4" customHeight="1" x14ac:dyDescent="0.3"/>
  <cols>
    <col min="1" max="1" width="26.21875" style="17" customWidth="1"/>
    <col min="2" max="256" width="8.88671875" style="17" customWidth="1"/>
  </cols>
  <sheetData>
    <row r="1" spans="1:6" ht="15" customHeight="1" x14ac:dyDescent="0.3">
      <c r="A1" s="2" t="s">
        <v>97</v>
      </c>
      <c r="B1" s="3"/>
      <c r="C1" s="3"/>
      <c r="D1" s="3"/>
      <c r="E1" s="3"/>
      <c r="F1" s="3"/>
    </row>
    <row r="2" spans="1:6" ht="15" customHeight="1" x14ac:dyDescent="0.3">
      <c r="A2" s="4" t="s">
        <v>98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99</v>
      </c>
      <c r="B3" s="8">
        <f t="shared" ref="B3:B13" si="0">SUM(C3:F3)</f>
        <v>43345</v>
      </c>
      <c r="C3" s="8">
        <f>C4+C5</f>
        <v>2295</v>
      </c>
      <c r="D3" s="8">
        <f>D4+D5</f>
        <v>38896</v>
      </c>
      <c r="E3" s="8">
        <f>E4+E5</f>
        <v>2118</v>
      </c>
      <c r="F3" s="8">
        <f>F4+F5</f>
        <v>36</v>
      </c>
    </row>
    <row r="4" spans="1:6" ht="15" customHeight="1" x14ac:dyDescent="0.3">
      <c r="A4" s="9" t="s">
        <v>100</v>
      </c>
      <c r="B4" s="10">
        <f t="shared" si="0"/>
        <v>16752</v>
      </c>
      <c r="C4" s="10">
        <v>1278</v>
      </c>
      <c r="D4" s="10">
        <v>14378</v>
      </c>
      <c r="E4" s="10">
        <v>1066</v>
      </c>
      <c r="F4" s="10">
        <v>30</v>
      </c>
    </row>
    <row r="5" spans="1:6" ht="15" customHeight="1" x14ac:dyDescent="0.3">
      <c r="A5" s="9" t="s">
        <v>101</v>
      </c>
      <c r="B5" s="10">
        <f t="shared" si="0"/>
        <v>26593</v>
      </c>
      <c r="C5" s="10">
        <f>SUM(C6:C13)</f>
        <v>1017</v>
      </c>
      <c r="D5" s="10">
        <f>SUM(D6:D13)</f>
        <v>24518</v>
      </c>
      <c r="E5" s="10">
        <f>SUM(E6:E13)</f>
        <v>1052</v>
      </c>
      <c r="F5" s="10">
        <f>SUM(F6:F13)</f>
        <v>6</v>
      </c>
    </row>
    <row r="6" spans="1:6" ht="15" customHeight="1" x14ac:dyDescent="0.3">
      <c r="A6" s="9" t="s">
        <v>102</v>
      </c>
      <c r="B6" s="10">
        <f t="shared" si="0"/>
        <v>12955</v>
      </c>
      <c r="C6" s="10">
        <v>548</v>
      </c>
      <c r="D6" s="10">
        <v>11817</v>
      </c>
      <c r="E6" s="10">
        <v>589</v>
      </c>
      <c r="F6" s="10">
        <v>1</v>
      </c>
    </row>
    <row r="7" spans="1:6" ht="15" customHeight="1" x14ac:dyDescent="0.3">
      <c r="A7" s="9" t="s">
        <v>103</v>
      </c>
      <c r="B7" s="10">
        <f t="shared" si="0"/>
        <v>6438</v>
      </c>
      <c r="C7" s="10">
        <v>192</v>
      </c>
      <c r="D7" s="10">
        <v>6065</v>
      </c>
      <c r="E7" s="10">
        <v>180</v>
      </c>
      <c r="F7" s="10">
        <v>1</v>
      </c>
    </row>
    <row r="8" spans="1:6" ht="15" customHeight="1" x14ac:dyDescent="0.3">
      <c r="A8" s="9" t="s">
        <v>104</v>
      </c>
      <c r="B8" s="10">
        <f t="shared" si="0"/>
        <v>2591</v>
      </c>
      <c r="C8" s="10">
        <v>102</v>
      </c>
      <c r="D8" s="10">
        <v>2393</v>
      </c>
      <c r="E8" s="10">
        <v>96</v>
      </c>
      <c r="F8" s="10">
        <v>0</v>
      </c>
    </row>
    <row r="9" spans="1:6" ht="15" customHeight="1" x14ac:dyDescent="0.3">
      <c r="A9" s="9" t="s">
        <v>105</v>
      </c>
      <c r="B9" s="10">
        <f t="shared" si="0"/>
        <v>2491</v>
      </c>
      <c r="C9" s="10">
        <v>89</v>
      </c>
      <c r="D9" s="10">
        <v>2296</v>
      </c>
      <c r="E9" s="10">
        <v>105</v>
      </c>
      <c r="F9" s="10">
        <v>1</v>
      </c>
    </row>
    <row r="10" spans="1:6" ht="15" customHeight="1" x14ac:dyDescent="0.3">
      <c r="A10" s="9" t="s">
        <v>106</v>
      </c>
      <c r="B10" s="10">
        <f t="shared" si="0"/>
        <v>996</v>
      </c>
      <c r="C10" s="10">
        <v>45</v>
      </c>
      <c r="D10" s="10">
        <v>929</v>
      </c>
      <c r="E10" s="10">
        <v>21</v>
      </c>
      <c r="F10" s="10">
        <v>1</v>
      </c>
    </row>
    <row r="11" spans="1:6" ht="15" customHeight="1" x14ac:dyDescent="0.3">
      <c r="A11" s="9" t="s">
        <v>107</v>
      </c>
      <c r="B11" s="10">
        <f t="shared" si="0"/>
        <v>604</v>
      </c>
      <c r="C11" s="10">
        <v>25</v>
      </c>
      <c r="D11" s="10">
        <v>565</v>
      </c>
      <c r="E11" s="10">
        <v>13</v>
      </c>
      <c r="F11" s="10">
        <v>1</v>
      </c>
    </row>
    <row r="12" spans="1:6" ht="15" customHeight="1" x14ac:dyDescent="0.3">
      <c r="A12" s="9" t="s">
        <v>108</v>
      </c>
      <c r="B12" s="10">
        <f t="shared" si="0"/>
        <v>274</v>
      </c>
      <c r="C12" s="10">
        <v>13</v>
      </c>
      <c r="D12" s="10">
        <v>250</v>
      </c>
      <c r="E12" s="10">
        <v>10</v>
      </c>
      <c r="F12" s="10">
        <v>1</v>
      </c>
    </row>
    <row r="13" spans="1:6" ht="15" customHeight="1" x14ac:dyDescent="0.3">
      <c r="A13" s="9" t="s">
        <v>109</v>
      </c>
      <c r="B13" s="10">
        <f t="shared" si="0"/>
        <v>244</v>
      </c>
      <c r="C13" s="10">
        <v>3</v>
      </c>
      <c r="D13" s="10">
        <v>203</v>
      </c>
      <c r="E13" s="10">
        <v>38</v>
      </c>
      <c r="F13" s="10">
        <v>0</v>
      </c>
    </row>
    <row r="14" spans="1:6" ht="15" customHeight="1" x14ac:dyDescent="0.3">
      <c r="A14" s="11"/>
      <c r="B14" s="10"/>
      <c r="C14" s="10"/>
      <c r="D14" s="10"/>
      <c r="E14" s="10"/>
      <c r="F14" s="10"/>
    </row>
    <row r="15" spans="1:6" ht="15" customHeight="1" x14ac:dyDescent="0.3">
      <c r="A15" s="9" t="s">
        <v>84</v>
      </c>
      <c r="B15" s="10">
        <f t="shared" ref="B15:F25" si="1">B3-B27</f>
        <v>22802</v>
      </c>
      <c r="C15" s="10">
        <f t="shared" si="1"/>
        <v>1282</v>
      </c>
      <c r="D15" s="10">
        <f t="shared" si="1"/>
        <v>20302</v>
      </c>
      <c r="E15" s="10">
        <f t="shared" si="1"/>
        <v>1200</v>
      </c>
      <c r="F15" s="10">
        <f t="shared" si="1"/>
        <v>18</v>
      </c>
    </row>
    <row r="16" spans="1:6" ht="15" customHeight="1" x14ac:dyDescent="0.3">
      <c r="A16" s="9" t="s">
        <v>100</v>
      </c>
      <c r="B16" s="10">
        <f t="shared" si="1"/>
        <v>8541</v>
      </c>
      <c r="C16" s="10">
        <f t="shared" si="1"/>
        <v>665</v>
      </c>
      <c r="D16" s="10">
        <f t="shared" si="1"/>
        <v>7321</v>
      </c>
      <c r="E16" s="10">
        <f t="shared" si="1"/>
        <v>539</v>
      </c>
      <c r="F16" s="10">
        <f t="shared" si="1"/>
        <v>16</v>
      </c>
    </row>
    <row r="17" spans="1:6" ht="15" customHeight="1" x14ac:dyDescent="0.3">
      <c r="A17" s="9" t="s">
        <v>101</v>
      </c>
      <c r="B17" s="10">
        <f t="shared" si="1"/>
        <v>14261</v>
      </c>
      <c r="C17" s="10">
        <f t="shared" si="1"/>
        <v>617</v>
      </c>
      <c r="D17" s="10">
        <f t="shared" si="1"/>
        <v>12981</v>
      </c>
      <c r="E17" s="10">
        <f t="shared" si="1"/>
        <v>661</v>
      </c>
      <c r="F17" s="10">
        <f t="shared" si="1"/>
        <v>2</v>
      </c>
    </row>
    <row r="18" spans="1:6" ht="15" customHeight="1" x14ac:dyDescent="0.3">
      <c r="A18" s="9" t="s">
        <v>102</v>
      </c>
      <c r="B18" s="10">
        <f t="shared" si="1"/>
        <v>6255</v>
      </c>
      <c r="C18" s="10">
        <f t="shared" si="1"/>
        <v>346</v>
      </c>
      <c r="D18" s="10">
        <f t="shared" si="1"/>
        <v>5528</v>
      </c>
      <c r="E18" s="10">
        <f t="shared" si="1"/>
        <v>380</v>
      </c>
      <c r="F18" s="10">
        <f t="shared" si="1"/>
        <v>1</v>
      </c>
    </row>
    <row r="19" spans="1:6" ht="15" customHeight="1" x14ac:dyDescent="0.3">
      <c r="A19" s="9" t="s">
        <v>103</v>
      </c>
      <c r="B19" s="10">
        <f t="shared" si="1"/>
        <v>3940</v>
      </c>
      <c r="C19" s="10">
        <f t="shared" si="1"/>
        <v>105</v>
      </c>
      <c r="D19" s="10">
        <f t="shared" si="1"/>
        <v>3723</v>
      </c>
      <c r="E19" s="10">
        <f t="shared" si="1"/>
        <v>112</v>
      </c>
      <c r="F19" s="10">
        <f t="shared" si="1"/>
        <v>0</v>
      </c>
    </row>
    <row r="20" spans="1:6" ht="15" customHeight="1" x14ac:dyDescent="0.3">
      <c r="A20" s="9" t="s">
        <v>104</v>
      </c>
      <c r="B20" s="10">
        <f t="shared" si="1"/>
        <v>1491</v>
      </c>
      <c r="C20" s="10">
        <f t="shared" si="1"/>
        <v>65</v>
      </c>
      <c r="D20" s="10">
        <f t="shared" si="1"/>
        <v>1367</v>
      </c>
      <c r="E20" s="10">
        <f t="shared" si="1"/>
        <v>59</v>
      </c>
      <c r="F20" s="10">
        <f t="shared" si="1"/>
        <v>0</v>
      </c>
    </row>
    <row r="21" spans="1:6" ht="15" customHeight="1" x14ac:dyDescent="0.3">
      <c r="A21" s="9" t="s">
        <v>105</v>
      </c>
      <c r="B21" s="10">
        <f t="shared" si="1"/>
        <v>1372</v>
      </c>
      <c r="C21" s="10">
        <f t="shared" si="1"/>
        <v>52</v>
      </c>
      <c r="D21" s="10">
        <f t="shared" si="1"/>
        <v>1262</v>
      </c>
      <c r="E21" s="10">
        <f t="shared" si="1"/>
        <v>58</v>
      </c>
      <c r="F21" s="10">
        <f t="shared" si="1"/>
        <v>0</v>
      </c>
    </row>
    <row r="22" spans="1:6" ht="15" customHeight="1" x14ac:dyDescent="0.3">
      <c r="A22" s="9" t="s">
        <v>106</v>
      </c>
      <c r="B22" s="10">
        <f t="shared" si="1"/>
        <v>544</v>
      </c>
      <c r="C22" s="10">
        <f t="shared" si="1"/>
        <v>26</v>
      </c>
      <c r="D22" s="10">
        <f t="shared" si="1"/>
        <v>501</v>
      </c>
      <c r="E22" s="10">
        <f t="shared" si="1"/>
        <v>16</v>
      </c>
      <c r="F22" s="10">
        <f t="shared" si="1"/>
        <v>1</v>
      </c>
    </row>
    <row r="23" spans="1:6" ht="15" customHeight="1" x14ac:dyDescent="0.3">
      <c r="A23" s="9" t="s">
        <v>107</v>
      </c>
      <c r="B23" s="10">
        <f t="shared" si="1"/>
        <v>365</v>
      </c>
      <c r="C23" s="10">
        <f t="shared" si="1"/>
        <v>15</v>
      </c>
      <c r="D23" s="10">
        <f t="shared" si="1"/>
        <v>341</v>
      </c>
      <c r="E23" s="10">
        <f t="shared" si="1"/>
        <v>9</v>
      </c>
      <c r="F23" s="10">
        <f t="shared" si="1"/>
        <v>0</v>
      </c>
    </row>
    <row r="24" spans="1:6" ht="15" customHeight="1" x14ac:dyDescent="0.3">
      <c r="A24" s="9" t="s">
        <v>108</v>
      </c>
      <c r="B24" s="10">
        <f t="shared" si="1"/>
        <v>168</v>
      </c>
      <c r="C24" s="10">
        <f t="shared" si="1"/>
        <v>8</v>
      </c>
      <c r="D24" s="10">
        <f t="shared" si="1"/>
        <v>155</v>
      </c>
      <c r="E24" s="10">
        <f t="shared" si="1"/>
        <v>5</v>
      </c>
      <c r="F24" s="10">
        <f t="shared" si="1"/>
        <v>0</v>
      </c>
    </row>
    <row r="25" spans="1:6" ht="15" customHeight="1" x14ac:dyDescent="0.3">
      <c r="A25" s="9" t="s">
        <v>109</v>
      </c>
      <c r="B25" s="10">
        <f t="shared" si="1"/>
        <v>126</v>
      </c>
      <c r="C25" s="10">
        <f t="shared" si="1"/>
        <v>0</v>
      </c>
      <c r="D25" s="10">
        <f t="shared" si="1"/>
        <v>104</v>
      </c>
      <c r="E25" s="10">
        <f t="shared" si="1"/>
        <v>22</v>
      </c>
      <c r="F25" s="10">
        <f t="shared" si="1"/>
        <v>0</v>
      </c>
    </row>
    <row r="26" spans="1:6" ht="15" customHeight="1" x14ac:dyDescent="0.3">
      <c r="A26" s="11"/>
      <c r="B26" s="10"/>
      <c r="C26" s="10"/>
      <c r="D26" s="10"/>
      <c r="E26" s="10"/>
      <c r="F26" s="10"/>
    </row>
    <row r="27" spans="1:6" ht="15" customHeight="1" x14ac:dyDescent="0.3">
      <c r="A27" s="9" t="s">
        <v>85</v>
      </c>
      <c r="B27" s="10">
        <f t="shared" ref="B27:B37" si="2">SUM(C27:F27)</f>
        <v>20543</v>
      </c>
      <c r="C27" s="10">
        <f>C28+C29</f>
        <v>1013</v>
      </c>
      <c r="D27" s="10">
        <f>D28+D29</f>
        <v>18594</v>
      </c>
      <c r="E27" s="10">
        <f>E28+E29</f>
        <v>918</v>
      </c>
      <c r="F27" s="10">
        <f>F28+F29</f>
        <v>18</v>
      </c>
    </row>
    <row r="28" spans="1:6" ht="15" customHeight="1" x14ac:dyDescent="0.3">
      <c r="A28" s="9" t="s">
        <v>100</v>
      </c>
      <c r="B28" s="10">
        <f t="shared" si="2"/>
        <v>8211</v>
      </c>
      <c r="C28" s="10">
        <v>613</v>
      </c>
      <c r="D28" s="10">
        <v>7057</v>
      </c>
      <c r="E28" s="10">
        <v>527</v>
      </c>
      <c r="F28" s="10">
        <v>14</v>
      </c>
    </row>
    <row r="29" spans="1:6" ht="15" customHeight="1" x14ac:dyDescent="0.3">
      <c r="A29" s="9" t="s">
        <v>101</v>
      </c>
      <c r="B29" s="10">
        <f t="shared" si="2"/>
        <v>12332</v>
      </c>
      <c r="C29" s="10">
        <f>SUM(C30:C37)</f>
        <v>400</v>
      </c>
      <c r="D29" s="10">
        <f>SUM(D30:D37)</f>
        <v>11537</v>
      </c>
      <c r="E29" s="10">
        <f>SUM(E30:E37)</f>
        <v>391</v>
      </c>
      <c r="F29" s="10">
        <f>SUM(F30:F37)</f>
        <v>4</v>
      </c>
    </row>
    <row r="30" spans="1:6" ht="15" customHeight="1" x14ac:dyDescent="0.3">
      <c r="A30" s="9" t="s">
        <v>102</v>
      </c>
      <c r="B30" s="10">
        <f t="shared" si="2"/>
        <v>6700</v>
      </c>
      <c r="C30" s="10">
        <v>202</v>
      </c>
      <c r="D30" s="10">
        <v>6289</v>
      </c>
      <c r="E30" s="10">
        <v>209</v>
      </c>
      <c r="F30" s="10">
        <v>0</v>
      </c>
    </row>
    <row r="31" spans="1:6" ht="15" customHeight="1" x14ac:dyDescent="0.3">
      <c r="A31" s="9" t="s">
        <v>103</v>
      </c>
      <c r="B31" s="10">
        <f t="shared" si="2"/>
        <v>2498</v>
      </c>
      <c r="C31" s="10">
        <v>87</v>
      </c>
      <c r="D31" s="10">
        <v>2342</v>
      </c>
      <c r="E31" s="10">
        <v>68</v>
      </c>
      <c r="F31" s="10">
        <v>1</v>
      </c>
    </row>
    <row r="32" spans="1:6" ht="15" customHeight="1" x14ac:dyDescent="0.3">
      <c r="A32" s="9" t="s">
        <v>104</v>
      </c>
      <c r="B32" s="10">
        <f t="shared" si="2"/>
        <v>1100</v>
      </c>
      <c r="C32" s="10">
        <v>37</v>
      </c>
      <c r="D32" s="10">
        <v>1026</v>
      </c>
      <c r="E32" s="10">
        <v>37</v>
      </c>
      <c r="F32" s="10">
        <v>0</v>
      </c>
    </row>
    <row r="33" spans="1:6" ht="15" customHeight="1" x14ac:dyDescent="0.3">
      <c r="A33" s="9" t="s">
        <v>105</v>
      </c>
      <c r="B33" s="10">
        <f t="shared" si="2"/>
        <v>1119</v>
      </c>
      <c r="C33" s="10">
        <v>37</v>
      </c>
      <c r="D33" s="10">
        <v>1034</v>
      </c>
      <c r="E33" s="10">
        <v>47</v>
      </c>
      <c r="F33" s="10">
        <v>1</v>
      </c>
    </row>
    <row r="34" spans="1:6" ht="15" customHeight="1" x14ac:dyDescent="0.3">
      <c r="A34" s="9" t="s">
        <v>106</v>
      </c>
      <c r="B34" s="10">
        <f t="shared" si="2"/>
        <v>452</v>
      </c>
      <c r="C34" s="10">
        <v>19</v>
      </c>
      <c r="D34" s="10">
        <v>428</v>
      </c>
      <c r="E34" s="10">
        <v>5</v>
      </c>
      <c r="F34" s="10">
        <v>0</v>
      </c>
    </row>
    <row r="35" spans="1:6" ht="15" customHeight="1" x14ac:dyDescent="0.3">
      <c r="A35" s="9" t="s">
        <v>107</v>
      </c>
      <c r="B35" s="10">
        <f t="shared" si="2"/>
        <v>239</v>
      </c>
      <c r="C35" s="10">
        <v>10</v>
      </c>
      <c r="D35" s="10">
        <v>224</v>
      </c>
      <c r="E35" s="10">
        <v>4</v>
      </c>
      <c r="F35" s="10">
        <v>1</v>
      </c>
    </row>
    <row r="36" spans="1:6" ht="15" customHeight="1" x14ac:dyDescent="0.3">
      <c r="A36" s="9" t="s">
        <v>108</v>
      </c>
      <c r="B36" s="10">
        <f t="shared" si="2"/>
        <v>106</v>
      </c>
      <c r="C36" s="10">
        <v>5</v>
      </c>
      <c r="D36" s="10">
        <v>95</v>
      </c>
      <c r="E36" s="10">
        <v>5</v>
      </c>
      <c r="F36" s="10">
        <v>1</v>
      </c>
    </row>
    <row r="37" spans="1:6" ht="15" customHeight="1" x14ac:dyDescent="0.3">
      <c r="A37" s="2" t="s">
        <v>109</v>
      </c>
      <c r="B37" s="12">
        <f t="shared" si="2"/>
        <v>118</v>
      </c>
      <c r="C37" s="12">
        <v>3</v>
      </c>
      <c r="D37" s="12">
        <v>99</v>
      </c>
      <c r="E37" s="12">
        <v>16</v>
      </c>
      <c r="F37" s="12">
        <v>0</v>
      </c>
    </row>
    <row r="38" spans="1:6" ht="15" customHeight="1" x14ac:dyDescent="0.3">
      <c r="A38" s="7" t="s">
        <v>30</v>
      </c>
      <c r="B38" s="8"/>
      <c r="C38" s="8"/>
      <c r="D38" s="8"/>
      <c r="E38" s="8"/>
      <c r="F38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68"/>
  <sheetViews>
    <sheetView showGridLines="0" workbookViewId="0"/>
  </sheetViews>
  <sheetFormatPr defaultColWidth="8.77734375" defaultRowHeight="14.4" customHeight="1" x14ac:dyDescent="0.3"/>
  <cols>
    <col min="1" max="1" width="27.44140625" style="18" customWidth="1"/>
    <col min="2" max="256" width="8.88671875" style="18" customWidth="1"/>
  </cols>
  <sheetData>
    <row r="1" spans="1:6" ht="15" customHeight="1" x14ac:dyDescent="0.3">
      <c r="A1" s="2" t="s">
        <v>110</v>
      </c>
      <c r="B1" s="3"/>
      <c r="C1" s="3"/>
      <c r="D1" s="3"/>
      <c r="E1" s="3"/>
      <c r="F1" s="3"/>
    </row>
    <row r="2" spans="1:6" ht="15" customHeight="1" x14ac:dyDescent="0.3">
      <c r="A2" s="4" t="s">
        <v>111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61</v>
      </c>
      <c r="B3" s="8">
        <f>B4+B5+B6+B7+B12+B13+B14+B22+B23</f>
        <v>43345</v>
      </c>
      <c r="C3" s="8">
        <f>SUM(C4:C7)+C12+C13+C14+C22+C23</f>
        <v>2295</v>
      </c>
      <c r="D3" s="8">
        <f>SUM(D4:D7)+D12+D13+D14+D22+D23</f>
        <v>38896</v>
      </c>
      <c r="E3" s="8">
        <f>SUM(E4:E7)+E12+E13+E14+E22+E23</f>
        <v>2118</v>
      </c>
      <c r="F3" s="8">
        <f>SUM(F4:F7)+F12+F13+F14+F22+F23</f>
        <v>36</v>
      </c>
    </row>
    <row r="4" spans="1:6" ht="15" customHeight="1" x14ac:dyDescent="0.3">
      <c r="A4" s="9" t="s">
        <v>62</v>
      </c>
      <c r="B4" s="10">
        <v>14051</v>
      </c>
      <c r="C4" s="10">
        <v>1371</v>
      </c>
      <c r="D4" s="10">
        <v>11949</v>
      </c>
      <c r="E4" s="10">
        <v>892</v>
      </c>
      <c r="F4" s="10">
        <v>24</v>
      </c>
    </row>
    <row r="5" spans="1:6" ht="15" customHeight="1" x14ac:dyDescent="0.3">
      <c r="A5" s="9" t="s">
        <v>63</v>
      </c>
      <c r="B5" s="10">
        <v>842</v>
      </c>
      <c r="C5" s="10">
        <v>76</v>
      </c>
      <c r="D5" s="10">
        <v>591</v>
      </c>
      <c r="E5" s="10">
        <v>86</v>
      </c>
      <c r="F5" s="10">
        <v>0</v>
      </c>
    </row>
    <row r="6" spans="1:6" ht="15" customHeight="1" x14ac:dyDescent="0.3">
      <c r="A6" s="9" t="s">
        <v>64</v>
      </c>
      <c r="B6" s="10">
        <v>1915</v>
      </c>
      <c r="C6" s="10">
        <v>45</v>
      </c>
      <c r="D6" s="10">
        <v>2065</v>
      </c>
      <c r="E6" s="10">
        <v>23</v>
      </c>
      <c r="F6" s="10">
        <v>7</v>
      </c>
    </row>
    <row r="7" spans="1:6" ht="15" customHeight="1" x14ac:dyDescent="0.3">
      <c r="A7" s="9" t="s">
        <v>65</v>
      </c>
      <c r="B7" s="10">
        <v>2533</v>
      </c>
      <c r="C7" s="10">
        <v>54</v>
      </c>
      <c r="D7" s="10">
        <v>2301</v>
      </c>
      <c r="E7" s="10">
        <v>160</v>
      </c>
      <c r="F7" s="10">
        <v>5</v>
      </c>
    </row>
    <row r="8" spans="1:6" ht="15" customHeight="1" x14ac:dyDescent="0.3">
      <c r="A8" s="9" t="s">
        <v>66</v>
      </c>
      <c r="B8" s="10">
        <v>1260</v>
      </c>
      <c r="C8" s="10">
        <v>16</v>
      </c>
      <c r="D8" s="10">
        <v>1233</v>
      </c>
      <c r="E8" s="10">
        <v>2</v>
      </c>
      <c r="F8" s="10">
        <v>4</v>
      </c>
    </row>
    <row r="9" spans="1:6" ht="15" customHeight="1" x14ac:dyDescent="0.3">
      <c r="A9" s="9" t="s">
        <v>67</v>
      </c>
      <c r="B9" s="10">
        <v>72</v>
      </c>
      <c r="C9" s="10">
        <v>1</v>
      </c>
      <c r="D9" s="10">
        <v>50</v>
      </c>
      <c r="E9" s="10">
        <v>2</v>
      </c>
      <c r="F9" s="10">
        <v>0</v>
      </c>
    </row>
    <row r="10" spans="1:6" ht="15" customHeight="1" x14ac:dyDescent="0.3">
      <c r="A10" s="9" t="s">
        <v>68</v>
      </c>
      <c r="B10" s="10">
        <v>642</v>
      </c>
      <c r="C10" s="10">
        <v>27</v>
      </c>
      <c r="D10" s="10">
        <v>670</v>
      </c>
      <c r="E10" s="10">
        <v>5</v>
      </c>
      <c r="F10" s="10">
        <v>1</v>
      </c>
    </row>
    <row r="11" spans="1:6" ht="15" customHeight="1" x14ac:dyDescent="0.3">
      <c r="A11" s="9" t="s">
        <v>69</v>
      </c>
      <c r="B11" s="10">
        <v>556</v>
      </c>
      <c r="C11" s="10">
        <v>10</v>
      </c>
      <c r="D11" s="10">
        <v>344</v>
      </c>
      <c r="E11" s="10">
        <v>151</v>
      </c>
      <c r="F11" s="10">
        <v>0</v>
      </c>
    </row>
    <row r="12" spans="1:6" ht="15" customHeight="1" x14ac:dyDescent="0.3">
      <c r="A12" s="9" t="s">
        <v>70</v>
      </c>
      <c r="B12" s="10">
        <v>108</v>
      </c>
      <c r="C12" s="10">
        <v>5</v>
      </c>
      <c r="D12" s="10">
        <v>146</v>
      </c>
      <c r="E12" s="10">
        <v>0</v>
      </c>
      <c r="F12" s="10">
        <v>0</v>
      </c>
    </row>
    <row r="13" spans="1:6" ht="15" customHeight="1" x14ac:dyDescent="0.3">
      <c r="A13" s="9" t="s">
        <v>71</v>
      </c>
      <c r="B13" s="10">
        <v>107</v>
      </c>
      <c r="C13" s="10">
        <v>1</v>
      </c>
      <c r="D13" s="10">
        <v>99</v>
      </c>
      <c r="E13" s="10">
        <v>5</v>
      </c>
      <c r="F13" s="10">
        <v>0</v>
      </c>
    </row>
    <row r="14" spans="1:6" ht="15" customHeight="1" x14ac:dyDescent="0.3">
      <c r="A14" s="9" t="s">
        <v>72</v>
      </c>
      <c r="B14" s="10">
        <v>22120</v>
      </c>
      <c r="C14" s="10">
        <v>692</v>
      </c>
      <c r="D14" s="10">
        <v>20540</v>
      </c>
      <c r="E14" s="10">
        <v>922</v>
      </c>
      <c r="F14" s="10">
        <v>0</v>
      </c>
    </row>
    <row r="15" spans="1:6" ht="15" customHeight="1" x14ac:dyDescent="0.3">
      <c r="A15" s="9" t="s">
        <v>73</v>
      </c>
      <c r="B15" s="10">
        <v>928</v>
      </c>
      <c r="C15" s="10">
        <v>21</v>
      </c>
      <c r="D15" s="10">
        <v>812</v>
      </c>
      <c r="E15" s="10">
        <v>20</v>
      </c>
      <c r="F15" s="10">
        <v>0</v>
      </c>
    </row>
    <row r="16" spans="1:6" ht="15" customHeight="1" x14ac:dyDescent="0.3">
      <c r="A16" s="9" t="s">
        <v>74</v>
      </c>
      <c r="B16" s="10">
        <v>2694</v>
      </c>
      <c r="C16" s="10">
        <v>3</v>
      </c>
      <c r="D16" s="10">
        <v>2616</v>
      </c>
      <c r="E16" s="10">
        <v>35</v>
      </c>
      <c r="F16" s="10">
        <v>0</v>
      </c>
    </row>
    <row r="17" spans="1:6" ht="15" customHeight="1" x14ac:dyDescent="0.3">
      <c r="A17" s="9" t="s">
        <v>75</v>
      </c>
      <c r="B17" s="10">
        <v>2823</v>
      </c>
      <c r="C17" s="10">
        <v>21</v>
      </c>
      <c r="D17" s="10">
        <v>2750</v>
      </c>
      <c r="E17" s="10">
        <v>9</v>
      </c>
      <c r="F17" s="10">
        <v>0</v>
      </c>
    </row>
    <row r="18" spans="1:6" ht="15" customHeight="1" x14ac:dyDescent="0.3">
      <c r="A18" s="9" t="s">
        <v>76</v>
      </c>
      <c r="B18" s="10">
        <v>14645</v>
      </c>
      <c r="C18" s="10">
        <v>622</v>
      </c>
      <c r="D18" s="10">
        <v>13391</v>
      </c>
      <c r="E18" s="10">
        <v>833</v>
      </c>
      <c r="F18" s="10">
        <v>0</v>
      </c>
    </row>
    <row r="19" spans="1:6" ht="15" customHeight="1" x14ac:dyDescent="0.3">
      <c r="A19" s="9" t="s">
        <v>77</v>
      </c>
      <c r="B19" s="10">
        <v>37</v>
      </c>
      <c r="C19" s="10">
        <v>0</v>
      </c>
      <c r="D19" s="10">
        <v>31</v>
      </c>
      <c r="E19" s="10">
        <v>7</v>
      </c>
      <c r="F19" s="10">
        <v>0</v>
      </c>
    </row>
    <row r="20" spans="1:6" ht="15" customHeight="1" x14ac:dyDescent="0.3">
      <c r="A20" s="9" t="s">
        <v>78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</row>
    <row r="21" spans="1:6" ht="15" customHeight="1" x14ac:dyDescent="0.3">
      <c r="A21" s="9" t="s">
        <v>79</v>
      </c>
      <c r="B21" s="10">
        <v>992</v>
      </c>
      <c r="C21" s="10">
        <v>25</v>
      </c>
      <c r="D21" s="10">
        <v>940</v>
      </c>
      <c r="E21" s="10">
        <v>18</v>
      </c>
      <c r="F21" s="10">
        <v>0</v>
      </c>
    </row>
    <row r="22" spans="1:6" ht="15" customHeight="1" x14ac:dyDescent="0.3">
      <c r="A22" s="9" t="s">
        <v>80</v>
      </c>
      <c r="B22" s="10">
        <v>1434</v>
      </c>
      <c r="C22" s="10">
        <v>44</v>
      </c>
      <c r="D22" s="10">
        <v>995</v>
      </c>
      <c r="E22" s="10">
        <v>23</v>
      </c>
      <c r="F22" s="10">
        <v>0</v>
      </c>
    </row>
    <row r="23" spans="1:6" ht="15" customHeight="1" x14ac:dyDescent="0.3">
      <c r="A23" s="9" t="s">
        <v>83</v>
      </c>
      <c r="B23" s="10">
        <v>235</v>
      </c>
      <c r="C23" s="10">
        <v>7</v>
      </c>
      <c r="D23" s="10">
        <v>210</v>
      </c>
      <c r="E23" s="10">
        <v>7</v>
      </c>
      <c r="F23" s="10">
        <v>0</v>
      </c>
    </row>
    <row r="24" spans="1:6" ht="15" customHeight="1" x14ac:dyDescent="0.3">
      <c r="A24" s="11"/>
      <c r="B24" s="10"/>
      <c r="C24" s="10"/>
      <c r="D24" s="10"/>
      <c r="E24" s="10"/>
      <c r="F24" s="10"/>
    </row>
    <row r="25" spans="1:6" ht="15" customHeight="1" x14ac:dyDescent="0.3">
      <c r="A25" s="9" t="s">
        <v>84</v>
      </c>
      <c r="B25" s="10">
        <f t="shared" ref="B25:F34" si="0">B3-B47</f>
        <v>22802</v>
      </c>
      <c r="C25" s="10">
        <f t="shared" si="0"/>
        <v>1282</v>
      </c>
      <c r="D25" s="10">
        <f t="shared" si="0"/>
        <v>20302</v>
      </c>
      <c r="E25" s="10">
        <f t="shared" si="0"/>
        <v>1200</v>
      </c>
      <c r="F25" s="10">
        <f t="shared" si="0"/>
        <v>18</v>
      </c>
    </row>
    <row r="26" spans="1:6" ht="15" customHeight="1" x14ac:dyDescent="0.3">
      <c r="A26" s="9" t="s">
        <v>62</v>
      </c>
      <c r="B26" s="10">
        <f t="shared" si="0"/>
        <v>7048</v>
      </c>
      <c r="C26" s="10">
        <f t="shared" si="0"/>
        <v>714</v>
      </c>
      <c r="D26" s="10">
        <f t="shared" si="0"/>
        <v>6061</v>
      </c>
      <c r="E26" s="10">
        <f t="shared" si="0"/>
        <v>448</v>
      </c>
      <c r="F26" s="10">
        <f t="shared" si="0"/>
        <v>10</v>
      </c>
    </row>
    <row r="27" spans="1:6" ht="15" customHeight="1" x14ac:dyDescent="0.3">
      <c r="A27" s="9" t="s">
        <v>63</v>
      </c>
      <c r="B27" s="10">
        <f t="shared" si="0"/>
        <v>457</v>
      </c>
      <c r="C27" s="10">
        <f t="shared" si="0"/>
        <v>37</v>
      </c>
      <c r="D27" s="10">
        <f t="shared" si="0"/>
        <v>296</v>
      </c>
      <c r="E27" s="10">
        <f t="shared" si="0"/>
        <v>35</v>
      </c>
      <c r="F27" s="10">
        <f t="shared" si="0"/>
        <v>0</v>
      </c>
    </row>
    <row r="28" spans="1:6" ht="15" customHeight="1" x14ac:dyDescent="0.3">
      <c r="A28" s="9" t="s">
        <v>64</v>
      </c>
      <c r="B28" s="10">
        <f t="shared" si="0"/>
        <v>832</v>
      </c>
      <c r="C28" s="10">
        <f t="shared" si="0"/>
        <v>19</v>
      </c>
      <c r="D28" s="10">
        <f t="shared" si="0"/>
        <v>1023</v>
      </c>
      <c r="E28" s="10">
        <f t="shared" si="0"/>
        <v>12</v>
      </c>
      <c r="F28" s="10">
        <f t="shared" si="0"/>
        <v>3</v>
      </c>
    </row>
    <row r="29" spans="1:6" ht="15" customHeight="1" x14ac:dyDescent="0.3">
      <c r="A29" s="9" t="s">
        <v>65</v>
      </c>
      <c r="B29" s="10">
        <f t="shared" si="0"/>
        <v>1241</v>
      </c>
      <c r="C29" s="10">
        <f t="shared" si="0"/>
        <v>23</v>
      </c>
      <c r="D29" s="10">
        <f t="shared" si="0"/>
        <v>1113</v>
      </c>
      <c r="E29" s="10">
        <f t="shared" si="0"/>
        <v>87</v>
      </c>
      <c r="F29" s="10">
        <f t="shared" si="0"/>
        <v>5</v>
      </c>
    </row>
    <row r="30" spans="1:6" ht="15" customHeight="1" x14ac:dyDescent="0.3">
      <c r="A30" s="9" t="s">
        <v>66</v>
      </c>
      <c r="B30" s="10">
        <f t="shared" si="0"/>
        <v>590</v>
      </c>
      <c r="C30" s="10">
        <f t="shared" si="0"/>
        <v>8</v>
      </c>
      <c r="D30" s="10">
        <f t="shared" si="0"/>
        <v>571</v>
      </c>
      <c r="E30" s="10">
        <f t="shared" si="0"/>
        <v>2</v>
      </c>
      <c r="F30" s="10">
        <f t="shared" si="0"/>
        <v>4</v>
      </c>
    </row>
    <row r="31" spans="1:6" ht="15" customHeight="1" x14ac:dyDescent="0.3">
      <c r="A31" s="9" t="s">
        <v>67</v>
      </c>
      <c r="B31" s="10">
        <f t="shared" si="0"/>
        <v>44</v>
      </c>
      <c r="C31" s="10">
        <f t="shared" si="0"/>
        <v>1</v>
      </c>
      <c r="D31" s="10">
        <f t="shared" si="0"/>
        <v>23</v>
      </c>
      <c r="E31" s="10">
        <f t="shared" si="0"/>
        <v>1</v>
      </c>
      <c r="F31" s="10">
        <f t="shared" si="0"/>
        <v>0</v>
      </c>
    </row>
    <row r="32" spans="1:6" ht="15" customHeight="1" x14ac:dyDescent="0.3">
      <c r="A32" s="9" t="s">
        <v>68</v>
      </c>
      <c r="B32" s="10">
        <f t="shared" si="0"/>
        <v>268</v>
      </c>
      <c r="C32" s="10">
        <f t="shared" si="0"/>
        <v>9</v>
      </c>
      <c r="D32" s="10">
        <f t="shared" si="0"/>
        <v>315</v>
      </c>
      <c r="E32" s="10">
        <f t="shared" si="0"/>
        <v>4</v>
      </c>
      <c r="F32" s="10">
        <f t="shared" si="0"/>
        <v>1</v>
      </c>
    </row>
    <row r="33" spans="1:6" ht="15" customHeight="1" x14ac:dyDescent="0.3">
      <c r="A33" s="9" t="s">
        <v>69</v>
      </c>
      <c r="B33" s="10">
        <f t="shared" si="0"/>
        <v>339</v>
      </c>
      <c r="C33" s="10">
        <f t="shared" si="0"/>
        <v>5</v>
      </c>
      <c r="D33" s="10">
        <f t="shared" si="0"/>
        <v>203</v>
      </c>
      <c r="E33" s="10">
        <f t="shared" si="0"/>
        <v>80</v>
      </c>
      <c r="F33" s="10">
        <f t="shared" si="0"/>
        <v>0</v>
      </c>
    </row>
    <row r="34" spans="1:6" ht="15" customHeight="1" x14ac:dyDescent="0.3">
      <c r="A34" s="9" t="s">
        <v>70</v>
      </c>
      <c r="B34" s="10">
        <f t="shared" si="0"/>
        <v>26</v>
      </c>
      <c r="C34" s="10">
        <f t="shared" si="0"/>
        <v>4</v>
      </c>
      <c r="D34" s="10">
        <f t="shared" si="0"/>
        <v>65</v>
      </c>
      <c r="E34" s="10">
        <f t="shared" si="0"/>
        <v>0</v>
      </c>
      <c r="F34" s="10">
        <f t="shared" si="0"/>
        <v>0</v>
      </c>
    </row>
    <row r="35" spans="1:6" ht="15" customHeight="1" x14ac:dyDescent="0.3">
      <c r="A35" s="9" t="s">
        <v>71</v>
      </c>
      <c r="B35" s="10">
        <f t="shared" ref="B35:F44" si="1">B13-B57</f>
        <v>54</v>
      </c>
      <c r="C35" s="10">
        <f t="shared" si="1"/>
        <v>0</v>
      </c>
      <c r="D35" s="10">
        <f t="shared" si="1"/>
        <v>49</v>
      </c>
      <c r="E35" s="10">
        <f t="shared" si="1"/>
        <v>3</v>
      </c>
      <c r="F35" s="10">
        <f t="shared" si="1"/>
        <v>0</v>
      </c>
    </row>
    <row r="36" spans="1:6" ht="15" customHeight="1" x14ac:dyDescent="0.3">
      <c r="A36" s="9" t="s">
        <v>72</v>
      </c>
      <c r="B36" s="10">
        <f t="shared" si="1"/>
        <v>11969</v>
      </c>
      <c r="C36" s="10">
        <f t="shared" si="1"/>
        <v>451</v>
      </c>
      <c r="D36" s="10">
        <f t="shared" si="1"/>
        <v>10956</v>
      </c>
      <c r="E36" s="10">
        <f t="shared" si="1"/>
        <v>596</v>
      </c>
      <c r="F36" s="10">
        <f t="shared" si="1"/>
        <v>0</v>
      </c>
    </row>
    <row r="37" spans="1:6" ht="15" customHeight="1" x14ac:dyDescent="0.3">
      <c r="A37" s="9" t="s">
        <v>73</v>
      </c>
      <c r="B37" s="10">
        <f t="shared" si="1"/>
        <v>624</v>
      </c>
      <c r="C37" s="10">
        <f t="shared" si="1"/>
        <v>18</v>
      </c>
      <c r="D37" s="10">
        <f t="shared" si="1"/>
        <v>520</v>
      </c>
      <c r="E37" s="10">
        <f t="shared" si="1"/>
        <v>11</v>
      </c>
      <c r="F37" s="10">
        <f t="shared" si="1"/>
        <v>0</v>
      </c>
    </row>
    <row r="38" spans="1:6" ht="15" customHeight="1" x14ac:dyDescent="0.3">
      <c r="A38" s="9" t="s">
        <v>74</v>
      </c>
      <c r="B38" s="10">
        <f t="shared" si="1"/>
        <v>1059</v>
      </c>
      <c r="C38" s="10">
        <f t="shared" si="1"/>
        <v>2</v>
      </c>
      <c r="D38" s="10">
        <f t="shared" si="1"/>
        <v>1002</v>
      </c>
      <c r="E38" s="10">
        <f t="shared" si="1"/>
        <v>15</v>
      </c>
      <c r="F38" s="10">
        <f t="shared" si="1"/>
        <v>0</v>
      </c>
    </row>
    <row r="39" spans="1:6" ht="15" customHeight="1" x14ac:dyDescent="0.3">
      <c r="A39" s="9" t="s">
        <v>75</v>
      </c>
      <c r="B39" s="10">
        <f t="shared" si="1"/>
        <v>776</v>
      </c>
      <c r="C39" s="10">
        <f t="shared" si="1"/>
        <v>21</v>
      </c>
      <c r="D39" s="10">
        <f t="shared" si="1"/>
        <v>704</v>
      </c>
      <c r="E39" s="10">
        <f t="shared" si="1"/>
        <v>8</v>
      </c>
      <c r="F39" s="10">
        <f t="shared" si="1"/>
        <v>0</v>
      </c>
    </row>
    <row r="40" spans="1:6" ht="15" customHeight="1" x14ac:dyDescent="0.3">
      <c r="A40" s="9" t="s">
        <v>76</v>
      </c>
      <c r="B40" s="10">
        <f t="shared" si="1"/>
        <v>9173</v>
      </c>
      <c r="C40" s="10">
        <f t="shared" si="1"/>
        <v>388</v>
      </c>
      <c r="D40" s="10">
        <f t="shared" si="1"/>
        <v>8445</v>
      </c>
      <c r="E40" s="10">
        <f t="shared" si="1"/>
        <v>541</v>
      </c>
      <c r="F40" s="10">
        <f t="shared" si="1"/>
        <v>0</v>
      </c>
    </row>
    <row r="41" spans="1:6" ht="15" customHeight="1" x14ac:dyDescent="0.3">
      <c r="A41" s="9" t="s">
        <v>77</v>
      </c>
      <c r="B41" s="10">
        <f t="shared" si="1"/>
        <v>19</v>
      </c>
      <c r="C41" s="10">
        <f t="shared" si="1"/>
        <v>0</v>
      </c>
      <c r="D41" s="10">
        <f t="shared" si="1"/>
        <v>16</v>
      </c>
      <c r="E41" s="10">
        <f t="shared" si="1"/>
        <v>4</v>
      </c>
      <c r="F41" s="10">
        <f t="shared" si="1"/>
        <v>0</v>
      </c>
    </row>
    <row r="42" spans="1:6" ht="15" customHeight="1" x14ac:dyDescent="0.3">
      <c r="A42" s="9" t="s">
        <v>78</v>
      </c>
      <c r="B42" s="10">
        <f t="shared" si="1"/>
        <v>1</v>
      </c>
      <c r="C42" s="10">
        <f t="shared" si="1"/>
        <v>0</v>
      </c>
      <c r="D42" s="10">
        <f t="shared" si="1"/>
        <v>0</v>
      </c>
      <c r="E42" s="10">
        <f t="shared" si="1"/>
        <v>0</v>
      </c>
      <c r="F42" s="10">
        <f t="shared" si="1"/>
        <v>0</v>
      </c>
    </row>
    <row r="43" spans="1:6" ht="15" customHeight="1" x14ac:dyDescent="0.3">
      <c r="A43" s="9" t="s">
        <v>79</v>
      </c>
      <c r="B43" s="10">
        <f t="shared" si="1"/>
        <v>317</v>
      </c>
      <c r="C43" s="10">
        <f t="shared" si="1"/>
        <v>22</v>
      </c>
      <c r="D43" s="10">
        <f t="shared" si="1"/>
        <v>269</v>
      </c>
      <c r="E43" s="10">
        <f t="shared" si="1"/>
        <v>17</v>
      </c>
      <c r="F43" s="10">
        <f t="shared" si="1"/>
        <v>0</v>
      </c>
    </row>
    <row r="44" spans="1:6" ht="15" customHeight="1" x14ac:dyDescent="0.3">
      <c r="A44" s="9" t="s">
        <v>80</v>
      </c>
      <c r="B44" s="10">
        <f t="shared" si="1"/>
        <v>1053</v>
      </c>
      <c r="C44" s="10">
        <f t="shared" si="1"/>
        <v>33</v>
      </c>
      <c r="D44" s="10">
        <f t="shared" si="1"/>
        <v>631</v>
      </c>
      <c r="E44" s="10">
        <f t="shared" si="1"/>
        <v>17</v>
      </c>
      <c r="F44" s="10">
        <f t="shared" si="1"/>
        <v>0</v>
      </c>
    </row>
    <row r="45" spans="1:6" ht="15" customHeight="1" x14ac:dyDescent="0.3">
      <c r="A45" s="9" t="s">
        <v>83</v>
      </c>
      <c r="B45" s="10">
        <f t="shared" ref="B45:F54" si="2">B23-B67</f>
        <v>122</v>
      </c>
      <c r="C45" s="10">
        <f t="shared" si="2"/>
        <v>1</v>
      </c>
      <c r="D45" s="10">
        <f t="shared" si="2"/>
        <v>108</v>
      </c>
      <c r="E45" s="10">
        <f t="shared" si="2"/>
        <v>2</v>
      </c>
      <c r="F45" s="10">
        <f t="shared" si="2"/>
        <v>0</v>
      </c>
    </row>
    <row r="46" spans="1:6" ht="15" customHeight="1" x14ac:dyDescent="0.3">
      <c r="A46" s="11"/>
      <c r="B46" s="10"/>
      <c r="C46" s="10"/>
      <c r="D46" s="10"/>
      <c r="E46" s="10"/>
      <c r="F46" s="10"/>
    </row>
    <row r="47" spans="1:6" ht="15" customHeight="1" x14ac:dyDescent="0.3">
      <c r="A47" s="9" t="s">
        <v>85</v>
      </c>
      <c r="B47" s="10">
        <f t="shared" ref="B47:B67" si="3">SUM(C47:F47)</f>
        <v>20543</v>
      </c>
      <c r="C47" s="10">
        <f>SUM(C48:C51)+C56+C57+C58+C66+C67</f>
        <v>1013</v>
      </c>
      <c r="D47" s="10">
        <f>SUM(D48:D51)+D56+D57+D58+D66+D67</f>
        <v>18594</v>
      </c>
      <c r="E47" s="10">
        <f>SUM(E48:E51)+E56+E57+E58+E66+E67</f>
        <v>918</v>
      </c>
      <c r="F47" s="10">
        <f>SUM(F48:F51)+F56+F57+F58+F66+F67</f>
        <v>18</v>
      </c>
    </row>
    <row r="48" spans="1:6" ht="15" customHeight="1" x14ac:dyDescent="0.3">
      <c r="A48" s="9" t="s">
        <v>62</v>
      </c>
      <c r="B48" s="10">
        <f t="shared" si="3"/>
        <v>7003</v>
      </c>
      <c r="C48" s="10">
        <v>657</v>
      </c>
      <c r="D48" s="10">
        <v>5888</v>
      </c>
      <c r="E48" s="10">
        <v>444</v>
      </c>
      <c r="F48" s="10">
        <v>14</v>
      </c>
    </row>
    <row r="49" spans="1:6" ht="15" customHeight="1" x14ac:dyDescent="0.3">
      <c r="A49" s="9" t="s">
        <v>63</v>
      </c>
      <c r="B49" s="10">
        <f t="shared" si="3"/>
        <v>385</v>
      </c>
      <c r="C49" s="10">
        <v>39</v>
      </c>
      <c r="D49" s="10">
        <v>295</v>
      </c>
      <c r="E49" s="10">
        <v>51</v>
      </c>
      <c r="F49" s="10">
        <v>0</v>
      </c>
    </row>
    <row r="50" spans="1:6" ht="15" customHeight="1" x14ac:dyDescent="0.3">
      <c r="A50" s="9" t="s">
        <v>64</v>
      </c>
      <c r="B50" s="10">
        <f t="shared" si="3"/>
        <v>1083</v>
      </c>
      <c r="C50" s="10">
        <v>26</v>
      </c>
      <c r="D50" s="10">
        <v>1042</v>
      </c>
      <c r="E50" s="10">
        <v>11</v>
      </c>
      <c r="F50" s="10">
        <v>4</v>
      </c>
    </row>
    <row r="51" spans="1:6" ht="15" customHeight="1" x14ac:dyDescent="0.3">
      <c r="A51" s="9" t="s">
        <v>65</v>
      </c>
      <c r="B51" s="10">
        <f t="shared" si="3"/>
        <v>1292</v>
      </c>
      <c r="C51" s="10">
        <v>31</v>
      </c>
      <c r="D51" s="10">
        <v>1188</v>
      </c>
      <c r="E51" s="10">
        <v>73</v>
      </c>
      <c r="F51" s="10">
        <v>0</v>
      </c>
    </row>
    <row r="52" spans="1:6" ht="15" customHeight="1" x14ac:dyDescent="0.3">
      <c r="A52" s="9" t="s">
        <v>66</v>
      </c>
      <c r="B52" s="10">
        <f t="shared" si="3"/>
        <v>670</v>
      </c>
      <c r="C52" s="10">
        <v>8</v>
      </c>
      <c r="D52" s="10">
        <v>662</v>
      </c>
      <c r="E52" s="10">
        <v>0</v>
      </c>
      <c r="F52" s="10">
        <v>0</v>
      </c>
    </row>
    <row r="53" spans="1:6" ht="15" customHeight="1" x14ac:dyDescent="0.3">
      <c r="A53" s="9" t="s">
        <v>67</v>
      </c>
      <c r="B53" s="10">
        <f t="shared" si="3"/>
        <v>28</v>
      </c>
      <c r="C53" s="10">
        <v>0</v>
      </c>
      <c r="D53" s="10">
        <v>27</v>
      </c>
      <c r="E53" s="10">
        <v>1</v>
      </c>
      <c r="F53" s="10">
        <v>0</v>
      </c>
    </row>
    <row r="54" spans="1:6" ht="15" customHeight="1" x14ac:dyDescent="0.3">
      <c r="A54" s="9" t="s">
        <v>68</v>
      </c>
      <c r="B54" s="10">
        <f t="shared" si="3"/>
        <v>374</v>
      </c>
      <c r="C54" s="10">
        <v>18</v>
      </c>
      <c r="D54" s="10">
        <v>355</v>
      </c>
      <c r="E54" s="10">
        <v>1</v>
      </c>
      <c r="F54" s="10">
        <v>0</v>
      </c>
    </row>
    <row r="55" spans="1:6" ht="15" customHeight="1" x14ac:dyDescent="0.3">
      <c r="A55" s="9" t="s">
        <v>69</v>
      </c>
      <c r="B55" s="10">
        <f t="shared" si="3"/>
        <v>217</v>
      </c>
      <c r="C55" s="10">
        <v>5</v>
      </c>
      <c r="D55" s="10">
        <v>141</v>
      </c>
      <c r="E55" s="10">
        <v>71</v>
      </c>
      <c r="F55" s="10">
        <v>0</v>
      </c>
    </row>
    <row r="56" spans="1:6" ht="15" customHeight="1" x14ac:dyDescent="0.3">
      <c r="A56" s="9" t="s">
        <v>70</v>
      </c>
      <c r="B56" s="10">
        <f t="shared" si="3"/>
        <v>82</v>
      </c>
      <c r="C56" s="10">
        <v>1</v>
      </c>
      <c r="D56" s="10">
        <v>81</v>
      </c>
      <c r="E56" s="10">
        <v>0</v>
      </c>
      <c r="F56" s="10">
        <v>0</v>
      </c>
    </row>
    <row r="57" spans="1:6" ht="15" customHeight="1" x14ac:dyDescent="0.3">
      <c r="A57" s="9" t="s">
        <v>71</v>
      </c>
      <c r="B57" s="10">
        <f t="shared" si="3"/>
        <v>53</v>
      </c>
      <c r="C57" s="10">
        <v>1</v>
      </c>
      <c r="D57" s="10">
        <v>50</v>
      </c>
      <c r="E57" s="10">
        <v>2</v>
      </c>
      <c r="F57" s="10">
        <v>0</v>
      </c>
    </row>
    <row r="58" spans="1:6" ht="15" customHeight="1" x14ac:dyDescent="0.3">
      <c r="A58" s="9" t="s">
        <v>72</v>
      </c>
      <c r="B58" s="10">
        <f t="shared" si="3"/>
        <v>10151</v>
      </c>
      <c r="C58" s="10">
        <v>241</v>
      </c>
      <c r="D58" s="10">
        <v>9584</v>
      </c>
      <c r="E58" s="10">
        <v>326</v>
      </c>
      <c r="F58" s="10">
        <v>0</v>
      </c>
    </row>
    <row r="59" spans="1:6" ht="15" customHeight="1" x14ac:dyDescent="0.3">
      <c r="A59" s="9" t="s">
        <v>73</v>
      </c>
      <c r="B59" s="10">
        <f t="shared" si="3"/>
        <v>304</v>
      </c>
      <c r="C59" s="10">
        <v>3</v>
      </c>
      <c r="D59" s="10">
        <v>292</v>
      </c>
      <c r="E59" s="10">
        <v>9</v>
      </c>
      <c r="F59" s="10">
        <v>0</v>
      </c>
    </row>
    <row r="60" spans="1:6" ht="15" customHeight="1" x14ac:dyDescent="0.3">
      <c r="A60" s="9" t="s">
        <v>74</v>
      </c>
      <c r="B60" s="10">
        <f t="shared" si="3"/>
        <v>1635</v>
      </c>
      <c r="C60" s="10">
        <v>1</v>
      </c>
      <c r="D60" s="10">
        <v>1614</v>
      </c>
      <c r="E60" s="10">
        <v>20</v>
      </c>
      <c r="F60" s="10">
        <v>0</v>
      </c>
    </row>
    <row r="61" spans="1:6" ht="15" customHeight="1" x14ac:dyDescent="0.3">
      <c r="A61" s="9" t="s">
        <v>75</v>
      </c>
      <c r="B61" s="10">
        <f t="shared" si="3"/>
        <v>2047</v>
      </c>
      <c r="C61" s="10">
        <v>0</v>
      </c>
      <c r="D61" s="10">
        <v>2046</v>
      </c>
      <c r="E61" s="10">
        <v>1</v>
      </c>
      <c r="F61" s="10">
        <v>0</v>
      </c>
    </row>
    <row r="62" spans="1:6" ht="15" customHeight="1" x14ac:dyDescent="0.3">
      <c r="A62" s="9" t="s">
        <v>76</v>
      </c>
      <c r="B62" s="10">
        <f t="shared" si="3"/>
        <v>5472</v>
      </c>
      <c r="C62" s="10">
        <v>234</v>
      </c>
      <c r="D62" s="10">
        <v>4946</v>
      </c>
      <c r="E62" s="10">
        <v>292</v>
      </c>
      <c r="F62" s="10">
        <v>0</v>
      </c>
    </row>
    <row r="63" spans="1:6" ht="15" customHeight="1" x14ac:dyDescent="0.3">
      <c r="A63" s="9" t="s">
        <v>77</v>
      </c>
      <c r="B63" s="10">
        <f t="shared" si="3"/>
        <v>18</v>
      </c>
      <c r="C63" s="10">
        <v>0</v>
      </c>
      <c r="D63" s="10">
        <v>15</v>
      </c>
      <c r="E63" s="10">
        <v>3</v>
      </c>
      <c r="F63" s="10">
        <v>0</v>
      </c>
    </row>
    <row r="64" spans="1:6" ht="15" customHeight="1" x14ac:dyDescent="0.3">
      <c r="A64" s="9" t="s">
        <v>78</v>
      </c>
      <c r="B64" s="10">
        <f t="shared" si="3"/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" customHeight="1" x14ac:dyDescent="0.3">
      <c r="A65" s="9" t="s">
        <v>79</v>
      </c>
      <c r="B65" s="10">
        <f t="shared" si="3"/>
        <v>675</v>
      </c>
      <c r="C65" s="10">
        <v>3</v>
      </c>
      <c r="D65" s="10">
        <v>671</v>
      </c>
      <c r="E65" s="10">
        <v>1</v>
      </c>
      <c r="F65" s="10">
        <v>0</v>
      </c>
    </row>
    <row r="66" spans="1:6" ht="15" customHeight="1" x14ac:dyDescent="0.3">
      <c r="A66" s="9" t="s">
        <v>80</v>
      </c>
      <c r="B66" s="10">
        <f t="shared" si="3"/>
        <v>381</v>
      </c>
      <c r="C66" s="10">
        <v>11</v>
      </c>
      <c r="D66" s="10">
        <v>364</v>
      </c>
      <c r="E66" s="10">
        <v>6</v>
      </c>
      <c r="F66" s="10">
        <v>0</v>
      </c>
    </row>
    <row r="67" spans="1:6" ht="15" customHeight="1" x14ac:dyDescent="0.3">
      <c r="A67" s="2" t="s">
        <v>83</v>
      </c>
      <c r="B67" s="12">
        <f t="shared" si="3"/>
        <v>113</v>
      </c>
      <c r="C67" s="12">
        <v>6</v>
      </c>
      <c r="D67" s="12">
        <v>102</v>
      </c>
      <c r="E67" s="12">
        <v>5</v>
      </c>
      <c r="F67" s="12">
        <v>0</v>
      </c>
    </row>
    <row r="68" spans="1:6" ht="15" customHeight="1" x14ac:dyDescent="0.3">
      <c r="A68" s="7" t="s">
        <v>30</v>
      </c>
      <c r="B68" s="8"/>
      <c r="C68" s="8"/>
      <c r="D68" s="8"/>
      <c r="E68" s="8"/>
      <c r="F68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68"/>
  <sheetViews>
    <sheetView showGridLines="0" workbookViewId="0"/>
  </sheetViews>
  <sheetFormatPr defaultColWidth="8.77734375" defaultRowHeight="14.4" customHeight="1" x14ac:dyDescent="0.3"/>
  <cols>
    <col min="1" max="1" width="30.6640625" style="19" customWidth="1"/>
    <col min="2" max="256" width="8.88671875" style="19" customWidth="1"/>
  </cols>
  <sheetData>
    <row r="1" spans="1:6" ht="15" customHeight="1" x14ac:dyDescent="0.3">
      <c r="A1" s="2" t="s">
        <v>112</v>
      </c>
      <c r="B1" s="3"/>
      <c r="C1" s="3"/>
      <c r="D1" s="3"/>
      <c r="E1" s="3"/>
      <c r="F1" s="3"/>
    </row>
    <row r="2" spans="1:6" ht="15" customHeigh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61</v>
      </c>
      <c r="B3" s="8">
        <f t="shared" ref="B3:B23" si="0">SUM(C3:F3)</f>
        <v>43345</v>
      </c>
      <c r="C3" s="8">
        <f>SUM(C4:C7)+C12+C13+C14+C22+C23</f>
        <v>2295</v>
      </c>
      <c r="D3" s="8">
        <f>SUM(D4:D7)+D12+D13+D14+D22+D23</f>
        <v>38896</v>
      </c>
      <c r="E3" s="8">
        <f>SUM(E4:E7)+E12+E13+E14+E22+E23</f>
        <v>2118</v>
      </c>
      <c r="F3" s="8">
        <f>SUM(F4:F7)+F12+F13+F14+F22+F23</f>
        <v>36</v>
      </c>
    </row>
    <row r="4" spans="1:6" ht="15" customHeight="1" x14ac:dyDescent="0.3">
      <c r="A4" s="9" t="s">
        <v>62</v>
      </c>
      <c r="B4" s="10">
        <f t="shared" si="0"/>
        <v>14051</v>
      </c>
      <c r="C4" s="10">
        <v>1334</v>
      </c>
      <c r="D4" s="10">
        <v>11814</v>
      </c>
      <c r="E4" s="10">
        <v>873</v>
      </c>
      <c r="F4" s="10">
        <v>30</v>
      </c>
    </row>
    <row r="5" spans="1:6" ht="15" customHeight="1" x14ac:dyDescent="0.3">
      <c r="A5" s="9" t="s">
        <v>63</v>
      </c>
      <c r="B5" s="10">
        <f t="shared" si="0"/>
        <v>842</v>
      </c>
      <c r="C5" s="10">
        <v>94</v>
      </c>
      <c r="D5" s="10">
        <v>693</v>
      </c>
      <c r="E5" s="10">
        <v>55</v>
      </c>
      <c r="F5" s="10">
        <v>0</v>
      </c>
    </row>
    <row r="6" spans="1:6" ht="15" customHeight="1" x14ac:dyDescent="0.3">
      <c r="A6" s="9" t="s">
        <v>64</v>
      </c>
      <c r="B6" s="10">
        <f t="shared" si="0"/>
        <v>1915</v>
      </c>
      <c r="C6" s="10">
        <v>35</v>
      </c>
      <c r="D6" s="10">
        <v>1837</v>
      </c>
      <c r="E6" s="10">
        <v>41</v>
      </c>
      <c r="F6" s="10">
        <v>2</v>
      </c>
    </row>
    <row r="7" spans="1:6" ht="15" customHeight="1" x14ac:dyDescent="0.3">
      <c r="A7" s="9" t="s">
        <v>65</v>
      </c>
      <c r="B7" s="10">
        <f t="shared" si="0"/>
        <v>2533</v>
      </c>
      <c r="C7" s="10">
        <v>51</v>
      </c>
      <c r="D7" s="10">
        <v>2282</v>
      </c>
      <c r="E7" s="10">
        <v>196</v>
      </c>
      <c r="F7" s="10">
        <v>4</v>
      </c>
    </row>
    <row r="8" spans="1:6" ht="15" customHeight="1" x14ac:dyDescent="0.3">
      <c r="A8" s="9" t="s">
        <v>66</v>
      </c>
      <c r="B8" s="10">
        <f t="shared" si="0"/>
        <v>1260</v>
      </c>
      <c r="C8" s="10">
        <v>14</v>
      </c>
      <c r="D8" s="10">
        <v>1239</v>
      </c>
      <c r="E8" s="10">
        <v>4</v>
      </c>
      <c r="F8" s="10">
        <v>3</v>
      </c>
    </row>
    <row r="9" spans="1:6" ht="15" customHeight="1" x14ac:dyDescent="0.3">
      <c r="A9" s="9" t="s">
        <v>67</v>
      </c>
      <c r="B9" s="10">
        <f t="shared" si="0"/>
        <v>72</v>
      </c>
      <c r="C9" s="10">
        <v>0</v>
      </c>
      <c r="D9" s="10">
        <v>64</v>
      </c>
      <c r="E9" s="10">
        <v>8</v>
      </c>
      <c r="F9" s="10">
        <v>0</v>
      </c>
    </row>
    <row r="10" spans="1:6" ht="15" customHeight="1" x14ac:dyDescent="0.3">
      <c r="A10" s="9" t="s">
        <v>68</v>
      </c>
      <c r="B10" s="10">
        <f t="shared" si="0"/>
        <v>642</v>
      </c>
      <c r="C10" s="10">
        <v>22</v>
      </c>
      <c r="D10" s="10">
        <v>606</v>
      </c>
      <c r="E10" s="10">
        <v>13</v>
      </c>
      <c r="F10" s="10">
        <v>1</v>
      </c>
    </row>
    <row r="11" spans="1:6" ht="15" customHeight="1" x14ac:dyDescent="0.3">
      <c r="A11" s="9" t="s">
        <v>69</v>
      </c>
      <c r="B11" s="10">
        <f t="shared" si="0"/>
        <v>556</v>
      </c>
      <c r="C11" s="10">
        <v>15</v>
      </c>
      <c r="D11" s="10">
        <v>370</v>
      </c>
      <c r="E11" s="10">
        <v>171</v>
      </c>
      <c r="F11" s="10">
        <v>0</v>
      </c>
    </row>
    <row r="12" spans="1:6" ht="15" customHeight="1" x14ac:dyDescent="0.3">
      <c r="A12" s="9" t="s">
        <v>70</v>
      </c>
      <c r="B12" s="10">
        <f t="shared" si="0"/>
        <v>108</v>
      </c>
      <c r="C12" s="10">
        <v>2</v>
      </c>
      <c r="D12" s="10">
        <v>104</v>
      </c>
      <c r="E12" s="10">
        <v>2</v>
      </c>
      <c r="F12" s="10">
        <v>0</v>
      </c>
    </row>
    <row r="13" spans="1:6" ht="15" customHeight="1" x14ac:dyDescent="0.3">
      <c r="A13" s="9" t="s">
        <v>71</v>
      </c>
      <c r="B13" s="10">
        <f t="shared" si="0"/>
        <v>107</v>
      </c>
      <c r="C13" s="10">
        <v>0</v>
      </c>
      <c r="D13" s="10">
        <v>101</v>
      </c>
      <c r="E13" s="10">
        <v>6</v>
      </c>
      <c r="F13" s="10">
        <v>0</v>
      </c>
    </row>
    <row r="14" spans="1:6" ht="15" customHeight="1" x14ac:dyDescent="0.3">
      <c r="A14" s="9" t="s">
        <v>72</v>
      </c>
      <c r="B14" s="10">
        <f t="shared" si="0"/>
        <v>22120</v>
      </c>
      <c r="C14" s="10">
        <v>715</v>
      </c>
      <c r="D14" s="10">
        <v>20512</v>
      </c>
      <c r="E14" s="10">
        <v>893</v>
      </c>
      <c r="F14" s="10">
        <v>0</v>
      </c>
    </row>
    <row r="15" spans="1:6" ht="15" customHeight="1" x14ac:dyDescent="0.3">
      <c r="A15" s="9" t="s">
        <v>73</v>
      </c>
      <c r="B15" s="10">
        <f t="shared" si="0"/>
        <v>928</v>
      </c>
      <c r="C15" s="10">
        <v>24</v>
      </c>
      <c r="D15" s="10">
        <v>875</v>
      </c>
      <c r="E15" s="10">
        <v>29</v>
      </c>
      <c r="F15" s="10">
        <v>0</v>
      </c>
    </row>
    <row r="16" spans="1:6" ht="15" customHeight="1" x14ac:dyDescent="0.3">
      <c r="A16" s="9" t="s">
        <v>74</v>
      </c>
      <c r="B16" s="10">
        <f t="shared" si="0"/>
        <v>2694</v>
      </c>
      <c r="C16" s="10">
        <v>7</v>
      </c>
      <c r="D16" s="10">
        <v>2639</v>
      </c>
      <c r="E16" s="10">
        <v>48</v>
      </c>
      <c r="F16" s="10">
        <v>0</v>
      </c>
    </row>
    <row r="17" spans="1:6" ht="15" customHeight="1" x14ac:dyDescent="0.3">
      <c r="A17" s="9" t="s">
        <v>75</v>
      </c>
      <c r="B17" s="10">
        <f t="shared" si="0"/>
        <v>2823</v>
      </c>
      <c r="C17" s="10">
        <v>22</v>
      </c>
      <c r="D17" s="10">
        <v>2788</v>
      </c>
      <c r="E17" s="10">
        <v>13</v>
      </c>
      <c r="F17" s="10">
        <v>0</v>
      </c>
    </row>
    <row r="18" spans="1:6" ht="15" customHeight="1" x14ac:dyDescent="0.3">
      <c r="A18" s="9" t="s">
        <v>76</v>
      </c>
      <c r="B18" s="10">
        <f t="shared" si="0"/>
        <v>14645</v>
      </c>
      <c r="C18" s="10">
        <v>638</v>
      </c>
      <c r="D18" s="10">
        <v>13234</v>
      </c>
      <c r="E18" s="10">
        <v>773</v>
      </c>
      <c r="F18" s="10">
        <v>0</v>
      </c>
    </row>
    <row r="19" spans="1:6" ht="15" customHeight="1" x14ac:dyDescent="0.3">
      <c r="A19" s="9" t="s">
        <v>77</v>
      </c>
      <c r="B19" s="10">
        <f t="shared" si="0"/>
        <v>37</v>
      </c>
      <c r="C19" s="10">
        <v>0</v>
      </c>
      <c r="D19" s="10">
        <v>28</v>
      </c>
      <c r="E19" s="10">
        <v>9</v>
      </c>
      <c r="F19" s="10">
        <v>0</v>
      </c>
    </row>
    <row r="20" spans="1:6" ht="15" customHeight="1" x14ac:dyDescent="0.3">
      <c r="A20" s="9" t="s">
        <v>78</v>
      </c>
      <c r="B20" s="10">
        <f t="shared" si="0"/>
        <v>1</v>
      </c>
      <c r="C20" s="10">
        <v>0</v>
      </c>
      <c r="D20" s="10">
        <v>1</v>
      </c>
      <c r="E20" s="10">
        <v>0</v>
      </c>
      <c r="F20" s="10">
        <v>0</v>
      </c>
    </row>
    <row r="21" spans="1:6" ht="15" customHeight="1" x14ac:dyDescent="0.3">
      <c r="A21" s="9" t="s">
        <v>79</v>
      </c>
      <c r="B21" s="10">
        <f t="shared" si="0"/>
        <v>992</v>
      </c>
      <c r="C21" s="10">
        <v>24</v>
      </c>
      <c r="D21" s="10">
        <v>947</v>
      </c>
      <c r="E21" s="10">
        <v>21</v>
      </c>
      <c r="F21" s="10">
        <v>0</v>
      </c>
    </row>
    <row r="22" spans="1:6" ht="15" customHeight="1" x14ac:dyDescent="0.3">
      <c r="A22" s="9" t="s">
        <v>80</v>
      </c>
      <c r="B22" s="10">
        <f t="shared" si="0"/>
        <v>1434</v>
      </c>
      <c r="C22" s="10">
        <v>59</v>
      </c>
      <c r="D22" s="10">
        <v>1326</v>
      </c>
      <c r="E22" s="10">
        <v>49</v>
      </c>
      <c r="F22" s="10">
        <v>0</v>
      </c>
    </row>
    <row r="23" spans="1:6" ht="15" customHeight="1" x14ac:dyDescent="0.3">
      <c r="A23" s="9" t="s">
        <v>83</v>
      </c>
      <c r="B23" s="10">
        <f t="shared" si="0"/>
        <v>235</v>
      </c>
      <c r="C23" s="10">
        <v>5</v>
      </c>
      <c r="D23" s="10">
        <v>227</v>
      </c>
      <c r="E23" s="10">
        <v>3</v>
      </c>
      <c r="F23" s="10">
        <v>0</v>
      </c>
    </row>
    <row r="24" spans="1:6" ht="15" customHeight="1" x14ac:dyDescent="0.3">
      <c r="A24" s="11"/>
      <c r="B24" s="10"/>
      <c r="C24" s="10"/>
      <c r="D24" s="10"/>
      <c r="E24" s="10"/>
      <c r="F24" s="10"/>
    </row>
    <row r="25" spans="1:6" ht="15" customHeight="1" x14ac:dyDescent="0.3">
      <c r="A25" s="9" t="s">
        <v>84</v>
      </c>
      <c r="B25" s="10">
        <f t="shared" ref="B25:F34" si="1">B3-B47</f>
        <v>22801</v>
      </c>
      <c r="C25" s="10">
        <f t="shared" si="1"/>
        <v>1282</v>
      </c>
      <c r="D25" s="10">
        <f t="shared" si="1"/>
        <v>20301</v>
      </c>
      <c r="E25" s="10">
        <f t="shared" si="1"/>
        <v>1200</v>
      </c>
      <c r="F25" s="10">
        <f t="shared" si="1"/>
        <v>18</v>
      </c>
    </row>
    <row r="26" spans="1:6" ht="15" customHeight="1" x14ac:dyDescent="0.3">
      <c r="A26" s="9" t="s">
        <v>62</v>
      </c>
      <c r="B26" s="10">
        <f t="shared" si="1"/>
        <v>7171</v>
      </c>
      <c r="C26" s="10">
        <f t="shared" si="1"/>
        <v>691</v>
      </c>
      <c r="D26" s="10">
        <f t="shared" si="1"/>
        <v>6027</v>
      </c>
      <c r="E26" s="10">
        <f t="shared" si="1"/>
        <v>437</v>
      </c>
      <c r="F26" s="10">
        <f t="shared" si="1"/>
        <v>16</v>
      </c>
    </row>
    <row r="27" spans="1:6" ht="15" customHeight="1" x14ac:dyDescent="0.3">
      <c r="A27" s="9" t="s">
        <v>63</v>
      </c>
      <c r="B27" s="10">
        <f t="shared" si="1"/>
        <v>398</v>
      </c>
      <c r="C27" s="10">
        <f t="shared" si="1"/>
        <v>45</v>
      </c>
      <c r="D27" s="10">
        <f t="shared" si="1"/>
        <v>328</v>
      </c>
      <c r="E27" s="10">
        <f t="shared" si="1"/>
        <v>25</v>
      </c>
      <c r="F27" s="10">
        <f t="shared" si="1"/>
        <v>0</v>
      </c>
    </row>
    <row r="28" spans="1:6" ht="15" customHeight="1" x14ac:dyDescent="0.3">
      <c r="A28" s="9" t="s">
        <v>64</v>
      </c>
      <c r="B28" s="10">
        <f t="shared" si="1"/>
        <v>925</v>
      </c>
      <c r="C28" s="10">
        <f t="shared" si="1"/>
        <v>15</v>
      </c>
      <c r="D28" s="10">
        <f t="shared" si="1"/>
        <v>892</v>
      </c>
      <c r="E28" s="10">
        <f t="shared" si="1"/>
        <v>18</v>
      </c>
      <c r="F28" s="10">
        <f t="shared" si="1"/>
        <v>0</v>
      </c>
    </row>
    <row r="29" spans="1:6" ht="15" customHeight="1" x14ac:dyDescent="0.3">
      <c r="A29" s="9" t="s">
        <v>65</v>
      </c>
      <c r="B29" s="10">
        <f t="shared" si="1"/>
        <v>1237</v>
      </c>
      <c r="C29" s="10">
        <f t="shared" si="1"/>
        <v>27</v>
      </c>
      <c r="D29" s="10">
        <f t="shared" si="1"/>
        <v>1101</v>
      </c>
      <c r="E29" s="10">
        <f t="shared" si="1"/>
        <v>107</v>
      </c>
      <c r="F29" s="10">
        <f t="shared" si="1"/>
        <v>2</v>
      </c>
    </row>
    <row r="30" spans="1:6" ht="15" customHeight="1" x14ac:dyDescent="0.3">
      <c r="A30" s="9" t="s">
        <v>66</v>
      </c>
      <c r="B30" s="10">
        <f t="shared" si="1"/>
        <v>586</v>
      </c>
      <c r="C30" s="10">
        <f t="shared" si="1"/>
        <v>9</v>
      </c>
      <c r="D30" s="10">
        <f t="shared" si="1"/>
        <v>573</v>
      </c>
      <c r="E30" s="10">
        <f t="shared" si="1"/>
        <v>3</v>
      </c>
      <c r="F30" s="10">
        <f t="shared" si="1"/>
        <v>1</v>
      </c>
    </row>
    <row r="31" spans="1:6" ht="15" customHeight="1" x14ac:dyDescent="0.3">
      <c r="A31" s="9" t="s">
        <v>67</v>
      </c>
      <c r="B31" s="10">
        <f t="shared" si="1"/>
        <v>36</v>
      </c>
      <c r="C31" s="10">
        <f t="shared" si="1"/>
        <v>0</v>
      </c>
      <c r="D31" s="10">
        <f t="shared" si="1"/>
        <v>31</v>
      </c>
      <c r="E31" s="10">
        <f t="shared" si="1"/>
        <v>5</v>
      </c>
      <c r="F31" s="10">
        <f t="shared" si="1"/>
        <v>0</v>
      </c>
    </row>
    <row r="32" spans="1:6" ht="15" customHeight="1" x14ac:dyDescent="0.3">
      <c r="A32" s="9" t="s">
        <v>68</v>
      </c>
      <c r="B32" s="10">
        <f t="shared" si="1"/>
        <v>300</v>
      </c>
      <c r="C32" s="10">
        <f t="shared" si="1"/>
        <v>10</v>
      </c>
      <c r="D32" s="10">
        <f t="shared" si="1"/>
        <v>281</v>
      </c>
      <c r="E32" s="10">
        <f t="shared" si="1"/>
        <v>8</v>
      </c>
      <c r="F32" s="10">
        <f t="shared" si="1"/>
        <v>1</v>
      </c>
    </row>
    <row r="33" spans="1:6" ht="15" customHeight="1" x14ac:dyDescent="0.3">
      <c r="A33" s="9" t="s">
        <v>69</v>
      </c>
      <c r="B33" s="10">
        <f t="shared" si="1"/>
        <v>313</v>
      </c>
      <c r="C33" s="10">
        <f t="shared" si="1"/>
        <v>8</v>
      </c>
      <c r="D33" s="10">
        <f t="shared" si="1"/>
        <v>214</v>
      </c>
      <c r="E33" s="10">
        <f t="shared" si="1"/>
        <v>91</v>
      </c>
      <c r="F33" s="10">
        <f t="shared" si="1"/>
        <v>0</v>
      </c>
    </row>
    <row r="34" spans="1:6" ht="15" customHeight="1" x14ac:dyDescent="0.3">
      <c r="A34" s="9" t="s">
        <v>70</v>
      </c>
      <c r="B34" s="10">
        <f t="shared" si="1"/>
        <v>50</v>
      </c>
      <c r="C34" s="10">
        <f t="shared" si="1"/>
        <v>1</v>
      </c>
      <c r="D34" s="10">
        <f t="shared" si="1"/>
        <v>47</v>
      </c>
      <c r="E34" s="10">
        <f t="shared" si="1"/>
        <v>2</v>
      </c>
      <c r="F34" s="10">
        <f t="shared" si="1"/>
        <v>0</v>
      </c>
    </row>
    <row r="35" spans="1:6" ht="15" customHeight="1" x14ac:dyDescent="0.3">
      <c r="A35" s="9" t="s">
        <v>71</v>
      </c>
      <c r="B35" s="10">
        <f t="shared" ref="B35:F44" si="2">B13-B57</f>
        <v>56</v>
      </c>
      <c r="C35" s="10">
        <f t="shared" si="2"/>
        <v>0</v>
      </c>
      <c r="D35" s="10">
        <f t="shared" si="2"/>
        <v>52</v>
      </c>
      <c r="E35" s="10">
        <f t="shared" si="2"/>
        <v>4</v>
      </c>
      <c r="F35" s="10">
        <f t="shared" si="2"/>
        <v>0</v>
      </c>
    </row>
    <row r="36" spans="1:6" ht="15" customHeight="1" x14ac:dyDescent="0.3">
      <c r="A36" s="9" t="s">
        <v>72</v>
      </c>
      <c r="B36" s="10">
        <f t="shared" si="2"/>
        <v>11986</v>
      </c>
      <c r="C36" s="10">
        <f t="shared" si="2"/>
        <v>462</v>
      </c>
      <c r="D36" s="10">
        <f t="shared" si="2"/>
        <v>10947</v>
      </c>
      <c r="E36" s="10">
        <f t="shared" si="2"/>
        <v>577</v>
      </c>
      <c r="F36" s="10">
        <f t="shared" si="2"/>
        <v>0</v>
      </c>
    </row>
    <row r="37" spans="1:6" ht="15" customHeight="1" x14ac:dyDescent="0.3">
      <c r="A37" s="9" t="s">
        <v>73</v>
      </c>
      <c r="B37" s="10">
        <f t="shared" si="2"/>
        <v>570</v>
      </c>
      <c r="C37" s="10">
        <f t="shared" si="2"/>
        <v>18</v>
      </c>
      <c r="D37" s="10">
        <f t="shared" si="2"/>
        <v>537</v>
      </c>
      <c r="E37" s="10">
        <f t="shared" si="2"/>
        <v>15</v>
      </c>
      <c r="F37" s="10">
        <f t="shared" si="2"/>
        <v>0</v>
      </c>
    </row>
    <row r="38" spans="1:6" ht="15" customHeight="1" x14ac:dyDescent="0.3">
      <c r="A38" s="9" t="s">
        <v>74</v>
      </c>
      <c r="B38" s="10">
        <f t="shared" si="2"/>
        <v>1040</v>
      </c>
      <c r="C38" s="10">
        <f t="shared" si="2"/>
        <v>5</v>
      </c>
      <c r="D38" s="10">
        <f t="shared" si="2"/>
        <v>1014</v>
      </c>
      <c r="E38" s="10">
        <f t="shared" si="2"/>
        <v>21</v>
      </c>
      <c r="F38" s="10">
        <f t="shared" si="2"/>
        <v>0</v>
      </c>
    </row>
    <row r="39" spans="1:6" ht="15" customHeight="1" x14ac:dyDescent="0.3">
      <c r="A39" s="9" t="s">
        <v>75</v>
      </c>
      <c r="B39" s="10">
        <f t="shared" si="2"/>
        <v>752</v>
      </c>
      <c r="C39" s="10">
        <f t="shared" si="2"/>
        <v>21</v>
      </c>
      <c r="D39" s="10">
        <f t="shared" si="2"/>
        <v>722</v>
      </c>
      <c r="E39" s="10">
        <f t="shared" si="2"/>
        <v>9</v>
      </c>
      <c r="F39" s="10">
        <f t="shared" si="2"/>
        <v>0</v>
      </c>
    </row>
    <row r="40" spans="1:6" ht="15" customHeight="1" x14ac:dyDescent="0.3">
      <c r="A40" s="9" t="s">
        <v>76</v>
      </c>
      <c r="B40" s="10">
        <f t="shared" si="2"/>
        <v>9280</v>
      </c>
      <c r="C40" s="10">
        <f t="shared" si="2"/>
        <v>395</v>
      </c>
      <c r="D40" s="10">
        <f t="shared" si="2"/>
        <v>8377</v>
      </c>
      <c r="E40" s="10">
        <f t="shared" si="2"/>
        <v>508</v>
      </c>
      <c r="F40" s="10">
        <f t="shared" si="2"/>
        <v>0</v>
      </c>
    </row>
    <row r="41" spans="1:6" ht="15" customHeight="1" x14ac:dyDescent="0.3">
      <c r="A41" s="9" t="s">
        <v>77</v>
      </c>
      <c r="B41" s="10">
        <f t="shared" si="2"/>
        <v>21</v>
      </c>
      <c r="C41" s="10">
        <f t="shared" si="2"/>
        <v>0</v>
      </c>
      <c r="D41" s="10">
        <f t="shared" si="2"/>
        <v>15</v>
      </c>
      <c r="E41" s="10">
        <f t="shared" si="2"/>
        <v>6</v>
      </c>
      <c r="F41" s="10">
        <f t="shared" si="2"/>
        <v>0</v>
      </c>
    </row>
    <row r="42" spans="1:6" ht="15" customHeight="1" x14ac:dyDescent="0.3">
      <c r="A42" s="9" t="s">
        <v>78</v>
      </c>
      <c r="B42" s="10">
        <f t="shared" si="2"/>
        <v>0</v>
      </c>
      <c r="C42" s="10">
        <f t="shared" si="2"/>
        <v>0</v>
      </c>
      <c r="D42" s="10">
        <f t="shared" si="2"/>
        <v>0</v>
      </c>
      <c r="E42" s="10">
        <f t="shared" si="2"/>
        <v>0</v>
      </c>
      <c r="F42" s="10">
        <f t="shared" si="2"/>
        <v>0</v>
      </c>
    </row>
    <row r="43" spans="1:6" ht="15" customHeight="1" x14ac:dyDescent="0.3">
      <c r="A43" s="9" t="s">
        <v>79</v>
      </c>
      <c r="B43" s="10">
        <f t="shared" si="2"/>
        <v>323</v>
      </c>
      <c r="C43" s="10">
        <f t="shared" si="2"/>
        <v>23</v>
      </c>
      <c r="D43" s="10">
        <f t="shared" si="2"/>
        <v>282</v>
      </c>
      <c r="E43" s="10">
        <f t="shared" si="2"/>
        <v>18</v>
      </c>
      <c r="F43" s="10">
        <f t="shared" si="2"/>
        <v>0</v>
      </c>
    </row>
    <row r="44" spans="1:6" ht="15" customHeight="1" x14ac:dyDescent="0.3">
      <c r="A44" s="9" t="s">
        <v>80</v>
      </c>
      <c r="B44" s="10">
        <f t="shared" si="2"/>
        <v>857</v>
      </c>
      <c r="C44" s="10">
        <f t="shared" si="2"/>
        <v>39</v>
      </c>
      <c r="D44" s="10">
        <f t="shared" si="2"/>
        <v>789</v>
      </c>
      <c r="E44" s="10">
        <f t="shared" si="2"/>
        <v>29</v>
      </c>
      <c r="F44" s="10">
        <f t="shared" si="2"/>
        <v>0</v>
      </c>
    </row>
    <row r="45" spans="1:6" ht="15" customHeight="1" x14ac:dyDescent="0.3">
      <c r="A45" s="9" t="s">
        <v>83</v>
      </c>
      <c r="B45" s="10">
        <f t="shared" ref="B45:F54" si="3">B23-B67</f>
        <v>121</v>
      </c>
      <c r="C45" s="10">
        <f t="shared" si="3"/>
        <v>2</v>
      </c>
      <c r="D45" s="10">
        <f t="shared" si="3"/>
        <v>118</v>
      </c>
      <c r="E45" s="10">
        <f t="shared" si="3"/>
        <v>1</v>
      </c>
      <c r="F45" s="10">
        <f t="shared" si="3"/>
        <v>0</v>
      </c>
    </row>
    <row r="46" spans="1:6" ht="15" customHeight="1" x14ac:dyDescent="0.3">
      <c r="A46" s="11"/>
      <c r="B46" s="10"/>
      <c r="C46" s="10"/>
      <c r="D46" s="10"/>
      <c r="E46" s="10"/>
      <c r="F46" s="10"/>
    </row>
    <row r="47" spans="1:6" ht="15" customHeight="1" x14ac:dyDescent="0.3">
      <c r="A47" s="9" t="s">
        <v>85</v>
      </c>
      <c r="B47" s="10">
        <f t="shared" ref="B47:B67" si="4">SUM(C47:F47)</f>
        <v>20544</v>
      </c>
      <c r="C47" s="10">
        <f>SUM(C48:C51)+C56+C57+C58+C66+C67</f>
        <v>1013</v>
      </c>
      <c r="D47" s="10">
        <f>SUM(D48:D51)+D56+D57+D58+D66+D67</f>
        <v>18595</v>
      </c>
      <c r="E47" s="10">
        <f>SUM(E48:E51)+E56+E57+E58+E66+E67</f>
        <v>918</v>
      </c>
      <c r="F47" s="10">
        <f>SUM(F48:F51)+F56+F57+F58+F66+F67</f>
        <v>18</v>
      </c>
    </row>
    <row r="48" spans="1:6" ht="15" customHeight="1" x14ac:dyDescent="0.3">
      <c r="A48" s="9" t="s">
        <v>62</v>
      </c>
      <c r="B48" s="10">
        <f t="shared" si="4"/>
        <v>6880</v>
      </c>
      <c r="C48" s="10">
        <v>643</v>
      </c>
      <c r="D48" s="10">
        <v>5787</v>
      </c>
      <c r="E48" s="10">
        <v>436</v>
      </c>
      <c r="F48" s="10">
        <v>14</v>
      </c>
    </row>
    <row r="49" spans="1:6" ht="15" customHeight="1" x14ac:dyDescent="0.3">
      <c r="A49" s="9" t="s">
        <v>63</v>
      </c>
      <c r="B49" s="10">
        <f t="shared" si="4"/>
        <v>444</v>
      </c>
      <c r="C49" s="10">
        <v>49</v>
      </c>
      <c r="D49" s="10">
        <v>365</v>
      </c>
      <c r="E49" s="10">
        <v>30</v>
      </c>
      <c r="F49" s="10">
        <v>0</v>
      </c>
    </row>
    <row r="50" spans="1:6" ht="15" customHeight="1" x14ac:dyDescent="0.3">
      <c r="A50" s="9" t="s">
        <v>64</v>
      </c>
      <c r="B50" s="10">
        <f t="shared" si="4"/>
        <v>990</v>
      </c>
      <c r="C50" s="10">
        <v>20</v>
      </c>
      <c r="D50" s="10">
        <v>945</v>
      </c>
      <c r="E50" s="10">
        <v>23</v>
      </c>
      <c r="F50" s="10">
        <v>2</v>
      </c>
    </row>
    <row r="51" spans="1:6" ht="15" customHeight="1" x14ac:dyDescent="0.3">
      <c r="A51" s="9" t="s">
        <v>65</v>
      </c>
      <c r="B51" s="10">
        <f t="shared" si="4"/>
        <v>1296</v>
      </c>
      <c r="C51" s="10">
        <v>24</v>
      </c>
      <c r="D51" s="10">
        <v>1181</v>
      </c>
      <c r="E51" s="10">
        <v>89</v>
      </c>
      <c r="F51" s="10">
        <v>2</v>
      </c>
    </row>
    <row r="52" spans="1:6" ht="15" customHeight="1" x14ac:dyDescent="0.3">
      <c r="A52" s="9" t="s">
        <v>66</v>
      </c>
      <c r="B52" s="10">
        <f t="shared" si="4"/>
        <v>674</v>
      </c>
      <c r="C52" s="10">
        <v>5</v>
      </c>
      <c r="D52" s="10">
        <v>666</v>
      </c>
      <c r="E52" s="10">
        <v>1</v>
      </c>
      <c r="F52" s="10">
        <v>2</v>
      </c>
    </row>
    <row r="53" spans="1:6" ht="15" customHeight="1" x14ac:dyDescent="0.3">
      <c r="A53" s="9" t="s">
        <v>67</v>
      </c>
      <c r="B53" s="10">
        <f t="shared" si="4"/>
        <v>36</v>
      </c>
      <c r="C53" s="10">
        <v>0</v>
      </c>
      <c r="D53" s="10">
        <v>33</v>
      </c>
      <c r="E53" s="10">
        <v>3</v>
      </c>
      <c r="F53" s="10">
        <v>0</v>
      </c>
    </row>
    <row r="54" spans="1:6" ht="15" customHeight="1" x14ac:dyDescent="0.3">
      <c r="A54" s="9" t="s">
        <v>68</v>
      </c>
      <c r="B54" s="10">
        <f t="shared" si="4"/>
        <v>342</v>
      </c>
      <c r="C54" s="10">
        <v>12</v>
      </c>
      <c r="D54" s="10">
        <v>325</v>
      </c>
      <c r="E54" s="10">
        <v>5</v>
      </c>
      <c r="F54" s="10">
        <v>0</v>
      </c>
    </row>
    <row r="55" spans="1:6" ht="15" customHeight="1" x14ac:dyDescent="0.3">
      <c r="A55" s="9" t="s">
        <v>69</v>
      </c>
      <c r="B55" s="10">
        <f t="shared" si="4"/>
        <v>243</v>
      </c>
      <c r="C55" s="10">
        <v>7</v>
      </c>
      <c r="D55" s="10">
        <v>156</v>
      </c>
      <c r="E55" s="10">
        <v>80</v>
      </c>
      <c r="F55" s="10">
        <v>0</v>
      </c>
    </row>
    <row r="56" spans="1:6" ht="15" customHeight="1" x14ac:dyDescent="0.3">
      <c r="A56" s="9" t="s">
        <v>70</v>
      </c>
      <c r="B56" s="10">
        <f t="shared" si="4"/>
        <v>58</v>
      </c>
      <c r="C56" s="10">
        <v>1</v>
      </c>
      <c r="D56" s="10">
        <v>57</v>
      </c>
      <c r="E56" s="10">
        <v>0</v>
      </c>
      <c r="F56" s="10">
        <v>0</v>
      </c>
    </row>
    <row r="57" spans="1:6" ht="15" customHeight="1" x14ac:dyDescent="0.3">
      <c r="A57" s="9" t="s">
        <v>71</v>
      </c>
      <c r="B57" s="10">
        <f t="shared" si="4"/>
        <v>51</v>
      </c>
      <c r="C57" s="10">
        <v>0</v>
      </c>
      <c r="D57" s="10">
        <v>49</v>
      </c>
      <c r="E57" s="10">
        <v>2</v>
      </c>
      <c r="F57" s="10">
        <v>0</v>
      </c>
    </row>
    <row r="58" spans="1:6" ht="15" customHeight="1" x14ac:dyDescent="0.3">
      <c r="A58" s="9" t="s">
        <v>72</v>
      </c>
      <c r="B58" s="10">
        <f t="shared" si="4"/>
        <v>10134</v>
      </c>
      <c r="C58" s="10">
        <v>253</v>
      </c>
      <c r="D58" s="10">
        <v>9565</v>
      </c>
      <c r="E58" s="10">
        <v>316</v>
      </c>
      <c r="F58" s="10">
        <v>0</v>
      </c>
    </row>
    <row r="59" spans="1:6" ht="15" customHeight="1" x14ac:dyDescent="0.3">
      <c r="A59" s="9" t="s">
        <v>73</v>
      </c>
      <c r="B59" s="10">
        <f t="shared" si="4"/>
        <v>358</v>
      </c>
      <c r="C59" s="10">
        <v>6</v>
      </c>
      <c r="D59" s="10">
        <v>338</v>
      </c>
      <c r="E59" s="10">
        <v>14</v>
      </c>
      <c r="F59" s="10">
        <v>0</v>
      </c>
    </row>
    <row r="60" spans="1:6" ht="15" customHeight="1" x14ac:dyDescent="0.3">
      <c r="A60" s="9" t="s">
        <v>74</v>
      </c>
      <c r="B60" s="10">
        <f t="shared" si="4"/>
        <v>1654</v>
      </c>
      <c r="C60" s="10">
        <v>2</v>
      </c>
      <c r="D60" s="10">
        <v>1625</v>
      </c>
      <c r="E60" s="10">
        <v>27</v>
      </c>
      <c r="F60" s="10">
        <v>0</v>
      </c>
    </row>
    <row r="61" spans="1:6" ht="15" customHeight="1" x14ac:dyDescent="0.3">
      <c r="A61" s="9" t="s">
        <v>75</v>
      </c>
      <c r="B61" s="10">
        <f t="shared" si="4"/>
        <v>2071</v>
      </c>
      <c r="C61" s="10">
        <v>1</v>
      </c>
      <c r="D61" s="10">
        <v>2066</v>
      </c>
      <c r="E61" s="10">
        <v>4</v>
      </c>
      <c r="F61" s="10">
        <v>0</v>
      </c>
    </row>
    <row r="62" spans="1:6" ht="15" customHeight="1" x14ac:dyDescent="0.3">
      <c r="A62" s="9" t="s">
        <v>76</v>
      </c>
      <c r="B62" s="10">
        <f t="shared" si="4"/>
        <v>5365</v>
      </c>
      <c r="C62" s="10">
        <v>243</v>
      </c>
      <c r="D62" s="10">
        <v>4857</v>
      </c>
      <c r="E62" s="10">
        <v>265</v>
      </c>
      <c r="F62" s="10">
        <v>0</v>
      </c>
    </row>
    <row r="63" spans="1:6" ht="15" customHeight="1" x14ac:dyDescent="0.3">
      <c r="A63" s="9" t="s">
        <v>77</v>
      </c>
      <c r="B63" s="10">
        <f t="shared" si="4"/>
        <v>16</v>
      </c>
      <c r="C63" s="10">
        <v>0</v>
      </c>
      <c r="D63" s="10">
        <v>13</v>
      </c>
      <c r="E63" s="10">
        <v>3</v>
      </c>
      <c r="F63" s="10">
        <v>0</v>
      </c>
    </row>
    <row r="64" spans="1:6" ht="15" customHeight="1" x14ac:dyDescent="0.3">
      <c r="A64" s="9" t="s">
        <v>78</v>
      </c>
      <c r="B64" s="10">
        <f t="shared" si="4"/>
        <v>1</v>
      </c>
      <c r="C64" s="10">
        <v>0</v>
      </c>
      <c r="D64" s="10">
        <v>1</v>
      </c>
      <c r="E64" s="10">
        <v>0</v>
      </c>
      <c r="F64" s="10">
        <v>0</v>
      </c>
    </row>
    <row r="65" spans="1:6" ht="15" customHeight="1" x14ac:dyDescent="0.3">
      <c r="A65" s="9" t="s">
        <v>79</v>
      </c>
      <c r="B65" s="10">
        <f t="shared" si="4"/>
        <v>669</v>
      </c>
      <c r="C65" s="10">
        <v>1</v>
      </c>
      <c r="D65" s="10">
        <v>665</v>
      </c>
      <c r="E65" s="10">
        <v>3</v>
      </c>
      <c r="F65" s="10">
        <v>0</v>
      </c>
    </row>
    <row r="66" spans="1:6" ht="15" customHeight="1" x14ac:dyDescent="0.3">
      <c r="A66" s="9" t="s">
        <v>80</v>
      </c>
      <c r="B66" s="10">
        <f t="shared" si="4"/>
        <v>577</v>
      </c>
      <c r="C66" s="10">
        <v>20</v>
      </c>
      <c r="D66" s="10">
        <v>537</v>
      </c>
      <c r="E66" s="10">
        <v>20</v>
      </c>
      <c r="F66" s="10">
        <v>0</v>
      </c>
    </row>
    <row r="67" spans="1:6" ht="15" customHeight="1" x14ac:dyDescent="0.3">
      <c r="A67" s="2" t="s">
        <v>83</v>
      </c>
      <c r="B67" s="12">
        <f t="shared" si="4"/>
        <v>114</v>
      </c>
      <c r="C67" s="12">
        <v>3</v>
      </c>
      <c r="D67" s="12">
        <v>109</v>
      </c>
      <c r="E67" s="12">
        <v>2</v>
      </c>
      <c r="F67" s="12">
        <v>0</v>
      </c>
    </row>
    <row r="68" spans="1:6" ht="15" customHeight="1" x14ac:dyDescent="0.3">
      <c r="A68" s="7" t="s">
        <v>30</v>
      </c>
      <c r="B68" s="8"/>
      <c r="C68" s="8"/>
      <c r="D68" s="8"/>
      <c r="E68" s="8"/>
      <c r="F68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77"/>
  <sheetViews>
    <sheetView showGridLines="0" workbookViewId="0"/>
  </sheetViews>
  <sheetFormatPr defaultColWidth="8.77734375" defaultRowHeight="14.4" customHeight="1" x14ac:dyDescent="0.3"/>
  <cols>
    <col min="1" max="1" width="23.44140625" style="20" customWidth="1"/>
    <col min="2" max="256" width="8.88671875" style="20" customWidth="1"/>
  </cols>
  <sheetData>
    <row r="1" spans="1:6" ht="15" customHeight="1" x14ac:dyDescent="0.3">
      <c r="A1" s="2" t="s">
        <v>113</v>
      </c>
      <c r="B1" s="3"/>
      <c r="C1" s="3"/>
      <c r="D1" s="3"/>
      <c r="E1" s="3"/>
      <c r="F1" s="3"/>
    </row>
    <row r="2" spans="1:6" ht="15" customHeight="1" x14ac:dyDescent="0.3">
      <c r="A2" s="4" t="s">
        <v>114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 x14ac:dyDescent="0.3">
      <c r="A3" s="7" t="s">
        <v>7</v>
      </c>
      <c r="B3" s="8">
        <f>B4+B23+B26</f>
        <v>43345</v>
      </c>
      <c r="C3" s="8">
        <f>C4+C23+C26</f>
        <v>2295</v>
      </c>
      <c r="D3" s="8">
        <f>D4+D23+D26</f>
        <v>38896</v>
      </c>
      <c r="E3" s="8">
        <f>E4+E23+E26</f>
        <v>2118</v>
      </c>
      <c r="F3" s="8">
        <f>F4+F23+F26</f>
        <v>36</v>
      </c>
    </row>
    <row r="4" spans="1:6" ht="15" customHeight="1" x14ac:dyDescent="0.3">
      <c r="A4" s="9" t="s">
        <v>115</v>
      </c>
      <c r="B4" s="10">
        <f>SUM(B5:B14)+SUM(B20:B22)</f>
        <v>40990</v>
      </c>
      <c r="C4" s="10">
        <v>2187</v>
      </c>
      <c r="D4" s="10">
        <v>36797</v>
      </c>
      <c r="E4" s="10">
        <v>1980</v>
      </c>
      <c r="F4" s="10">
        <v>26</v>
      </c>
    </row>
    <row r="5" spans="1:6" ht="15" customHeight="1" x14ac:dyDescent="0.3">
      <c r="A5" s="9" t="s">
        <v>116</v>
      </c>
      <c r="B5" s="10">
        <v>12555</v>
      </c>
      <c r="C5" s="10">
        <v>1417</v>
      </c>
      <c r="D5" s="10">
        <v>10042</v>
      </c>
      <c r="E5" s="10">
        <v>1093</v>
      </c>
      <c r="F5" s="10">
        <v>3</v>
      </c>
    </row>
    <row r="6" spans="1:6" ht="15" customHeight="1" x14ac:dyDescent="0.3">
      <c r="A6" s="9" t="s">
        <v>117</v>
      </c>
      <c r="B6" s="10">
        <v>2348</v>
      </c>
      <c r="C6" s="10">
        <v>2</v>
      </c>
      <c r="D6" s="10">
        <v>2328</v>
      </c>
      <c r="E6" s="10">
        <v>2</v>
      </c>
      <c r="F6" s="10">
        <v>16</v>
      </c>
    </row>
    <row r="7" spans="1:6" ht="15" customHeight="1" x14ac:dyDescent="0.3">
      <c r="A7" s="9" t="s">
        <v>118</v>
      </c>
      <c r="B7" s="10">
        <v>1620</v>
      </c>
      <c r="C7" s="10">
        <v>29</v>
      </c>
      <c r="D7" s="10">
        <v>1579</v>
      </c>
      <c r="E7" s="10">
        <v>9</v>
      </c>
      <c r="F7" s="10">
        <v>3</v>
      </c>
    </row>
    <row r="8" spans="1:6" ht="15" customHeight="1" x14ac:dyDescent="0.3">
      <c r="A8" s="9" t="s">
        <v>119</v>
      </c>
      <c r="B8" s="10">
        <v>1063</v>
      </c>
      <c r="C8" s="10">
        <v>17</v>
      </c>
      <c r="D8" s="10">
        <v>1042</v>
      </c>
      <c r="E8" s="10">
        <v>1</v>
      </c>
      <c r="F8" s="10">
        <v>3</v>
      </c>
    </row>
    <row r="9" spans="1:6" ht="15" customHeight="1" x14ac:dyDescent="0.3">
      <c r="A9" s="9" t="s">
        <v>120</v>
      </c>
      <c r="B9" s="10">
        <v>17</v>
      </c>
      <c r="C9" s="10">
        <v>0</v>
      </c>
      <c r="D9" s="10">
        <v>15</v>
      </c>
      <c r="E9" s="10">
        <v>2</v>
      </c>
      <c r="F9" s="10">
        <v>0</v>
      </c>
    </row>
    <row r="10" spans="1:6" ht="15" customHeight="1" x14ac:dyDescent="0.3">
      <c r="A10" s="9" t="s">
        <v>121</v>
      </c>
      <c r="B10" s="10">
        <v>92</v>
      </c>
      <c r="C10" s="10">
        <v>2</v>
      </c>
      <c r="D10" s="10">
        <v>89</v>
      </c>
      <c r="E10" s="10">
        <v>1</v>
      </c>
      <c r="F10" s="10">
        <v>0</v>
      </c>
    </row>
    <row r="11" spans="1:6" ht="15" customHeight="1" x14ac:dyDescent="0.3">
      <c r="A11" s="9" t="s">
        <v>122</v>
      </c>
      <c r="B11" s="10">
        <v>522</v>
      </c>
      <c r="C11" s="10">
        <v>16</v>
      </c>
      <c r="D11" s="10">
        <v>504</v>
      </c>
      <c r="E11" s="10">
        <v>2</v>
      </c>
      <c r="F11" s="10">
        <v>0</v>
      </c>
    </row>
    <row r="12" spans="1:6" ht="15" customHeight="1" x14ac:dyDescent="0.3">
      <c r="A12" s="9" t="s">
        <v>123</v>
      </c>
      <c r="B12" s="10">
        <v>152</v>
      </c>
      <c r="C12" s="10">
        <v>1</v>
      </c>
      <c r="D12" s="10">
        <v>132</v>
      </c>
      <c r="E12" s="10">
        <v>19</v>
      </c>
      <c r="F12" s="10">
        <v>0</v>
      </c>
    </row>
    <row r="13" spans="1:6" ht="15" customHeight="1" x14ac:dyDescent="0.3">
      <c r="A13" s="9" t="s">
        <v>124</v>
      </c>
      <c r="B13" s="10">
        <v>197</v>
      </c>
      <c r="C13" s="10">
        <v>2</v>
      </c>
      <c r="D13" s="10">
        <v>193</v>
      </c>
      <c r="E13" s="10">
        <v>1</v>
      </c>
      <c r="F13" s="10">
        <v>1</v>
      </c>
    </row>
    <row r="14" spans="1:6" ht="15" customHeight="1" x14ac:dyDescent="0.3">
      <c r="A14" s="9" t="s">
        <v>125</v>
      </c>
      <c r="B14" s="10">
        <v>21332</v>
      </c>
      <c r="C14" s="10">
        <v>666</v>
      </c>
      <c r="D14" s="10">
        <v>19844</v>
      </c>
      <c r="E14" s="10">
        <v>822</v>
      </c>
      <c r="F14" s="10">
        <v>0</v>
      </c>
    </row>
    <row r="15" spans="1:6" ht="15" customHeight="1" x14ac:dyDescent="0.3">
      <c r="A15" s="9" t="s">
        <v>126</v>
      </c>
      <c r="B15" s="10">
        <v>2881</v>
      </c>
      <c r="C15" s="10">
        <v>21</v>
      </c>
      <c r="D15" s="10">
        <v>2847</v>
      </c>
      <c r="E15" s="10">
        <v>13</v>
      </c>
      <c r="F15" s="10">
        <v>0</v>
      </c>
    </row>
    <row r="16" spans="1:6" ht="15" customHeight="1" x14ac:dyDescent="0.3">
      <c r="A16" s="9" t="s">
        <v>127</v>
      </c>
      <c r="B16" s="10">
        <v>14160</v>
      </c>
      <c r="C16" s="10">
        <v>602</v>
      </c>
      <c r="D16" s="10">
        <v>12812</v>
      </c>
      <c r="E16" s="10">
        <v>746</v>
      </c>
      <c r="F16" s="10">
        <v>0</v>
      </c>
    </row>
    <row r="17" spans="1:6" ht="15" customHeight="1" x14ac:dyDescent="0.3">
      <c r="A17" s="9" t="s">
        <v>128</v>
      </c>
      <c r="B17" s="10">
        <v>784</v>
      </c>
      <c r="C17" s="10">
        <v>18</v>
      </c>
      <c r="D17" s="10">
        <v>750</v>
      </c>
      <c r="E17" s="10">
        <v>16</v>
      </c>
      <c r="F17" s="10">
        <v>0</v>
      </c>
    </row>
    <row r="18" spans="1:6" ht="15" customHeight="1" x14ac:dyDescent="0.3">
      <c r="A18" s="9" t="s">
        <v>129</v>
      </c>
      <c r="B18" s="10">
        <v>2571</v>
      </c>
      <c r="C18" s="10">
        <v>3</v>
      </c>
      <c r="D18" s="10">
        <v>2539</v>
      </c>
      <c r="E18" s="10">
        <v>29</v>
      </c>
      <c r="F18" s="10">
        <v>0</v>
      </c>
    </row>
    <row r="19" spans="1:6" ht="15" customHeight="1" x14ac:dyDescent="0.3">
      <c r="A19" s="9" t="s">
        <v>130</v>
      </c>
      <c r="B19" s="10">
        <v>936</v>
      </c>
      <c r="C19" s="10">
        <v>22</v>
      </c>
      <c r="D19" s="10">
        <v>896</v>
      </c>
      <c r="E19" s="10">
        <v>18</v>
      </c>
      <c r="F19" s="10">
        <v>0</v>
      </c>
    </row>
    <row r="20" spans="1:6" ht="15" customHeight="1" x14ac:dyDescent="0.3">
      <c r="A20" s="9" t="s">
        <v>131</v>
      </c>
      <c r="B20" s="10">
        <v>875</v>
      </c>
      <c r="C20" s="10">
        <v>24</v>
      </c>
      <c r="D20" s="10">
        <v>826</v>
      </c>
      <c r="E20" s="10">
        <v>25</v>
      </c>
      <c r="F20" s="10">
        <v>0</v>
      </c>
    </row>
    <row r="21" spans="1:6" ht="15" customHeight="1" x14ac:dyDescent="0.3">
      <c r="A21" s="9" t="s">
        <v>132</v>
      </c>
      <c r="B21" s="10">
        <v>24</v>
      </c>
      <c r="C21" s="10">
        <v>1</v>
      </c>
      <c r="D21" s="10">
        <v>23</v>
      </c>
      <c r="E21" s="10">
        <v>0</v>
      </c>
      <c r="F21" s="10">
        <v>0</v>
      </c>
    </row>
    <row r="22" spans="1:6" ht="15" customHeight="1" x14ac:dyDescent="0.3">
      <c r="A22" s="9" t="s">
        <v>133</v>
      </c>
      <c r="B22" s="10">
        <v>193</v>
      </c>
      <c r="C22" s="10">
        <v>10</v>
      </c>
      <c r="D22" s="10">
        <v>180</v>
      </c>
      <c r="E22" s="10">
        <v>3</v>
      </c>
      <c r="F22" s="10">
        <v>0</v>
      </c>
    </row>
    <row r="23" spans="1:6" ht="15" customHeight="1" x14ac:dyDescent="0.3">
      <c r="A23" s="9" t="s">
        <v>134</v>
      </c>
      <c r="B23" s="10">
        <v>2354</v>
      </c>
      <c r="C23" s="10">
        <v>108</v>
      </c>
      <c r="D23" s="10">
        <v>2098</v>
      </c>
      <c r="E23" s="10">
        <v>138</v>
      </c>
      <c r="F23" s="10">
        <v>10</v>
      </c>
    </row>
    <row r="24" spans="1:6" ht="15" customHeight="1" x14ac:dyDescent="0.3">
      <c r="A24" s="9" t="s">
        <v>135</v>
      </c>
      <c r="B24" s="10">
        <v>639</v>
      </c>
      <c r="C24" s="10">
        <v>4</v>
      </c>
      <c r="D24" s="10">
        <v>622</v>
      </c>
      <c r="E24" s="10">
        <v>4</v>
      </c>
      <c r="F24" s="10">
        <v>9</v>
      </c>
    </row>
    <row r="25" spans="1:6" ht="15" customHeight="1" x14ac:dyDescent="0.3">
      <c r="A25" s="9" t="s">
        <v>136</v>
      </c>
      <c r="B25" s="10">
        <v>1639</v>
      </c>
      <c r="C25" s="10">
        <v>85</v>
      </c>
      <c r="D25" s="10">
        <v>1424</v>
      </c>
      <c r="E25" s="10">
        <v>127</v>
      </c>
      <c r="F25" s="10">
        <v>3</v>
      </c>
    </row>
    <row r="26" spans="1:6" ht="15" customHeight="1" x14ac:dyDescent="0.3">
      <c r="A26" s="9" t="s">
        <v>137</v>
      </c>
      <c r="B26" s="10">
        <v>1</v>
      </c>
      <c r="C26" s="10">
        <v>0</v>
      </c>
      <c r="D26" s="10">
        <v>1</v>
      </c>
      <c r="E26" s="10">
        <v>0</v>
      </c>
      <c r="F26" s="10">
        <v>0</v>
      </c>
    </row>
    <row r="27" spans="1:6" ht="15" customHeight="1" x14ac:dyDescent="0.3">
      <c r="A27" s="11"/>
      <c r="B27" s="10"/>
      <c r="C27" s="10"/>
      <c r="D27" s="10"/>
      <c r="E27" s="10"/>
      <c r="F27" s="10"/>
    </row>
    <row r="28" spans="1:6" ht="15" customHeight="1" x14ac:dyDescent="0.3">
      <c r="A28" s="9" t="s">
        <v>28</v>
      </c>
      <c r="B28" s="10">
        <f t="shared" ref="B28:F37" si="0">B3-B53</f>
        <v>22802</v>
      </c>
      <c r="C28" s="10">
        <f t="shared" si="0"/>
        <v>1282</v>
      </c>
      <c r="D28" s="10">
        <f t="shared" si="0"/>
        <v>20302</v>
      </c>
      <c r="E28" s="10">
        <f t="shared" si="0"/>
        <v>1200</v>
      </c>
      <c r="F28" s="10">
        <f t="shared" si="0"/>
        <v>18</v>
      </c>
    </row>
    <row r="29" spans="1:6" ht="15" customHeight="1" x14ac:dyDescent="0.3">
      <c r="A29" s="9" t="s">
        <v>115</v>
      </c>
      <c r="B29" s="10">
        <f t="shared" si="0"/>
        <v>21586</v>
      </c>
      <c r="C29" s="10">
        <f t="shared" si="0"/>
        <v>1224</v>
      </c>
      <c r="D29" s="10">
        <f t="shared" si="0"/>
        <v>19228</v>
      </c>
      <c r="E29" s="10">
        <f t="shared" si="0"/>
        <v>1124</v>
      </c>
      <c r="F29" s="10">
        <f t="shared" si="0"/>
        <v>10</v>
      </c>
    </row>
    <row r="30" spans="1:6" ht="15" customHeight="1" x14ac:dyDescent="0.3">
      <c r="A30" s="9" t="s">
        <v>116</v>
      </c>
      <c r="B30" s="10">
        <f t="shared" si="0"/>
        <v>6397</v>
      </c>
      <c r="C30" s="10">
        <f t="shared" si="0"/>
        <v>727</v>
      </c>
      <c r="D30" s="10">
        <f t="shared" si="0"/>
        <v>5119</v>
      </c>
      <c r="E30" s="10">
        <f t="shared" si="0"/>
        <v>548</v>
      </c>
      <c r="F30" s="10">
        <f t="shared" si="0"/>
        <v>3</v>
      </c>
    </row>
    <row r="31" spans="1:6" ht="15" customHeight="1" x14ac:dyDescent="0.3">
      <c r="A31" s="9" t="s">
        <v>117</v>
      </c>
      <c r="B31" s="10">
        <f t="shared" si="0"/>
        <v>1164</v>
      </c>
      <c r="C31" s="10">
        <f t="shared" si="0"/>
        <v>1</v>
      </c>
      <c r="D31" s="10">
        <f t="shared" si="0"/>
        <v>1157</v>
      </c>
      <c r="E31" s="10">
        <f t="shared" si="0"/>
        <v>1</v>
      </c>
      <c r="F31" s="10">
        <f t="shared" si="0"/>
        <v>5</v>
      </c>
    </row>
    <row r="32" spans="1:6" ht="15" customHeight="1" x14ac:dyDescent="0.3">
      <c r="A32" s="9" t="s">
        <v>118</v>
      </c>
      <c r="B32" s="10">
        <f t="shared" si="0"/>
        <v>778</v>
      </c>
      <c r="C32" s="10">
        <f t="shared" si="0"/>
        <v>13</v>
      </c>
      <c r="D32" s="10">
        <f t="shared" si="0"/>
        <v>761</v>
      </c>
      <c r="E32" s="10">
        <f t="shared" si="0"/>
        <v>4</v>
      </c>
      <c r="F32" s="10">
        <f t="shared" si="0"/>
        <v>0</v>
      </c>
    </row>
    <row r="33" spans="1:6" ht="15" customHeight="1" x14ac:dyDescent="0.3">
      <c r="A33" s="9" t="s">
        <v>119</v>
      </c>
      <c r="B33" s="10">
        <f t="shared" si="0"/>
        <v>485</v>
      </c>
      <c r="C33" s="10">
        <f t="shared" si="0"/>
        <v>9</v>
      </c>
      <c r="D33" s="10">
        <f t="shared" si="0"/>
        <v>474</v>
      </c>
      <c r="E33" s="10">
        <f t="shared" si="0"/>
        <v>1</v>
      </c>
      <c r="F33" s="10">
        <f t="shared" si="0"/>
        <v>1</v>
      </c>
    </row>
    <row r="34" spans="1:6" ht="15" customHeight="1" x14ac:dyDescent="0.3">
      <c r="A34" s="9" t="s">
        <v>120</v>
      </c>
      <c r="B34" s="10">
        <f t="shared" si="0"/>
        <v>9</v>
      </c>
      <c r="C34" s="10">
        <f t="shared" si="0"/>
        <v>0</v>
      </c>
      <c r="D34" s="10">
        <f t="shared" si="0"/>
        <v>8</v>
      </c>
      <c r="E34" s="10">
        <f t="shared" si="0"/>
        <v>1</v>
      </c>
      <c r="F34" s="10">
        <f t="shared" si="0"/>
        <v>0</v>
      </c>
    </row>
    <row r="35" spans="1:6" ht="15" customHeight="1" x14ac:dyDescent="0.3">
      <c r="A35" s="9" t="s">
        <v>121</v>
      </c>
      <c r="B35" s="10">
        <f t="shared" si="0"/>
        <v>38</v>
      </c>
      <c r="C35" s="10">
        <f t="shared" si="0"/>
        <v>1</v>
      </c>
      <c r="D35" s="10">
        <f t="shared" si="0"/>
        <v>36</v>
      </c>
      <c r="E35" s="10">
        <f t="shared" si="0"/>
        <v>1</v>
      </c>
      <c r="F35" s="10">
        <f t="shared" si="0"/>
        <v>0</v>
      </c>
    </row>
    <row r="36" spans="1:6" ht="15" customHeight="1" x14ac:dyDescent="0.3">
      <c r="A36" s="9" t="s">
        <v>122</v>
      </c>
      <c r="B36" s="10">
        <f t="shared" si="0"/>
        <v>243</v>
      </c>
      <c r="C36" s="10">
        <f t="shared" si="0"/>
        <v>8</v>
      </c>
      <c r="D36" s="10">
        <f t="shared" si="0"/>
        <v>233</v>
      </c>
      <c r="E36" s="10">
        <f t="shared" si="0"/>
        <v>2</v>
      </c>
      <c r="F36" s="10">
        <f t="shared" si="0"/>
        <v>0</v>
      </c>
    </row>
    <row r="37" spans="1:6" ht="15" customHeight="1" x14ac:dyDescent="0.3">
      <c r="A37" s="9" t="s">
        <v>123</v>
      </c>
      <c r="B37" s="10">
        <f t="shared" si="0"/>
        <v>93</v>
      </c>
      <c r="C37" s="10">
        <f t="shared" si="0"/>
        <v>0</v>
      </c>
      <c r="D37" s="10">
        <f t="shared" si="0"/>
        <v>83</v>
      </c>
      <c r="E37" s="10">
        <f t="shared" si="0"/>
        <v>10</v>
      </c>
      <c r="F37" s="10">
        <f t="shared" si="0"/>
        <v>0</v>
      </c>
    </row>
    <row r="38" spans="1:6" ht="15" customHeight="1" x14ac:dyDescent="0.3">
      <c r="A38" s="9" t="s">
        <v>124</v>
      </c>
      <c r="B38" s="10">
        <f t="shared" ref="B38:F47" si="1">B13-B63</f>
        <v>106</v>
      </c>
      <c r="C38" s="10">
        <f t="shared" si="1"/>
        <v>2</v>
      </c>
      <c r="D38" s="10">
        <f t="shared" si="1"/>
        <v>103</v>
      </c>
      <c r="E38" s="10">
        <f t="shared" si="1"/>
        <v>0</v>
      </c>
      <c r="F38" s="10">
        <f t="shared" si="1"/>
        <v>1</v>
      </c>
    </row>
    <row r="39" spans="1:6" ht="15" customHeight="1" x14ac:dyDescent="0.3">
      <c r="A39" s="9" t="s">
        <v>125</v>
      </c>
      <c r="B39" s="10">
        <f t="shared" si="1"/>
        <v>11590</v>
      </c>
      <c r="C39" s="10">
        <f t="shared" si="1"/>
        <v>439</v>
      </c>
      <c r="D39" s="10">
        <f t="shared" si="1"/>
        <v>10613</v>
      </c>
      <c r="E39" s="10">
        <f t="shared" si="1"/>
        <v>538</v>
      </c>
      <c r="F39" s="10">
        <f t="shared" si="1"/>
        <v>0</v>
      </c>
    </row>
    <row r="40" spans="1:6" ht="15" customHeight="1" x14ac:dyDescent="0.3">
      <c r="A40" s="9" t="s">
        <v>126</v>
      </c>
      <c r="B40" s="10">
        <f t="shared" si="1"/>
        <v>783</v>
      </c>
      <c r="C40" s="10">
        <f t="shared" si="1"/>
        <v>21</v>
      </c>
      <c r="D40" s="10">
        <f t="shared" si="1"/>
        <v>752</v>
      </c>
      <c r="E40" s="10">
        <f t="shared" si="1"/>
        <v>10</v>
      </c>
      <c r="F40" s="10">
        <f t="shared" si="1"/>
        <v>0</v>
      </c>
    </row>
    <row r="41" spans="1:6" ht="15" customHeight="1" x14ac:dyDescent="0.3">
      <c r="A41" s="9" t="s">
        <v>127</v>
      </c>
      <c r="B41" s="10">
        <f t="shared" si="1"/>
        <v>9039</v>
      </c>
      <c r="C41" s="10">
        <f t="shared" si="1"/>
        <v>379</v>
      </c>
      <c r="D41" s="10">
        <f t="shared" si="1"/>
        <v>8172</v>
      </c>
      <c r="E41" s="10">
        <f t="shared" si="1"/>
        <v>488</v>
      </c>
      <c r="F41" s="10">
        <f t="shared" si="1"/>
        <v>0</v>
      </c>
    </row>
    <row r="42" spans="1:6" ht="15" customHeight="1" x14ac:dyDescent="0.3">
      <c r="A42" s="9" t="s">
        <v>128</v>
      </c>
      <c r="B42" s="10">
        <f t="shared" si="1"/>
        <v>523</v>
      </c>
      <c r="C42" s="10">
        <f t="shared" si="1"/>
        <v>16</v>
      </c>
      <c r="D42" s="10">
        <f t="shared" si="1"/>
        <v>497</v>
      </c>
      <c r="E42" s="10">
        <f t="shared" si="1"/>
        <v>10</v>
      </c>
      <c r="F42" s="10">
        <f t="shared" si="1"/>
        <v>0</v>
      </c>
    </row>
    <row r="43" spans="1:6" ht="15" customHeight="1" x14ac:dyDescent="0.3">
      <c r="A43" s="9" t="s">
        <v>129</v>
      </c>
      <c r="B43" s="10">
        <f t="shared" si="1"/>
        <v>970</v>
      </c>
      <c r="C43" s="10">
        <f t="shared" si="1"/>
        <v>2</v>
      </c>
      <c r="D43" s="10">
        <f t="shared" si="1"/>
        <v>955</v>
      </c>
      <c r="E43" s="10">
        <f t="shared" si="1"/>
        <v>13</v>
      </c>
      <c r="F43" s="10">
        <f t="shared" si="1"/>
        <v>0</v>
      </c>
    </row>
    <row r="44" spans="1:6" ht="15" customHeight="1" x14ac:dyDescent="0.3">
      <c r="A44" s="9" t="s">
        <v>130</v>
      </c>
      <c r="B44" s="10">
        <f t="shared" si="1"/>
        <v>275</v>
      </c>
      <c r="C44" s="10">
        <f t="shared" si="1"/>
        <v>21</v>
      </c>
      <c r="D44" s="10">
        <f t="shared" si="1"/>
        <v>237</v>
      </c>
      <c r="E44" s="10">
        <f t="shared" si="1"/>
        <v>17</v>
      </c>
      <c r="F44" s="10">
        <f t="shared" si="1"/>
        <v>0</v>
      </c>
    </row>
    <row r="45" spans="1:6" ht="15" customHeight="1" x14ac:dyDescent="0.3">
      <c r="A45" s="9" t="s">
        <v>131</v>
      </c>
      <c r="B45" s="10">
        <f t="shared" si="1"/>
        <v>555</v>
      </c>
      <c r="C45" s="10">
        <f t="shared" si="1"/>
        <v>18</v>
      </c>
      <c r="D45" s="10">
        <f t="shared" si="1"/>
        <v>521</v>
      </c>
      <c r="E45" s="10">
        <f t="shared" si="1"/>
        <v>16</v>
      </c>
      <c r="F45" s="10">
        <f t="shared" si="1"/>
        <v>0</v>
      </c>
    </row>
    <row r="46" spans="1:6" ht="15" customHeight="1" x14ac:dyDescent="0.3">
      <c r="A46" s="9" t="s">
        <v>132</v>
      </c>
      <c r="B46" s="10">
        <f t="shared" si="1"/>
        <v>21</v>
      </c>
      <c r="C46" s="10">
        <f t="shared" si="1"/>
        <v>1</v>
      </c>
      <c r="D46" s="10">
        <f t="shared" si="1"/>
        <v>20</v>
      </c>
      <c r="E46" s="10">
        <f t="shared" si="1"/>
        <v>0</v>
      </c>
      <c r="F46" s="10">
        <f t="shared" si="1"/>
        <v>0</v>
      </c>
    </row>
    <row r="47" spans="1:6" ht="15" customHeight="1" x14ac:dyDescent="0.3">
      <c r="A47" s="9" t="s">
        <v>133</v>
      </c>
      <c r="B47" s="10">
        <f t="shared" si="1"/>
        <v>107</v>
      </c>
      <c r="C47" s="10">
        <f t="shared" si="1"/>
        <v>5</v>
      </c>
      <c r="D47" s="10">
        <f t="shared" si="1"/>
        <v>100</v>
      </c>
      <c r="E47" s="10">
        <f t="shared" si="1"/>
        <v>2</v>
      </c>
      <c r="F47" s="10">
        <f t="shared" si="1"/>
        <v>0</v>
      </c>
    </row>
    <row r="48" spans="1:6" ht="15" customHeight="1" x14ac:dyDescent="0.3">
      <c r="A48" s="9" t="s">
        <v>134</v>
      </c>
      <c r="B48" s="10">
        <f t="shared" ref="B48:F57" si="2">B23-B73</f>
        <v>1215</v>
      </c>
      <c r="C48" s="10">
        <f t="shared" si="2"/>
        <v>58</v>
      </c>
      <c r="D48" s="10">
        <f t="shared" si="2"/>
        <v>1073</v>
      </c>
      <c r="E48" s="10">
        <f t="shared" si="2"/>
        <v>76</v>
      </c>
      <c r="F48" s="10">
        <f t="shared" si="2"/>
        <v>8</v>
      </c>
    </row>
    <row r="49" spans="1:6" ht="15" customHeight="1" x14ac:dyDescent="0.3">
      <c r="A49" s="9" t="s">
        <v>135</v>
      </c>
      <c r="B49" s="10">
        <f t="shared" si="2"/>
        <v>344</v>
      </c>
      <c r="C49" s="10">
        <f t="shared" si="2"/>
        <v>4</v>
      </c>
      <c r="D49" s="10">
        <f t="shared" si="2"/>
        <v>330</v>
      </c>
      <c r="E49" s="10">
        <f t="shared" si="2"/>
        <v>3</v>
      </c>
      <c r="F49" s="10">
        <f t="shared" si="2"/>
        <v>7</v>
      </c>
    </row>
    <row r="50" spans="1:6" ht="15" customHeight="1" x14ac:dyDescent="0.3">
      <c r="A50" s="9" t="s">
        <v>136</v>
      </c>
      <c r="B50" s="10">
        <f t="shared" si="2"/>
        <v>855</v>
      </c>
      <c r="C50" s="10">
        <f t="shared" si="2"/>
        <v>47</v>
      </c>
      <c r="D50" s="10">
        <f t="shared" si="2"/>
        <v>738</v>
      </c>
      <c r="E50" s="10">
        <f t="shared" si="2"/>
        <v>68</v>
      </c>
      <c r="F50" s="10">
        <f t="shared" si="2"/>
        <v>2</v>
      </c>
    </row>
    <row r="51" spans="1:6" ht="15" customHeight="1" x14ac:dyDescent="0.3">
      <c r="A51" s="9" t="s">
        <v>137</v>
      </c>
      <c r="B51" s="10">
        <f t="shared" si="2"/>
        <v>1</v>
      </c>
      <c r="C51" s="10">
        <f t="shared" si="2"/>
        <v>0</v>
      </c>
      <c r="D51" s="10">
        <f t="shared" si="2"/>
        <v>1</v>
      </c>
      <c r="E51" s="10">
        <f t="shared" si="2"/>
        <v>0</v>
      </c>
      <c r="F51" s="10">
        <f t="shared" si="2"/>
        <v>0</v>
      </c>
    </row>
    <row r="52" spans="1:6" ht="15" customHeight="1" x14ac:dyDescent="0.3">
      <c r="A52" s="11"/>
      <c r="B52" s="10"/>
      <c r="C52" s="10"/>
      <c r="D52" s="10"/>
      <c r="E52" s="10"/>
      <c r="F52" s="10"/>
    </row>
    <row r="53" spans="1:6" ht="15" customHeight="1" x14ac:dyDescent="0.3">
      <c r="A53" s="9" t="s">
        <v>138</v>
      </c>
      <c r="B53" s="10">
        <f t="shared" ref="B53:B76" si="3">SUM(C53:F53)</f>
        <v>20543</v>
      </c>
      <c r="C53" s="10">
        <f>C54+C73+C76</f>
        <v>1013</v>
      </c>
      <c r="D53" s="10">
        <f>D54+D73+D76</f>
        <v>18594</v>
      </c>
      <c r="E53" s="10">
        <f>E54+E73+E76</f>
        <v>918</v>
      </c>
      <c r="F53" s="10">
        <f>F54+F73+F76</f>
        <v>18</v>
      </c>
    </row>
    <row r="54" spans="1:6" ht="15" customHeight="1" x14ac:dyDescent="0.3">
      <c r="A54" s="9" t="s">
        <v>115</v>
      </c>
      <c r="B54" s="10">
        <f t="shared" si="3"/>
        <v>19404</v>
      </c>
      <c r="C54" s="10">
        <v>963</v>
      </c>
      <c r="D54" s="10">
        <v>17569</v>
      </c>
      <c r="E54" s="10">
        <v>856</v>
      </c>
      <c r="F54" s="10">
        <v>16</v>
      </c>
    </row>
    <row r="55" spans="1:6" ht="15" customHeight="1" x14ac:dyDescent="0.3">
      <c r="A55" s="9" t="s">
        <v>116</v>
      </c>
      <c r="B55" s="10">
        <f t="shared" si="3"/>
        <v>6158</v>
      </c>
      <c r="C55" s="10">
        <v>690</v>
      </c>
      <c r="D55" s="10">
        <v>4923</v>
      </c>
      <c r="E55" s="10">
        <v>545</v>
      </c>
      <c r="F55" s="10">
        <v>0</v>
      </c>
    </row>
    <row r="56" spans="1:6" ht="15" customHeight="1" x14ac:dyDescent="0.3">
      <c r="A56" s="9" t="s">
        <v>117</v>
      </c>
      <c r="B56" s="10">
        <f t="shared" si="3"/>
        <v>1184</v>
      </c>
      <c r="C56" s="10">
        <v>1</v>
      </c>
      <c r="D56" s="10">
        <v>1171</v>
      </c>
      <c r="E56" s="10">
        <v>1</v>
      </c>
      <c r="F56" s="10">
        <v>11</v>
      </c>
    </row>
    <row r="57" spans="1:6" ht="15" customHeight="1" x14ac:dyDescent="0.3">
      <c r="A57" s="9" t="s">
        <v>118</v>
      </c>
      <c r="B57" s="10">
        <f t="shared" si="3"/>
        <v>842</v>
      </c>
      <c r="C57" s="10">
        <v>16</v>
      </c>
      <c r="D57" s="10">
        <v>818</v>
      </c>
      <c r="E57" s="10">
        <v>5</v>
      </c>
      <c r="F57" s="10">
        <v>3</v>
      </c>
    </row>
    <row r="58" spans="1:6" ht="15" customHeight="1" x14ac:dyDescent="0.3">
      <c r="A58" s="9" t="s">
        <v>119</v>
      </c>
      <c r="B58" s="10">
        <f t="shared" si="3"/>
        <v>578</v>
      </c>
      <c r="C58" s="10">
        <v>8</v>
      </c>
      <c r="D58" s="10">
        <v>568</v>
      </c>
      <c r="E58" s="10">
        <v>0</v>
      </c>
      <c r="F58" s="10">
        <v>2</v>
      </c>
    </row>
    <row r="59" spans="1:6" ht="15" customHeight="1" x14ac:dyDescent="0.3">
      <c r="A59" s="9" t="s">
        <v>120</v>
      </c>
      <c r="B59" s="10">
        <f t="shared" si="3"/>
        <v>8</v>
      </c>
      <c r="C59" s="10">
        <v>0</v>
      </c>
      <c r="D59" s="10">
        <v>7</v>
      </c>
      <c r="E59" s="10">
        <v>1</v>
      </c>
      <c r="F59" s="10">
        <v>0</v>
      </c>
    </row>
    <row r="60" spans="1:6" ht="15" customHeight="1" x14ac:dyDescent="0.3">
      <c r="A60" s="9" t="s">
        <v>121</v>
      </c>
      <c r="B60" s="10">
        <f t="shared" si="3"/>
        <v>54</v>
      </c>
      <c r="C60" s="10">
        <v>1</v>
      </c>
      <c r="D60" s="10">
        <v>53</v>
      </c>
      <c r="E60" s="10">
        <v>0</v>
      </c>
      <c r="F60" s="10">
        <v>0</v>
      </c>
    </row>
    <row r="61" spans="1:6" ht="15" customHeight="1" x14ac:dyDescent="0.3">
      <c r="A61" s="9" t="s">
        <v>122</v>
      </c>
      <c r="B61" s="10">
        <f t="shared" si="3"/>
        <v>279</v>
      </c>
      <c r="C61" s="10">
        <v>8</v>
      </c>
      <c r="D61" s="10">
        <v>271</v>
      </c>
      <c r="E61" s="10">
        <v>0</v>
      </c>
      <c r="F61" s="10">
        <v>0</v>
      </c>
    </row>
    <row r="62" spans="1:6" ht="15" customHeight="1" x14ac:dyDescent="0.3">
      <c r="A62" s="9" t="s">
        <v>123</v>
      </c>
      <c r="B62" s="10">
        <f t="shared" si="3"/>
        <v>59</v>
      </c>
      <c r="C62" s="10">
        <v>1</v>
      </c>
      <c r="D62" s="10">
        <v>49</v>
      </c>
      <c r="E62" s="10">
        <v>9</v>
      </c>
      <c r="F62" s="10">
        <v>0</v>
      </c>
    </row>
    <row r="63" spans="1:6" ht="15" customHeight="1" x14ac:dyDescent="0.3">
      <c r="A63" s="9" t="s">
        <v>124</v>
      </c>
      <c r="B63" s="10">
        <f t="shared" si="3"/>
        <v>91</v>
      </c>
      <c r="C63" s="10">
        <v>0</v>
      </c>
      <c r="D63" s="10">
        <v>90</v>
      </c>
      <c r="E63" s="10">
        <v>1</v>
      </c>
      <c r="F63" s="10">
        <v>0</v>
      </c>
    </row>
    <row r="64" spans="1:6" ht="15" customHeight="1" x14ac:dyDescent="0.3">
      <c r="A64" s="9" t="s">
        <v>125</v>
      </c>
      <c r="B64" s="10">
        <f t="shared" si="3"/>
        <v>9742</v>
      </c>
      <c r="C64" s="10">
        <v>227</v>
      </c>
      <c r="D64" s="10">
        <v>9231</v>
      </c>
      <c r="E64" s="10">
        <v>284</v>
      </c>
      <c r="F64" s="10">
        <v>0</v>
      </c>
    </row>
    <row r="65" spans="1:6" ht="15" customHeight="1" x14ac:dyDescent="0.3">
      <c r="A65" s="9" t="s">
        <v>126</v>
      </c>
      <c r="B65" s="10">
        <f t="shared" si="3"/>
        <v>2098</v>
      </c>
      <c r="C65" s="10">
        <v>0</v>
      </c>
      <c r="D65" s="10">
        <v>2095</v>
      </c>
      <c r="E65" s="10">
        <v>3</v>
      </c>
      <c r="F65" s="10">
        <v>0</v>
      </c>
    </row>
    <row r="66" spans="1:6" ht="15" customHeight="1" x14ac:dyDescent="0.3">
      <c r="A66" s="9" t="s">
        <v>127</v>
      </c>
      <c r="B66" s="10">
        <f t="shared" si="3"/>
        <v>5121</v>
      </c>
      <c r="C66" s="10">
        <v>223</v>
      </c>
      <c r="D66" s="10">
        <v>4640</v>
      </c>
      <c r="E66" s="10">
        <v>258</v>
      </c>
      <c r="F66" s="10">
        <v>0</v>
      </c>
    </row>
    <row r="67" spans="1:6" ht="15" customHeight="1" x14ac:dyDescent="0.3">
      <c r="A67" s="9" t="s">
        <v>128</v>
      </c>
      <c r="B67" s="10">
        <f t="shared" si="3"/>
        <v>261</v>
      </c>
      <c r="C67" s="10">
        <v>2</v>
      </c>
      <c r="D67" s="10">
        <v>253</v>
      </c>
      <c r="E67" s="10">
        <v>6</v>
      </c>
      <c r="F67" s="10">
        <v>0</v>
      </c>
    </row>
    <row r="68" spans="1:6" ht="15" customHeight="1" x14ac:dyDescent="0.3">
      <c r="A68" s="9" t="s">
        <v>129</v>
      </c>
      <c r="B68" s="10">
        <f t="shared" si="3"/>
        <v>1601</v>
      </c>
      <c r="C68" s="10">
        <v>1</v>
      </c>
      <c r="D68" s="10">
        <v>1584</v>
      </c>
      <c r="E68" s="10">
        <v>16</v>
      </c>
      <c r="F68" s="10">
        <v>0</v>
      </c>
    </row>
    <row r="69" spans="1:6" ht="15" customHeight="1" x14ac:dyDescent="0.3">
      <c r="A69" s="9" t="s">
        <v>130</v>
      </c>
      <c r="B69" s="10">
        <f t="shared" si="3"/>
        <v>661</v>
      </c>
      <c r="C69" s="10">
        <v>1</v>
      </c>
      <c r="D69" s="10">
        <v>659</v>
      </c>
      <c r="E69" s="10">
        <v>1</v>
      </c>
      <c r="F69" s="10">
        <v>0</v>
      </c>
    </row>
    <row r="70" spans="1:6" ht="15" customHeight="1" x14ac:dyDescent="0.3">
      <c r="A70" s="9" t="s">
        <v>131</v>
      </c>
      <c r="B70" s="10">
        <f t="shared" si="3"/>
        <v>320</v>
      </c>
      <c r="C70" s="10">
        <v>6</v>
      </c>
      <c r="D70" s="10">
        <v>305</v>
      </c>
      <c r="E70" s="10">
        <v>9</v>
      </c>
      <c r="F70" s="10">
        <v>0</v>
      </c>
    </row>
    <row r="71" spans="1:6" ht="15" customHeight="1" x14ac:dyDescent="0.3">
      <c r="A71" s="9" t="s">
        <v>132</v>
      </c>
      <c r="B71" s="10">
        <f t="shared" si="3"/>
        <v>3</v>
      </c>
      <c r="C71" s="10">
        <v>0</v>
      </c>
      <c r="D71" s="10">
        <v>3</v>
      </c>
      <c r="E71" s="10">
        <v>0</v>
      </c>
      <c r="F71" s="10">
        <v>0</v>
      </c>
    </row>
    <row r="72" spans="1:6" ht="15" customHeight="1" x14ac:dyDescent="0.3">
      <c r="A72" s="9" t="s">
        <v>133</v>
      </c>
      <c r="B72" s="10">
        <f t="shared" si="3"/>
        <v>86</v>
      </c>
      <c r="C72" s="10">
        <v>5</v>
      </c>
      <c r="D72" s="10">
        <v>80</v>
      </c>
      <c r="E72" s="10">
        <v>1</v>
      </c>
      <c r="F72" s="10">
        <v>0</v>
      </c>
    </row>
    <row r="73" spans="1:6" ht="15" customHeight="1" x14ac:dyDescent="0.3">
      <c r="A73" s="9" t="s">
        <v>134</v>
      </c>
      <c r="B73" s="10">
        <f t="shared" si="3"/>
        <v>1139</v>
      </c>
      <c r="C73" s="10">
        <v>50</v>
      </c>
      <c r="D73" s="10">
        <v>1025</v>
      </c>
      <c r="E73" s="10">
        <v>62</v>
      </c>
      <c r="F73" s="10">
        <v>2</v>
      </c>
    </row>
    <row r="74" spans="1:6" ht="15" customHeight="1" x14ac:dyDescent="0.3">
      <c r="A74" s="9" t="s">
        <v>135</v>
      </c>
      <c r="B74" s="10">
        <f t="shared" si="3"/>
        <v>295</v>
      </c>
      <c r="C74" s="10">
        <v>0</v>
      </c>
      <c r="D74" s="10">
        <v>292</v>
      </c>
      <c r="E74" s="10">
        <v>1</v>
      </c>
      <c r="F74" s="10">
        <v>2</v>
      </c>
    </row>
    <row r="75" spans="1:6" ht="15" customHeight="1" x14ac:dyDescent="0.3">
      <c r="A75" s="9" t="s">
        <v>136</v>
      </c>
      <c r="B75" s="10">
        <f t="shared" si="3"/>
        <v>784</v>
      </c>
      <c r="C75" s="10">
        <v>38</v>
      </c>
      <c r="D75" s="10">
        <v>686</v>
      </c>
      <c r="E75" s="10">
        <v>59</v>
      </c>
      <c r="F75" s="10">
        <v>1</v>
      </c>
    </row>
    <row r="76" spans="1:6" ht="15" customHeight="1" x14ac:dyDescent="0.3">
      <c r="A76" s="2" t="s">
        <v>137</v>
      </c>
      <c r="B76" s="12">
        <f t="shared" si="3"/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5" customHeight="1" x14ac:dyDescent="0.3">
      <c r="A77" s="7" t="s">
        <v>30</v>
      </c>
      <c r="B77" s="8"/>
      <c r="C77" s="8"/>
      <c r="D77" s="8"/>
      <c r="E77" s="8"/>
      <c r="F77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Age and Sex</vt:lpstr>
      <vt:lpstr>Fertility</vt:lpstr>
      <vt:lpstr>Marital Status</vt:lpstr>
      <vt:lpstr>Birthplace</vt:lpstr>
      <vt:lpstr>Citizenship</vt:lpstr>
      <vt:lpstr>Year of entry</vt:lpstr>
      <vt:lpstr>Mother's birthplace</vt:lpstr>
      <vt:lpstr>Father's Birthplace</vt:lpstr>
      <vt:lpstr>Ethnic Origin</vt:lpstr>
      <vt:lpstr>Residence in 1985</vt:lpstr>
      <vt:lpstr>Language Spoken at Home</vt:lpstr>
      <vt:lpstr>Frequency of English Usage</vt:lpstr>
      <vt:lpstr>School Attendance</vt:lpstr>
      <vt:lpstr>Educational Attainment</vt:lpstr>
      <vt:lpstr>Literacy and VoEd</vt:lpstr>
      <vt:lpstr>Disability</vt:lpstr>
      <vt:lpstr>Veteran's Status</vt:lpstr>
      <vt:lpstr>Labor Force Status</vt:lpstr>
      <vt:lpstr>Work status in 1989</vt:lpstr>
      <vt:lpstr>Occupation</vt:lpstr>
      <vt:lpstr>Class of Worker</vt:lpstr>
      <vt:lpstr>Industry</vt:lpstr>
      <vt:lpstr>Commuting</vt:lpstr>
      <vt:lpstr>Income in 1989</vt:lpstr>
      <vt:lpstr>Income for characteristics</vt:lpstr>
      <vt:lpstr>Poverty status in 1989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Levin</dc:creator>
  <cp:lastModifiedBy>Michael Levin</cp:lastModifiedBy>
  <dcterms:created xsi:type="dcterms:W3CDTF">2018-04-19T00:40:20Z</dcterms:created>
  <dcterms:modified xsi:type="dcterms:W3CDTF">2018-04-19T00:57:16Z</dcterms:modified>
</cp:coreProperties>
</file>