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\CNMI\CNMI1990\"/>
    </mc:Choice>
  </mc:AlternateContent>
  <xr:revisionPtr revIDLastSave="0" documentId="13_ncr:1_{54D0703D-8396-45D2-B2EA-50B844CB56E8}" xr6:coauthVersionLast="31" xr6:coauthVersionMax="31" xr10:uidLastSave="{00000000-0000-0000-0000-000000000000}"/>
  <bookViews>
    <workbookView xWindow="0" yWindow="0" windowWidth="20160" windowHeight="7884" firstSheet="21" activeTab="25" xr2:uid="{D5222AAD-2612-4080-B8E3-94AC9C510771}"/>
  </bookViews>
  <sheets>
    <sheet name="Age and Sex" sheetId="1" r:id="rId1"/>
    <sheet name="Fertility" sheetId="28" r:id="rId2"/>
    <sheet name="Marital Status" sheetId="29" r:id="rId3"/>
    <sheet name="Birthplace" sheetId="30" r:id="rId4"/>
    <sheet name="Citizenship" sheetId="31" r:id="rId5"/>
    <sheet name="Year of entry" sheetId="32" r:id="rId6"/>
    <sheet name="Mother's birthplace" sheetId="33" r:id="rId7"/>
    <sheet name="Father's Birthplace" sheetId="34" r:id="rId8"/>
    <sheet name="Ethnic Origin" sheetId="35" r:id="rId9"/>
    <sheet name="Residence in 1985" sheetId="36" r:id="rId10"/>
    <sheet name="Language Spoken at Home" sheetId="37" r:id="rId11"/>
    <sheet name="Frequency of English Usage" sheetId="38" r:id="rId12"/>
    <sheet name="School Attendance" sheetId="39" r:id="rId13"/>
    <sheet name="Educational Attainment" sheetId="40" r:id="rId14"/>
    <sheet name="Literacy and VoEd" sheetId="41" r:id="rId15"/>
    <sheet name="Disability" sheetId="42" r:id="rId16"/>
    <sheet name="Veteran's Status" sheetId="43" r:id="rId17"/>
    <sheet name="Labor Force Status" sheetId="44" r:id="rId18"/>
    <sheet name="Work status in 1989" sheetId="45" r:id="rId19"/>
    <sheet name="Occupation" sheetId="46" r:id="rId20"/>
    <sheet name="Class of Worker" sheetId="47" r:id="rId21"/>
    <sheet name="Industry" sheetId="48" r:id="rId22"/>
    <sheet name="Commuting" sheetId="49" r:id="rId23"/>
    <sheet name="Income in 1989" sheetId="50" r:id="rId24"/>
    <sheet name="Income for characteristics" sheetId="51" r:id="rId25"/>
    <sheet name="Poverty status in 1989" sheetId="52" r:id="rId2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44" l="1"/>
  <c r="F63" i="44"/>
  <c r="F62" i="44"/>
  <c r="F61" i="44"/>
  <c r="F60" i="44"/>
  <c r="F59" i="44"/>
  <c r="F58" i="44"/>
  <c r="F57" i="44"/>
  <c r="F56" i="44"/>
  <c r="F55" i="44"/>
  <c r="F53" i="44"/>
  <c r="F52" i="44"/>
  <c r="F51" i="44"/>
  <c r="F50" i="44"/>
  <c r="F49" i="44"/>
  <c r="F48" i="44"/>
  <c r="F47" i="44"/>
  <c r="F46" i="44"/>
  <c r="F45" i="44"/>
  <c r="D41" i="44"/>
  <c r="B41" i="44"/>
  <c r="F43" i="44"/>
  <c r="F42" i="44"/>
  <c r="F40" i="44"/>
  <c r="F39" i="44"/>
  <c r="F38" i="44"/>
  <c r="F37" i="44"/>
  <c r="F36" i="44"/>
  <c r="E35" i="44"/>
  <c r="E41" i="44" s="1"/>
  <c r="D35" i="44"/>
  <c r="D32" i="44" s="1"/>
  <c r="C35" i="44"/>
  <c r="C32" i="44" s="1"/>
  <c r="B35" i="44"/>
  <c r="B32" i="44" s="1"/>
  <c r="F34" i="44"/>
  <c r="F15" i="44"/>
  <c r="F14" i="44"/>
  <c r="F12" i="44"/>
  <c r="F11" i="44"/>
  <c r="F10" i="44"/>
  <c r="F9" i="44"/>
  <c r="F8" i="44"/>
  <c r="F6" i="44"/>
  <c r="B29" i="44"/>
  <c r="B28" i="44"/>
  <c r="B26" i="44"/>
  <c r="B25" i="44"/>
  <c r="B24" i="44"/>
  <c r="B23" i="44"/>
  <c r="B22" i="44"/>
  <c r="B20" i="44"/>
  <c r="B7" i="44"/>
  <c r="F97" i="48"/>
  <c r="E97" i="48"/>
  <c r="C97" i="48"/>
  <c r="B97" i="48"/>
  <c r="B51" i="48"/>
  <c r="C51" i="48"/>
  <c r="E51" i="48"/>
  <c r="F51" i="48"/>
  <c r="B52" i="48"/>
  <c r="C52" i="48"/>
  <c r="E52" i="48"/>
  <c r="F52" i="48"/>
  <c r="B53" i="48"/>
  <c r="C53" i="48"/>
  <c r="E53" i="48"/>
  <c r="F53" i="48"/>
  <c r="B54" i="48"/>
  <c r="C54" i="48"/>
  <c r="E54" i="48"/>
  <c r="F54" i="48"/>
  <c r="B55" i="48"/>
  <c r="C55" i="48"/>
  <c r="E55" i="48"/>
  <c r="F55" i="48"/>
  <c r="B56" i="48"/>
  <c r="C56" i="48"/>
  <c r="E56" i="48"/>
  <c r="F56" i="48"/>
  <c r="B57" i="48"/>
  <c r="C57" i="48"/>
  <c r="E57" i="48"/>
  <c r="F57" i="48"/>
  <c r="B58" i="48"/>
  <c r="C58" i="48"/>
  <c r="E58" i="48"/>
  <c r="F58" i="48"/>
  <c r="B59" i="48"/>
  <c r="C59" i="48"/>
  <c r="E59" i="48"/>
  <c r="F59" i="48"/>
  <c r="B60" i="48"/>
  <c r="C60" i="48"/>
  <c r="E60" i="48"/>
  <c r="F60" i="48"/>
  <c r="B61" i="48"/>
  <c r="C61" i="48"/>
  <c r="E61" i="48"/>
  <c r="F61" i="48"/>
  <c r="B62" i="48"/>
  <c r="C62" i="48"/>
  <c r="E62" i="48"/>
  <c r="F62" i="48"/>
  <c r="B63" i="48"/>
  <c r="C63" i="48"/>
  <c r="E63" i="48"/>
  <c r="F63" i="48"/>
  <c r="B64" i="48"/>
  <c r="C64" i="48"/>
  <c r="E64" i="48"/>
  <c r="F64" i="48"/>
  <c r="B65" i="48"/>
  <c r="C65" i="48"/>
  <c r="E65" i="48"/>
  <c r="F65" i="48"/>
  <c r="B66" i="48"/>
  <c r="C66" i="48"/>
  <c r="E66" i="48"/>
  <c r="F66" i="48"/>
  <c r="B67" i="48"/>
  <c r="C67" i="48"/>
  <c r="E67" i="48"/>
  <c r="F67" i="48"/>
  <c r="B68" i="48"/>
  <c r="C68" i="48"/>
  <c r="E68" i="48"/>
  <c r="F68" i="48"/>
  <c r="B69" i="48"/>
  <c r="C69" i="48"/>
  <c r="E69" i="48"/>
  <c r="F69" i="48"/>
  <c r="B70" i="48"/>
  <c r="C70" i="48"/>
  <c r="E70" i="48"/>
  <c r="F70" i="48"/>
  <c r="B71" i="48"/>
  <c r="C71" i="48"/>
  <c r="E71" i="48"/>
  <c r="F71" i="48"/>
  <c r="B72" i="48"/>
  <c r="C72" i="48"/>
  <c r="E72" i="48"/>
  <c r="F72" i="48"/>
  <c r="B73" i="48"/>
  <c r="C73" i="48"/>
  <c r="E73" i="48"/>
  <c r="F73" i="48"/>
  <c r="B74" i="48"/>
  <c r="C74" i="48"/>
  <c r="E74" i="48"/>
  <c r="F74" i="48"/>
  <c r="B75" i="48"/>
  <c r="C75" i="48"/>
  <c r="E75" i="48"/>
  <c r="F75" i="48"/>
  <c r="B76" i="48"/>
  <c r="C76" i="48"/>
  <c r="E76" i="48"/>
  <c r="F76" i="48"/>
  <c r="B77" i="48"/>
  <c r="C77" i="48"/>
  <c r="E77" i="48"/>
  <c r="F77" i="48"/>
  <c r="B78" i="48"/>
  <c r="C78" i="48"/>
  <c r="E78" i="48"/>
  <c r="F78" i="48"/>
  <c r="B79" i="48"/>
  <c r="C79" i="48"/>
  <c r="E79" i="48"/>
  <c r="F79" i="48"/>
  <c r="B80" i="48"/>
  <c r="C80" i="48"/>
  <c r="E80" i="48"/>
  <c r="F80" i="48"/>
  <c r="B81" i="48"/>
  <c r="C81" i="48"/>
  <c r="E81" i="48"/>
  <c r="F81" i="48"/>
  <c r="B82" i="48"/>
  <c r="C82" i="48"/>
  <c r="E82" i="48"/>
  <c r="F82" i="48"/>
  <c r="B83" i="48"/>
  <c r="C83" i="48"/>
  <c r="E83" i="48"/>
  <c r="F83" i="48"/>
  <c r="B84" i="48"/>
  <c r="C84" i="48"/>
  <c r="E84" i="48"/>
  <c r="F84" i="48"/>
  <c r="B85" i="48"/>
  <c r="C85" i="48"/>
  <c r="E85" i="48"/>
  <c r="F85" i="48"/>
  <c r="B86" i="48"/>
  <c r="C86" i="48"/>
  <c r="E86" i="48"/>
  <c r="F86" i="48"/>
  <c r="B87" i="48"/>
  <c r="C87" i="48"/>
  <c r="E87" i="48"/>
  <c r="F87" i="48"/>
  <c r="B88" i="48"/>
  <c r="C88" i="48"/>
  <c r="E88" i="48"/>
  <c r="F88" i="48"/>
  <c r="B89" i="48"/>
  <c r="C89" i="48"/>
  <c r="E89" i="48"/>
  <c r="F89" i="48"/>
  <c r="B90" i="48"/>
  <c r="C90" i="48"/>
  <c r="E90" i="48"/>
  <c r="F90" i="48"/>
  <c r="B91" i="48"/>
  <c r="C91" i="48"/>
  <c r="E91" i="48"/>
  <c r="F91" i="48"/>
  <c r="B92" i="48"/>
  <c r="C92" i="48"/>
  <c r="E92" i="48"/>
  <c r="F92" i="48"/>
  <c r="B93" i="48"/>
  <c r="C93" i="48"/>
  <c r="E93" i="48"/>
  <c r="F93" i="48"/>
  <c r="B94" i="48"/>
  <c r="C94" i="48"/>
  <c r="E94" i="48"/>
  <c r="F94" i="48"/>
  <c r="B95" i="48"/>
  <c r="C95" i="48"/>
  <c r="E95" i="48"/>
  <c r="F95" i="48"/>
  <c r="D4" i="48"/>
  <c r="D5" i="48"/>
  <c r="D6" i="48"/>
  <c r="D7" i="48"/>
  <c r="D8" i="48"/>
  <c r="D55" i="48" s="1"/>
  <c r="D9" i="48"/>
  <c r="D56" i="48" s="1"/>
  <c r="D10" i="48"/>
  <c r="D57" i="48" s="1"/>
  <c r="D11" i="48"/>
  <c r="D58" i="48" s="1"/>
  <c r="D12" i="48"/>
  <c r="D13" i="48"/>
  <c r="D14" i="48"/>
  <c r="D15" i="48"/>
  <c r="D16" i="48"/>
  <c r="D17" i="48"/>
  <c r="D64" i="48" s="1"/>
  <c r="D18" i="48"/>
  <c r="D19" i="48"/>
  <c r="D66" i="48" s="1"/>
  <c r="D20" i="48"/>
  <c r="D21" i="48"/>
  <c r="D22" i="48"/>
  <c r="D23" i="48"/>
  <c r="D24" i="48"/>
  <c r="D71" i="48" s="1"/>
  <c r="D25" i="48"/>
  <c r="D26" i="48"/>
  <c r="D27" i="48"/>
  <c r="D28" i="48"/>
  <c r="D29" i="48"/>
  <c r="D30" i="48"/>
  <c r="D31" i="48"/>
  <c r="D32" i="48"/>
  <c r="D79" i="48" s="1"/>
  <c r="D33" i="48"/>
  <c r="D80" i="48" s="1"/>
  <c r="D34" i="48"/>
  <c r="D35" i="48"/>
  <c r="D36" i="48"/>
  <c r="D37" i="48"/>
  <c r="D38" i="48"/>
  <c r="D39" i="48"/>
  <c r="D86" i="48" s="1"/>
  <c r="D40" i="48"/>
  <c r="D41" i="48"/>
  <c r="D42" i="48"/>
  <c r="D43" i="48"/>
  <c r="D90" i="48" s="1"/>
  <c r="D44" i="48"/>
  <c r="D45" i="48"/>
  <c r="D46" i="48"/>
  <c r="D47" i="48"/>
  <c r="D48" i="48"/>
  <c r="D95" i="48" s="1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D112" i="48"/>
  <c r="D113" i="48"/>
  <c r="D114" i="48"/>
  <c r="D115" i="48"/>
  <c r="D116" i="48"/>
  <c r="D117" i="48"/>
  <c r="D118" i="48"/>
  <c r="D119" i="48"/>
  <c r="D120" i="48"/>
  <c r="D121" i="48"/>
  <c r="D122" i="48"/>
  <c r="D123" i="48"/>
  <c r="D124" i="48"/>
  <c r="D125" i="48"/>
  <c r="D126" i="48"/>
  <c r="D127" i="48"/>
  <c r="D128" i="48"/>
  <c r="D129" i="48"/>
  <c r="D130" i="48"/>
  <c r="D131" i="48"/>
  <c r="D132" i="48"/>
  <c r="D133" i="48"/>
  <c r="D134" i="48"/>
  <c r="D135" i="48"/>
  <c r="D136" i="48"/>
  <c r="D137" i="48"/>
  <c r="D138" i="48"/>
  <c r="D139" i="48"/>
  <c r="D140" i="48"/>
  <c r="D141" i="48"/>
  <c r="D142" i="48"/>
  <c r="F3" i="48"/>
  <c r="C3" i="48"/>
  <c r="E3" i="48"/>
  <c r="B3" i="48"/>
  <c r="F64" i="50"/>
  <c r="F62" i="50"/>
  <c r="F60" i="50"/>
  <c r="F58" i="50"/>
  <c r="F56" i="50"/>
  <c r="F54" i="50"/>
  <c r="F52" i="50"/>
  <c r="F50" i="50"/>
  <c r="F48" i="50"/>
  <c r="H24" i="50"/>
  <c r="H21" i="50"/>
  <c r="H20" i="50"/>
  <c r="H22" i="50" s="1"/>
  <c r="H23" i="50" s="1"/>
  <c r="H10" i="50"/>
  <c r="H9" i="50"/>
  <c r="H8" i="50"/>
  <c r="H7" i="50"/>
  <c r="H6" i="50"/>
  <c r="F29" i="50"/>
  <c r="F15" i="50"/>
  <c r="F4" i="50"/>
  <c r="F5" i="50"/>
  <c r="F6" i="50"/>
  <c r="F7" i="50"/>
  <c r="F8" i="50"/>
  <c r="F9" i="50"/>
  <c r="F10" i="50"/>
  <c r="F11" i="50"/>
  <c r="F12" i="50"/>
  <c r="F13" i="50"/>
  <c r="F16" i="50"/>
  <c r="F18" i="50"/>
  <c r="F19" i="50"/>
  <c r="F20" i="50"/>
  <c r="F21" i="50"/>
  <c r="F22" i="50"/>
  <c r="F23" i="50"/>
  <c r="F24" i="50"/>
  <c r="F25" i="50"/>
  <c r="F26" i="50"/>
  <c r="F27" i="50"/>
  <c r="F30" i="50"/>
  <c r="F31" i="50"/>
  <c r="F36" i="50"/>
  <c r="F46" i="50"/>
  <c r="F47" i="50"/>
  <c r="F49" i="50"/>
  <c r="F51" i="50"/>
  <c r="F53" i="50"/>
  <c r="F55" i="50"/>
  <c r="F57" i="50"/>
  <c r="F59" i="50"/>
  <c r="F61" i="50"/>
  <c r="F63" i="50"/>
  <c r="B17" i="50"/>
  <c r="B3" i="50"/>
  <c r="F41" i="49"/>
  <c r="F7" i="49"/>
  <c r="F9" i="49"/>
  <c r="F10" i="49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9" i="49"/>
  <c r="F30" i="49"/>
  <c r="F31" i="49"/>
  <c r="F32" i="49"/>
  <c r="F33" i="49"/>
  <c r="F34" i="49"/>
  <c r="F35" i="49"/>
  <c r="F36" i="49"/>
  <c r="F37" i="49"/>
  <c r="F38" i="49"/>
  <c r="F39" i="49"/>
  <c r="F40" i="49"/>
  <c r="F42" i="49"/>
  <c r="F48" i="49"/>
  <c r="F49" i="49"/>
  <c r="F50" i="49"/>
  <c r="F51" i="49"/>
  <c r="F52" i="49"/>
  <c r="F53" i="49"/>
  <c r="F54" i="49"/>
  <c r="F55" i="49"/>
  <c r="F56" i="49"/>
  <c r="F57" i="49"/>
  <c r="F58" i="49"/>
  <c r="F59" i="49"/>
  <c r="B47" i="49"/>
  <c r="B46" i="49" s="1"/>
  <c r="B28" i="49"/>
  <c r="B27" i="49" s="1"/>
  <c r="B8" i="49"/>
  <c r="F54" i="45"/>
  <c r="F55" i="45"/>
  <c r="F53" i="45"/>
  <c r="C49" i="45"/>
  <c r="B49" i="45"/>
  <c r="B36" i="45"/>
  <c r="B42" i="45"/>
  <c r="F48" i="45"/>
  <c r="F47" i="45"/>
  <c r="F46" i="45"/>
  <c r="F45" i="45"/>
  <c r="F44" i="45"/>
  <c r="F43" i="45"/>
  <c r="F41" i="45"/>
  <c r="F40" i="45"/>
  <c r="F39" i="45"/>
  <c r="F38" i="45"/>
  <c r="F37" i="45"/>
  <c r="F5" i="45"/>
  <c r="F6" i="45"/>
  <c r="F7" i="45"/>
  <c r="F8" i="45"/>
  <c r="F9" i="45"/>
  <c r="F11" i="45"/>
  <c r="F12" i="45"/>
  <c r="F13" i="45"/>
  <c r="F14" i="45"/>
  <c r="F15" i="45"/>
  <c r="F16" i="45"/>
  <c r="F17" i="45"/>
  <c r="B32" i="45"/>
  <c r="B31" i="45"/>
  <c r="B30" i="45"/>
  <c r="B29" i="45"/>
  <c r="B28" i="45"/>
  <c r="B27" i="45"/>
  <c r="B25" i="45"/>
  <c r="B24" i="45"/>
  <c r="B23" i="45"/>
  <c r="B22" i="45"/>
  <c r="B21" i="45"/>
  <c r="B10" i="45"/>
  <c r="B26" i="45" s="1"/>
  <c r="B4" i="45"/>
  <c r="B12" i="47"/>
  <c r="C12" i="47"/>
  <c r="D12" i="47"/>
  <c r="E12" i="47"/>
  <c r="B13" i="47"/>
  <c r="C13" i="47"/>
  <c r="D13" i="47"/>
  <c r="E13" i="47"/>
  <c r="B14" i="47"/>
  <c r="C14" i="47"/>
  <c r="D14" i="47"/>
  <c r="E14" i="47"/>
  <c r="B15" i="47"/>
  <c r="C15" i="47"/>
  <c r="D15" i="47"/>
  <c r="E15" i="47"/>
  <c r="B16" i="47"/>
  <c r="C16" i="47"/>
  <c r="D16" i="47"/>
  <c r="E16" i="47"/>
  <c r="B17" i="47"/>
  <c r="C17" i="47"/>
  <c r="D17" i="47"/>
  <c r="E17" i="47"/>
  <c r="F25" i="47"/>
  <c r="F24" i="47"/>
  <c r="F23" i="47"/>
  <c r="F22" i="47"/>
  <c r="F21" i="47"/>
  <c r="F20" i="47"/>
  <c r="E19" i="47"/>
  <c r="D19" i="47"/>
  <c r="C19" i="47"/>
  <c r="B19" i="47"/>
  <c r="F4" i="47"/>
  <c r="F5" i="47"/>
  <c r="F6" i="47"/>
  <c r="F7" i="47"/>
  <c r="F8" i="47"/>
  <c r="F9" i="47"/>
  <c r="C3" i="47"/>
  <c r="C11" i="47" s="1"/>
  <c r="D3" i="47"/>
  <c r="E3" i="47"/>
  <c r="B3" i="47"/>
  <c r="B35" i="46"/>
  <c r="C35" i="46"/>
  <c r="D35" i="46"/>
  <c r="E35" i="46"/>
  <c r="B36" i="46"/>
  <c r="C36" i="46"/>
  <c r="D36" i="46"/>
  <c r="E36" i="46"/>
  <c r="B37" i="46"/>
  <c r="C37" i="46"/>
  <c r="D37" i="46"/>
  <c r="E37" i="46"/>
  <c r="B38" i="46"/>
  <c r="C38" i="46"/>
  <c r="D38" i="46"/>
  <c r="E38" i="46"/>
  <c r="B39" i="46"/>
  <c r="C39" i="46"/>
  <c r="D39" i="46"/>
  <c r="E39" i="46"/>
  <c r="B40" i="46"/>
  <c r="C40" i="46"/>
  <c r="D40" i="46"/>
  <c r="E40" i="46"/>
  <c r="B41" i="46"/>
  <c r="C41" i="46"/>
  <c r="D41" i="46"/>
  <c r="E41" i="46"/>
  <c r="B42" i="46"/>
  <c r="C42" i="46"/>
  <c r="D42" i="46"/>
  <c r="E42" i="46"/>
  <c r="B43" i="46"/>
  <c r="C43" i="46"/>
  <c r="D43" i="46"/>
  <c r="E43" i="46"/>
  <c r="B44" i="46"/>
  <c r="C44" i="46"/>
  <c r="D44" i="46"/>
  <c r="E44" i="46"/>
  <c r="B45" i="46"/>
  <c r="C45" i="46"/>
  <c r="D45" i="46"/>
  <c r="E45" i="46"/>
  <c r="B46" i="46"/>
  <c r="C46" i="46"/>
  <c r="D46" i="46"/>
  <c r="E46" i="46"/>
  <c r="B47" i="46"/>
  <c r="C47" i="46"/>
  <c r="D47" i="46"/>
  <c r="E47" i="46"/>
  <c r="B48" i="46"/>
  <c r="C48" i="46"/>
  <c r="D48" i="46"/>
  <c r="E48" i="46"/>
  <c r="B49" i="46"/>
  <c r="C49" i="46"/>
  <c r="D49" i="46"/>
  <c r="E49" i="46"/>
  <c r="B50" i="46"/>
  <c r="C50" i="46"/>
  <c r="D50" i="46"/>
  <c r="E50" i="46"/>
  <c r="B51" i="46"/>
  <c r="C51" i="46"/>
  <c r="D51" i="46"/>
  <c r="E51" i="46"/>
  <c r="B52" i="46"/>
  <c r="C52" i="46"/>
  <c r="D52" i="46"/>
  <c r="E52" i="46"/>
  <c r="B53" i="46"/>
  <c r="C53" i="46"/>
  <c r="D53" i="46"/>
  <c r="E53" i="46"/>
  <c r="B54" i="46"/>
  <c r="C54" i="46"/>
  <c r="D54" i="46"/>
  <c r="E54" i="46"/>
  <c r="B55" i="46"/>
  <c r="C55" i="46"/>
  <c r="D55" i="46"/>
  <c r="E55" i="46"/>
  <c r="B56" i="46"/>
  <c r="C56" i="46"/>
  <c r="D56" i="46"/>
  <c r="E56" i="46"/>
  <c r="B57" i="46"/>
  <c r="C57" i="46"/>
  <c r="D57" i="46"/>
  <c r="E57" i="46"/>
  <c r="B58" i="46"/>
  <c r="C58" i="46"/>
  <c r="D58" i="46"/>
  <c r="E58" i="46"/>
  <c r="B59" i="46"/>
  <c r="C59" i="46"/>
  <c r="D59" i="46"/>
  <c r="E59" i="46"/>
  <c r="B60" i="46"/>
  <c r="C60" i="46"/>
  <c r="D60" i="46"/>
  <c r="E60" i="46"/>
  <c r="B61" i="46"/>
  <c r="C61" i="46"/>
  <c r="D61" i="46"/>
  <c r="E61" i="46"/>
  <c r="B62" i="46"/>
  <c r="C62" i="46"/>
  <c r="D62" i="46"/>
  <c r="E62" i="46"/>
  <c r="B63" i="46"/>
  <c r="C63" i="46"/>
  <c r="D63" i="46"/>
  <c r="E63" i="46"/>
  <c r="F94" i="46"/>
  <c r="F63" i="46" s="1"/>
  <c r="F93" i="46"/>
  <c r="F92" i="46"/>
  <c r="F91" i="46"/>
  <c r="F90" i="46"/>
  <c r="F59" i="46" s="1"/>
  <c r="F89" i="46"/>
  <c r="F88" i="46"/>
  <c r="F87" i="46"/>
  <c r="F86" i="46"/>
  <c r="F85" i="46"/>
  <c r="F84" i="46"/>
  <c r="F53" i="46" s="1"/>
  <c r="F83" i="46"/>
  <c r="F82" i="46"/>
  <c r="F81" i="46"/>
  <c r="F80" i="46"/>
  <c r="F79" i="46"/>
  <c r="F78" i="46"/>
  <c r="F77" i="46"/>
  <c r="F76" i="46"/>
  <c r="F75" i="46"/>
  <c r="F74" i="46"/>
  <c r="F73" i="46"/>
  <c r="F72" i="46"/>
  <c r="F71" i="46"/>
  <c r="F70" i="46"/>
  <c r="F69" i="46"/>
  <c r="F68" i="46"/>
  <c r="F67" i="46"/>
  <c r="F66" i="46"/>
  <c r="E65" i="46"/>
  <c r="D65" i="46"/>
  <c r="C65" i="46"/>
  <c r="B65" i="46"/>
  <c r="B34" i="46" s="1"/>
  <c r="F4" i="46"/>
  <c r="F5" i="46"/>
  <c r="F6" i="46"/>
  <c r="F7" i="46"/>
  <c r="F8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32" i="46"/>
  <c r="C3" i="46"/>
  <c r="D3" i="46"/>
  <c r="E3" i="46"/>
  <c r="E34" i="46" s="1"/>
  <c r="B3" i="46"/>
  <c r="E24" i="43"/>
  <c r="E23" i="43" s="1"/>
  <c r="E32" i="43"/>
  <c r="E31" i="43" s="1"/>
  <c r="E38" i="43"/>
  <c r="E37" i="43" s="1"/>
  <c r="F37" i="43" s="1"/>
  <c r="F61" i="43"/>
  <c r="F60" i="43"/>
  <c r="F59" i="43"/>
  <c r="F57" i="43"/>
  <c r="F47" i="43"/>
  <c r="F46" i="43"/>
  <c r="F45" i="43"/>
  <c r="F44" i="43"/>
  <c r="F43" i="43"/>
  <c r="F32" i="43"/>
  <c r="F24" i="43"/>
  <c r="F4" i="43"/>
  <c r="F5" i="43"/>
  <c r="F7" i="43"/>
  <c r="F8" i="43"/>
  <c r="F9" i="43"/>
  <c r="B56" i="43"/>
  <c r="B54" i="43"/>
  <c r="B53" i="43"/>
  <c r="B52" i="43"/>
  <c r="B51" i="43"/>
  <c r="B50" i="43"/>
  <c r="B42" i="43"/>
  <c r="B49" i="43" s="1"/>
  <c r="B36" i="43"/>
  <c r="B28" i="43"/>
  <c r="B13" i="43"/>
  <c r="B6" i="43"/>
  <c r="B3" i="43" s="1"/>
  <c r="F56" i="42"/>
  <c r="F55" i="42"/>
  <c r="F54" i="42"/>
  <c r="F53" i="42"/>
  <c r="F46" i="42"/>
  <c r="F45" i="42"/>
  <c r="F44" i="42"/>
  <c r="F43" i="42"/>
  <c r="F40" i="42"/>
  <c r="F39" i="42"/>
  <c r="F37" i="42"/>
  <c r="F36" i="42"/>
  <c r="F35" i="42"/>
  <c r="F33" i="42"/>
  <c r="F32" i="42"/>
  <c r="F31" i="42"/>
  <c r="F30" i="42"/>
  <c r="F29" i="42"/>
  <c r="F14" i="42"/>
  <c r="F4" i="42"/>
  <c r="F5" i="42"/>
  <c r="F6" i="42"/>
  <c r="F7" i="42"/>
  <c r="F9" i="42"/>
  <c r="F10" i="42"/>
  <c r="F11" i="42"/>
  <c r="F13" i="42"/>
  <c r="F3" i="42"/>
  <c r="F33" i="41"/>
  <c r="F32" i="41"/>
  <c r="F31" i="41"/>
  <c r="E30" i="41"/>
  <c r="E29" i="41" s="1"/>
  <c r="D30" i="41"/>
  <c r="C30" i="41"/>
  <c r="C29" i="41" s="1"/>
  <c r="B30" i="41"/>
  <c r="D29" i="41"/>
  <c r="F19" i="41"/>
  <c r="F20" i="41"/>
  <c r="F21" i="41"/>
  <c r="B18" i="41"/>
  <c r="B17" i="41" s="1"/>
  <c r="F13" i="41"/>
  <c r="F12" i="41"/>
  <c r="E11" i="41"/>
  <c r="D11" i="41"/>
  <c r="C11" i="41"/>
  <c r="B11" i="41"/>
  <c r="F4" i="41"/>
  <c r="F5" i="41"/>
  <c r="B3" i="41"/>
  <c r="G28" i="40"/>
  <c r="G29" i="40"/>
  <c r="G27" i="40"/>
  <c r="G24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F52" i="40"/>
  <c r="F70" i="40" s="1"/>
  <c r="E52" i="40"/>
  <c r="E70" i="40" s="1"/>
  <c r="D52" i="40"/>
  <c r="D69" i="40" s="1"/>
  <c r="C52" i="40"/>
  <c r="C70" i="40" s="1"/>
  <c r="G26" i="40"/>
  <c r="G23" i="40"/>
  <c r="G18" i="40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17" i="40"/>
  <c r="D3" i="40"/>
  <c r="D20" i="40" s="1"/>
  <c r="E3" i="40"/>
  <c r="E20" i="40" s="1"/>
  <c r="F3" i="40"/>
  <c r="F21" i="40" s="1"/>
  <c r="C3" i="40"/>
  <c r="C21" i="40" s="1"/>
  <c r="F31" i="39"/>
  <c r="F30" i="39"/>
  <c r="F29" i="39"/>
  <c r="F28" i="39"/>
  <c r="F27" i="39"/>
  <c r="F26" i="39"/>
  <c r="F25" i="39"/>
  <c r="F24" i="39"/>
  <c r="E23" i="39"/>
  <c r="D23" i="39"/>
  <c r="C23" i="39"/>
  <c r="B23" i="39"/>
  <c r="F4" i="39"/>
  <c r="F5" i="39"/>
  <c r="F6" i="39"/>
  <c r="F7" i="39"/>
  <c r="F8" i="39"/>
  <c r="F9" i="39"/>
  <c r="F10" i="39"/>
  <c r="F11" i="39"/>
  <c r="B3" i="39"/>
  <c r="C32" i="38"/>
  <c r="F55" i="38"/>
  <c r="F54" i="38"/>
  <c r="F53" i="38"/>
  <c r="F52" i="38"/>
  <c r="E48" i="38"/>
  <c r="E50" i="38" s="1"/>
  <c r="D51" i="38"/>
  <c r="D48" i="38" s="1"/>
  <c r="D50" i="38" s="1"/>
  <c r="C51" i="38"/>
  <c r="C48" i="38" s="1"/>
  <c r="C50" i="38" s="1"/>
  <c r="B51" i="38"/>
  <c r="B48" i="38" s="1"/>
  <c r="B50" i="38" s="1"/>
  <c r="F49" i="38"/>
  <c r="F37" i="38"/>
  <c r="F36" i="38"/>
  <c r="F35" i="38"/>
  <c r="F34" i="38"/>
  <c r="E33" i="38"/>
  <c r="E30" i="38" s="1"/>
  <c r="E32" i="38" s="1"/>
  <c r="D33" i="38"/>
  <c r="D30" i="38" s="1"/>
  <c r="D32" i="38" s="1"/>
  <c r="C33" i="38"/>
  <c r="C30" i="38" s="1"/>
  <c r="B33" i="38"/>
  <c r="F31" i="38"/>
  <c r="F28" i="38"/>
  <c r="F27" i="38"/>
  <c r="F26" i="38"/>
  <c r="F25" i="38"/>
  <c r="E24" i="38"/>
  <c r="E21" i="38" s="1"/>
  <c r="E23" i="38" s="1"/>
  <c r="D24" i="38"/>
  <c r="D21" i="38" s="1"/>
  <c r="D23" i="38" s="1"/>
  <c r="C24" i="38"/>
  <c r="C21" i="38" s="1"/>
  <c r="C23" i="38" s="1"/>
  <c r="B24" i="38"/>
  <c r="F22" i="38"/>
  <c r="B6" i="38"/>
  <c r="F10" i="38"/>
  <c r="F9" i="38"/>
  <c r="F8" i="38"/>
  <c r="F7" i="38"/>
  <c r="F4" i="38"/>
  <c r="F61" i="37"/>
  <c r="F60" i="37"/>
  <c r="F59" i="37"/>
  <c r="F58" i="37"/>
  <c r="F57" i="37"/>
  <c r="F56" i="37"/>
  <c r="F55" i="37"/>
  <c r="F54" i="37"/>
  <c r="F53" i="37"/>
  <c r="F52" i="37"/>
  <c r="F51" i="37"/>
  <c r="F50" i="37"/>
  <c r="F49" i="37"/>
  <c r="F48" i="37"/>
  <c r="F47" i="37"/>
  <c r="F46" i="37"/>
  <c r="E45" i="37"/>
  <c r="D45" i="37"/>
  <c r="D43" i="37" s="1"/>
  <c r="C45" i="37"/>
  <c r="C43" i="37" s="1"/>
  <c r="B45" i="37"/>
  <c r="F44" i="37"/>
  <c r="E43" i="37"/>
  <c r="F4" i="37"/>
  <c r="F6" i="37"/>
  <c r="F7" i="37"/>
  <c r="F8" i="37"/>
  <c r="F9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B5" i="37"/>
  <c r="B3" i="37" s="1"/>
  <c r="F54" i="36"/>
  <c r="F4" i="36"/>
  <c r="B30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E57" i="36"/>
  <c r="E53" i="36" s="1"/>
  <c r="E55" i="36" s="1"/>
  <c r="D57" i="36"/>
  <c r="D53" i="36" s="1"/>
  <c r="D55" i="36" s="1"/>
  <c r="C57" i="36"/>
  <c r="C53" i="36" s="1"/>
  <c r="C55" i="36" s="1"/>
  <c r="B57" i="36"/>
  <c r="F56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6" i="36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E53" i="35"/>
  <c r="D53" i="35"/>
  <c r="C53" i="35"/>
  <c r="B53" i="35"/>
  <c r="F4" i="35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C3" i="35"/>
  <c r="D3" i="35"/>
  <c r="E3" i="35"/>
  <c r="F67" i="34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E47" i="34"/>
  <c r="D47" i="34"/>
  <c r="C47" i="34"/>
  <c r="B47" i="34"/>
  <c r="E45" i="34"/>
  <c r="D45" i="34"/>
  <c r="C45" i="34"/>
  <c r="B45" i="34"/>
  <c r="E44" i="34"/>
  <c r="D44" i="34"/>
  <c r="C44" i="34"/>
  <c r="B44" i="34"/>
  <c r="E43" i="34"/>
  <c r="D43" i="34"/>
  <c r="C43" i="34"/>
  <c r="B43" i="34"/>
  <c r="E42" i="34"/>
  <c r="D42" i="34"/>
  <c r="C42" i="34"/>
  <c r="B42" i="34"/>
  <c r="E41" i="34"/>
  <c r="D41" i="34"/>
  <c r="C41" i="34"/>
  <c r="B41" i="34"/>
  <c r="E40" i="34"/>
  <c r="D40" i="34"/>
  <c r="C40" i="34"/>
  <c r="B40" i="34"/>
  <c r="E39" i="34"/>
  <c r="D39" i="34"/>
  <c r="C39" i="34"/>
  <c r="B39" i="34"/>
  <c r="E38" i="34"/>
  <c r="D38" i="34"/>
  <c r="C38" i="34"/>
  <c r="B38" i="34"/>
  <c r="E37" i="34"/>
  <c r="D37" i="34"/>
  <c r="C37" i="34"/>
  <c r="B37" i="34"/>
  <c r="E36" i="34"/>
  <c r="D36" i="34"/>
  <c r="C36" i="34"/>
  <c r="B36" i="34"/>
  <c r="E35" i="34"/>
  <c r="D35" i="34"/>
  <c r="C35" i="34"/>
  <c r="B35" i="34"/>
  <c r="E34" i="34"/>
  <c r="D34" i="34"/>
  <c r="C34" i="34"/>
  <c r="B34" i="34"/>
  <c r="E33" i="34"/>
  <c r="D33" i="34"/>
  <c r="C33" i="34"/>
  <c r="B33" i="34"/>
  <c r="E32" i="34"/>
  <c r="D32" i="34"/>
  <c r="C32" i="34"/>
  <c r="B32" i="34"/>
  <c r="E31" i="34"/>
  <c r="D31" i="34"/>
  <c r="C31" i="34"/>
  <c r="B31" i="34"/>
  <c r="E30" i="34"/>
  <c r="D30" i="34"/>
  <c r="C30" i="34"/>
  <c r="B30" i="34"/>
  <c r="E29" i="34"/>
  <c r="D29" i="34"/>
  <c r="C29" i="34"/>
  <c r="B29" i="34"/>
  <c r="E28" i="34"/>
  <c r="D28" i="34"/>
  <c r="C28" i="34"/>
  <c r="B28" i="34"/>
  <c r="E27" i="34"/>
  <c r="D27" i="34"/>
  <c r="C27" i="34"/>
  <c r="B27" i="34"/>
  <c r="E26" i="34"/>
  <c r="D26" i="34"/>
  <c r="C26" i="34"/>
  <c r="B26" i="34"/>
  <c r="F23" i="34"/>
  <c r="F22" i="34"/>
  <c r="F44" i="34" s="1"/>
  <c r="F21" i="34"/>
  <c r="F43" i="34" s="1"/>
  <c r="F20" i="34"/>
  <c r="F42" i="34" s="1"/>
  <c r="F19" i="34"/>
  <c r="F41" i="34" s="1"/>
  <c r="F18" i="34"/>
  <c r="F17" i="34"/>
  <c r="F39" i="34" s="1"/>
  <c r="F16" i="34"/>
  <c r="F15" i="34"/>
  <c r="F37" i="34" s="1"/>
  <c r="F14" i="34"/>
  <c r="F36" i="34" s="1"/>
  <c r="F13" i="34"/>
  <c r="F35" i="34" s="1"/>
  <c r="F12" i="34"/>
  <c r="F11" i="34"/>
  <c r="F10" i="34"/>
  <c r="F9" i="34"/>
  <c r="F8" i="34"/>
  <c r="F7" i="34"/>
  <c r="F29" i="34" s="1"/>
  <c r="F6" i="34"/>
  <c r="F28" i="34" s="1"/>
  <c r="F5" i="34"/>
  <c r="F27" i="34" s="1"/>
  <c r="F4" i="34"/>
  <c r="E3" i="34"/>
  <c r="D3" i="34"/>
  <c r="C3" i="34"/>
  <c r="B3" i="34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48" i="33"/>
  <c r="C47" i="33"/>
  <c r="D47" i="33"/>
  <c r="E47" i="33"/>
  <c r="B47" i="33"/>
  <c r="F37" i="32"/>
  <c r="F36" i="32"/>
  <c r="F35" i="32"/>
  <c r="F34" i="32"/>
  <c r="F33" i="32"/>
  <c r="F32" i="32"/>
  <c r="F31" i="32"/>
  <c r="F30" i="32"/>
  <c r="F28" i="32"/>
  <c r="F13" i="32"/>
  <c r="F12" i="32"/>
  <c r="F11" i="32"/>
  <c r="F10" i="32"/>
  <c r="F9" i="32"/>
  <c r="F8" i="32"/>
  <c r="F7" i="32"/>
  <c r="F6" i="32"/>
  <c r="B11" i="31"/>
  <c r="C11" i="31"/>
  <c r="D11" i="31"/>
  <c r="E11" i="31"/>
  <c r="F11" i="31"/>
  <c r="B12" i="31"/>
  <c r="C12" i="31"/>
  <c r="D12" i="31"/>
  <c r="E12" i="31"/>
  <c r="F12" i="31"/>
  <c r="B13" i="31"/>
  <c r="C13" i="31"/>
  <c r="D13" i="31"/>
  <c r="E13" i="31"/>
  <c r="F13" i="31"/>
  <c r="B14" i="31"/>
  <c r="C14" i="31"/>
  <c r="D14" i="31"/>
  <c r="E14" i="31"/>
  <c r="F14" i="31"/>
  <c r="B15" i="31"/>
  <c r="C15" i="31"/>
  <c r="D15" i="31"/>
  <c r="E15" i="31"/>
  <c r="F15" i="31"/>
  <c r="C10" i="31"/>
  <c r="D10" i="31"/>
  <c r="E10" i="31"/>
  <c r="F10" i="31"/>
  <c r="B10" i="31"/>
  <c r="F22" i="31"/>
  <c r="F21" i="31"/>
  <c r="F20" i="31"/>
  <c r="F19" i="31"/>
  <c r="F18" i="31"/>
  <c r="E17" i="31"/>
  <c r="D17" i="31"/>
  <c r="C17" i="31"/>
  <c r="B17" i="31"/>
  <c r="F8" i="31"/>
  <c r="C3" i="31"/>
  <c r="D3" i="31"/>
  <c r="E3" i="31"/>
  <c r="F4" i="31"/>
  <c r="F5" i="31"/>
  <c r="F6" i="31"/>
  <c r="F7" i="31"/>
  <c r="B3" i="31"/>
  <c r="E32" i="44" l="1"/>
  <c r="E31" i="44" s="1"/>
  <c r="D31" i="44"/>
  <c r="D33" i="44" s="1"/>
  <c r="B21" i="44"/>
  <c r="B27" i="44" s="1"/>
  <c r="B4" i="44"/>
  <c r="B13" i="44"/>
  <c r="B31" i="44"/>
  <c r="B33" i="44" s="1"/>
  <c r="C31" i="44"/>
  <c r="C33" i="44" s="1"/>
  <c r="C41" i="44"/>
  <c r="F35" i="44"/>
  <c r="F41" i="44" s="1"/>
  <c r="F50" i="48"/>
  <c r="E50" i="48"/>
  <c r="D87" i="48"/>
  <c r="D82" i="48"/>
  <c r="D78" i="48"/>
  <c r="D74" i="48"/>
  <c r="D68" i="48"/>
  <c r="D63" i="48"/>
  <c r="D53" i="48"/>
  <c r="D97" i="48"/>
  <c r="D94" i="48"/>
  <c r="D93" i="48"/>
  <c r="D92" i="48"/>
  <c r="D91" i="48"/>
  <c r="D89" i="48"/>
  <c r="D88" i="48"/>
  <c r="D85" i="48"/>
  <c r="D84" i="48"/>
  <c r="D83" i="48"/>
  <c r="D81" i="48"/>
  <c r="D77" i="48"/>
  <c r="D76" i="48"/>
  <c r="D75" i="48"/>
  <c r="D73" i="48"/>
  <c r="D72" i="48"/>
  <c r="D70" i="48"/>
  <c r="D69" i="48"/>
  <c r="D67" i="48"/>
  <c r="D65" i="48"/>
  <c r="D62" i="48"/>
  <c r="D61" i="48"/>
  <c r="D60" i="48"/>
  <c r="D59" i="48"/>
  <c r="D54" i="48"/>
  <c r="D52" i="48"/>
  <c r="D51" i="48"/>
  <c r="C50" i="48"/>
  <c r="D3" i="48"/>
  <c r="B50" i="48"/>
  <c r="B6" i="49"/>
  <c r="B33" i="45"/>
  <c r="B20" i="45"/>
  <c r="B3" i="45"/>
  <c r="E11" i="47"/>
  <c r="F13" i="47"/>
  <c r="D11" i="47"/>
  <c r="F14" i="47"/>
  <c r="F12" i="47"/>
  <c r="F16" i="47"/>
  <c r="F17" i="47"/>
  <c r="B11" i="47"/>
  <c r="F15" i="47"/>
  <c r="F19" i="47"/>
  <c r="F3" i="47"/>
  <c r="F60" i="46"/>
  <c r="F37" i="46"/>
  <c r="F51" i="46"/>
  <c r="D34" i="46"/>
  <c r="F39" i="46"/>
  <c r="F58" i="46"/>
  <c r="F52" i="46"/>
  <c r="F42" i="46"/>
  <c r="F40" i="46"/>
  <c r="F38" i="46"/>
  <c r="F35" i="46"/>
  <c r="F62" i="46"/>
  <c r="F56" i="46"/>
  <c r="F48" i="46"/>
  <c r="C34" i="46"/>
  <c r="F61" i="46"/>
  <c r="F57" i="46"/>
  <c r="F55" i="46"/>
  <c r="F54" i="46"/>
  <c r="F50" i="46"/>
  <c r="F49" i="46"/>
  <c r="F47" i="46"/>
  <c r="F46" i="46"/>
  <c r="F45" i="46"/>
  <c r="F44" i="46"/>
  <c r="F43" i="46"/>
  <c r="F41" i="46"/>
  <c r="F36" i="46"/>
  <c r="F3" i="46"/>
  <c r="F65" i="46"/>
  <c r="E22" i="43"/>
  <c r="E21" i="43" s="1"/>
  <c r="F23" i="43"/>
  <c r="E30" i="43"/>
  <c r="F31" i="43"/>
  <c r="F38" i="43"/>
  <c r="F30" i="41"/>
  <c r="F11" i="41"/>
  <c r="B29" i="41"/>
  <c r="F29" i="41" s="1"/>
  <c r="F20" i="40"/>
  <c r="D21" i="40"/>
  <c r="E21" i="40"/>
  <c r="C69" i="40"/>
  <c r="E69" i="40"/>
  <c r="F69" i="40"/>
  <c r="D70" i="40"/>
  <c r="G3" i="40"/>
  <c r="C20" i="40"/>
  <c r="G52" i="40"/>
  <c r="G70" i="40" s="1"/>
  <c r="F23" i="39"/>
  <c r="F33" i="38"/>
  <c r="F24" i="38"/>
  <c r="B30" i="38"/>
  <c r="B32" i="38" s="1"/>
  <c r="B21" i="38"/>
  <c r="B23" i="38" s="1"/>
  <c r="B3" i="38"/>
  <c r="F48" i="38"/>
  <c r="F50" i="38" s="1"/>
  <c r="F51" i="38"/>
  <c r="F30" i="38"/>
  <c r="F32" i="38" s="1"/>
  <c r="F45" i="37"/>
  <c r="B43" i="37"/>
  <c r="F43" i="37" s="1"/>
  <c r="F57" i="36"/>
  <c r="B53" i="36"/>
  <c r="B55" i="36" s="1"/>
  <c r="F53" i="35"/>
  <c r="F33" i="34"/>
  <c r="E25" i="34"/>
  <c r="F26" i="34"/>
  <c r="C25" i="34"/>
  <c r="F40" i="34"/>
  <c r="F34" i="34"/>
  <c r="D25" i="34"/>
  <c r="F38" i="34"/>
  <c r="F47" i="34"/>
  <c r="F45" i="34"/>
  <c r="F32" i="34"/>
  <c r="F31" i="34"/>
  <c r="B25" i="34"/>
  <c r="F30" i="34"/>
  <c r="F3" i="34"/>
  <c r="F3" i="33"/>
  <c r="F47" i="33"/>
  <c r="F17" i="31"/>
  <c r="F3" i="31"/>
  <c r="F49" i="52"/>
  <c r="F30" i="52"/>
  <c r="F25" i="52"/>
  <c r="F4" i="52"/>
  <c r="F5" i="52"/>
  <c r="F7" i="52"/>
  <c r="F8" i="52"/>
  <c r="F9" i="52"/>
  <c r="F11" i="52"/>
  <c r="F12" i="52"/>
  <c r="F13" i="52"/>
  <c r="F14" i="52"/>
  <c r="F15" i="52"/>
  <c r="F17" i="52"/>
  <c r="F18" i="52"/>
  <c r="F19" i="52"/>
  <c r="F21" i="52"/>
  <c r="F22" i="52"/>
  <c r="F23" i="52"/>
  <c r="F24" i="52"/>
  <c r="F29" i="52"/>
  <c r="F31" i="52"/>
  <c r="F32" i="52"/>
  <c r="F34" i="52"/>
  <c r="F35" i="52"/>
  <c r="F36" i="52"/>
  <c r="F38" i="52"/>
  <c r="F39" i="52"/>
  <c r="F40" i="52"/>
  <c r="F41" i="52"/>
  <c r="F42" i="52"/>
  <c r="F44" i="52"/>
  <c r="F45" i="52"/>
  <c r="F46" i="52"/>
  <c r="F48" i="52"/>
  <c r="F50" i="52"/>
  <c r="F51" i="52"/>
  <c r="F52" i="52"/>
  <c r="F53" i="52"/>
  <c r="F57" i="52"/>
  <c r="F58" i="52"/>
  <c r="F59" i="52"/>
  <c r="F60" i="52"/>
  <c r="F61" i="52"/>
  <c r="F3" i="52"/>
  <c r="F15" i="29"/>
  <c r="F14" i="29"/>
  <c r="F13" i="29"/>
  <c r="F12" i="29"/>
  <c r="F11" i="29"/>
  <c r="F4" i="29"/>
  <c r="F5" i="29"/>
  <c r="F6" i="29"/>
  <c r="F7" i="29"/>
  <c r="F8" i="29"/>
  <c r="B10" i="29"/>
  <c r="B3" i="29"/>
  <c r="F4" i="28"/>
  <c r="F5" i="28"/>
  <c r="F6" i="28"/>
  <c r="F8" i="28"/>
  <c r="F9" i="28"/>
  <c r="F10" i="28"/>
  <c r="F11" i="28"/>
  <c r="F13" i="28"/>
  <c r="F14" i="28"/>
  <c r="F15" i="28"/>
  <c r="F16" i="28"/>
  <c r="F18" i="28"/>
  <c r="F19" i="28"/>
  <c r="F20" i="28"/>
  <c r="F21" i="28"/>
  <c r="F23" i="28"/>
  <c r="F24" i="28"/>
  <c r="F25" i="28"/>
  <c r="F26" i="28"/>
  <c r="F28" i="28"/>
  <c r="F29" i="28"/>
  <c r="F30" i="28"/>
  <c r="F31" i="28"/>
  <c r="F33" i="28"/>
  <c r="F34" i="28"/>
  <c r="F35" i="28"/>
  <c r="F36" i="28"/>
  <c r="F37" i="28"/>
  <c r="F38" i="28"/>
  <c r="F39" i="28"/>
  <c r="F40" i="28"/>
  <c r="F41" i="28"/>
  <c r="F42" i="28"/>
  <c r="F44" i="28"/>
  <c r="F45" i="28"/>
  <c r="C46" i="1"/>
  <c r="D46" i="1"/>
  <c r="E46" i="1"/>
  <c r="F46" i="1"/>
  <c r="B46" i="1"/>
  <c r="F23" i="1"/>
  <c r="F32" i="44" l="1"/>
  <c r="E33" i="44"/>
  <c r="B3" i="44"/>
  <c r="B5" i="44" s="1"/>
  <c r="B18" i="44"/>
  <c r="F31" i="44"/>
  <c r="D50" i="48"/>
  <c r="B5" i="49"/>
  <c r="B19" i="45"/>
  <c r="F11" i="47"/>
  <c r="F34" i="46"/>
  <c r="F21" i="43"/>
  <c r="E20" i="43"/>
  <c r="F22" i="43"/>
  <c r="E29" i="43"/>
  <c r="F29" i="43" s="1"/>
  <c r="F30" i="43"/>
  <c r="G69" i="40"/>
  <c r="G21" i="40"/>
  <c r="G20" i="40"/>
  <c r="F21" i="38"/>
  <c r="F23" i="38" s="1"/>
  <c r="F53" i="36"/>
  <c r="F55" i="36" s="1"/>
  <c r="F25" i="34"/>
  <c r="E17" i="50"/>
  <c r="D17" i="50"/>
  <c r="C17" i="50"/>
  <c r="E3" i="50"/>
  <c r="D3" i="50"/>
  <c r="C3" i="50"/>
  <c r="E47" i="49"/>
  <c r="E46" i="49" s="1"/>
  <c r="D47" i="49"/>
  <c r="D46" i="49" s="1"/>
  <c r="C47" i="49"/>
  <c r="E28" i="49"/>
  <c r="E27" i="49" s="1"/>
  <c r="D28" i="49"/>
  <c r="D27" i="49" s="1"/>
  <c r="C28" i="49"/>
  <c r="D6" i="49"/>
  <c r="D5" i="49" s="1"/>
  <c r="C8" i="49"/>
  <c r="E6" i="49"/>
  <c r="E5" i="49" s="1"/>
  <c r="E42" i="45"/>
  <c r="C42" i="45"/>
  <c r="E36" i="45"/>
  <c r="D36" i="45"/>
  <c r="C36" i="45"/>
  <c r="C33" i="45"/>
  <c r="F32" i="45"/>
  <c r="E32" i="45"/>
  <c r="D32" i="45"/>
  <c r="C32" i="45"/>
  <c r="F31" i="45"/>
  <c r="E31" i="45"/>
  <c r="D31" i="45"/>
  <c r="C31" i="45"/>
  <c r="F30" i="45"/>
  <c r="E30" i="45"/>
  <c r="D30" i="45"/>
  <c r="C30" i="45"/>
  <c r="F29" i="45"/>
  <c r="E29" i="45"/>
  <c r="D29" i="45"/>
  <c r="C29" i="45"/>
  <c r="F28" i="45"/>
  <c r="E28" i="45"/>
  <c r="D28" i="45"/>
  <c r="C28" i="45"/>
  <c r="F27" i="45"/>
  <c r="E27" i="45"/>
  <c r="D27" i="45"/>
  <c r="C27" i="45"/>
  <c r="F25" i="45"/>
  <c r="E25" i="45"/>
  <c r="D25" i="45"/>
  <c r="C25" i="45"/>
  <c r="F24" i="45"/>
  <c r="E24" i="45"/>
  <c r="D24" i="45"/>
  <c r="C24" i="45"/>
  <c r="F23" i="45"/>
  <c r="E23" i="45"/>
  <c r="D23" i="45"/>
  <c r="C23" i="45"/>
  <c r="F22" i="45"/>
  <c r="E22" i="45"/>
  <c r="D22" i="45"/>
  <c r="C22" i="45"/>
  <c r="F21" i="45"/>
  <c r="E21" i="45"/>
  <c r="D21" i="45"/>
  <c r="C21" i="45"/>
  <c r="E10" i="45"/>
  <c r="D10" i="45"/>
  <c r="D26" i="45" s="1"/>
  <c r="C10" i="45"/>
  <c r="E4" i="45"/>
  <c r="E20" i="45" s="1"/>
  <c r="D4" i="45"/>
  <c r="C4" i="45"/>
  <c r="E3" i="45"/>
  <c r="F29" i="44"/>
  <c r="E29" i="44"/>
  <c r="D29" i="44"/>
  <c r="C29" i="44"/>
  <c r="F28" i="44"/>
  <c r="E28" i="44"/>
  <c r="D28" i="44"/>
  <c r="C28" i="44"/>
  <c r="F26" i="44"/>
  <c r="E26" i="44"/>
  <c r="D26" i="44"/>
  <c r="C26" i="44"/>
  <c r="F25" i="44"/>
  <c r="E25" i="44"/>
  <c r="D25" i="44"/>
  <c r="C25" i="44"/>
  <c r="F24" i="44"/>
  <c r="E24" i="44"/>
  <c r="D24" i="44"/>
  <c r="C24" i="44"/>
  <c r="F23" i="44"/>
  <c r="E23" i="44"/>
  <c r="D23" i="44"/>
  <c r="C23" i="44"/>
  <c r="F22" i="44"/>
  <c r="E22" i="44"/>
  <c r="D22" i="44"/>
  <c r="C22" i="44"/>
  <c r="F20" i="44"/>
  <c r="E20" i="44"/>
  <c r="D20" i="44"/>
  <c r="C20" i="44"/>
  <c r="E7" i="44"/>
  <c r="E21" i="44" s="1"/>
  <c r="D7" i="44"/>
  <c r="D21" i="44" s="1"/>
  <c r="C7" i="44"/>
  <c r="F7" i="44" s="1"/>
  <c r="F13" i="44" s="1"/>
  <c r="E58" i="43"/>
  <c r="F58" i="43" s="1"/>
  <c r="D56" i="43"/>
  <c r="F54" i="43"/>
  <c r="E54" i="43"/>
  <c r="D54" i="43"/>
  <c r="C54" i="43"/>
  <c r="F53" i="43"/>
  <c r="E53" i="43"/>
  <c r="D53" i="43"/>
  <c r="C53" i="43"/>
  <c r="F52" i="43"/>
  <c r="E52" i="43"/>
  <c r="D52" i="43"/>
  <c r="C52" i="43"/>
  <c r="F50" i="43"/>
  <c r="E50" i="43"/>
  <c r="D50" i="43"/>
  <c r="C50" i="43"/>
  <c r="F51" i="43"/>
  <c r="D51" i="43"/>
  <c r="C51" i="43"/>
  <c r="E42" i="43"/>
  <c r="E36" i="43"/>
  <c r="D36" i="43"/>
  <c r="C36" i="43"/>
  <c r="E28" i="43"/>
  <c r="D28" i="43"/>
  <c r="C28" i="43"/>
  <c r="D13" i="43"/>
  <c r="C13" i="43"/>
  <c r="E6" i="43"/>
  <c r="E3" i="43" s="1"/>
  <c r="D6" i="43"/>
  <c r="D3" i="43" s="1"/>
  <c r="C6" i="43"/>
  <c r="F51" i="42"/>
  <c r="E51" i="42"/>
  <c r="D51" i="42"/>
  <c r="C51" i="42"/>
  <c r="F50" i="42"/>
  <c r="E50" i="42"/>
  <c r="D50" i="42"/>
  <c r="C50" i="42"/>
  <c r="B50" i="42"/>
  <c r="F49" i="42"/>
  <c r="E49" i="42"/>
  <c r="D49" i="42"/>
  <c r="C49" i="42"/>
  <c r="F48" i="42"/>
  <c r="E48" i="42"/>
  <c r="D48" i="42"/>
  <c r="C48" i="42"/>
  <c r="B51" i="42"/>
  <c r="B49" i="42"/>
  <c r="B48" i="42"/>
  <c r="F27" i="42"/>
  <c r="E27" i="42"/>
  <c r="D27" i="42"/>
  <c r="C27" i="42"/>
  <c r="F26" i="42"/>
  <c r="E26" i="42"/>
  <c r="D26" i="42"/>
  <c r="C26" i="42"/>
  <c r="F24" i="42"/>
  <c r="E24" i="42"/>
  <c r="D24" i="42"/>
  <c r="C24" i="42"/>
  <c r="F23" i="42"/>
  <c r="E23" i="42"/>
  <c r="D23" i="42"/>
  <c r="C23" i="42"/>
  <c r="F22" i="42"/>
  <c r="E22" i="42"/>
  <c r="D22" i="42"/>
  <c r="C22" i="42"/>
  <c r="F20" i="42"/>
  <c r="E20" i="42"/>
  <c r="D20" i="42"/>
  <c r="C20" i="42"/>
  <c r="F19" i="42"/>
  <c r="E19" i="42"/>
  <c r="D19" i="42"/>
  <c r="C19" i="42"/>
  <c r="F18" i="42"/>
  <c r="E18" i="42"/>
  <c r="D18" i="42"/>
  <c r="C18" i="42"/>
  <c r="B18" i="42"/>
  <c r="F17" i="42"/>
  <c r="E17" i="42"/>
  <c r="D17" i="42"/>
  <c r="C17" i="42"/>
  <c r="B17" i="42"/>
  <c r="F16" i="42"/>
  <c r="E16" i="42"/>
  <c r="D16" i="42"/>
  <c r="C16" i="42"/>
  <c r="B27" i="42"/>
  <c r="B26" i="42"/>
  <c r="B24" i="42"/>
  <c r="B23" i="42"/>
  <c r="B22" i="42"/>
  <c r="B20" i="42"/>
  <c r="B19" i="42"/>
  <c r="B16" i="42"/>
  <c r="F27" i="41"/>
  <c r="E27" i="41"/>
  <c r="D27" i="41"/>
  <c r="C27" i="41"/>
  <c r="F26" i="41"/>
  <c r="E26" i="41"/>
  <c r="D26" i="41"/>
  <c r="C26" i="41"/>
  <c r="F25" i="41"/>
  <c r="E25" i="41"/>
  <c r="D25" i="41"/>
  <c r="C25" i="41"/>
  <c r="B25" i="41"/>
  <c r="B27" i="41"/>
  <c r="B26" i="41"/>
  <c r="E18" i="41"/>
  <c r="E24" i="41" s="1"/>
  <c r="D18" i="41"/>
  <c r="C18" i="41"/>
  <c r="F9" i="41"/>
  <c r="E9" i="41"/>
  <c r="D9" i="41"/>
  <c r="C9" i="41"/>
  <c r="F8" i="41"/>
  <c r="E8" i="41"/>
  <c r="D8" i="41"/>
  <c r="C8" i="41"/>
  <c r="B8" i="41"/>
  <c r="B9" i="41"/>
  <c r="E3" i="41"/>
  <c r="E7" i="41" s="1"/>
  <c r="D3" i="41"/>
  <c r="D7" i="41" s="1"/>
  <c r="C3" i="41"/>
  <c r="G47" i="40"/>
  <c r="F47" i="40"/>
  <c r="E47" i="40"/>
  <c r="D47" i="40"/>
  <c r="G46" i="40"/>
  <c r="F46" i="40"/>
  <c r="E46" i="40"/>
  <c r="D46" i="40"/>
  <c r="G45" i="40"/>
  <c r="F45" i="40"/>
  <c r="E45" i="40"/>
  <c r="D45" i="40"/>
  <c r="G44" i="40"/>
  <c r="F44" i="40"/>
  <c r="E44" i="40"/>
  <c r="D44" i="40"/>
  <c r="G43" i="40"/>
  <c r="F43" i="40"/>
  <c r="E43" i="40"/>
  <c r="D43" i="40"/>
  <c r="G42" i="40"/>
  <c r="F42" i="40"/>
  <c r="E42" i="40"/>
  <c r="D42" i="40"/>
  <c r="G41" i="40"/>
  <c r="F41" i="40"/>
  <c r="E41" i="40"/>
  <c r="D41" i="40"/>
  <c r="G40" i="40"/>
  <c r="F40" i="40"/>
  <c r="E40" i="40"/>
  <c r="D40" i="40"/>
  <c r="G39" i="40"/>
  <c r="F39" i="40"/>
  <c r="E39" i="40"/>
  <c r="D39" i="40"/>
  <c r="G38" i="40"/>
  <c r="F38" i="40"/>
  <c r="E38" i="40"/>
  <c r="D38" i="40"/>
  <c r="G37" i="40"/>
  <c r="F37" i="40"/>
  <c r="E37" i="40"/>
  <c r="D37" i="40"/>
  <c r="G36" i="40"/>
  <c r="F36" i="40"/>
  <c r="E36" i="40"/>
  <c r="D36" i="40"/>
  <c r="G35" i="40"/>
  <c r="F35" i="40"/>
  <c r="E35" i="40"/>
  <c r="D35" i="40"/>
  <c r="G34" i="40"/>
  <c r="F34" i="40"/>
  <c r="E34" i="40"/>
  <c r="D34" i="40"/>
  <c r="G33" i="40"/>
  <c r="F33" i="40"/>
  <c r="E33" i="40"/>
  <c r="D33" i="40"/>
  <c r="C33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F21" i="39"/>
  <c r="E21" i="39"/>
  <c r="D21" i="39"/>
  <c r="C21" i="39"/>
  <c r="B21" i="39"/>
  <c r="F20" i="39"/>
  <c r="E20" i="39"/>
  <c r="D20" i="39"/>
  <c r="C20" i="39"/>
  <c r="F19" i="39"/>
  <c r="E19" i="39"/>
  <c r="D19" i="39"/>
  <c r="C19" i="39"/>
  <c r="F18" i="39"/>
  <c r="E18" i="39"/>
  <c r="D18" i="39"/>
  <c r="C18" i="39"/>
  <c r="F17" i="39"/>
  <c r="E17" i="39"/>
  <c r="D17" i="39"/>
  <c r="C17" i="39"/>
  <c r="F16" i="39"/>
  <c r="E16" i="39"/>
  <c r="D16" i="39"/>
  <c r="C16" i="39"/>
  <c r="F15" i="39"/>
  <c r="E15" i="39"/>
  <c r="D15" i="39"/>
  <c r="C15" i="39"/>
  <c r="F14" i="39"/>
  <c r="E14" i="39"/>
  <c r="D14" i="39"/>
  <c r="C14" i="39"/>
  <c r="B20" i="39"/>
  <c r="B19" i="39"/>
  <c r="B18" i="39"/>
  <c r="B17" i="39"/>
  <c r="B16" i="39"/>
  <c r="B15" i="39"/>
  <c r="B14" i="39"/>
  <c r="E3" i="39"/>
  <c r="E13" i="39" s="1"/>
  <c r="D3" i="39"/>
  <c r="D13" i="39" s="1"/>
  <c r="C3" i="39"/>
  <c r="F46" i="38"/>
  <c r="E46" i="38"/>
  <c r="D46" i="38"/>
  <c r="C46" i="38"/>
  <c r="F45" i="38"/>
  <c r="E45" i="38"/>
  <c r="D45" i="38"/>
  <c r="C45" i="38"/>
  <c r="F44" i="38"/>
  <c r="E44" i="38"/>
  <c r="D44" i="38"/>
  <c r="C44" i="38"/>
  <c r="B44" i="38"/>
  <c r="F43" i="38"/>
  <c r="E43" i="38"/>
  <c r="D43" i="38"/>
  <c r="C43" i="38"/>
  <c r="F40" i="38"/>
  <c r="E40" i="38"/>
  <c r="D40" i="38"/>
  <c r="C40" i="38"/>
  <c r="C39" i="38"/>
  <c r="B46" i="38"/>
  <c r="B45" i="38"/>
  <c r="B43" i="38"/>
  <c r="F42" i="38"/>
  <c r="E42" i="38"/>
  <c r="D42" i="38"/>
  <c r="C42" i="38"/>
  <c r="B40" i="38"/>
  <c r="F19" i="38"/>
  <c r="E19" i="38"/>
  <c r="D19" i="38"/>
  <c r="C19" i="38"/>
  <c r="F18" i="38"/>
  <c r="E18" i="38"/>
  <c r="D18" i="38"/>
  <c r="C18" i="38"/>
  <c r="F17" i="38"/>
  <c r="E17" i="38"/>
  <c r="D17" i="38"/>
  <c r="C17" i="38"/>
  <c r="B17" i="38"/>
  <c r="F16" i="38"/>
  <c r="E16" i="38"/>
  <c r="D16" i="38"/>
  <c r="C16" i="38"/>
  <c r="F13" i="38"/>
  <c r="E13" i="38"/>
  <c r="D13" i="38"/>
  <c r="C13" i="38"/>
  <c r="B19" i="38"/>
  <c r="B18" i="38"/>
  <c r="B16" i="38"/>
  <c r="E6" i="38"/>
  <c r="E15" i="38" s="1"/>
  <c r="D6" i="38"/>
  <c r="C6" i="38"/>
  <c r="B13" i="38"/>
  <c r="B39" i="37"/>
  <c r="B31" i="37"/>
  <c r="F41" i="37"/>
  <c r="E41" i="37"/>
  <c r="D41" i="37"/>
  <c r="C41" i="37"/>
  <c r="B41" i="37"/>
  <c r="F40" i="37"/>
  <c r="E40" i="37"/>
  <c r="D40" i="37"/>
  <c r="C40" i="37"/>
  <c r="B40" i="37"/>
  <c r="F39" i="37"/>
  <c r="E39" i="37"/>
  <c r="D39" i="37"/>
  <c r="C39" i="37"/>
  <c r="F38" i="37"/>
  <c r="E38" i="37"/>
  <c r="D38" i="37"/>
  <c r="C38" i="37"/>
  <c r="B38" i="37"/>
  <c r="F37" i="37"/>
  <c r="E37" i="37"/>
  <c r="D37" i="37"/>
  <c r="C37" i="37"/>
  <c r="B37" i="37"/>
  <c r="F36" i="37"/>
  <c r="E36" i="37"/>
  <c r="D36" i="37"/>
  <c r="C36" i="37"/>
  <c r="B36" i="37"/>
  <c r="F35" i="37"/>
  <c r="E35" i="37"/>
  <c r="D35" i="37"/>
  <c r="C35" i="37"/>
  <c r="B35" i="37"/>
  <c r="F34" i="37"/>
  <c r="E34" i="37"/>
  <c r="D34" i="37"/>
  <c r="C34" i="37"/>
  <c r="B34" i="37"/>
  <c r="F33" i="37"/>
  <c r="E33" i="37"/>
  <c r="D33" i="37"/>
  <c r="C33" i="37"/>
  <c r="B33" i="37"/>
  <c r="F32" i="37"/>
  <c r="E32" i="37"/>
  <c r="D32" i="37"/>
  <c r="C32" i="37"/>
  <c r="B32" i="37"/>
  <c r="F31" i="37"/>
  <c r="E31" i="37"/>
  <c r="D31" i="37"/>
  <c r="C31" i="37"/>
  <c r="F30" i="37"/>
  <c r="E30" i="37"/>
  <c r="D30" i="37"/>
  <c r="C30" i="37"/>
  <c r="B30" i="37"/>
  <c r="F29" i="37"/>
  <c r="E29" i="37"/>
  <c r="D29" i="37"/>
  <c r="C29" i="37"/>
  <c r="B29" i="37"/>
  <c r="F28" i="37"/>
  <c r="E28" i="37"/>
  <c r="D28" i="37"/>
  <c r="C28" i="37"/>
  <c r="B28" i="37"/>
  <c r="F27" i="37"/>
  <c r="E27" i="37"/>
  <c r="D27" i="37"/>
  <c r="C27" i="37"/>
  <c r="B27" i="37"/>
  <c r="F26" i="37"/>
  <c r="E26" i="37"/>
  <c r="D26" i="37"/>
  <c r="C26" i="37"/>
  <c r="B26" i="37"/>
  <c r="F24" i="37"/>
  <c r="E24" i="37"/>
  <c r="D24" i="37"/>
  <c r="C24" i="37"/>
  <c r="B24" i="37"/>
  <c r="E5" i="37"/>
  <c r="E25" i="37" s="1"/>
  <c r="D5" i="37"/>
  <c r="C5" i="37"/>
  <c r="C25" i="37" s="1"/>
  <c r="B51" i="36"/>
  <c r="B45" i="36"/>
  <c r="B43" i="36"/>
  <c r="B37" i="36"/>
  <c r="B35" i="36"/>
  <c r="B31" i="36"/>
  <c r="F51" i="36"/>
  <c r="E51" i="36"/>
  <c r="D51" i="36"/>
  <c r="C51" i="36"/>
  <c r="F50" i="36"/>
  <c r="E50" i="36"/>
  <c r="D50" i="36"/>
  <c r="C50" i="36"/>
  <c r="B50" i="36"/>
  <c r="F49" i="36"/>
  <c r="E49" i="36"/>
  <c r="D49" i="36"/>
  <c r="C49" i="36"/>
  <c r="B49" i="36"/>
  <c r="F48" i="36"/>
  <c r="E48" i="36"/>
  <c r="D48" i="36"/>
  <c r="C48" i="36"/>
  <c r="B48" i="36"/>
  <c r="F47" i="36"/>
  <c r="E47" i="36"/>
  <c r="D47" i="36"/>
  <c r="C47" i="36"/>
  <c r="B47" i="36"/>
  <c r="F46" i="36"/>
  <c r="E46" i="36"/>
  <c r="D46" i="36"/>
  <c r="C46" i="36"/>
  <c r="B46" i="36"/>
  <c r="F45" i="36"/>
  <c r="E45" i="36"/>
  <c r="D45" i="36"/>
  <c r="C45" i="36"/>
  <c r="F44" i="36"/>
  <c r="E44" i="36"/>
  <c r="D44" i="36"/>
  <c r="C44" i="36"/>
  <c r="B44" i="36"/>
  <c r="F43" i="36"/>
  <c r="E43" i="36"/>
  <c r="D43" i="36"/>
  <c r="C43" i="36"/>
  <c r="F42" i="36"/>
  <c r="E42" i="36"/>
  <c r="D42" i="36"/>
  <c r="C42" i="36"/>
  <c r="B42" i="36"/>
  <c r="F41" i="36"/>
  <c r="E41" i="36"/>
  <c r="D41" i="36"/>
  <c r="C41" i="36"/>
  <c r="B41" i="36"/>
  <c r="F40" i="36"/>
  <c r="E40" i="36"/>
  <c r="D40" i="36"/>
  <c r="C40" i="36"/>
  <c r="B40" i="36"/>
  <c r="F39" i="36"/>
  <c r="E39" i="36"/>
  <c r="D39" i="36"/>
  <c r="C39" i="36"/>
  <c r="B39" i="36"/>
  <c r="F38" i="36"/>
  <c r="E38" i="36"/>
  <c r="D38" i="36"/>
  <c r="C38" i="36"/>
  <c r="B38" i="36"/>
  <c r="F37" i="36"/>
  <c r="E37" i="36"/>
  <c r="D37" i="36"/>
  <c r="C37" i="36"/>
  <c r="F36" i="36"/>
  <c r="E36" i="36"/>
  <c r="D36" i="36"/>
  <c r="C36" i="36"/>
  <c r="B36" i="36"/>
  <c r="F35" i="36"/>
  <c r="E35" i="36"/>
  <c r="D35" i="36"/>
  <c r="C35" i="36"/>
  <c r="F34" i="36"/>
  <c r="E34" i="36"/>
  <c r="D34" i="36"/>
  <c r="C34" i="36"/>
  <c r="B34" i="36"/>
  <c r="F33" i="36"/>
  <c r="E33" i="36"/>
  <c r="D33" i="36"/>
  <c r="C33" i="36"/>
  <c r="B33" i="36"/>
  <c r="F29" i="36"/>
  <c r="E29" i="36"/>
  <c r="D29" i="36"/>
  <c r="C29" i="36"/>
  <c r="B29" i="36"/>
  <c r="E7" i="36"/>
  <c r="D7" i="36"/>
  <c r="C7" i="36"/>
  <c r="C3" i="36" s="1"/>
  <c r="C5" i="36" s="1"/>
  <c r="E31" i="36"/>
  <c r="D31" i="36"/>
  <c r="C31" i="36"/>
  <c r="F51" i="35"/>
  <c r="E51" i="35"/>
  <c r="D51" i="35"/>
  <c r="C51" i="35"/>
  <c r="B51" i="35"/>
  <c r="F50" i="35"/>
  <c r="E50" i="35"/>
  <c r="D50" i="35"/>
  <c r="C50" i="35"/>
  <c r="B50" i="35"/>
  <c r="F49" i="35"/>
  <c r="E49" i="35"/>
  <c r="D49" i="35"/>
  <c r="C49" i="35"/>
  <c r="B49" i="35"/>
  <c r="F48" i="35"/>
  <c r="E48" i="35"/>
  <c r="D48" i="35"/>
  <c r="C48" i="35"/>
  <c r="B48" i="35"/>
  <c r="F47" i="35"/>
  <c r="E47" i="35"/>
  <c r="D47" i="35"/>
  <c r="C47" i="35"/>
  <c r="B47" i="35"/>
  <c r="F46" i="35"/>
  <c r="E46" i="35"/>
  <c r="D46" i="35"/>
  <c r="C46" i="35"/>
  <c r="B46" i="35"/>
  <c r="F45" i="35"/>
  <c r="E45" i="35"/>
  <c r="D45" i="35"/>
  <c r="C45" i="35"/>
  <c r="B45" i="35"/>
  <c r="F44" i="35"/>
  <c r="E44" i="35"/>
  <c r="D44" i="35"/>
  <c r="C44" i="35"/>
  <c r="B44" i="35"/>
  <c r="F43" i="35"/>
  <c r="E43" i="35"/>
  <c r="D43" i="35"/>
  <c r="C43" i="35"/>
  <c r="B43" i="35"/>
  <c r="F42" i="35"/>
  <c r="E42" i="35"/>
  <c r="D42" i="35"/>
  <c r="C42" i="35"/>
  <c r="B42" i="35"/>
  <c r="F41" i="35"/>
  <c r="E41" i="35"/>
  <c r="D41" i="35"/>
  <c r="C41" i="35"/>
  <c r="B41" i="35"/>
  <c r="F40" i="35"/>
  <c r="E40" i="35"/>
  <c r="D40" i="35"/>
  <c r="C40" i="35"/>
  <c r="B40" i="35"/>
  <c r="F39" i="35"/>
  <c r="E39" i="35"/>
  <c r="D39" i="35"/>
  <c r="C39" i="35"/>
  <c r="B39" i="35"/>
  <c r="F38" i="35"/>
  <c r="E38" i="35"/>
  <c r="D38" i="35"/>
  <c r="C38" i="35"/>
  <c r="B38" i="35"/>
  <c r="F37" i="35"/>
  <c r="E37" i="35"/>
  <c r="D37" i="35"/>
  <c r="C37" i="35"/>
  <c r="B37" i="35"/>
  <c r="F36" i="35"/>
  <c r="E36" i="35"/>
  <c r="D36" i="35"/>
  <c r="C36" i="35"/>
  <c r="B36" i="35"/>
  <c r="F35" i="35"/>
  <c r="E35" i="35"/>
  <c r="D35" i="35"/>
  <c r="C35" i="35"/>
  <c r="B35" i="35"/>
  <c r="F34" i="35"/>
  <c r="E34" i="35"/>
  <c r="D34" i="35"/>
  <c r="C34" i="35"/>
  <c r="B34" i="35"/>
  <c r="F33" i="35"/>
  <c r="E33" i="35"/>
  <c r="D33" i="35"/>
  <c r="C33" i="35"/>
  <c r="B33" i="35"/>
  <c r="F32" i="35"/>
  <c r="E32" i="35"/>
  <c r="D32" i="35"/>
  <c r="C32" i="35"/>
  <c r="B32" i="35"/>
  <c r="F31" i="35"/>
  <c r="E31" i="35"/>
  <c r="D31" i="35"/>
  <c r="C31" i="35"/>
  <c r="B31" i="35"/>
  <c r="F30" i="35"/>
  <c r="E30" i="35"/>
  <c r="D30" i="35"/>
  <c r="C30" i="35"/>
  <c r="B30" i="35"/>
  <c r="F29" i="35"/>
  <c r="E29" i="35"/>
  <c r="D29" i="35"/>
  <c r="C29" i="35"/>
  <c r="B29" i="35"/>
  <c r="E28" i="35"/>
  <c r="D28" i="35"/>
  <c r="C28" i="35"/>
  <c r="B3" i="35"/>
  <c r="F3" i="35" s="1"/>
  <c r="F28" i="35" s="1"/>
  <c r="B44" i="33"/>
  <c r="B43" i="33"/>
  <c r="B36" i="33"/>
  <c r="B28" i="33"/>
  <c r="F45" i="33"/>
  <c r="E45" i="33"/>
  <c r="D45" i="33"/>
  <c r="C45" i="33"/>
  <c r="B45" i="33"/>
  <c r="F44" i="33"/>
  <c r="E44" i="33"/>
  <c r="D44" i="33"/>
  <c r="C44" i="33"/>
  <c r="F43" i="33"/>
  <c r="E43" i="33"/>
  <c r="D43" i="33"/>
  <c r="C43" i="33"/>
  <c r="F42" i="33"/>
  <c r="E42" i="33"/>
  <c r="D42" i="33"/>
  <c r="C42" i="33"/>
  <c r="B42" i="33"/>
  <c r="F41" i="33"/>
  <c r="E41" i="33"/>
  <c r="D41" i="33"/>
  <c r="C41" i="33"/>
  <c r="B41" i="33"/>
  <c r="F40" i="33"/>
  <c r="E40" i="33"/>
  <c r="D40" i="33"/>
  <c r="C40" i="33"/>
  <c r="B40" i="33"/>
  <c r="F39" i="33"/>
  <c r="E39" i="33"/>
  <c r="D39" i="33"/>
  <c r="C39" i="33"/>
  <c r="B39" i="33"/>
  <c r="F38" i="33"/>
  <c r="E38" i="33"/>
  <c r="D38" i="33"/>
  <c r="C38" i="33"/>
  <c r="B38" i="33"/>
  <c r="F37" i="33"/>
  <c r="E37" i="33"/>
  <c r="D37" i="33"/>
  <c r="C37" i="33"/>
  <c r="B37" i="33"/>
  <c r="F36" i="33"/>
  <c r="E36" i="33"/>
  <c r="D36" i="33"/>
  <c r="C36" i="33"/>
  <c r="F35" i="33"/>
  <c r="E35" i="33"/>
  <c r="D35" i="33"/>
  <c r="C35" i="33"/>
  <c r="B35" i="33"/>
  <c r="F34" i="33"/>
  <c r="E34" i="33"/>
  <c r="D34" i="33"/>
  <c r="C34" i="33"/>
  <c r="B34" i="33"/>
  <c r="F33" i="33"/>
  <c r="E33" i="33"/>
  <c r="D33" i="33"/>
  <c r="C33" i="33"/>
  <c r="B33" i="33"/>
  <c r="F32" i="33"/>
  <c r="E32" i="33"/>
  <c r="D32" i="33"/>
  <c r="C32" i="33"/>
  <c r="B32" i="33"/>
  <c r="F31" i="33"/>
  <c r="E31" i="33"/>
  <c r="D31" i="33"/>
  <c r="C31" i="33"/>
  <c r="B31" i="33"/>
  <c r="F30" i="33"/>
  <c r="E30" i="33"/>
  <c r="D30" i="33"/>
  <c r="C30" i="33"/>
  <c r="B30" i="33"/>
  <c r="F29" i="33"/>
  <c r="E29" i="33"/>
  <c r="D29" i="33"/>
  <c r="C29" i="33"/>
  <c r="B29" i="33"/>
  <c r="F28" i="33"/>
  <c r="E28" i="33"/>
  <c r="D28" i="33"/>
  <c r="C28" i="33"/>
  <c r="F27" i="33"/>
  <c r="E27" i="33"/>
  <c r="D27" i="33"/>
  <c r="C27" i="33"/>
  <c r="B27" i="33"/>
  <c r="F26" i="33"/>
  <c r="E26" i="33"/>
  <c r="D26" i="33"/>
  <c r="C26" i="33"/>
  <c r="B26" i="33"/>
  <c r="F25" i="33"/>
  <c r="E3" i="33"/>
  <c r="E25" i="33" s="1"/>
  <c r="D3" i="33"/>
  <c r="D25" i="33" s="1"/>
  <c r="C3" i="33"/>
  <c r="C25" i="33" s="1"/>
  <c r="B3" i="33"/>
  <c r="F29" i="32"/>
  <c r="F27" i="32" s="1"/>
  <c r="E29" i="32"/>
  <c r="E27" i="32" s="1"/>
  <c r="D29" i="32"/>
  <c r="C29" i="32"/>
  <c r="C27" i="32" s="1"/>
  <c r="F25" i="32"/>
  <c r="E25" i="32"/>
  <c r="D25" i="32"/>
  <c r="C25" i="32"/>
  <c r="F24" i="32"/>
  <c r="E24" i="32"/>
  <c r="D24" i="32"/>
  <c r="C24" i="32"/>
  <c r="F23" i="32"/>
  <c r="E23" i="32"/>
  <c r="D23" i="32"/>
  <c r="C23" i="32"/>
  <c r="F22" i="32"/>
  <c r="E22" i="32"/>
  <c r="D22" i="32"/>
  <c r="C22" i="32"/>
  <c r="F21" i="32"/>
  <c r="E21" i="32"/>
  <c r="D21" i="32"/>
  <c r="C21" i="32"/>
  <c r="F20" i="32"/>
  <c r="E20" i="32"/>
  <c r="D20" i="32"/>
  <c r="C20" i="32"/>
  <c r="F19" i="32"/>
  <c r="E19" i="32"/>
  <c r="D19" i="32"/>
  <c r="C19" i="32"/>
  <c r="B19" i="32"/>
  <c r="F18" i="32"/>
  <c r="E18" i="32"/>
  <c r="D18" i="32"/>
  <c r="C18" i="32"/>
  <c r="B18" i="32"/>
  <c r="E16" i="32"/>
  <c r="D16" i="32"/>
  <c r="C16" i="32"/>
  <c r="B25" i="32"/>
  <c r="B24" i="32"/>
  <c r="B23" i="32"/>
  <c r="B22" i="32"/>
  <c r="B21" i="32"/>
  <c r="B20" i="32"/>
  <c r="F5" i="32"/>
  <c r="E5" i="32"/>
  <c r="D5" i="32"/>
  <c r="D17" i="32" s="1"/>
  <c r="C5" i="32"/>
  <c r="C17" i="32" s="1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E51" i="30"/>
  <c r="D51" i="30"/>
  <c r="C51" i="30"/>
  <c r="B51" i="30"/>
  <c r="E49" i="30"/>
  <c r="D49" i="30"/>
  <c r="C49" i="30"/>
  <c r="B49" i="30"/>
  <c r="E48" i="30"/>
  <c r="D48" i="30"/>
  <c r="C48" i="30"/>
  <c r="B48" i="30"/>
  <c r="E47" i="30"/>
  <c r="D47" i="30"/>
  <c r="C47" i="30"/>
  <c r="B47" i="30"/>
  <c r="E46" i="30"/>
  <c r="D46" i="30"/>
  <c r="C46" i="30"/>
  <c r="B46" i="30"/>
  <c r="E45" i="30"/>
  <c r="D45" i="30"/>
  <c r="C45" i="30"/>
  <c r="B45" i="30"/>
  <c r="E44" i="30"/>
  <c r="D44" i="30"/>
  <c r="C44" i="30"/>
  <c r="B44" i="30"/>
  <c r="E43" i="30"/>
  <c r="D43" i="30"/>
  <c r="C43" i="30"/>
  <c r="B43" i="30"/>
  <c r="F42" i="30"/>
  <c r="E42" i="30"/>
  <c r="D42" i="30"/>
  <c r="C42" i="30"/>
  <c r="B42" i="30"/>
  <c r="E41" i="30"/>
  <c r="D41" i="30"/>
  <c r="C41" i="30"/>
  <c r="B41" i="30"/>
  <c r="E40" i="30"/>
  <c r="D40" i="30"/>
  <c r="C40" i="30"/>
  <c r="B40" i="30"/>
  <c r="E39" i="30"/>
  <c r="D39" i="30"/>
  <c r="C39" i="30"/>
  <c r="B39" i="30"/>
  <c r="E38" i="30"/>
  <c r="D38" i="30"/>
  <c r="C38" i="30"/>
  <c r="B38" i="30"/>
  <c r="E37" i="30"/>
  <c r="D37" i="30"/>
  <c r="C37" i="30"/>
  <c r="B37" i="30"/>
  <c r="E36" i="30"/>
  <c r="D36" i="30"/>
  <c r="C36" i="30"/>
  <c r="B36" i="30"/>
  <c r="E35" i="30"/>
  <c r="D35" i="30"/>
  <c r="C35" i="30"/>
  <c r="B35" i="30"/>
  <c r="F34" i="30"/>
  <c r="E34" i="30"/>
  <c r="D34" i="30"/>
  <c r="C34" i="30"/>
  <c r="B34" i="30"/>
  <c r="E33" i="30"/>
  <c r="D33" i="30"/>
  <c r="C33" i="30"/>
  <c r="B33" i="30"/>
  <c r="E32" i="30"/>
  <c r="D32" i="30"/>
  <c r="C32" i="30"/>
  <c r="B32" i="30"/>
  <c r="E31" i="30"/>
  <c r="D31" i="30"/>
  <c r="C31" i="30"/>
  <c r="B31" i="30"/>
  <c r="E30" i="30"/>
  <c r="D30" i="30"/>
  <c r="C30" i="30"/>
  <c r="B30" i="30"/>
  <c r="E29" i="30"/>
  <c r="D29" i="30"/>
  <c r="C29" i="30"/>
  <c r="B29" i="30"/>
  <c r="E28" i="30"/>
  <c r="D28" i="30"/>
  <c r="C28" i="30"/>
  <c r="B28" i="30"/>
  <c r="F25" i="30"/>
  <c r="F49" i="30" s="1"/>
  <c r="F24" i="30"/>
  <c r="F48" i="30" s="1"/>
  <c r="F23" i="30"/>
  <c r="F47" i="30" s="1"/>
  <c r="F22" i="30"/>
  <c r="F46" i="30" s="1"/>
  <c r="F21" i="30"/>
  <c r="F45" i="30" s="1"/>
  <c r="F20" i="30"/>
  <c r="F44" i="30" s="1"/>
  <c r="F19" i="30"/>
  <c r="F43" i="30" s="1"/>
  <c r="F18" i="30"/>
  <c r="F17" i="30"/>
  <c r="F41" i="30" s="1"/>
  <c r="F16" i="30"/>
  <c r="F40" i="30" s="1"/>
  <c r="F15" i="30"/>
  <c r="F39" i="30" s="1"/>
  <c r="F14" i="30"/>
  <c r="F38" i="30" s="1"/>
  <c r="F13" i="30"/>
  <c r="F37" i="30" s="1"/>
  <c r="F12" i="30"/>
  <c r="F36" i="30" s="1"/>
  <c r="F11" i="30"/>
  <c r="F35" i="30" s="1"/>
  <c r="F10" i="30"/>
  <c r="F9" i="30"/>
  <c r="F33" i="30" s="1"/>
  <c r="F8" i="30"/>
  <c r="F32" i="30" s="1"/>
  <c r="F7" i="30"/>
  <c r="F31" i="30" s="1"/>
  <c r="F6" i="30"/>
  <c r="F30" i="30" s="1"/>
  <c r="F5" i="30"/>
  <c r="F29" i="30" s="1"/>
  <c r="F4" i="30"/>
  <c r="F28" i="30" s="1"/>
  <c r="E3" i="30"/>
  <c r="E27" i="30" s="1"/>
  <c r="D3" i="30"/>
  <c r="D27" i="30" s="1"/>
  <c r="C3" i="30"/>
  <c r="C27" i="30" s="1"/>
  <c r="B3" i="30"/>
  <c r="B27" i="30" s="1"/>
  <c r="E10" i="29"/>
  <c r="C10" i="29"/>
  <c r="E3" i="29"/>
  <c r="D3" i="29"/>
  <c r="C3" i="29"/>
  <c r="F33" i="44" l="1"/>
  <c r="D4" i="44"/>
  <c r="D18" i="44" s="1"/>
  <c r="F21" i="44"/>
  <c r="F27" i="44" s="1"/>
  <c r="B17" i="44"/>
  <c r="B19" i="44" s="1"/>
  <c r="F17" i="50"/>
  <c r="F3" i="50"/>
  <c r="F47" i="49"/>
  <c r="F28" i="49"/>
  <c r="C46" i="49"/>
  <c r="F46" i="49" s="1"/>
  <c r="C27" i="49"/>
  <c r="F27" i="49" s="1"/>
  <c r="C6" i="49"/>
  <c r="F6" i="49" s="1"/>
  <c r="F8" i="49"/>
  <c r="E26" i="45"/>
  <c r="F42" i="45"/>
  <c r="D20" i="45"/>
  <c r="F36" i="45"/>
  <c r="D3" i="45"/>
  <c r="C26" i="45"/>
  <c r="F10" i="45"/>
  <c r="C20" i="45"/>
  <c r="F4" i="45"/>
  <c r="F20" i="43"/>
  <c r="E19" i="43"/>
  <c r="F36" i="43"/>
  <c r="E56" i="43"/>
  <c r="F56" i="43" s="1"/>
  <c r="E51" i="43"/>
  <c r="F28" i="43"/>
  <c r="C3" i="43"/>
  <c r="F3" i="43" s="1"/>
  <c r="F6" i="43"/>
  <c r="F18" i="41"/>
  <c r="F24" i="41" s="1"/>
  <c r="F3" i="41"/>
  <c r="F7" i="41" s="1"/>
  <c r="C24" i="41"/>
  <c r="C17" i="41"/>
  <c r="C7" i="41"/>
  <c r="C13" i="39"/>
  <c r="F3" i="39"/>
  <c r="F13" i="39" s="1"/>
  <c r="E3" i="38"/>
  <c r="E5" i="38" s="1"/>
  <c r="C41" i="38"/>
  <c r="C15" i="38"/>
  <c r="F6" i="38"/>
  <c r="F15" i="38" s="1"/>
  <c r="C3" i="38"/>
  <c r="C3" i="37"/>
  <c r="C23" i="37" s="1"/>
  <c r="D25" i="37"/>
  <c r="F5" i="37"/>
  <c r="F25" i="37" s="1"/>
  <c r="E32" i="36"/>
  <c r="E3" i="36"/>
  <c r="E5" i="36" s="1"/>
  <c r="D32" i="36"/>
  <c r="D3" i="36"/>
  <c r="D5" i="36" s="1"/>
  <c r="F7" i="36"/>
  <c r="F32" i="36" s="1"/>
  <c r="B25" i="33"/>
  <c r="E17" i="32"/>
  <c r="C3" i="32"/>
  <c r="C15" i="32" s="1"/>
  <c r="D3" i="32"/>
  <c r="B29" i="32"/>
  <c r="F17" i="32"/>
  <c r="F10" i="29"/>
  <c r="F3" i="29"/>
  <c r="F31" i="36"/>
  <c r="B3" i="36"/>
  <c r="C32" i="36"/>
  <c r="B32" i="36"/>
  <c r="D27" i="44"/>
  <c r="B28" i="35"/>
  <c r="B15" i="38"/>
  <c r="B24" i="41"/>
  <c r="E27" i="44"/>
  <c r="E3" i="32"/>
  <c r="E15" i="32" s="1"/>
  <c r="D3" i="37"/>
  <c r="D3" i="44"/>
  <c r="F3" i="30"/>
  <c r="F27" i="30" s="1"/>
  <c r="D27" i="32"/>
  <c r="B27" i="32" s="1"/>
  <c r="E3" i="37"/>
  <c r="E23" i="37" s="1"/>
  <c r="B23" i="37"/>
  <c r="E39" i="38"/>
  <c r="E41" i="38" s="1"/>
  <c r="C13" i="44"/>
  <c r="B25" i="37"/>
  <c r="F39" i="38"/>
  <c r="F41" i="38" s="1"/>
  <c r="B13" i="39"/>
  <c r="D17" i="41"/>
  <c r="D13" i="44"/>
  <c r="B5" i="32"/>
  <c r="B7" i="41"/>
  <c r="E17" i="41"/>
  <c r="E23" i="41" s="1"/>
  <c r="E13" i="44"/>
  <c r="D15" i="38"/>
  <c r="D3" i="38"/>
  <c r="B39" i="38"/>
  <c r="B41" i="38" s="1"/>
  <c r="D24" i="41"/>
  <c r="C4" i="44"/>
  <c r="C21" i="44"/>
  <c r="C27" i="44" s="1"/>
  <c r="C3" i="45"/>
  <c r="B42" i="38"/>
  <c r="C42" i="43"/>
  <c r="D42" i="43"/>
  <c r="D49" i="43" s="1"/>
  <c r="E4" i="44"/>
  <c r="F4" i="44" l="1"/>
  <c r="F18" i="44" s="1"/>
  <c r="D5" i="44"/>
  <c r="C5" i="49"/>
  <c r="F5" i="49" s="1"/>
  <c r="F26" i="45"/>
  <c r="F20" i="45"/>
  <c r="F3" i="45"/>
  <c r="E17" i="43"/>
  <c r="F19" i="43"/>
  <c r="E18" i="43"/>
  <c r="E49" i="43"/>
  <c r="F42" i="43"/>
  <c r="F49" i="43" s="1"/>
  <c r="C23" i="41"/>
  <c r="F17" i="41"/>
  <c r="F23" i="41" s="1"/>
  <c r="E12" i="38"/>
  <c r="E14" i="38" s="1"/>
  <c r="F3" i="38"/>
  <c r="F5" i="38" s="1"/>
  <c r="C5" i="38"/>
  <c r="C12" i="38"/>
  <c r="C14" i="38" s="1"/>
  <c r="F3" i="37"/>
  <c r="F23" i="37" s="1"/>
  <c r="B5" i="36"/>
  <c r="F3" i="36"/>
  <c r="D15" i="32"/>
  <c r="B17" i="32"/>
  <c r="C28" i="36"/>
  <c r="C30" i="36" s="1"/>
  <c r="B12" i="38"/>
  <c r="B14" i="38" s="1"/>
  <c r="B5" i="38"/>
  <c r="E28" i="36"/>
  <c r="E30" i="36" s="1"/>
  <c r="D28" i="36"/>
  <c r="D30" i="36" s="1"/>
  <c r="B28" i="36"/>
  <c r="D39" i="38"/>
  <c r="D41" i="38" s="1"/>
  <c r="C19" i="45"/>
  <c r="E18" i="44"/>
  <c r="E3" i="44"/>
  <c r="E17" i="44" s="1"/>
  <c r="D17" i="44"/>
  <c r="D19" i="44" s="1"/>
  <c r="C49" i="43"/>
  <c r="C18" i="44"/>
  <c r="C3" i="44"/>
  <c r="D23" i="41"/>
  <c r="B23" i="41"/>
  <c r="D5" i="38"/>
  <c r="D12" i="38"/>
  <c r="D14" i="38" s="1"/>
  <c r="D23" i="37"/>
  <c r="F3" i="44" l="1"/>
  <c r="F17" i="44" s="1"/>
  <c r="F19" i="44" s="1"/>
  <c r="C5" i="44"/>
  <c r="E16" i="43"/>
  <c r="F18" i="43"/>
  <c r="E15" i="43"/>
  <c r="F17" i="43"/>
  <c r="F12" i="38"/>
  <c r="F14" i="38" s="1"/>
  <c r="F5" i="36"/>
  <c r="F28" i="36"/>
  <c r="F30" i="36" s="1"/>
  <c r="E19" i="44"/>
  <c r="E5" i="44"/>
  <c r="C17" i="44"/>
  <c r="C19" i="44" s="1"/>
  <c r="F5" i="44" l="1"/>
  <c r="F15" i="43"/>
  <c r="E14" i="43"/>
  <c r="F14" i="43" s="1"/>
  <c r="F16" i="43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E49" i="1"/>
  <c r="D49" i="1"/>
  <c r="C49" i="1"/>
  <c r="B4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2" i="1" s="1"/>
  <c r="F20" i="1"/>
  <c r="F43" i="1" s="1"/>
  <c r="F21" i="1"/>
  <c r="C3" i="1"/>
  <c r="D3" i="1"/>
  <c r="E3" i="1"/>
  <c r="B3" i="1"/>
  <c r="E13" i="43" l="1"/>
  <c r="F13" i="43" s="1"/>
  <c r="F35" i="1"/>
  <c r="F34" i="1"/>
  <c r="F41" i="1"/>
  <c r="B26" i="1"/>
  <c r="C26" i="1"/>
  <c r="F28" i="1"/>
  <c r="F27" i="1"/>
  <c r="F33" i="1"/>
  <c r="D26" i="1"/>
  <c r="F44" i="1"/>
  <c r="F40" i="1"/>
  <c r="F39" i="1"/>
  <c r="F38" i="1"/>
  <c r="F37" i="1"/>
  <c r="F36" i="1"/>
  <c r="F32" i="1"/>
  <c r="F31" i="1"/>
  <c r="F30" i="1"/>
  <c r="F29" i="1"/>
  <c r="F49" i="1"/>
  <c r="E26" i="1"/>
  <c r="F3" i="1"/>
  <c r="F26" i="1" l="1"/>
  <c r="F3" i="28"/>
  <c r="B16" i="32"/>
  <c r="F4" i="32"/>
  <c r="F16" i="32" s="1"/>
  <c r="F3" i="32" l="1"/>
  <c r="F15" i="32" l="1"/>
  <c r="B3" i="32"/>
  <c r="B15" i="32" s="1"/>
  <c r="D32" i="40"/>
  <c r="E32" i="40"/>
  <c r="F32" i="40"/>
  <c r="G32" i="40"/>
  <c r="C32" i="40"/>
  <c r="F49" i="40" l="1"/>
  <c r="F50" i="40"/>
  <c r="C49" i="40"/>
  <c r="C50" i="40"/>
  <c r="G50" i="40"/>
  <c r="G49" i="40"/>
  <c r="E50" i="40"/>
  <c r="E49" i="40"/>
  <c r="D49" i="40"/>
  <c r="D50" i="40"/>
  <c r="D19" i="45"/>
  <c r="D49" i="45"/>
  <c r="D33" i="45" s="1"/>
  <c r="E19" i="45"/>
  <c r="E49" i="45"/>
  <c r="F49" i="45" s="1"/>
  <c r="F33" i="45" s="1"/>
  <c r="F35" i="45"/>
  <c r="F19" i="45" s="1"/>
  <c r="E33" i="45" l="1"/>
</calcChain>
</file>

<file path=xl/sharedStrings.xml><?xml version="1.0" encoding="utf-8"?>
<sst xmlns="http://schemas.openxmlformats.org/spreadsheetml/2006/main" count="1579" uniqueCount="572">
  <si>
    <t xml:space="preserve">     All persons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</si>
  <si>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</si>
  <si>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</si>
  <si>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</si>
  <si>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</si>
  <si>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</si>
  <si>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</si>
  <si>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</si>
  <si>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</si>
  <si>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</si>
  <si>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</si>
  <si>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tp 54 years</t>
  </si>
  <si>
    <t>55 to 59 years</t>
  </si>
  <si>
    <t>60 to 64 years</t>
  </si>
  <si>
    <t>65 to 69 years</t>
  </si>
  <si>
    <t>70 to 74 years</t>
  </si>
  <si>
    <t>75 to 79 years</t>
  </si>
  <si>
    <t>80 to 84  years</t>
  </si>
  <si>
    <t>85 years and over</t>
  </si>
  <si>
    <t>16 years and over</t>
  </si>
  <si>
    <t>Median</t>
  </si>
  <si>
    <t xml:space="preserve">    Females</t>
  </si>
  <si>
    <t xml:space="preserve">      Males</t>
  </si>
  <si>
    <t>Total</t>
  </si>
  <si>
    <t xml:space="preserve">      Women 15 to 19 years</t>
  </si>
  <si>
    <t xml:space="preserve">   Children ever born</t>
  </si>
  <si>
    <t>Women ever married</t>
  </si>
  <si>
    <t xml:space="preserve">      Women 20 to 24 years</t>
  </si>
  <si>
    <t xml:space="preserve">      Women 25 to 29 years</t>
  </si>
  <si>
    <t xml:space="preserve">      Women 30 to 34 years</t>
  </si>
  <si>
    <t xml:space="preserve">      Women 35 to 39 years</t>
  </si>
  <si>
    <t xml:space="preserve">      Women 40 to 4 years</t>
  </si>
  <si>
    <t xml:space="preserve">      Women 45 to 49 years</t>
  </si>
  <si>
    <t>No children</t>
  </si>
  <si>
    <t>1 child</t>
  </si>
  <si>
    <t>2 children</t>
  </si>
  <si>
    <t>3 children</t>
  </si>
  <si>
    <t>4 children</t>
  </si>
  <si>
    <t>5 children</t>
  </si>
  <si>
    <t>6 children</t>
  </si>
  <si>
    <t>7 or more children</t>
  </si>
  <si>
    <t xml:space="preserve">    Males 15 years and over</t>
  </si>
  <si>
    <t>Never married</t>
  </si>
  <si>
    <t>Now married, except separated</t>
  </si>
  <si>
    <t>Searatead</t>
  </si>
  <si>
    <t>Widowed</t>
  </si>
  <si>
    <t>Divorced</t>
  </si>
  <si>
    <t xml:space="preserve">    Females 15 years and over</t>
  </si>
  <si>
    <t>Northern Mariana Islands</t>
  </si>
  <si>
    <t>Guam</t>
  </si>
  <si>
    <t>Palau</t>
  </si>
  <si>
    <t>Federated States of Micronesia</t>
  </si>
  <si>
    <t xml:space="preserve">   Chuuk</t>
  </si>
  <si>
    <t xml:space="preserve">   Kosrae</t>
  </si>
  <si>
    <t xml:space="preserve">   Pohnpei</t>
  </si>
  <si>
    <t xml:space="preserve">   Yap</t>
  </si>
  <si>
    <t>Marshall Islands</t>
  </si>
  <si>
    <t>Other Pacific Islands</t>
  </si>
  <si>
    <t>Asia</t>
  </si>
  <si>
    <t xml:space="preserve">   Japan</t>
  </si>
  <si>
    <t xml:space="preserve">   Korea</t>
  </si>
  <si>
    <t xml:space="preserve">   China</t>
  </si>
  <si>
    <t xml:space="preserve">   Philippines</t>
  </si>
  <si>
    <t xml:space="preserve">   Taiwan</t>
  </si>
  <si>
    <t xml:space="preserve">   Vietanem</t>
  </si>
  <si>
    <t xml:space="preserve">   Other Asia</t>
  </si>
  <si>
    <t>United States</t>
  </si>
  <si>
    <t xml:space="preserve">   California</t>
  </si>
  <si>
    <t xml:space="preserve">   Hawaii</t>
  </si>
  <si>
    <t>Elsewhere</t>
  </si>
  <si>
    <t xml:space="preserve">     All peraons</t>
  </si>
  <si>
    <t xml:space="preserve">     Females</t>
  </si>
  <si>
    <t xml:space="preserve">     Males</t>
  </si>
  <si>
    <t xml:space="preserve">       Males</t>
  </si>
  <si>
    <t xml:space="preserve">      All persons</t>
  </si>
  <si>
    <t>Born in this Area</t>
  </si>
  <si>
    <t>Born outside this Area</t>
  </si>
  <si>
    <t xml:space="preserve">   1989 or 1990</t>
  </si>
  <si>
    <t xml:space="preserve">   1987 or 1988</t>
  </si>
  <si>
    <t xml:space="preserve">   1985 or 1986</t>
  </si>
  <si>
    <t xml:space="preserve">   1980 to 1984</t>
  </si>
  <si>
    <t xml:space="preserve">   1975 to 1979</t>
  </si>
  <si>
    <t xml:space="preserve">   1970 to 1974</t>
  </si>
  <si>
    <t xml:space="preserve">   1960 to 1969</t>
  </si>
  <si>
    <t xml:space="preserve">   Before 1960</t>
  </si>
  <si>
    <t>Single ethnic group</t>
  </si>
  <si>
    <t xml:space="preserve">   Carolinian</t>
  </si>
  <si>
    <t xml:space="preserve">   Palauan</t>
  </si>
  <si>
    <t xml:space="preserve">   Chuukese</t>
  </si>
  <si>
    <t xml:space="preserve">   Kosraean</t>
  </si>
  <si>
    <t xml:space="preserve">   Marshallese</t>
  </si>
  <si>
    <t xml:space="preserve">   Pohnpeian</t>
  </si>
  <si>
    <t xml:space="preserve">   Yapese</t>
  </si>
  <si>
    <t xml:space="preserve">   Other Pacific Islands</t>
  </si>
  <si>
    <t xml:space="preserve">   Asian</t>
  </si>
  <si>
    <t xml:space="preserve">      Chinese</t>
  </si>
  <si>
    <t xml:space="preserve">      Filipino</t>
  </si>
  <si>
    <t xml:space="preserve">      Japanese</t>
  </si>
  <si>
    <t xml:space="preserve">      Korean</t>
  </si>
  <si>
    <t xml:space="preserve">      Other Asian</t>
  </si>
  <si>
    <t xml:space="preserve">   White</t>
  </si>
  <si>
    <t xml:space="preserve">   Black</t>
  </si>
  <si>
    <t xml:space="preserve">   Other single ethnic group</t>
  </si>
  <si>
    <t>Multiple ethnic groups</t>
  </si>
  <si>
    <t>Not reported</t>
  </si>
  <si>
    <t xml:space="preserve">      Females</t>
  </si>
  <si>
    <t xml:space="preserve">    Persons 5 years and over</t>
  </si>
  <si>
    <t>Same house in this Area in 1985</t>
  </si>
  <si>
    <t xml:space="preserve">              Percent</t>
  </si>
  <si>
    <t>Different house in this Area</t>
  </si>
  <si>
    <t>Outside this Area in 1985</t>
  </si>
  <si>
    <t xml:space="preserve">   Guam</t>
  </si>
  <si>
    <t xml:space="preserve">   FSM</t>
  </si>
  <si>
    <t xml:space="preserve">      Chuuk</t>
  </si>
  <si>
    <t xml:space="preserve">      Kosrae</t>
  </si>
  <si>
    <t xml:space="preserve">      Pohnpei</t>
  </si>
  <si>
    <t xml:space="preserve">      Yap</t>
  </si>
  <si>
    <t xml:space="preserve">   Marshall Islands</t>
  </si>
  <si>
    <t xml:space="preserve">   Asia</t>
  </si>
  <si>
    <t xml:space="preserve">      Japan</t>
  </si>
  <si>
    <t xml:space="preserve">      Korea</t>
  </si>
  <si>
    <t xml:space="preserve">      china</t>
  </si>
  <si>
    <t xml:space="preserve">      Philippines</t>
  </si>
  <si>
    <t xml:space="preserve">      Taiwan</t>
  </si>
  <si>
    <t xml:space="preserve">      Vietnam</t>
  </si>
  <si>
    <t xml:space="preserve">      Other Asia</t>
  </si>
  <si>
    <t xml:space="preserve">   United States</t>
  </si>
  <si>
    <t xml:space="preserve">   Elsewhere</t>
  </si>
  <si>
    <t xml:space="preserve">      Persons 5 years and over</t>
  </si>
  <si>
    <t>Speak only English at home</t>
  </si>
  <si>
    <t>Speak language other than English at home</t>
  </si>
  <si>
    <t xml:space="preserve">    Chamorro</t>
  </si>
  <si>
    <t xml:space="preserve">    Carolinian</t>
  </si>
  <si>
    <t xml:space="preserve">    Palauan</t>
  </si>
  <si>
    <t xml:space="preserve">    Chuukese</t>
  </si>
  <si>
    <t xml:space="preserve">    Marshallese</t>
  </si>
  <si>
    <t xml:space="preserve">    Pohnpeian</t>
  </si>
  <si>
    <t xml:space="preserve">    Yapese</t>
  </si>
  <si>
    <t xml:space="preserve">    Other Pacific Islander Language</t>
  </si>
  <si>
    <t xml:space="preserve">    Asian languages</t>
  </si>
  <si>
    <t xml:space="preserve">        Chinese</t>
  </si>
  <si>
    <t xml:space="preserve">       Japanese</t>
  </si>
  <si>
    <t xml:space="preserve">        Korean</t>
  </si>
  <si>
    <t xml:space="preserve">        Philippines lang</t>
  </si>
  <si>
    <t xml:space="preserve">        Other Asian languages</t>
  </si>
  <si>
    <t xml:space="preserve">    Other languages</t>
  </si>
  <si>
    <t xml:space="preserve">       Females</t>
  </si>
  <si>
    <t xml:space="preserve">         Persons 5 years and over</t>
  </si>
  <si>
    <t xml:space="preserve">             Percent</t>
  </si>
  <si>
    <t>Speak other language at home</t>
  </si>
  <si>
    <t xml:space="preserve">    More frequently than English</t>
  </si>
  <si>
    <t xml:space="preserve">    Both equally often</t>
  </si>
  <si>
    <t xml:space="preserve">    Less frequently than English</t>
  </si>
  <si>
    <t xml:space="preserve">    Does not speak English</t>
  </si>
  <si>
    <t xml:space="preserve">          Males</t>
  </si>
  <si>
    <t xml:space="preserve">         Females</t>
  </si>
  <si>
    <t xml:space="preserve">         Persons 5 to 17 years</t>
  </si>
  <si>
    <t xml:space="preserve">     Persons 3 years and over and enrolled</t>
  </si>
  <si>
    <t>Preprimary school</t>
  </si>
  <si>
    <t xml:space="preserve">   Public school</t>
  </si>
  <si>
    <t>Elementary school (Grades 1 to 8)</t>
  </si>
  <si>
    <t>High school (grades 9 to 12)</t>
  </si>
  <si>
    <t>College</t>
  </si>
  <si>
    <t xml:space="preserve">     Males 3 years and over and enrolled</t>
  </si>
  <si>
    <t xml:space="preserve">     Females 3 years and over and enrolled</t>
  </si>
  <si>
    <t xml:space="preserve">       Persons 25 years and over</t>
  </si>
  <si>
    <t>None</t>
  </si>
  <si>
    <t>1 to 4 years</t>
  </si>
  <si>
    <t>Elemenary:</t>
  </si>
  <si>
    <t>5 and 6 years</t>
  </si>
  <si>
    <t>7 years</t>
  </si>
  <si>
    <t>8 years</t>
  </si>
  <si>
    <t>High school:</t>
  </si>
  <si>
    <t>1 year</t>
  </si>
  <si>
    <t>2 years</t>
  </si>
  <si>
    <t>3 years</t>
  </si>
  <si>
    <t>4 years, no diploma</t>
  </si>
  <si>
    <t>High school graduate, inlc equivalency</t>
  </si>
  <si>
    <t>Some college, no degree</t>
  </si>
  <si>
    <t>Associate degree, occupational program</t>
  </si>
  <si>
    <t>Associate degree, academic program</t>
  </si>
  <si>
    <t>Bachelor's degree</t>
  </si>
  <si>
    <t>Graduate or professional degree</t>
  </si>
  <si>
    <t>Percent high school graduate or higher</t>
  </si>
  <si>
    <t>Percent Bachelor's Degree or higher</t>
  </si>
  <si>
    <t xml:space="preserve">     Persons 18 to 24 years</t>
  </si>
  <si>
    <t xml:space="preserve">     Persons 25 to 34 years</t>
  </si>
  <si>
    <t>Percent some college or higher</t>
  </si>
  <si>
    <t>Percent Bachelor's degree or higher</t>
  </si>
  <si>
    <t xml:space="preserve">       Females 25 years and over</t>
  </si>
  <si>
    <t xml:space="preserve">       Males 25 years and over</t>
  </si>
  <si>
    <t>Literacy and VoEd</t>
  </si>
  <si>
    <t xml:space="preserve">       Persons 10 years and over</t>
  </si>
  <si>
    <t>Can read and write in any language</t>
  </si>
  <si>
    <t>Cannot read and write</t>
  </si>
  <si>
    <t xml:space="preserve">       Females 10 years and over</t>
  </si>
  <si>
    <t xml:space="preserve">       Males 10 years and over</t>
  </si>
  <si>
    <t>VOCATIONAL TRAINING</t>
  </si>
  <si>
    <t xml:space="preserve">     Persons 16 to 64 years</t>
  </si>
  <si>
    <t>Completed requirements for a program</t>
  </si>
  <si>
    <t xml:space="preserve">    In this Area</t>
  </si>
  <si>
    <t xml:space="preserve">    Not in this Area</t>
  </si>
  <si>
    <t>Did not complete requirements for a program</t>
  </si>
  <si>
    <t xml:space="preserve">     Males 16 to 64 years</t>
  </si>
  <si>
    <t xml:space="preserve">     Females 16 to 64 years</t>
  </si>
  <si>
    <t xml:space="preserve">     Civilian noninstitutional persons 16 to 64 years</t>
  </si>
  <si>
    <t>With a mobility or self-care limitation</t>
  </si>
  <si>
    <t xml:space="preserve">   With a mobility limitation</t>
  </si>
  <si>
    <t xml:space="preserve">      In labor force</t>
  </si>
  <si>
    <t xml:space="preserve">   With a self-care limitation</t>
  </si>
  <si>
    <t>With a work disability</t>
  </si>
  <si>
    <t xml:space="preserve">   Prevented from working</t>
  </si>
  <si>
    <t>No work disability</t>
  </si>
  <si>
    <t xml:space="preserve">     Civilian noninstitutional Females 16 to 64 years</t>
  </si>
  <si>
    <t xml:space="preserve">     Civilian noninstitutional Males 16 to 64 years</t>
  </si>
  <si>
    <t xml:space="preserve">      Civilian noninstitutional persons 65 years and over</t>
  </si>
  <si>
    <t xml:space="preserve">      Civilian noninstitutional Males 65 years and over</t>
  </si>
  <si>
    <t xml:space="preserve">      Civilian noninstitutional Females 65 years and over</t>
  </si>
  <si>
    <t xml:space="preserve">      Persons 16 years and over</t>
  </si>
  <si>
    <t>Now on active duty</t>
  </si>
  <si>
    <t>On active duty in the past, but not now</t>
  </si>
  <si>
    <t>Never on active duty</t>
  </si>
  <si>
    <t xml:space="preserve">   In Reserves or National Guard now</t>
  </si>
  <si>
    <t xml:space="preserve">   In Reserves or National Guard in the past, but not now</t>
  </si>
  <si>
    <t xml:space="preserve">   Never served</t>
  </si>
  <si>
    <t>PERIOD OF SERVICE</t>
  </si>
  <si>
    <t xml:space="preserve">      Civilian veterans 16 years and over</t>
  </si>
  <si>
    <t>May 1975 or later service</t>
  </si>
  <si>
    <t xml:space="preserve">   September 1980 or later service only</t>
  </si>
  <si>
    <t xml:space="preserve">      Served 2 or more years</t>
  </si>
  <si>
    <t>Veitname era, no Korean conflict</t>
  </si>
  <si>
    <t>Vietnam era and Korean conflict</t>
  </si>
  <si>
    <t>February 1955 to July 1964 only</t>
  </si>
  <si>
    <t>Korean conflict, no WW II</t>
  </si>
  <si>
    <t>Korean conflist and WW II</t>
  </si>
  <si>
    <t>World War II, no Korean conflict</t>
  </si>
  <si>
    <t>Other</t>
  </si>
  <si>
    <t>LENGTH OF SERVICE</t>
  </si>
  <si>
    <t xml:space="preserve">     Civilian veterans 16 years and over</t>
  </si>
  <si>
    <t>Less than 2 years</t>
  </si>
  <si>
    <t>2 to 10 years</t>
  </si>
  <si>
    <t>11 to 19 years</t>
  </si>
  <si>
    <t>20 or more years</t>
  </si>
  <si>
    <t>MILITARY BENEFITS</t>
  </si>
  <si>
    <t>Receiving military benefits</t>
  </si>
  <si>
    <t>Not receiving military benefits</t>
  </si>
  <si>
    <t>MILITARY DEPENDENCY</t>
  </si>
  <si>
    <t xml:space="preserve">       All persons</t>
  </si>
  <si>
    <t>In Armed Forces</t>
  </si>
  <si>
    <t>Military dependent</t>
  </si>
  <si>
    <t xml:space="preserve">   Of active-duty member</t>
  </si>
  <si>
    <t xml:space="preserve">   Other dependent</t>
  </si>
  <si>
    <t>Other civilians</t>
  </si>
  <si>
    <t xml:space="preserve">       Persons 16 uears and over</t>
  </si>
  <si>
    <t>Worked in 1989</t>
  </si>
  <si>
    <t xml:space="preserve">      50 to 52 weeks</t>
  </si>
  <si>
    <t xml:space="preserve">      40 to 49 weeks</t>
  </si>
  <si>
    <t xml:space="preserve">      27 to 39 weeks</t>
  </si>
  <si>
    <t xml:space="preserve">      14 to 26 weeks</t>
  </si>
  <si>
    <t xml:space="preserve">      1 to 13 weeks</t>
  </si>
  <si>
    <t xml:space="preserve">   Usually worked 35+ hours per week</t>
  </si>
  <si>
    <t xml:space="preserve">   Usually worked 1 to 34 hrs per week</t>
  </si>
  <si>
    <t>Did not work in 1989</t>
  </si>
  <si>
    <t xml:space="preserve">       Females 16 uears and over</t>
  </si>
  <si>
    <t xml:space="preserve">       Males 16 uears and over</t>
  </si>
  <si>
    <t>WORKERS IN FAMILY IN 1989</t>
  </si>
  <si>
    <t xml:space="preserve">       Families</t>
  </si>
  <si>
    <t>No workers</t>
  </si>
  <si>
    <t>2 or more workers</t>
  </si>
  <si>
    <t xml:space="preserve">      Employed persons 16 years and over</t>
  </si>
  <si>
    <t>Private for profit wage and salary workers</t>
  </si>
  <si>
    <t>Private non-for-profit wage and salary workers</t>
  </si>
  <si>
    <t>Local or territorial government workers</t>
  </si>
  <si>
    <t>Federal government workers</t>
  </si>
  <si>
    <t>Self-employed workers</t>
  </si>
  <si>
    <t>Unpaid family workers</t>
  </si>
  <si>
    <t xml:space="preserve">      Employed Females 16 years and over</t>
  </si>
  <si>
    <t xml:space="preserve">      Employed Males 16 years and over</t>
  </si>
  <si>
    <t>MEANS OF TRANSPORT TO WORK</t>
  </si>
  <si>
    <t xml:space="preserve">      Workers 16 years and over</t>
  </si>
  <si>
    <t>Car, truck of private van/bus</t>
  </si>
  <si>
    <t xml:space="preserve">   Drive alone</t>
  </si>
  <si>
    <t xml:space="preserve">   Carpooled</t>
  </si>
  <si>
    <t xml:space="preserve">      2 person carpool</t>
  </si>
  <si>
    <t xml:space="preserve">      3 persons</t>
  </si>
  <si>
    <t xml:space="preserve">      4 persons</t>
  </si>
  <si>
    <t xml:space="preserve">      5 persons</t>
  </si>
  <si>
    <t xml:space="preserve">      6 perons</t>
  </si>
  <si>
    <t xml:space="preserve">      10 or more persons</t>
  </si>
  <si>
    <t xml:space="preserve">      7 to 9 persons</t>
  </si>
  <si>
    <t>Public van/bus</t>
  </si>
  <si>
    <t>Boat</t>
  </si>
  <si>
    <t>Taxicab</t>
  </si>
  <si>
    <t>Motorcycle</t>
  </si>
  <si>
    <t>Bicycle</t>
  </si>
  <si>
    <t>Walked</t>
  </si>
  <si>
    <t>Other method</t>
  </si>
  <si>
    <t>Worked at home</t>
  </si>
  <si>
    <t>TRAVEL TIME TO WORK</t>
  </si>
  <si>
    <t xml:space="preserve">       Workers 16 years and over</t>
  </si>
  <si>
    <t>Did not work at home</t>
  </si>
  <si>
    <t xml:space="preserve">   Less than 5 minutes</t>
  </si>
  <si>
    <t xml:space="preserve">   5 to 9 minutes</t>
  </si>
  <si>
    <t xml:space="preserve">   10 to 14 minutes</t>
  </si>
  <si>
    <t xml:space="preserve">   15 to 19 minutes</t>
  </si>
  <si>
    <t xml:space="preserve">   20 to 24 minutes</t>
  </si>
  <si>
    <t xml:space="preserve">   25 to 29 minutes</t>
  </si>
  <si>
    <t xml:space="preserve">   30 to 34 minutes</t>
  </si>
  <si>
    <t xml:space="preserve">   35 to 39 minutes</t>
  </si>
  <si>
    <t xml:space="preserve">   40 to 44 minutes</t>
  </si>
  <si>
    <t xml:space="preserve">   45 to 59 minutes</t>
  </si>
  <si>
    <t xml:space="preserve">   60 to 89 minutes</t>
  </si>
  <si>
    <t xml:space="preserve">   90 minutes or more</t>
  </si>
  <si>
    <t xml:space="preserve">   Mean (minutes)</t>
  </si>
  <si>
    <t>DEPARTURE TIME</t>
  </si>
  <si>
    <t xml:space="preserve">         Workers 16 years and over</t>
  </si>
  <si>
    <t xml:space="preserve">   12:00 am to 4:59 am</t>
  </si>
  <si>
    <t xml:space="preserve">   5:00 am to 5:59 am</t>
  </si>
  <si>
    <t xml:space="preserve">   6:00 am to 6:29 am</t>
  </si>
  <si>
    <t xml:space="preserve">   6:30 am to 6:59 am</t>
  </si>
  <si>
    <t xml:space="preserve">   7:00 am to 7:29 am</t>
  </si>
  <si>
    <t xml:space="preserve">   7:30 am to 7:59 am</t>
  </si>
  <si>
    <t xml:space="preserve">   8:00 am to 8:29 am</t>
  </si>
  <si>
    <t xml:space="preserve">   8:30 am to 8:59 am</t>
  </si>
  <si>
    <t xml:space="preserve">   9:00 am to 12:59 pm</t>
  </si>
  <si>
    <t xml:space="preserve">   1:00 pm to 3:59 pm</t>
  </si>
  <si>
    <t xml:space="preserve">   4:00 pm to 11:59 pm</t>
  </si>
  <si>
    <t xml:space="preserve">        Households</t>
  </si>
  <si>
    <t>Less than $2,500</t>
  </si>
  <si>
    <t>$2,500 to $4,999</t>
  </si>
  <si>
    <t>$5,000 to $9,999</t>
  </si>
  <si>
    <t>$10,000 to $14,999</t>
  </si>
  <si>
    <t>$15,000 to $19,999</t>
  </si>
  <si>
    <t>$20,000 to $24,999</t>
  </si>
  <si>
    <t>$25,000 to $34,999</t>
  </si>
  <si>
    <t>$35,000 to $49,999</t>
  </si>
  <si>
    <t>$50,000 to $74,999</t>
  </si>
  <si>
    <t>$75,000 or more</t>
  </si>
  <si>
    <t>Median (dollars)</t>
  </si>
  <si>
    <t>Mean (dollars)</t>
  </si>
  <si>
    <t xml:space="preserve">      Males 15 years and over, with income</t>
  </si>
  <si>
    <t xml:space="preserve">          Median (dollars)</t>
  </si>
  <si>
    <t>Percent year-round full-time workers</t>
  </si>
  <si>
    <t xml:space="preserve">   Median (dollars)</t>
  </si>
  <si>
    <t xml:space="preserve">      Females 15 years and over, with income</t>
  </si>
  <si>
    <t>Per capita income (dollars)</t>
  </si>
  <si>
    <t xml:space="preserve">   Persons in household (dollars)</t>
  </si>
  <si>
    <t>INCOME BY TYPE IN 1989</t>
  </si>
  <si>
    <t xml:space="preserve">       Households</t>
  </si>
  <si>
    <t>With earnings</t>
  </si>
  <si>
    <t xml:space="preserve">      Mean earnings (dollars)</t>
  </si>
  <si>
    <t xml:space="preserve">   With wage or salary income</t>
  </si>
  <si>
    <t xml:space="preserve">      Mean wage or salary income (dollars)</t>
  </si>
  <si>
    <t xml:space="preserve">   With self-employment income</t>
  </si>
  <si>
    <t xml:space="preserve">      Mean self-employment income (dollars)</t>
  </si>
  <si>
    <t>With interest, dividend or net rental income</t>
  </si>
  <si>
    <t xml:space="preserve">      Mean (dollars)</t>
  </si>
  <si>
    <t>With Socical Security Income</t>
  </si>
  <si>
    <t>With public assistance income</t>
  </si>
  <si>
    <t>With retirement income</t>
  </si>
  <si>
    <t>With remittance income</t>
  </si>
  <si>
    <t>With other income</t>
  </si>
  <si>
    <t xml:space="preserve">         Families</t>
  </si>
  <si>
    <t>With related children under 18 years</t>
  </si>
  <si>
    <t xml:space="preserve">   With related children 5 to 17 years</t>
  </si>
  <si>
    <t xml:space="preserve">         Married-couple Families</t>
  </si>
  <si>
    <t xml:space="preserve">         Female householder, no husband present</t>
  </si>
  <si>
    <t>Householder 675 years and over</t>
  </si>
  <si>
    <t xml:space="preserve">    Household 75 years and over</t>
  </si>
  <si>
    <t xml:space="preserve">     Unrelated individuals for whom poverty determined</t>
  </si>
  <si>
    <t>Non-family householder</t>
  </si>
  <si>
    <t>Persons 65 years and over</t>
  </si>
  <si>
    <t xml:space="preserve">    Persons for whom poverty status determined</t>
  </si>
  <si>
    <t>INCOME IN 1989 BELOW POVERTY LEVEL</t>
  </si>
  <si>
    <t xml:space="preserve">              Percent below poverty level</t>
  </si>
  <si>
    <t xml:space="preserve">         Percent</t>
  </si>
  <si>
    <t>RATIO OF INCOME TO POV ERTY LEVEL</t>
  </si>
  <si>
    <t>Persons below 50 percent of poverty level</t>
  </si>
  <si>
    <t>Persons below 125 percent of poverty level</t>
  </si>
  <si>
    <t>Persons below 185 percent of poverty level</t>
  </si>
  <si>
    <t xml:space="preserve">   Related children under 18 years</t>
  </si>
  <si>
    <t xml:space="preserve">      Related children 5 to 17 years</t>
  </si>
  <si>
    <t>In labor force</t>
  </si>
  <si>
    <t xml:space="preserve">               Percent of persons 16+ years</t>
  </si>
  <si>
    <t xml:space="preserve">   Armed forces</t>
  </si>
  <si>
    <t xml:space="preserve">   Civilian labor force</t>
  </si>
  <si>
    <t xml:space="preserve">      Employed</t>
  </si>
  <si>
    <t xml:space="preserve">        At work </t>
  </si>
  <si>
    <t xml:space="preserve">            Also did subsistence activity</t>
  </si>
  <si>
    <t xml:space="preserve">           35 hours or more</t>
  </si>
  <si>
    <t xml:space="preserve">      Unemployed</t>
  </si>
  <si>
    <t xml:space="preserve">               Percent of labor force</t>
  </si>
  <si>
    <t>Not in labor force</t>
  </si>
  <si>
    <t xml:space="preserve">   Subsistence activity only</t>
  </si>
  <si>
    <t xml:space="preserve">            Males 16 years and over</t>
  </si>
  <si>
    <t xml:space="preserve">            Females 16 years and over</t>
  </si>
  <si>
    <t xml:space="preserve">            Persons 16 years and over</t>
  </si>
  <si>
    <t>With own children under 6 years</t>
  </si>
  <si>
    <t xml:space="preserve">   In labor force</t>
  </si>
  <si>
    <t>With own children 6 to 17 years only</t>
  </si>
  <si>
    <t xml:space="preserve">        Own children under 6 living with both parents</t>
  </si>
  <si>
    <t>Both parents in labor force</t>
  </si>
  <si>
    <t xml:space="preserve">        Own children under 6 living with one parent</t>
  </si>
  <si>
    <t>Parent in the labor force</t>
  </si>
  <si>
    <t xml:space="preserve">       Pers 16 to 19 years</t>
  </si>
  <si>
    <t>Not enrolled in school, includess Armed Forces</t>
  </si>
  <si>
    <t xml:space="preserve">       Emplyed, civilian</t>
  </si>
  <si>
    <t xml:space="preserve">       Unemployed, civilian</t>
  </si>
  <si>
    <t xml:space="preserve">       Not in labor force</t>
  </si>
  <si>
    <t xml:space="preserve">   Not High school graduate, includes Armed Forces</t>
  </si>
  <si>
    <t xml:space="preserve">   High school graduate, includes Armed Forces</t>
  </si>
  <si>
    <t xml:space="preserve">       Employed persons 16 years and over</t>
  </si>
  <si>
    <t xml:space="preserve">Managerial and professional specialty </t>
  </si>
  <si>
    <t xml:space="preserve">   Executive, adminsitrative and managerial</t>
  </si>
  <si>
    <t xml:space="preserve">      Managerial related</t>
  </si>
  <si>
    <t xml:space="preserve">   Professional specailty</t>
  </si>
  <si>
    <t xml:space="preserve">      Teachers, librarians, and counselors</t>
  </si>
  <si>
    <t>Techincal, sales, administrative support</t>
  </si>
  <si>
    <t xml:space="preserve">   Health technologists and technicians</t>
  </si>
  <si>
    <t xml:space="preserve">   Technologists and technicians except health</t>
  </si>
  <si>
    <t xml:space="preserve">   Sales occupations</t>
  </si>
  <si>
    <t xml:space="preserve">   Administrative support</t>
  </si>
  <si>
    <t xml:space="preserve">      Secrtetaries, stenographers, typists</t>
  </si>
  <si>
    <t>Service occupations</t>
  </si>
  <si>
    <t xml:space="preserve">   Private household</t>
  </si>
  <si>
    <t xml:space="preserve">   Protective service</t>
  </si>
  <si>
    <t xml:space="preserve">   Other service</t>
  </si>
  <si>
    <t xml:space="preserve">      Food preparation and service</t>
  </si>
  <si>
    <t xml:space="preserve">      Health service</t>
  </si>
  <si>
    <t xml:space="preserve">      Cleaning and building service</t>
  </si>
  <si>
    <t xml:space="preserve">      Peronal service</t>
  </si>
  <si>
    <t>Farming, forestry, and dishing</t>
  </si>
  <si>
    <t>Precision production, craft, and repair</t>
  </si>
  <si>
    <t xml:space="preserve">   Mechanics and repairers</t>
  </si>
  <si>
    <t xml:space="preserve">   Construcion</t>
  </si>
  <si>
    <t xml:space="preserve">   Extractive</t>
  </si>
  <si>
    <t xml:space="preserve">   Precision production</t>
  </si>
  <si>
    <t>Operators, fabricators. Laborers</t>
  </si>
  <si>
    <t xml:space="preserve">   Machine operators, assemblers and inspectors</t>
  </si>
  <si>
    <t xml:space="preserve">   Transport and material moving</t>
  </si>
  <si>
    <t xml:space="preserve">   Handlers, cleaners, helpers</t>
  </si>
  <si>
    <t xml:space="preserve">       Employed females 16 years and over</t>
  </si>
  <si>
    <t xml:space="preserve">       Employed males 16 years and over</t>
  </si>
  <si>
    <t>Agriculture</t>
  </si>
  <si>
    <t>Forestry and fidheries</t>
  </si>
  <si>
    <t>Mining</t>
  </si>
  <si>
    <t>Construction</t>
  </si>
  <si>
    <t>Manufacturing</t>
  </si>
  <si>
    <t xml:space="preserve">   Nondurable goods</t>
  </si>
  <si>
    <t xml:space="preserve">      Food and kindred products</t>
  </si>
  <si>
    <t xml:space="preserve">      Apparel</t>
  </si>
  <si>
    <t xml:space="preserve">      Printing, publishing</t>
  </si>
  <si>
    <t xml:space="preserve">      Patroleum and coal</t>
  </si>
  <si>
    <t xml:space="preserve">      Rubber and plactisc</t>
  </si>
  <si>
    <t xml:space="preserve">      Leather</t>
  </si>
  <si>
    <t xml:space="preserve">      Other nondurable</t>
  </si>
  <si>
    <t xml:space="preserve">      Textile mill products</t>
  </si>
  <si>
    <t xml:space="preserve">   Durable goods</t>
  </si>
  <si>
    <t xml:space="preserve">      Lumber and wood</t>
  </si>
  <si>
    <t xml:space="preserve">      Stone, clay</t>
  </si>
  <si>
    <t xml:space="preserve">      Metal</t>
  </si>
  <si>
    <t xml:space="preserve">      Machinery and transport equipment</t>
  </si>
  <si>
    <t xml:space="preserve">      Professional and photo equip</t>
  </si>
  <si>
    <t xml:space="preserve">      Other durable</t>
  </si>
  <si>
    <t>Transport, communication</t>
  </si>
  <si>
    <t xml:space="preserve">   Transportation</t>
  </si>
  <si>
    <t xml:space="preserve">      Bus service</t>
  </si>
  <si>
    <t xml:space="preserve">      Taxi service</t>
  </si>
  <si>
    <t xml:space="preserve">   Communications</t>
  </si>
  <si>
    <t xml:space="preserve">   Utilities</t>
  </si>
  <si>
    <t>Wholesale trade</t>
  </si>
  <si>
    <t>Retail trade</t>
  </si>
  <si>
    <t xml:space="preserve">   Eating and drinking places</t>
  </si>
  <si>
    <t>Finance, insurance and reaql estate</t>
  </si>
  <si>
    <t>Business services</t>
  </si>
  <si>
    <t>Repari services</t>
  </si>
  <si>
    <t>Personal serivces</t>
  </si>
  <si>
    <t xml:space="preserve">      Hotels and motels</t>
  </si>
  <si>
    <t>Entertainment and recreation</t>
  </si>
  <si>
    <t>Professional</t>
  </si>
  <si>
    <t xml:space="preserve">   Health services</t>
  </si>
  <si>
    <t xml:space="preserve">   Legal</t>
  </si>
  <si>
    <t xml:space="preserve">   Educational services</t>
  </si>
  <si>
    <t xml:space="preserve">   Engineering and architecture</t>
  </si>
  <si>
    <t xml:space="preserve">   Other professional</t>
  </si>
  <si>
    <t>Public administration</t>
  </si>
  <si>
    <t>MEDIAN INCOME IN 1989 BY SELECTED CHARACTERISTICS</t>
  </si>
  <si>
    <t>Family type and presence of own children</t>
  </si>
  <si>
    <t xml:space="preserve">      Families (dollars)</t>
  </si>
  <si>
    <t>With own children under 18 years (dollars)</t>
  </si>
  <si>
    <t xml:space="preserve">   With own children under 6 years (dollars)</t>
  </si>
  <si>
    <t xml:space="preserve">      Married couple Families (dollars)</t>
  </si>
  <si>
    <t xml:space="preserve">      Female householder, no husband present (dollars)</t>
  </si>
  <si>
    <t>No workers (dollars)</t>
  </si>
  <si>
    <t>1 worker (dollars)</t>
  </si>
  <si>
    <t>2 or more workers (dollars)</t>
  </si>
  <si>
    <t xml:space="preserve">   Husband and wife worked (dollars)</t>
  </si>
  <si>
    <t>Educational attainment of Householder</t>
  </si>
  <si>
    <t>Not a high school graduate (dollars)</t>
  </si>
  <si>
    <t>High school graduate (dollars)</t>
  </si>
  <si>
    <t>Bachelor's Degree (dollars)</t>
  </si>
  <si>
    <t>Doctorate or professioanl degree (dollars)</t>
  </si>
  <si>
    <t>Age and Sex</t>
  </si>
  <si>
    <t>Fertility</t>
  </si>
  <si>
    <t>Marital Status</t>
  </si>
  <si>
    <t>Birthplace</t>
  </si>
  <si>
    <t>Citizenship</t>
  </si>
  <si>
    <t>Year of entry</t>
  </si>
  <si>
    <t>Mother's Birthplace</t>
  </si>
  <si>
    <t>Ethnic origin</t>
  </si>
  <si>
    <t>Residence in 1985</t>
  </si>
  <si>
    <t>Language Spoken at Home</t>
  </si>
  <si>
    <t>Frequency of English Use</t>
  </si>
  <si>
    <t>School Attendance</t>
  </si>
  <si>
    <t>Literacy and Vocational training</t>
  </si>
  <si>
    <t>Disability</t>
  </si>
  <si>
    <t>Veteran's Status</t>
  </si>
  <si>
    <t>Labor Force Status</t>
  </si>
  <si>
    <t>Work Status in 1989</t>
  </si>
  <si>
    <t>Occupation</t>
  </si>
  <si>
    <t>Class of Worker</t>
  </si>
  <si>
    <t>Industry</t>
  </si>
  <si>
    <t>Commuting</t>
  </si>
  <si>
    <t>Income in 1989</t>
  </si>
  <si>
    <t>Income Characteristics</t>
  </si>
  <si>
    <t>Poverty characteristics</t>
  </si>
  <si>
    <t>Educational Attainment</t>
  </si>
  <si>
    <t>Koror</t>
  </si>
  <si>
    <t>Airai</t>
  </si>
  <si>
    <t>Peleliu</t>
  </si>
  <si>
    <t>Others</t>
  </si>
  <si>
    <t>Table 1. Age and Sex by Municipality, Palau:  1990</t>
  </si>
  <si>
    <t>Table 2. Fertility by Municipality, Palau:  1990</t>
  </si>
  <si>
    <t>Table 3. Marital Status by Municipality, Palau:  1990</t>
  </si>
  <si>
    <t>Table 4. Birthplace by Municipality, Palau:  1990</t>
  </si>
  <si>
    <t>Table 5. Citizenship by Municipality, Palau:  1990</t>
  </si>
  <si>
    <t>Table 6. Year of Entry by Municipality, Palau:  1990</t>
  </si>
  <si>
    <t>Table 7. Mother's Birthplace by Municipality, Palau:  1990</t>
  </si>
  <si>
    <t>Table 8. Father's Birthplace by Municipality, Palau:  1990</t>
  </si>
  <si>
    <t>Table 9. Ethnic Origin by Municipality, Palau:  1990</t>
  </si>
  <si>
    <t>Table 10. Residence in 1985 by Municipality, Palau:  1990</t>
  </si>
  <si>
    <t>Table 11. Language Spoken at Home by Municipality, Palau:  1990</t>
  </si>
  <si>
    <t>Table 12. Frequency of English Use by Municipality, Palau:  1990</t>
  </si>
  <si>
    <t>Table 13. School Attendance by Municipality, Palau:  1990</t>
  </si>
  <si>
    <t>Table 14. Educational Attainment by Municipality, Palau:  1990</t>
  </si>
  <si>
    <t>Table 15. Literacy and Vocational Training by Municipality, Palau:  1990</t>
  </si>
  <si>
    <t>Table 16. Disability by Municipality, Palau:  1990</t>
  </si>
  <si>
    <t>Table 17. Veteran's Status by Municipality, Palau:  1990</t>
  </si>
  <si>
    <t>Table 18. Labor Force Status by Municipality, Palau:  1990</t>
  </si>
  <si>
    <t>Table 19. Work Status in 1989 by Municipality, Palau:  1990</t>
  </si>
  <si>
    <t>Table 20. Occupation by Municipality, Palau:  1990</t>
  </si>
  <si>
    <t>Table 21. Class of Worker by Municipality, Palau:  1990</t>
  </si>
  <si>
    <t>Table 22. Industry by Municipality, Palau:  1990</t>
  </si>
  <si>
    <t>Table 23.  Commuting by Municipality, Palau:  1990</t>
  </si>
  <si>
    <t>Table 24. Income in 1989 by Municipality, Palau:  1990</t>
  </si>
  <si>
    <t>Table 25. Income Characteristics byMunicipality, Palau:  1990</t>
  </si>
  <si>
    <t>Table 26. Poverty Characteristics by Municipality, Palau:  1990</t>
  </si>
  <si>
    <t xml:space="preserve">   Chamorro   </t>
  </si>
  <si>
    <t xml:space="preserve">   Palauan and other</t>
  </si>
  <si>
    <t xml:space="preserve">   Asian and other</t>
  </si>
  <si>
    <t xml:space="preserve">   Northern Mariana Islands</t>
  </si>
  <si>
    <t xml:space="preserve">    Kosraean</t>
  </si>
  <si>
    <t>Born in Palau</t>
  </si>
  <si>
    <t>Born in US or other US Area</t>
  </si>
  <si>
    <t>Born abroad, US parents</t>
  </si>
  <si>
    <t>US Citizen by naturalization</t>
  </si>
  <si>
    <t>Not a citizen or born in Palau</t>
  </si>
  <si>
    <t>NA</t>
  </si>
  <si>
    <t>Workers in family in 1989</t>
  </si>
  <si>
    <t>Urban</t>
  </si>
  <si>
    <t>Rural</t>
  </si>
  <si>
    <t>Source: 1990 Census Printed Report CPH-6-P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</si>
</sst>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F5371-5262-46C7-B49A-F35EB1BE084E}">
  <dimension ref="A1:F71"/>
  <sheetViews>
    <sheetView topLeftCell="A64" workbookViewId="0">
      <selection activeCell="A71" sqref="A71"/>
    </sheetView>
  </sheetViews>
  <sheetFormatPr defaultRowHeight="14.4" x14ac:dyDescent="0.3"/>
  <cols>
    <col min="1" max="1" width="21.21875" customWidth="1"/>
  </cols>
  <sheetData>
    <row r="1" spans="1:6" x14ac:dyDescent="0.3">
      <c r="A1" t="s">
        <v>531</v>
      </c>
    </row>
    <row r="2" spans="1:6" x14ac:dyDescent="0.3">
      <c r="A2" s="3" t="s">
        <v>502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0</v>
      </c>
      <c r="B3">
        <f>SUM(B4:B21)</f>
        <v>15122</v>
      </c>
      <c r="C3">
        <f t="shared" ref="C3:E3" si="0">SUM(C4:C21)</f>
        <v>10501</v>
      </c>
      <c r="D3">
        <f t="shared" si="0"/>
        <v>1234</v>
      </c>
      <c r="E3">
        <f t="shared" si="0"/>
        <v>601</v>
      </c>
      <c r="F3">
        <f>B3-C3-D3-E3</f>
        <v>2786</v>
      </c>
    </row>
    <row r="4" spans="1:6" x14ac:dyDescent="0.3">
      <c r="A4" t="s">
        <v>1</v>
      </c>
      <c r="B4">
        <v>1513</v>
      </c>
      <c r="C4">
        <v>1046</v>
      </c>
      <c r="D4">
        <v>138</v>
      </c>
      <c r="E4">
        <v>44</v>
      </c>
      <c r="F4">
        <f t="shared" ref="F4:F21" si="1">B4-C4-D4-E4</f>
        <v>285</v>
      </c>
    </row>
    <row r="5" spans="1:6" x14ac:dyDescent="0.3">
      <c r="A5" t="s">
        <v>2</v>
      </c>
      <c r="B5">
        <v>1529</v>
      </c>
      <c r="C5">
        <v>999</v>
      </c>
      <c r="D5">
        <v>127</v>
      </c>
      <c r="E5">
        <v>59</v>
      </c>
      <c r="F5">
        <f t="shared" si="1"/>
        <v>344</v>
      </c>
    </row>
    <row r="6" spans="1:6" x14ac:dyDescent="0.3">
      <c r="A6" t="s">
        <v>3</v>
      </c>
      <c r="B6">
        <v>1534</v>
      </c>
      <c r="C6">
        <v>1009</v>
      </c>
      <c r="D6">
        <v>111</v>
      </c>
      <c r="E6">
        <v>74</v>
      </c>
      <c r="F6">
        <f t="shared" si="1"/>
        <v>340</v>
      </c>
    </row>
    <row r="7" spans="1:6" x14ac:dyDescent="0.3">
      <c r="A7" t="s">
        <v>4</v>
      </c>
      <c r="B7">
        <v>1464</v>
      </c>
      <c r="C7">
        <v>981</v>
      </c>
      <c r="D7">
        <v>112</v>
      </c>
      <c r="E7">
        <v>62</v>
      </c>
      <c r="F7">
        <f t="shared" si="1"/>
        <v>309</v>
      </c>
    </row>
    <row r="8" spans="1:6" x14ac:dyDescent="0.3">
      <c r="A8" t="s">
        <v>5</v>
      </c>
      <c r="B8">
        <v>1340</v>
      </c>
      <c r="C8">
        <v>1000</v>
      </c>
      <c r="D8">
        <v>118</v>
      </c>
      <c r="E8">
        <v>40</v>
      </c>
      <c r="F8">
        <f t="shared" si="1"/>
        <v>182</v>
      </c>
    </row>
    <row r="9" spans="1:6" x14ac:dyDescent="0.3">
      <c r="A9" t="s">
        <v>6</v>
      </c>
      <c r="B9">
        <v>1403</v>
      </c>
      <c r="C9">
        <v>1036</v>
      </c>
      <c r="D9">
        <v>117</v>
      </c>
      <c r="E9">
        <v>47</v>
      </c>
      <c r="F9">
        <f t="shared" si="1"/>
        <v>203</v>
      </c>
    </row>
    <row r="10" spans="1:6" x14ac:dyDescent="0.3">
      <c r="A10" t="s">
        <v>7</v>
      </c>
      <c r="B10">
        <v>1338</v>
      </c>
      <c r="C10">
        <v>983</v>
      </c>
      <c r="D10">
        <v>110</v>
      </c>
      <c r="E10">
        <v>46</v>
      </c>
      <c r="F10">
        <f t="shared" si="1"/>
        <v>199</v>
      </c>
    </row>
    <row r="11" spans="1:6" x14ac:dyDescent="0.3">
      <c r="A11" t="s">
        <v>8</v>
      </c>
      <c r="B11">
        <v>1243</v>
      </c>
      <c r="C11">
        <v>943</v>
      </c>
      <c r="D11">
        <v>97</v>
      </c>
      <c r="E11">
        <v>44</v>
      </c>
      <c r="F11">
        <f t="shared" si="1"/>
        <v>159</v>
      </c>
    </row>
    <row r="12" spans="1:6" x14ac:dyDescent="0.3">
      <c r="A12" t="s">
        <v>9</v>
      </c>
      <c r="B12">
        <v>873</v>
      </c>
      <c r="C12">
        <v>668</v>
      </c>
      <c r="D12">
        <v>72</v>
      </c>
      <c r="E12">
        <v>23</v>
      </c>
      <c r="F12">
        <f t="shared" si="1"/>
        <v>110</v>
      </c>
    </row>
    <row r="13" spans="1:6" x14ac:dyDescent="0.3">
      <c r="A13" t="s">
        <v>10</v>
      </c>
      <c r="B13">
        <v>666</v>
      </c>
      <c r="C13">
        <v>492</v>
      </c>
      <c r="D13">
        <v>52</v>
      </c>
      <c r="E13">
        <v>25</v>
      </c>
      <c r="F13">
        <f t="shared" si="1"/>
        <v>97</v>
      </c>
    </row>
    <row r="14" spans="1:6" x14ac:dyDescent="0.3">
      <c r="A14" t="s">
        <v>11</v>
      </c>
      <c r="B14">
        <v>513</v>
      </c>
      <c r="C14">
        <v>369</v>
      </c>
      <c r="D14">
        <v>40</v>
      </c>
      <c r="E14">
        <v>24</v>
      </c>
      <c r="F14">
        <f t="shared" si="1"/>
        <v>80</v>
      </c>
    </row>
    <row r="15" spans="1:6" x14ac:dyDescent="0.3">
      <c r="A15" t="s">
        <v>12</v>
      </c>
      <c r="B15">
        <v>403</v>
      </c>
      <c r="C15">
        <v>270</v>
      </c>
      <c r="D15">
        <v>34</v>
      </c>
      <c r="E15">
        <v>17</v>
      </c>
      <c r="F15">
        <f t="shared" si="1"/>
        <v>82</v>
      </c>
    </row>
    <row r="16" spans="1:6" x14ac:dyDescent="0.3">
      <c r="A16" t="s">
        <v>13</v>
      </c>
      <c r="B16">
        <v>387</v>
      </c>
      <c r="C16">
        <v>249</v>
      </c>
      <c r="D16">
        <v>30</v>
      </c>
      <c r="E16">
        <v>19</v>
      </c>
      <c r="F16">
        <f t="shared" si="1"/>
        <v>89</v>
      </c>
    </row>
    <row r="17" spans="1:6" x14ac:dyDescent="0.3">
      <c r="A17" t="s">
        <v>14</v>
      </c>
      <c r="B17">
        <v>332</v>
      </c>
      <c r="C17">
        <v>157</v>
      </c>
      <c r="D17">
        <v>26</v>
      </c>
      <c r="E17">
        <v>21</v>
      </c>
      <c r="F17">
        <f t="shared" si="1"/>
        <v>128</v>
      </c>
    </row>
    <row r="18" spans="1:6" x14ac:dyDescent="0.3">
      <c r="A18" t="s">
        <v>15</v>
      </c>
      <c r="B18">
        <v>249</v>
      </c>
      <c r="C18">
        <v>120</v>
      </c>
      <c r="D18">
        <v>23</v>
      </c>
      <c r="E18">
        <v>27</v>
      </c>
      <c r="F18">
        <f t="shared" si="1"/>
        <v>79</v>
      </c>
    </row>
    <row r="19" spans="1:6" x14ac:dyDescent="0.3">
      <c r="A19" t="s">
        <v>16</v>
      </c>
      <c r="B19">
        <v>148</v>
      </c>
      <c r="C19">
        <v>70</v>
      </c>
      <c r="D19">
        <v>11</v>
      </c>
      <c r="E19">
        <v>15</v>
      </c>
      <c r="F19">
        <f t="shared" si="1"/>
        <v>52</v>
      </c>
    </row>
    <row r="20" spans="1:6" x14ac:dyDescent="0.3">
      <c r="A20" t="s">
        <v>17</v>
      </c>
      <c r="B20">
        <v>93</v>
      </c>
      <c r="C20">
        <v>49</v>
      </c>
      <c r="D20">
        <v>9</v>
      </c>
      <c r="E20">
        <v>8</v>
      </c>
      <c r="F20">
        <f t="shared" si="1"/>
        <v>27</v>
      </c>
    </row>
    <row r="21" spans="1:6" x14ac:dyDescent="0.3">
      <c r="A21" t="s">
        <v>18</v>
      </c>
      <c r="B21">
        <v>94</v>
      </c>
      <c r="C21">
        <v>60</v>
      </c>
      <c r="D21">
        <v>7</v>
      </c>
      <c r="E21">
        <v>6</v>
      </c>
      <c r="F21">
        <f t="shared" si="1"/>
        <v>21</v>
      </c>
    </row>
    <row r="23" spans="1:6" x14ac:dyDescent="0.3">
      <c r="A23" t="s">
        <v>19</v>
      </c>
      <c r="B23">
        <v>10238</v>
      </c>
      <c r="C23">
        <v>7521</v>
      </c>
      <c r="D23">
        <v>840</v>
      </c>
      <c r="E23">
        <v>402</v>
      </c>
      <c r="F23">
        <f t="shared" ref="F23" si="2">B23-C23-D23-E23</f>
        <v>1475</v>
      </c>
    </row>
    <row r="24" spans="1:6" x14ac:dyDescent="0.3">
      <c r="A24" t="s">
        <v>20</v>
      </c>
      <c r="B24">
        <v>25.6</v>
      </c>
      <c r="C24">
        <v>26</v>
      </c>
      <c r="D24">
        <v>25.4</v>
      </c>
      <c r="E24">
        <v>27</v>
      </c>
    </row>
    <row r="26" spans="1:6" x14ac:dyDescent="0.3">
      <c r="A26" t="s">
        <v>22</v>
      </c>
      <c r="B26">
        <f>B3-B49</f>
        <v>8139</v>
      </c>
      <c r="C26">
        <f t="shared" ref="C26:F26" si="3">C3-C49</f>
        <v>5639</v>
      </c>
      <c r="D26">
        <f t="shared" si="3"/>
        <v>688</v>
      </c>
      <c r="E26">
        <f t="shared" si="3"/>
        <v>314</v>
      </c>
      <c r="F26">
        <f t="shared" si="3"/>
        <v>1498</v>
      </c>
    </row>
    <row r="27" spans="1:6" x14ac:dyDescent="0.3">
      <c r="A27" t="s">
        <v>1</v>
      </c>
      <c r="B27">
        <f t="shared" ref="B27:F27" si="4">B4-B50</f>
        <v>766</v>
      </c>
      <c r="C27">
        <f t="shared" si="4"/>
        <v>517</v>
      </c>
      <c r="D27">
        <f t="shared" si="4"/>
        <v>77</v>
      </c>
      <c r="E27">
        <f t="shared" si="4"/>
        <v>21</v>
      </c>
      <c r="F27">
        <f t="shared" si="4"/>
        <v>151</v>
      </c>
    </row>
    <row r="28" spans="1:6" x14ac:dyDescent="0.3">
      <c r="A28" t="s">
        <v>2</v>
      </c>
      <c r="B28">
        <f t="shared" ref="B28:F28" si="5">B5-B51</f>
        <v>793</v>
      </c>
      <c r="C28">
        <f t="shared" si="5"/>
        <v>509</v>
      </c>
      <c r="D28">
        <f t="shared" si="5"/>
        <v>73</v>
      </c>
      <c r="E28">
        <f t="shared" si="5"/>
        <v>28</v>
      </c>
      <c r="F28">
        <f t="shared" si="5"/>
        <v>183</v>
      </c>
    </row>
    <row r="29" spans="1:6" x14ac:dyDescent="0.3">
      <c r="A29" t="s">
        <v>3</v>
      </c>
      <c r="B29">
        <f t="shared" ref="B29:F29" si="6">B6-B52</f>
        <v>807</v>
      </c>
      <c r="C29">
        <f t="shared" si="6"/>
        <v>521</v>
      </c>
      <c r="D29">
        <f t="shared" si="6"/>
        <v>54</v>
      </c>
      <c r="E29">
        <f t="shared" si="6"/>
        <v>41</v>
      </c>
      <c r="F29">
        <f t="shared" si="6"/>
        <v>191</v>
      </c>
    </row>
    <row r="30" spans="1:6" x14ac:dyDescent="0.3">
      <c r="A30" t="s">
        <v>4</v>
      </c>
      <c r="B30">
        <f t="shared" ref="B30:F30" si="7">B7-B53</f>
        <v>795</v>
      </c>
      <c r="C30">
        <f t="shared" si="7"/>
        <v>524</v>
      </c>
      <c r="D30">
        <f t="shared" si="7"/>
        <v>66</v>
      </c>
      <c r="E30">
        <f t="shared" si="7"/>
        <v>37</v>
      </c>
      <c r="F30">
        <f t="shared" si="7"/>
        <v>168</v>
      </c>
    </row>
    <row r="31" spans="1:6" x14ac:dyDescent="0.3">
      <c r="A31" t="s">
        <v>5</v>
      </c>
      <c r="B31">
        <f t="shared" ref="B31:F31" si="8">B8-B54</f>
        <v>738</v>
      </c>
      <c r="C31">
        <f t="shared" si="8"/>
        <v>553</v>
      </c>
      <c r="D31">
        <f t="shared" si="8"/>
        <v>65</v>
      </c>
      <c r="E31">
        <f t="shared" si="8"/>
        <v>16</v>
      </c>
      <c r="F31">
        <f t="shared" si="8"/>
        <v>104</v>
      </c>
    </row>
    <row r="32" spans="1:6" x14ac:dyDescent="0.3">
      <c r="A32" t="s">
        <v>6</v>
      </c>
      <c r="B32">
        <f t="shared" ref="B32:F32" si="9">B9-B55</f>
        <v>799</v>
      </c>
      <c r="C32">
        <f t="shared" si="9"/>
        <v>584</v>
      </c>
      <c r="D32">
        <f t="shared" si="9"/>
        <v>66</v>
      </c>
      <c r="E32">
        <f t="shared" si="9"/>
        <v>28</v>
      </c>
      <c r="F32">
        <f t="shared" si="9"/>
        <v>121</v>
      </c>
    </row>
    <row r="33" spans="1:6" x14ac:dyDescent="0.3">
      <c r="A33" t="s">
        <v>7</v>
      </c>
      <c r="B33">
        <f t="shared" ref="B33:F33" si="10">B10-B56</f>
        <v>768</v>
      </c>
      <c r="C33">
        <f t="shared" si="10"/>
        <v>546</v>
      </c>
      <c r="D33">
        <f t="shared" si="10"/>
        <v>68</v>
      </c>
      <c r="E33">
        <f t="shared" si="10"/>
        <v>33</v>
      </c>
      <c r="F33">
        <f t="shared" si="10"/>
        <v>121</v>
      </c>
    </row>
    <row r="34" spans="1:6" x14ac:dyDescent="0.3">
      <c r="A34" t="s">
        <v>8</v>
      </c>
      <c r="B34">
        <f t="shared" ref="B34:F34" si="11">B11-B57</f>
        <v>720</v>
      </c>
      <c r="C34">
        <f t="shared" si="11"/>
        <v>543</v>
      </c>
      <c r="D34">
        <f t="shared" si="11"/>
        <v>59</v>
      </c>
      <c r="E34">
        <f t="shared" si="11"/>
        <v>19</v>
      </c>
      <c r="F34">
        <f t="shared" si="11"/>
        <v>99</v>
      </c>
    </row>
    <row r="35" spans="1:6" x14ac:dyDescent="0.3">
      <c r="A35" t="s">
        <v>9</v>
      </c>
      <c r="B35">
        <f t="shared" ref="B35:F35" si="12">B12-B58</f>
        <v>514</v>
      </c>
      <c r="C35">
        <f t="shared" si="12"/>
        <v>392</v>
      </c>
      <c r="D35">
        <f t="shared" si="12"/>
        <v>48</v>
      </c>
      <c r="E35">
        <f t="shared" si="12"/>
        <v>13</v>
      </c>
      <c r="F35">
        <f t="shared" si="12"/>
        <v>61</v>
      </c>
    </row>
    <row r="36" spans="1:6" x14ac:dyDescent="0.3">
      <c r="A36" t="s">
        <v>10</v>
      </c>
      <c r="B36">
        <f t="shared" ref="B36:F36" si="13">B13-B59</f>
        <v>375</v>
      </c>
      <c r="C36">
        <f t="shared" si="13"/>
        <v>286</v>
      </c>
      <c r="D36">
        <f t="shared" si="13"/>
        <v>29</v>
      </c>
      <c r="E36">
        <f t="shared" si="13"/>
        <v>14</v>
      </c>
      <c r="F36">
        <f t="shared" si="13"/>
        <v>46</v>
      </c>
    </row>
    <row r="37" spans="1:6" x14ac:dyDescent="0.3">
      <c r="A37" t="s">
        <v>11</v>
      </c>
      <c r="B37">
        <f t="shared" ref="B37:F37" si="14">B14-B60</f>
        <v>279</v>
      </c>
      <c r="C37">
        <f t="shared" si="14"/>
        <v>209</v>
      </c>
      <c r="D37">
        <f t="shared" si="14"/>
        <v>18</v>
      </c>
      <c r="E37">
        <f t="shared" si="14"/>
        <v>12</v>
      </c>
      <c r="F37">
        <f t="shared" si="14"/>
        <v>40</v>
      </c>
    </row>
    <row r="38" spans="1:6" x14ac:dyDescent="0.3">
      <c r="A38" t="s">
        <v>12</v>
      </c>
      <c r="B38">
        <f t="shared" ref="B38:F38" si="15">B15-B61</f>
        <v>208</v>
      </c>
      <c r="C38">
        <f t="shared" si="15"/>
        <v>148</v>
      </c>
      <c r="D38">
        <f t="shared" si="15"/>
        <v>17</v>
      </c>
      <c r="E38">
        <f t="shared" si="15"/>
        <v>10</v>
      </c>
      <c r="F38">
        <f t="shared" si="15"/>
        <v>33</v>
      </c>
    </row>
    <row r="39" spans="1:6" x14ac:dyDescent="0.3">
      <c r="A39" t="s">
        <v>13</v>
      </c>
      <c r="B39">
        <f t="shared" ref="B39:F39" si="16">B16-B62</f>
        <v>181</v>
      </c>
      <c r="C39">
        <f t="shared" si="16"/>
        <v>118</v>
      </c>
      <c r="D39">
        <f t="shared" si="16"/>
        <v>17</v>
      </c>
      <c r="E39">
        <f t="shared" si="16"/>
        <v>10</v>
      </c>
      <c r="F39">
        <f t="shared" si="16"/>
        <v>36</v>
      </c>
    </row>
    <row r="40" spans="1:6" x14ac:dyDescent="0.3">
      <c r="A40" t="s">
        <v>14</v>
      </c>
      <c r="B40">
        <f t="shared" ref="B40:F40" si="17">B17-B63</f>
        <v>154</v>
      </c>
      <c r="C40">
        <f t="shared" si="17"/>
        <v>75</v>
      </c>
      <c r="D40">
        <f t="shared" si="17"/>
        <v>10</v>
      </c>
      <c r="E40">
        <f t="shared" si="17"/>
        <v>8</v>
      </c>
      <c r="F40">
        <f t="shared" si="17"/>
        <v>61</v>
      </c>
    </row>
    <row r="41" spans="1:6" x14ac:dyDescent="0.3">
      <c r="A41" t="s">
        <v>15</v>
      </c>
      <c r="B41">
        <f t="shared" ref="B41:F41" si="18">B18-B64</f>
        <v>117</v>
      </c>
      <c r="C41">
        <f t="shared" si="18"/>
        <v>53</v>
      </c>
      <c r="D41">
        <f t="shared" si="18"/>
        <v>10</v>
      </c>
      <c r="E41">
        <f t="shared" si="18"/>
        <v>12</v>
      </c>
      <c r="F41">
        <f t="shared" si="18"/>
        <v>42</v>
      </c>
    </row>
    <row r="42" spans="1:6" x14ac:dyDescent="0.3">
      <c r="A42" t="s">
        <v>16</v>
      </c>
      <c r="B42">
        <f t="shared" ref="B42:F42" si="19">B19-B65</f>
        <v>62</v>
      </c>
      <c r="C42">
        <f t="shared" si="19"/>
        <v>29</v>
      </c>
      <c r="D42">
        <f t="shared" si="19"/>
        <v>5</v>
      </c>
      <c r="E42">
        <f t="shared" si="19"/>
        <v>7</v>
      </c>
      <c r="F42">
        <f t="shared" si="19"/>
        <v>21</v>
      </c>
    </row>
    <row r="43" spans="1:6" x14ac:dyDescent="0.3">
      <c r="A43" t="s">
        <v>17</v>
      </c>
      <c r="B43">
        <f t="shared" ref="B43:F43" si="20">B20-B66</f>
        <v>36</v>
      </c>
      <c r="C43">
        <f t="shared" si="20"/>
        <v>16</v>
      </c>
      <c r="D43">
        <f t="shared" si="20"/>
        <v>5</v>
      </c>
      <c r="E43">
        <f t="shared" si="20"/>
        <v>4</v>
      </c>
      <c r="F43">
        <f t="shared" si="20"/>
        <v>11</v>
      </c>
    </row>
    <row r="44" spans="1:6" x14ac:dyDescent="0.3">
      <c r="A44" t="s">
        <v>18</v>
      </c>
      <c r="B44">
        <f t="shared" ref="B44:F44" si="21">B21-B67</f>
        <v>27</v>
      </c>
      <c r="C44">
        <f t="shared" si="21"/>
        <v>16</v>
      </c>
      <c r="D44">
        <f t="shared" si="21"/>
        <v>1</v>
      </c>
      <c r="E44">
        <f t="shared" si="21"/>
        <v>1</v>
      </c>
      <c r="F44">
        <f t="shared" si="21"/>
        <v>9</v>
      </c>
    </row>
    <row r="46" spans="1:6" x14ac:dyDescent="0.3">
      <c r="A46" t="s">
        <v>19</v>
      </c>
      <c r="B46">
        <f>B23-B69</f>
        <v>5615</v>
      </c>
      <c r="C46">
        <f t="shared" ref="C46:F46" si="22">C23-C69</f>
        <v>4264</v>
      </c>
      <c r="D46">
        <f t="shared" si="22"/>
        <v>474</v>
      </c>
      <c r="E46">
        <f t="shared" si="22"/>
        <v>212</v>
      </c>
      <c r="F46">
        <f t="shared" si="22"/>
        <v>1475</v>
      </c>
    </row>
    <row r="47" spans="1:6" x14ac:dyDescent="0.3">
      <c r="A47" t="s">
        <v>20</v>
      </c>
    </row>
    <row r="49" spans="1:6" x14ac:dyDescent="0.3">
      <c r="A49" t="s">
        <v>21</v>
      </c>
      <c r="B49">
        <f>SUM(B50:B67)</f>
        <v>6983</v>
      </c>
      <c r="C49">
        <f t="shared" ref="C49" si="23">SUM(C50:C67)</f>
        <v>4862</v>
      </c>
      <c r="D49">
        <f t="shared" ref="D49" si="24">SUM(D50:D67)</f>
        <v>546</v>
      </c>
      <c r="E49">
        <f t="shared" ref="E49" si="25">SUM(E50:E67)</f>
        <v>287</v>
      </c>
      <c r="F49">
        <f>B49-C49-D49-E49</f>
        <v>1288</v>
      </c>
    </row>
    <row r="50" spans="1:6" x14ac:dyDescent="0.3">
      <c r="A50" t="s">
        <v>1</v>
      </c>
      <c r="B50">
        <v>747</v>
      </c>
      <c r="C50">
        <v>529</v>
      </c>
      <c r="D50">
        <v>61</v>
      </c>
      <c r="E50">
        <v>23</v>
      </c>
      <c r="F50">
        <f t="shared" ref="F50:F67" si="26">B50-C50-D50-E50</f>
        <v>134</v>
      </c>
    </row>
    <row r="51" spans="1:6" x14ac:dyDescent="0.3">
      <c r="A51" t="s">
        <v>2</v>
      </c>
      <c r="B51">
        <v>736</v>
      </c>
      <c r="C51">
        <v>490</v>
      </c>
      <c r="D51">
        <v>54</v>
      </c>
      <c r="E51">
        <v>31</v>
      </c>
      <c r="F51">
        <f t="shared" si="26"/>
        <v>161</v>
      </c>
    </row>
    <row r="52" spans="1:6" x14ac:dyDescent="0.3">
      <c r="A52" t="s">
        <v>3</v>
      </c>
      <c r="B52">
        <v>727</v>
      </c>
      <c r="C52">
        <v>488</v>
      </c>
      <c r="D52">
        <v>57</v>
      </c>
      <c r="E52">
        <v>33</v>
      </c>
      <c r="F52">
        <f t="shared" si="26"/>
        <v>149</v>
      </c>
    </row>
    <row r="53" spans="1:6" x14ac:dyDescent="0.3">
      <c r="A53" t="s">
        <v>4</v>
      </c>
      <c r="B53">
        <v>669</v>
      </c>
      <c r="C53">
        <v>457</v>
      </c>
      <c r="D53">
        <v>46</v>
      </c>
      <c r="E53">
        <v>25</v>
      </c>
      <c r="F53">
        <f t="shared" si="26"/>
        <v>141</v>
      </c>
    </row>
    <row r="54" spans="1:6" x14ac:dyDescent="0.3">
      <c r="A54" t="s">
        <v>5</v>
      </c>
      <c r="B54">
        <v>602</v>
      </c>
      <c r="C54">
        <v>447</v>
      </c>
      <c r="D54">
        <v>53</v>
      </c>
      <c r="E54">
        <v>24</v>
      </c>
      <c r="F54">
        <f t="shared" si="26"/>
        <v>78</v>
      </c>
    </row>
    <row r="55" spans="1:6" x14ac:dyDescent="0.3">
      <c r="A55" t="s">
        <v>6</v>
      </c>
      <c r="B55">
        <v>604</v>
      </c>
      <c r="C55">
        <v>452</v>
      </c>
      <c r="D55">
        <v>51</v>
      </c>
      <c r="E55">
        <v>19</v>
      </c>
      <c r="F55">
        <f t="shared" si="26"/>
        <v>82</v>
      </c>
    </row>
    <row r="56" spans="1:6" x14ac:dyDescent="0.3">
      <c r="A56" t="s">
        <v>7</v>
      </c>
      <c r="B56">
        <v>570</v>
      </c>
      <c r="C56">
        <v>437</v>
      </c>
      <c r="D56">
        <v>42</v>
      </c>
      <c r="E56">
        <v>13</v>
      </c>
      <c r="F56">
        <f t="shared" si="26"/>
        <v>78</v>
      </c>
    </row>
    <row r="57" spans="1:6" x14ac:dyDescent="0.3">
      <c r="A57" t="s">
        <v>8</v>
      </c>
      <c r="B57">
        <v>523</v>
      </c>
      <c r="C57">
        <v>400</v>
      </c>
      <c r="D57">
        <v>38</v>
      </c>
      <c r="E57">
        <v>25</v>
      </c>
      <c r="F57">
        <f t="shared" si="26"/>
        <v>60</v>
      </c>
    </row>
    <row r="58" spans="1:6" x14ac:dyDescent="0.3">
      <c r="A58" t="s">
        <v>9</v>
      </c>
      <c r="B58">
        <v>359</v>
      </c>
      <c r="C58">
        <v>276</v>
      </c>
      <c r="D58">
        <v>24</v>
      </c>
      <c r="E58">
        <v>10</v>
      </c>
      <c r="F58">
        <f t="shared" si="26"/>
        <v>49</v>
      </c>
    </row>
    <row r="59" spans="1:6" x14ac:dyDescent="0.3">
      <c r="A59" t="s">
        <v>10</v>
      </c>
      <c r="B59">
        <v>291</v>
      </c>
      <c r="C59">
        <v>206</v>
      </c>
      <c r="D59">
        <v>23</v>
      </c>
      <c r="E59">
        <v>11</v>
      </c>
      <c r="F59">
        <f t="shared" si="26"/>
        <v>51</v>
      </c>
    </row>
    <row r="60" spans="1:6" x14ac:dyDescent="0.3">
      <c r="A60" t="s">
        <v>11</v>
      </c>
      <c r="B60">
        <v>234</v>
      </c>
      <c r="C60">
        <v>160</v>
      </c>
      <c r="D60">
        <v>22</v>
      </c>
      <c r="E60">
        <v>12</v>
      </c>
      <c r="F60">
        <f t="shared" si="26"/>
        <v>40</v>
      </c>
    </row>
    <row r="61" spans="1:6" x14ac:dyDescent="0.3">
      <c r="A61" t="s">
        <v>12</v>
      </c>
      <c r="B61">
        <v>195</v>
      </c>
      <c r="C61">
        <v>122</v>
      </c>
      <c r="D61">
        <v>17</v>
      </c>
      <c r="E61">
        <v>7</v>
      </c>
      <c r="F61">
        <f t="shared" si="26"/>
        <v>49</v>
      </c>
    </row>
    <row r="62" spans="1:6" x14ac:dyDescent="0.3">
      <c r="A62" t="s">
        <v>13</v>
      </c>
      <c r="B62">
        <v>206</v>
      </c>
      <c r="C62">
        <v>131</v>
      </c>
      <c r="D62">
        <v>13</v>
      </c>
      <c r="E62">
        <v>9</v>
      </c>
      <c r="F62">
        <f t="shared" si="26"/>
        <v>53</v>
      </c>
    </row>
    <row r="63" spans="1:6" x14ac:dyDescent="0.3">
      <c r="A63" t="s">
        <v>14</v>
      </c>
      <c r="B63">
        <v>178</v>
      </c>
      <c r="C63">
        <v>82</v>
      </c>
      <c r="D63">
        <v>16</v>
      </c>
      <c r="E63">
        <v>13</v>
      </c>
      <c r="F63">
        <f t="shared" si="26"/>
        <v>67</v>
      </c>
    </row>
    <row r="64" spans="1:6" x14ac:dyDescent="0.3">
      <c r="A64" t="s">
        <v>15</v>
      </c>
      <c r="B64">
        <v>132</v>
      </c>
      <c r="C64">
        <v>67</v>
      </c>
      <c r="D64">
        <v>13</v>
      </c>
      <c r="E64">
        <v>15</v>
      </c>
      <c r="F64">
        <f t="shared" si="26"/>
        <v>37</v>
      </c>
    </row>
    <row r="65" spans="1:6" x14ac:dyDescent="0.3">
      <c r="A65" t="s">
        <v>16</v>
      </c>
      <c r="B65">
        <v>86</v>
      </c>
      <c r="C65">
        <v>41</v>
      </c>
      <c r="D65">
        <v>6</v>
      </c>
      <c r="E65">
        <v>8</v>
      </c>
      <c r="F65">
        <f t="shared" si="26"/>
        <v>31</v>
      </c>
    </row>
    <row r="66" spans="1:6" x14ac:dyDescent="0.3">
      <c r="A66" t="s">
        <v>17</v>
      </c>
      <c r="B66">
        <v>57</v>
      </c>
      <c r="C66">
        <v>33</v>
      </c>
      <c r="D66">
        <v>4</v>
      </c>
      <c r="E66">
        <v>4</v>
      </c>
      <c r="F66">
        <f t="shared" si="26"/>
        <v>16</v>
      </c>
    </row>
    <row r="67" spans="1:6" x14ac:dyDescent="0.3">
      <c r="A67" t="s">
        <v>18</v>
      </c>
      <c r="B67">
        <v>67</v>
      </c>
      <c r="C67">
        <v>44</v>
      </c>
      <c r="D67">
        <v>6</v>
      </c>
      <c r="E67">
        <v>5</v>
      </c>
      <c r="F67">
        <f t="shared" si="26"/>
        <v>12</v>
      </c>
    </row>
    <row r="69" spans="1:6" x14ac:dyDescent="0.3">
      <c r="A69" t="s">
        <v>19</v>
      </c>
      <c r="B69">
        <v>4623</v>
      </c>
      <c r="C69">
        <v>3257</v>
      </c>
      <c r="D69">
        <v>366</v>
      </c>
      <c r="E69">
        <v>190</v>
      </c>
    </row>
    <row r="70" spans="1:6" x14ac:dyDescent="0.3">
      <c r="A70" t="s">
        <v>20</v>
      </c>
      <c r="B70">
        <v>25.1</v>
      </c>
      <c r="C70">
        <v>25.2</v>
      </c>
      <c r="D70">
        <v>25.2</v>
      </c>
      <c r="E70">
        <v>26.4</v>
      </c>
    </row>
    <row r="71" spans="1:6" x14ac:dyDescent="0.3">
      <c r="A71" s="2" t="s">
        <v>571</v>
      </c>
      <c r="B71" s="2"/>
      <c r="C71" s="2"/>
      <c r="D71" s="2"/>
      <c r="E71" s="2"/>
      <c r="F71" s="2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44B44-6B7B-4FF3-AEA1-14B772A2AC84}">
  <dimension ref="A1:F77"/>
  <sheetViews>
    <sheetView topLeftCell="A76" workbookViewId="0">
      <selection activeCell="A77" sqref="A77"/>
    </sheetView>
  </sheetViews>
  <sheetFormatPr defaultRowHeight="14.4" x14ac:dyDescent="0.3"/>
  <cols>
    <col min="1" max="1" width="23.77734375" customWidth="1"/>
  </cols>
  <sheetData>
    <row r="1" spans="1:6" x14ac:dyDescent="0.3">
      <c r="A1" t="s">
        <v>540</v>
      </c>
    </row>
    <row r="2" spans="1:6" x14ac:dyDescent="0.3">
      <c r="A2" s="3" t="s">
        <v>510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106</v>
      </c>
      <c r="B3">
        <f>B4+B6+B7</f>
        <v>13609</v>
      </c>
      <c r="C3">
        <f t="shared" ref="C3:E3" si="0">C4+C6+C7</f>
        <v>9455</v>
      </c>
      <c r="D3">
        <f t="shared" si="0"/>
        <v>1096</v>
      </c>
      <c r="E3">
        <f t="shared" si="0"/>
        <v>557</v>
      </c>
      <c r="F3">
        <f>B3-C3-D3-E3</f>
        <v>2501</v>
      </c>
    </row>
    <row r="4" spans="1:6" x14ac:dyDescent="0.3">
      <c r="A4" t="s">
        <v>107</v>
      </c>
      <c r="B4">
        <v>8962</v>
      </c>
      <c r="C4">
        <v>5732</v>
      </c>
      <c r="D4">
        <v>756</v>
      </c>
      <c r="E4">
        <v>471</v>
      </c>
      <c r="F4">
        <f>B4-C4-D4-E4</f>
        <v>2003</v>
      </c>
    </row>
    <row r="5" spans="1:6" x14ac:dyDescent="0.3">
      <c r="A5" t="s">
        <v>108</v>
      </c>
      <c r="B5" s="6">
        <f>B4*100/B3</f>
        <v>65.853479315159092</v>
      </c>
      <c r="C5" s="6">
        <f t="shared" ref="C5:F5" si="1">C4*100/C3</f>
        <v>60.624008461131673</v>
      </c>
      <c r="D5" s="6">
        <f t="shared" si="1"/>
        <v>68.978102189781026</v>
      </c>
      <c r="E5" s="6">
        <f t="shared" si="1"/>
        <v>84.56014362657092</v>
      </c>
      <c r="F5" s="6">
        <f t="shared" si="1"/>
        <v>80.087964814074368</v>
      </c>
    </row>
    <row r="6" spans="1:6" x14ac:dyDescent="0.3">
      <c r="A6" t="s">
        <v>109</v>
      </c>
      <c r="B6">
        <v>2355</v>
      </c>
      <c r="C6">
        <v>1760</v>
      </c>
      <c r="D6">
        <v>163</v>
      </c>
      <c r="E6">
        <v>59</v>
      </c>
      <c r="F6">
        <f>B6-C6-D6-E6</f>
        <v>373</v>
      </c>
    </row>
    <row r="7" spans="1:6" x14ac:dyDescent="0.3">
      <c r="A7" t="s">
        <v>110</v>
      </c>
      <c r="B7">
        <v>2292</v>
      </c>
      <c r="C7">
        <f>SUM(C8:C17)+C25+C26-SUM(C11:C14)</f>
        <v>1963</v>
      </c>
      <c r="D7">
        <f>SUM(D8:D17)+D25+D26-SUM(D11:D14)</f>
        <v>177</v>
      </c>
      <c r="E7">
        <f>SUM(E8:E17)+E25+E26-SUM(E11:E14)</f>
        <v>27</v>
      </c>
      <c r="F7">
        <f t="shared" ref="F7:F26" si="2">B7-C7-D7-E7</f>
        <v>125</v>
      </c>
    </row>
    <row r="8" spans="1:6" x14ac:dyDescent="0.3">
      <c r="A8" t="s">
        <v>111</v>
      </c>
      <c r="B8">
        <v>120</v>
      </c>
      <c r="C8">
        <v>97</v>
      </c>
      <c r="D8">
        <v>4</v>
      </c>
      <c r="E8">
        <v>6</v>
      </c>
      <c r="F8">
        <f t="shared" si="2"/>
        <v>13</v>
      </c>
    </row>
    <row r="9" spans="1:6" x14ac:dyDescent="0.3">
      <c r="A9" t="s">
        <v>560</v>
      </c>
      <c r="B9">
        <v>75</v>
      </c>
      <c r="C9">
        <v>50</v>
      </c>
      <c r="D9">
        <v>7</v>
      </c>
      <c r="E9">
        <v>4</v>
      </c>
      <c r="F9">
        <f t="shared" si="2"/>
        <v>14</v>
      </c>
    </row>
    <row r="10" spans="1:6" x14ac:dyDescent="0.3">
      <c r="A10" t="s">
        <v>112</v>
      </c>
      <c r="B10">
        <v>222</v>
      </c>
      <c r="C10">
        <v>202</v>
      </c>
      <c r="D10">
        <v>5</v>
      </c>
      <c r="E10">
        <v>1</v>
      </c>
      <c r="F10">
        <f t="shared" si="2"/>
        <v>14</v>
      </c>
    </row>
    <row r="11" spans="1:6" x14ac:dyDescent="0.3">
      <c r="A11" t="s">
        <v>113</v>
      </c>
      <c r="B11">
        <v>66</v>
      </c>
      <c r="C11">
        <v>57</v>
      </c>
      <c r="D11">
        <v>0</v>
      </c>
      <c r="E11">
        <v>0</v>
      </c>
      <c r="F11">
        <f t="shared" si="2"/>
        <v>9</v>
      </c>
    </row>
    <row r="12" spans="1:6" x14ac:dyDescent="0.3">
      <c r="A12" t="s">
        <v>114</v>
      </c>
      <c r="B12">
        <v>26</v>
      </c>
      <c r="C12">
        <v>26</v>
      </c>
      <c r="D12">
        <v>0</v>
      </c>
      <c r="E12">
        <v>0</v>
      </c>
      <c r="F12">
        <f t="shared" si="2"/>
        <v>0</v>
      </c>
    </row>
    <row r="13" spans="1:6" x14ac:dyDescent="0.3">
      <c r="A13" t="s">
        <v>115</v>
      </c>
      <c r="B13">
        <v>47</v>
      </c>
      <c r="C13">
        <v>42</v>
      </c>
      <c r="D13">
        <v>5</v>
      </c>
      <c r="E13">
        <v>0</v>
      </c>
      <c r="F13">
        <f t="shared" si="2"/>
        <v>0</v>
      </c>
    </row>
    <row r="14" spans="1:6" x14ac:dyDescent="0.3">
      <c r="A14" t="s">
        <v>116</v>
      </c>
      <c r="B14">
        <v>83</v>
      </c>
      <c r="C14">
        <v>77</v>
      </c>
      <c r="D14">
        <v>0</v>
      </c>
      <c r="E14">
        <v>1</v>
      </c>
      <c r="F14">
        <f t="shared" si="2"/>
        <v>5</v>
      </c>
    </row>
    <row r="15" spans="1:6" x14ac:dyDescent="0.3">
      <c r="A15" t="s">
        <v>117</v>
      </c>
      <c r="B15">
        <v>45</v>
      </c>
      <c r="C15">
        <v>44</v>
      </c>
      <c r="D15">
        <v>0</v>
      </c>
      <c r="E15">
        <v>0</v>
      </c>
      <c r="F15">
        <f t="shared" si="2"/>
        <v>1</v>
      </c>
    </row>
    <row r="16" spans="1:6" x14ac:dyDescent="0.3">
      <c r="A16" t="s">
        <v>93</v>
      </c>
      <c r="B16">
        <v>10</v>
      </c>
      <c r="C16">
        <v>9</v>
      </c>
      <c r="D16">
        <v>0</v>
      </c>
      <c r="E16">
        <v>0</v>
      </c>
      <c r="F16">
        <f t="shared" si="2"/>
        <v>1</v>
      </c>
    </row>
    <row r="17" spans="1:6" x14ac:dyDescent="0.3">
      <c r="A17" t="s">
        <v>118</v>
      </c>
      <c r="B17">
        <v>1576</v>
      </c>
      <c r="C17">
        <v>1362</v>
      </c>
      <c r="D17">
        <v>137</v>
      </c>
      <c r="E17">
        <v>15</v>
      </c>
      <c r="F17">
        <f t="shared" si="2"/>
        <v>62</v>
      </c>
    </row>
    <row r="18" spans="1:6" x14ac:dyDescent="0.3">
      <c r="A18" t="s">
        <v>119</v>
      </c>
      <c r="B18">
        <v>58</v>
      </c>
      <c r="C18">
        <v>52</v>
      </c>
      <c r="D18">
        <v>0</v>
      </c>
      <c r="E18">
        <v>3</v>
      </c>
      <c r="F18">
        <f t="shared" si="2"/>
        <v>3</v>
      </c>
    </row>
    <row r="19" spans="1:6" x14ac:dyDescent="0.3">
      <c r="A19" t="s">
        <v>120</v>
      </c>
      <c r="B19">
        <v>33</v>
      </c>
      <c r="C19">
        <v>33</v>
      </c>
      <c r="D19">
        <v>0</v>
      </c>
      <c r="E19">
        <v>0</v>
      </c>
      <c r="F19">
        <f t="shared" si="2"/>
        <v>0</v>
      </c>
    </row>
    <row r="20" spans="1:6" x14ac:dyDescent="0.3">
      <c r="A20" t="s">
        <v>121</v>
      </c>
      <c r="B20">
        <v>168</v>
      </c>
      <c r="C20">
        <v>138</v>
      </c>
      <c r="D20">
        <v>30</v>
      </c>
      <c r="E20">
        <v>0</v>
      </c>
      <c r="F20">
        <f t="shared" si="2"/>
        <v>0</v>
      </c>
    </row>
    <row r="21" spans="1:6" x14ac:dyDescent="0.3">
      <c r="A21" t="s">
        <v>122</v>
      </c>
      <c r="B21">
        <v>1205</v>
      </c>
      <c r="C21">
        <v>1049</v>
      </c>
      <c r="D21">
        <v>102</v>
      </c>
      <c r="E21">
        <v>12</v>
      </c>
      <c r="F21">
        <f t="shared" si="2"/>
        <v>42</v>
      </c>
    </row>
    <row r="22" spans="1:6" x14ac:dyDescent="0.3">
      <c r="A22" t="s">
        <v>123</v>
      </c>
      <c r="B22">
        <v>61</v>
      </c>
      <c r="C22">
        <v>53</v>
      </c>
      <c r="D22">
        <v>4</v>
      </c>
      <c r="E22">
        <v>0</v>
      </c>
      <c r="F22">
        <f t="shared" si="2"/>
        <v>4</v>
      </c>
    </row>
    <row r="23" spans="1:6" x14ac:dyDescent="0.3">
      <c r="A23" t="s">
        <v>124</v>
      </c>
      <c r="B23">
        <v>0</v>
      </c>
      <c r="C23">
        <v>0</v>
      </c>
      <c r="D23">
        <v>0</v>
      </c>
      <c r="E23">
        <v>0</v>
      </c>
      <c r="F23">
        <f t="shared" si="2"/>
        <v>0</v>
      </c>
    </row>
    <row r="24" spans="1:6" x14ac:dyDescent="0.3">
      <c r="A24" t="s">
        <v>125</v>
      </c>
      <c r="B24">
        <v>51</v>
      </c>
      <c r="C24">
        <v>37</v>
      </c>
      <c r="D24">
        <v>1</v>
      </c>
      <c r="E24">
        <v>0</v>
      </c>
      <c r="F24">
        <f t="shared" si="2"/>
        <v>13</v>
      </c>
    </row>
    <row r="25" spans="1:6" x14ac:dyDescent="0.3">
      <c r="A25" t="s">
        <v>126</v>
      </c>
      <c r="B25">
        <v>230</v>
      </c>
      <c r="C25">
        <v>186</v>
      </c>
      <c r="D25">
        <v>23</v>
      </c>
      <c r="E25">
        <v>1</v>
      </c>
      <c r="F25">
        <f t="shared" si="2"/>
        <v>20</v>
      </c>
    </row>
    <row r="26" spans="1:6" x14ac:dyDescent="0.3">
      <c r="A26" t="s">
        <v>127</v>
      </c>
      <c r="B26">
        <v>14</v>
      </c>
      <c r="C26">
        <v>13</v>
      </c>
      <c r="D26">
        <v>1</v>
      </c>
      <c r="E26">
        <v>0</v>
      </c>
      <c r="F26">
        <f t="shared" si="2"/>
        <v>0</v>
      </c>
    </row>
    <row r="28" spans="1:6" x14ac:dyDescent="0.3">
      <c r="A28" t="s">
        <v>73</v>
      </c>
      <c r="B28">
        <f t="shared" ref="B28:F37" si="3">B3-B53</f>
        <v>7373</v>
      </c>
      <c r="C28">
        <f t="shared" si="3"/>
        <v>5122</v>
      </c>
      <c r="D28">
        <f t="shared" si="3"/>
        <v>611</v>
      </c>
      <c r="E28">
        <f t="shared" si="3"/>
        <v>293</v>
      </c>
      <c r="F28">
        <f t="shared" si="3"/>
        <v>1347</v>
      </c>
    </row>
    <row r="29" spans="1:6" x14ac:dyDescent="0.3">
      <c r="A29" t="s">
        <v>107</v>
      </c>
      <c r="B29">
        <f t="shared" si="3"/>
        <v>4683</v>
      </c>
      <c r="C29">
        <f t="shared" si="3"/>
        <v>2951</v>
      </c>
      <c r="D29">
        <f t="shared" si="3"/>
        <v>400</v>
      </c>
      <c r="E29">
        <f t="shared" si="3"/>
        <v>246</v>
      </c>
      <c r="F29">
        <f t="shared" si="3"/>
        <v>1086</v>
      </c>
    </row>
    <row r="30" spans="1:6" x14ac:dyDescent="0.3">
      <c r="A30" t="s">
        <v>108</v>
      </c>
      <c r="B30" s="6">
        <f>B29*100/B28</f>
        <v>63.515529635155296</v>
      </c>
      <c r="C30" s="6">
        <f t="shared" ref="C30:F30" si="4">C29*100/C28</f>
        <v>57.614213197969541</v>
      </c>
      <c r="D30" s="6">
        <f t="shared" si="4"/>
        <v>65.466448445171849</v>
      </c>
      <c r="E30" s="6">
        <f t="shared" si="4"/>
        <v>83.959044368600686</v>
      </c>
      <c r="F30" s="6">
        <f t="shared" si="4"/>
        <v>80.623608017817375</v>
      </c>
    </row>
    <row r="31" spans="1:6" x14ac:dyDescent="0.3">
      <c r="A31" t="s">
        <v>109</v>
      </c>
      <c r="B31">
        <f t="shared" si="3"/>
        <v>1204</v>
      </c>
      <c r="C31">
        <f t="shared" si="3"/>
        <v>912</v>
      </c>
      <c r="D31">
        <f t="shared" si="3"/>
        <v>82</v>
      </c>
      <c r="E31">
        <f t="shared" si="3"/>
        <v>30</v>
      </c>
      <c r="F31">
        <f t="shared" si="3"/>
        <v>180</v>
      </c>
    </row>
    <row r="32" spans="1:6" x14ac:dyDescent="0.3">
      <c r="A32" t="s">
        <v>110</v>
      </c>
      <c r="B32">
        <f t="shared" si="3"/>
        <v>1486</v>
      </c>
      <c r="C32">
        <f t="shared" si="3"/>
        <v>1259</v>
      </c>
      <c r="D32">
        <f t="shared" si="3"/>
        <v>129</v>
      </c>
      <c r="E32">
        <f t="shared" si="3"/>
        <v>17</v>
      </c>
      <c r="F32">
        <f t="shared" si="3"/>
        <v>81</v>
      </c>
    </row>
    <row r="33" spans="1:6" x14ac:dyDescent="0.3">
      <c r="A33" t="s">
        <v>111</v>
      </c>
      <c r="B33">
        <f t="shared" si="3"/>
        <v>61</v>
      </c>
      <c r="C33">
        <f t="shared" si="3"/>
        <v>48</v>
      </c>
      <c r="D33">
        <f t="shared" si="3"/>
        <v>1</v>
      </c>
      <c r="E33">
        <f t="shared" si="3"/>
        <v>5</v>
      </c>
      <c r="F33">
        <f t="shared" si="3"/>
        <v>7</v>
      </c>
    </row>
    <row r="34" spans="1:6" x14ac:dyDescent="0.3">
      <c r="A34" t="s">
        <v>560</v>
      </c>
      <c r="B34">
        <f t="shared" si="3"/>
        <v>39</v>
      </c>
      <c r="C34">
        <f t="shared" si="3"/>
        <v>28</v>
      </c>
      <c r="D34">
        <f t="shared" si="3"/>
        <v>4</v>
      </c>
      <c r="E34">
        <f t="shared" si="3"/>
        <v>1</v>
      </c>
      <c r="F34">
        <f t="shared" si="3"/>
        <v>6</v>
      </c>
    </row>
    <row r="35" spans="1:6" x14ac:dyDescent="0.3">
      <c r="A35" t="s">
        <v>112</v>
      </c>
      <c r="B35">
        <f t="shared" si="3"/>
        <v>154</v>
      </c>
      <c r="C35">
        <f t="shared" si="3"/>
        <v>140</v>
      </c>
      <c r="D35">
        <f t="shared" si="3"/>
        <v>2</v>
      </c>
      <c r="E35">
        <f t="shared" si="3"/>
        <v>1</v>
      </c>
      <c r="F35">
        <f t="shared" si="3"/>
        <v>11</v>
      </c>
    </row>
    <row r="36" spans="1:6" x14ac:dyDescent="0.3">
      <c r="A36" t="s">
        <v>113</v>
      </c>
      <c r="B36">
        <f t="shared" si="3"/>
        <v>56</v>
      </c>
      <c r="C36">
        <f t="shared" si="3"/>
        <v>47</v>
      </c>
      <c r="D36">
        <f t="shared" si="3"/>
        <v>0</v>
      </c>
      <c r="E36">
        <f t="shared" si="3"/>
        <v>0</v>
      </c>
      <c r="F36">
        <f t="shared" si="3"/>
        <v>9</v>
      </c>
    </row>
    <row r="37" spans="1:6" x14ac:dyDescent="0.3">
      <c r="A37" t="s">
        <v>114</v>
      </c>
      <c r="B37">
        <f t="shared" si="3"/>
        <v>19</v>
      </c>
      <c r="C37">
        <f t="shared" si="3"/>
        <v>19</v>
      </c>
      <c r="D37">
        <f t="shared" si="3"/>
        <v>0</v>
      </c>
      <c r="E37">
        <f t="shared" si="3"/>
        <v>0</v>
      </c>
      <c r="F37">
        <f t="shared" si="3"/>
        <v>0</v>
      </c>
    </row>
    <row r="38" spans="1:6" x14ac:dyDescent="0.3">
      <c r="A38" t="s">
        <v>115</v>
      </c>
      <c r="B38">
        <f t="shared" ref="B38:F47" si="5">B13-B63</f>
        <v>25</v>
      </c>
      <c r="C38">
        <f t="shared" si="5"/>
        <v>23</v>
      </c>
      <c r="D38">
        <f t="shared" si="5"/>
        <v>2</v>
      </c>
      <c r="E38">
        <f t="shared" si="5"/>
        <v>0</v>
      </c>
      <c r="F38">
        <f t="shared" si="5"/>
        <v>0</v>
      </c>
    </row>
    <row r="39" spans="1:6" x14ac:dyDescent="0.3">
      <c r="A39" t="s">
        <v>116</v>
      </c>
      <c r="B39">
        <f t="shared" si="5"/>
        <v>54</v>
      </c>
      <c r="C39">
        <f t="shared" si="5"/>
        <v>51</v>
      </c>
      <c r="D39">
        <f t="shared" si="5"/>
        <v>0</v>
      </c>
      <c r="E39">
        <f t="shared" si="5"/>
        <v>1</v>
      </c>
      <c r="F39">
        <f t="shared" si="5"/>
        <v>2</v>
      </c>
    </row>
    <row r="40" spans="1:6" x14ac:dyDescent="0.3">
      <c r="A40" t="s">
        <v>117</v>
      </c>
      <c r="B40">
        <f t="shared" si="5"/>
        <v>35</v>
      </c>
      <c r="C40">
        <f t="shared" si="5"/>
        <v>34</v>
      </c>
      <c r="D40">
        <f t="shared" si="5"/>
        <v>0</v>
      </c>
      <c r="E40">
        <f t="shared" si="5"/>
        <v>0</v>
      </c>
      <c r="F40">
        <f t="shared" si="5"/>
        <v>1</v>
      </c>
    </row>
    <row r="41" spans="1:6" x14ac:dyDescent="0.3">
      <c r="A41" t="s">
        <v>93</v>
      </c>
      <c r="B41">
        <f t="shared" si="5"/>
        <v>5</v>
      </c>
      <c r="C41">
        <f t="shared" si="5"/>
        <v>5</v>
      </c>
      <c r="D41">
        <f t="shared" si="5"/>
        <v>0</v>
      </c>
      <c r="E41">
        <f t="shared" si="5"/>
        <v>0</v>
      </c>
      <c r="F41">
        <f t="shared" si="5"/>
        <v>0</v>
      </c>
    </row>
    <row r="42" spans="1:6" x14ac:dyDescent="0.3">
      <c r="A42" t="s">
        <v>118</v>
      </c>
      <c r="B42">
        <f t="shared" si="5"/>
        <v>1062</v>
      </c>
      <c r="C42">
        <f t="shared" si="5"/>
        <v>897</v>
      </c>
      <c r="D42">
        <f t="shared" si="5"/>
        <v>108</v>
      </c>
      <c r="E42">
        <f t="shared" si="5"/>
        <v>9</v>
      </c>
      <c r="F42">
        <f t="shared" si="5"/>
        <v>48</v>
      </c>
    </row>
    <row r="43" spans="1:6" x14ac:dyDescent="0.3">
      <c r="A43" t="s">
        <v>119</v>
      </c>
      <c r="B43">
        <f t="shared" si="5"/>
        <v>44</v>
      </c>
      <c r="C43">
        <f t="shared" si="5"/>
        <v>41</v>
      </c>
      <c r="D43">
        <f t="shared" si="5"/>
        <v>0</v>
      </c>
      <c r="E43">
        <f t="shared" si="5"/>
        <v>2</v>
      </c>
      <c r="F43">
        <f t="shared" si="5"/>
        <v>1</v>
      </c>
    </row>
    <row r="44" spans="1:6" x14ac:dyDescent="0.3">
      <c r="A44" t="s">
        <v>120</v>
      </c>
      <c r="B44">
        <f t="shared" si="5"/>
        <v>28</v>
      </c>
      <c r="C44">
        <f t="shared" si="5"/>
        <v>28</v>
      </c>
      <c r="D44">
        <f t="shared" si="5"/>
        <v>0</v>
      </c>
      <c r="E44">
        <f t="shared" si="5"/>
        <v>0</v>
      </c>
      <c r="F44">
        <f t="shared" si="5"/>
        <v>0</v>
      </c>
    </row>
    <row r="45" spans="1:6" x14ac:dyDescent="0.3">
      <c r="A45" t="s">
        <v>121</v>
      </c>
      <c r="B45">
        <f t="shared" si="5"/>
        <v>158</v>
      </c>
      <c r="C45">
        <f t="shared" si="5"/>
        <v>128</v>
      </c>
      <c r="D45">
        <f t="shared" si="5"/>
        <v>30</v>
      </c>
      <c r="E45">
        <f t="shared" si="5"/>
        <v>0</v>
      </c>
      <c r="F45">
        <f t="shared" si="5"/>
        <v>0</v>
      </c>
    </row>
    <row r="46" spans="1:6" x14ac:dyDescent="0.3">
      <c r="A46" t="s">
        <v>122</v>
      </c>
      <c r="B46">
        <f t="shared" si="5"/>
        <v>742</v>
      </c>
      <c r="C46">
        <f t="shared" si="5"/>
        <v>626</v>
      </c>
      <c r="D46">
        <f t="shared" si="5"/>
        <v>74</v>
      </c>
      <c r="E46">
        <f t="shared" si="5"/>
        <v>7</v>
      </c>
      <c r="F46">
        <f t="shared" si="5"/>
        <v>35</v>
      </c>
    </row>
    <row r="47" spans="1:6" x14ac:dyDescent="0.3">
      <c r="A47" t="s">
        <v>123</v>
      </c>
      <c r="B47">
        <f t="shared" si="5"/>
        <v>53</v>
      </c>
      <c r="C47">
        <f t="shared" si="5"/>
        <v>46</v>
      </c>
      <c r="D47">
        <f t="shared" si="5"/>
        <v>3</v>
      </c>
      <c r="E47">
        <f t="shared" si="5"/>
        <v>0</v>
      </c>
      <c r="F47">
        <f t="shared" si="5"/>
        <v>4</v>
      </c>
    </row>
    <row r="48" spans="1:6" x14ac:dyDescent="0.3">
      <c r="A48" t="s">
        <v>124</v>
      </c>
      <c r="B48">
        <f t="shared" ref="B48:F51" si="6">B23-B73</f>
        <v>0</v>
      </c>
      <c r="C48">
        <f t="shared" si="6"/>
        <v>0</v>
      </c>
      <c r="D48">
        <f t="shared" si="6"/>
        <v>0</v>
      </c>
      <c r="E48">
        <f t="shared" si="6"/>
        <v>0</v>
      </c>
      <c r="F48">
        <f t="shared" si="6"/>
        <v>0</v>
      </c>
    </row>
    <row r="49" spans="1:6" x14ac:dyDescent="0.3">
      <c r="A49" t="s">
        <v>125</v>
      </c>
      <c r="B49">
        <f t="shared" si="6"/>
        <v>37</v>
      </c>
      <c r="C49">
        <f t="shared" si="6"/>
        <v>28</v>
      </c>
      <c r="D49">
        <f t="shared" si="6"/>
        <v>1</v>
      </c>
      <c r="E49">
        <f t="shared" si="6"/>
        <v>0</v>
      </c>
      <c r="F49">
        <f t="shared" si="6"/>
        <v>8</v>
      </c>
    </row>
    <row r="50" spans="1:6" x14ac:dyDescent="0.3">
      <c r="A50" t="s">
        <v>126</v>
      </c>
      <c r="B50">
        <f t="shared" si="6"/>
        <v>122</v>
      </c>
      <c r="C50">
        <f t="shared" si="6"/>
        <v>99</v>
      </c>
      <c r="D50">
        <f t="shared" si="6"/>
        <v>14</v>
      </c>
      <c r="E50">
        <f t="shared" si="6"/>
        <v>1</v>
      </c>
      <c r="F50">
        <f t="shared" si="6"/>
        <v>8</v>
      </c>
    </row>
    <row r="51" spans="1:6" x14ac:dyDescent="0.3">
      <c r="A51" t="s">
        <v>127</v>
      </c>
      <c r="B51">
        <f t="shared" si="6"/>
        <v>8</v>
      </c>
      <c r="C51">
        <f t="shared" si="6"/>
        <v>8</v>
      </c>
      <c r="D51">
        <f t="shared" si="6"/>
        <v>0</v>
      </c>
      <c r="E51">
        <f t="shared" si="6"/>
        <v>0</v>
      </c>
      <c r="F51">
        <f t="shared" si="6"/>
        <v>0</v>
      </c>
    </row>
    <row r="53" spans="1:6" x14ac:dyDescent="0.3">
      <c r="A53" t="s">
        <v>105</v>
      </c>
      <c r="B53">
        <f>B54+B56+B57</f>
        <v>6236</v>
      </c>
      <c r="C53">
        <f t="shared" ref="C53" si="7">C54+C56+C57</f>
        <v>4333</v>
      </c>
      <c r="D53">
        <f t="shared" ref="D53" si="8">D54+D56+D57</f>
        <v>485</v>
      </c>
      <c r="E53">
        <f t="shared" ref="E53" si="9">E54+E56+E57</f>
        <v>264</v>
      </c>
      <c r="F53">
        <f>B53-C53-D53-E53</f>
        <v>1154</v>
      </c>
    </row>
    <row r="54" spans="1:6" x14ac:dyDescent="0.3">
      <c r="A54" t="s">
        <v>107</v>
      </c>
      <c r="B54">
        <v>4279</v>
      </c>
      <c r="C54">
        <v>2781</v>
      </c>
      <c r="D54">
        <v>356</v>
      </c>
      <c r="E54">
        <v>225</v>
      </c>
      <c r="F54">
        <f>B54-C54-D54-E54</f>
        <v>917</v>
      </c>
    </row>
    <row r="55" spans="1:6" x14ac:dyDescent="0.3">
      <c r="A55" t="s">
        <v>108</v>
      </c>
      <c r="B55" s="6">
        <f>B54*100/B53</f>
        <v>68.61770365618986</v>
      </c>
      <c r="C55" s="6">
        <f t="shared" ref="C55" si="10">C54*100/C53</f>
        <v>64.181860143087931</v>
      </c>
      <c r="D55" s="6">
        <f t="shared" ref="D55" si="11">D54*100/D53</f>
        <v>73.402061855670098</v>
      </c>
      <c r="E55" s="6">
        <f t="shared" ref="E55" si="12">E54*100/E53</f>
        <v>85.227272727272734</v>
      </c>
      <c r="F55" s="6">
        <f t="shared" ref="F55" si="13">F54*100/F53</f>
        <v>79.462738301559796</v>
      </c>
    </row>
    <row r="56" spans="1:6" x14ac:dyDescent="0.3">
      <c r="A56" t="s">
        <v>109</v>
      </c>
      <c r="B56">
        <v>1151</v>
      </c>
      <c r="C56">
        <v>848</v>
      </c>
      <c r="D56">
        <v>81</v>
      </c>
      <c r="E56">
        <v>29</v>
      </c>
      <c r="F56">
        <f>B56-C56-D56-E56</f>
        <v>193</v>
      </c>
    </row>
    <row r="57" spans="1:6" x14ac:dyDescent="0.3">
      <c r="A57" t="s">
        <v>110</v>
      </c>
      <c r="B57">
        <f>SUM(B58:B67)+B75+B76-SUM(B61:B64)</f>
        <v>806</v>
      </c>
      <c r="C57">
        <f>SUM(C58:C67)+C75+C76-SUM(C61:C64)</f>
        <v>704</v>
      </c>
      <c r="D57">
        <f>SUM(D58:D67)+D75+D76-SUM(D61:D64)</f>
        <v>48</v>
      </c>
      <c r="E57">
        <f>SUM(E58:E67)+E75+E76-SUM(E61:E64)</f>
        <v>10</v>
      </c>
      <c r="F57">
        <f t="shared" ref="F57:F76" si="14">B57-C57-D57-E57</f>
        <v>44</v>
      </c>
    </row>
    <row r="58" spans="1:6" x14ac:dyDescent="0.3">
      <c r="A58" t="s">
        <v>111</v>
      </c>
      <c r="B58">
        <v>59</v>
      </c>
      <c r="C58">
        <v>49</v>
      </c>
      <c r="D58">
        <v>3</v>
      </c>
      <c r="E58">
        <v>1</v>
      </c>
      <c r="F58">
        <f t="shared" si="14"/>
        <v>6</v>
      </c>
    </row>
    <row r="59" spans="1:6" x14ac:dyDescent="0.3">
      <c r="A59" t="s">
        <v>560</v>
      </c>
      <c r="B59">
        <v>36</v>
      </c>
      <c r="C59">
        <v>22</v>
      </c>
      <c r="D59">
        <v>3</v>
      </c>
      <c r="E59">
        <v>3</v>
      </c>
      <c r="F59">
        <f t="shared" si="14"/>
        <v>8</v>
      </c>
    </row>
    <row r="60" spans="1:6" x14ac:dyDescent="0.3">
      <c r="A60" t="s">
        <v>112</v>
      </c>
      <c r="B60">
        <v>68</v>
      </c>
      <c r="C60">
        <v>62</v>
      </c>
      <c r="D60">
        <v>3</v>
      </c>
      <c r="E60">
        <v>0</v>
      </c>
      <c r="F60">
        <f t="shared" si="14"/>
        <v>3</v>
      </c>
    </row>
    <row r="61" spans="1:6" x14ac:dyDescent="0.3">
      <c r="A61" t="s">
        <v>113</v>
      </c>
      <c r="B61">
        <v>10</v>
      </c>
      <c r="C61">
        <v>10</v>
      </c>
      <c r="D61">
        <v>0</v>
      </c>
      <c r="E61">
        <v>0</v>
      </c>
      <c r="F61">
        <f t="shared" si="14"/>
        <v>0</v>
      </c>
    </row>
    <row r="62" spans="1:6" x14ac:dyDescent="0.3">
      <c r="A62" t="s">
        <v>114</v>
      </c>
      <c r="B62">
        <v>7</v>
      </c>
      <c r="C62">
        <v>7</v>
      </c>
      <c r="D62">
        <v>0</v>
      </c>
      <c r="E62">
        <v>0</v>
      </c>
      <c r="F62">
        <f t="shared" si="14"/>
        <v>0</v>
      </c>
    </row>
    <row r="63" spans="1:6" x14ac:dyDescent="0.3">
      <c r="A63" t="s">
        <v>115</v>
      </c>
      <c r="B63">
        <v>22</v>
      </c>
      <c r="C63">
        <v>19</v>
      </c>
      <c r="D63">
        <v>3</v>
      </c>
      <c r="E63">
        <v>0</v>
      </c>
      <c r="F63">
        <f t="shared" si="14"/>
        <v>0</v>
      </c>
    </row>
    <row r="64" spans="1:6" x14ac:dyDescent="0.3">
      <c r="A64" t="s">
        <v>116</v>
      </c>
      <c r="B64">
        <v>29</v>
      </c>
      <c r="C64">
        <v>26</v>
      </c>
      <c r="D64">
        <v>0</v>
      </c>
      <c r="E64">
        <v>0</v>
      </c>
      <c r="F64">
        <f t="shared" si="14"/>
        <v>3</v>
      </c>
    </row>
    <row r="65" spans="1:6" x14ac:dyDescent="0.3">
      <c r="A65" t="s">
        <v>117</v>
      </c>
      <c r="B65">
        <v>10</v>
      </c>
      <c r="C65">
        <v>10</v>
      </c>
      <c r="D65">
        <v>0</v>
      </c>
      <c r="E65">
        <v>0</v>
      </c>
      <c r="F65">
        <f t="shared" si="14"/>
        <v>0</v>
      </c>
    </row>
    <row r="66" spans="1:6" x14ac:dyDescent="0.3">
      <c r="A66" t="s">
        <v>93</v>
      </c>
      <c r="B66">
        <v>5</v>
      </c>
      <c r="C66">
        <v>4</v>
      </c>
      <c r="D66">
        <v>0</v>
      </c>
      <c r="E66">
        <v>0</v>
      </c>
      <c r="F66">
        <f t="shared" si="14"/>
        <v>1</v>
      </c>
    </row>
    <row r="67" spans="1:6" x14ac:dyDescent="0.3">
      <c r="A67" t="s">
        <v>118</v>
      </c>
      <c r="B67">
        <v>514</v>
      </c>
      <c r="C67">
        <v>465</v>
      </c>
      <c r="D67">
        <v>29</v>
      </c>
      <c r="E67">
        <v>6</v>
      </c>
      <c r="F67">
        <f t="shared" si="14"/>
        <v>14</v>
      </c>
    </row>
    <row r="68" spans="1:6" x14ac:dyDescent="0.3">
      <c r="A68" t="s">
        <v>119</v>
      </c>
      <c r="B68">
        <v>14</v>
      </c>
      <c r="C68">
        <v>11</v>
      </c>
      <c r="D68">
        <v>0</v>
      </c>
      <c r="E68">
        <v>1</v>
      </c>
      <c r="F68">
        <f t="shared" si="14"/>
        <v>2</v>
      </c>
    </row>
    <row r="69" spans="1:6" x14ac:dyDescent="0.3">
      <c r="A69" t="s">
        <v>120</v>
      </c>
      <c r="B69">
        <v>5</v>
      </c>
      <c r="C69">
        <v>5</v>
      </c>
      <c r="D69">
        <v>0</v>
      </c>
      <c r="E69">
        <v>0</v>
      </c>
      <c r="F69">
        <f t="shared" si="14"/>
        <v>0</v>
      </c>
    </row>
    <row r="70" spans="1:6" x14ac:dyDescent="0.3">
      <c r="A70" t="s">
        <v>121</v>
      </c>
      <c r="B70">
        <v>10</v>
      </c>
      <c r="C70">
        <v>10</v>
      </c>
      <c r="D70">
        <v>0</v>
      </c>
      <c r="E70">
        <v>0</v>
      </c>
      <c r="F70">
        <f t="shared" si="14"/>
        <v>0</v>
      </c>
    </row>
    <row r="71" spans="1:6" x14ac:dyDescent="0.3">
      <c r="A71" t="s">
        <v>122</v>
      </c>
      <c r="B71">
        <v>463</v>
      </c>
      <c r="C71">
        <v>423</v>
      </c>
      <c r="D71">
        <v>28</v>
      </c>
      <c r="E71">
        <v>5</v>
      </c>
      <c r="F71">
        <f t="shared" si="14"/>
        <v>7</v>
      </c>
    </row>
    <row r="72" spans="1:6" x14ac:dyDescent="0.3">
      <c r="A72" t="s">
        <v>123</v>
      </c>
      <c r="B72">
        <v>8</v>
      </c>
      <c r="C72">
        <v>7</v>
      </c>
      <c r="D72">
        <v>1</v>
      </c>
      <c r="E72">
        <v>0</v>
      </c>
      <c r="F72">
        <f t="shared" si="14"/>
        <v>0</v>
      </c>
    </row>
    <row r="73" spans="1:6" x14ac:dyDescent="0.3">
      <c r="A73" t="s">
        <v>124</v>
      </c>
      <c r="B73">
        <v>0</v>
      </c>
      <c r="C73">
        <v>0</v>
      </c>
      <c r="D73">
        <v>0</v>
      </c>
      <c r="E73">
        <v>0</v>
      </c>
      <c r="F73">
        <f t="shared" si="14"/>
        <v>0</v>
      </c>
    </row>
    <row r="74" spans="1:6" x14ac:dyDescent="0.3">
      <c r="A74" t="s">
        <v>125</v>
      </c>
      <c r="B74">
        <v>14</v>
      </c>
      <c r="C74">
        <v>9</v>
      </c>
      <c r="D74">
        <v>0</v>
      </c>
      <c r="E74">
        <v>0</v>
      </c>
      <c r="F74">
        <f t="shared" si="14"/>
        <v>5</v>
      </c>
    </row>
    <row r="75" spans="1:6" x14ac:dyDescent="0.3">
      <c r="A75" t="s">
        <v>126</v>
      </c>
      <c r="B75">
        <v>108</v>
      </c>
      <c r="C75">
        <v>87</v>
      </c>
      <c r="D75">
        <v>9</v>
      </c>
      <c r="E75">
        <v>0</v>
      </c>
      <c r="F75">
        <f t="shared" si="14"/>
        <v>12</v>
      </c>
    </row>
    <row r="76" spans="1:6" x14ac:dyDescent="0.3">
      <c r="A76" t="s">
        <v>127</v>
      </c>
      <c r="B76">
        <v>6</v>
      </c>
      <c r="C76">
        <v>5</v>
      </c>
      <c r="D76">
        <v>1</v>
      </c>
      <c r="E76">
        <v>0</v>
      </c>
      <c r="F76">
        <f t="shared" si="14"/>
        <v>0</v>
      </c>
    </row>
    <row r="77" spans="1:6" x14ac:dyDescent="0.3">
      <c r="A77" s="2" t="s">
        <v>571</v>
      </c>
      <c r="B77" s="2"/>
      <c r="C77" s="2"/>
      <c r="D77" s="2"/>
      <c r="E77" s="2"/>
      <c r="F7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3A62A-9830-4490-B410-54EA85A359C6}">
  <dimension ref="A1:F62"/>
  <sheetViews>
    <sheetView topLeftCell="A51" workbookViewId="0">
      <selection activeCell="A62" sqref="A62"/>
    </sheetView>
  </sheetViews>
  <sheetFormatPr defaultRowHeight="14.4" x14ac:dyDescent="0.3"/>
  <cols>
    <col min="1" max="1" width="35.6640625" customWidth="1"/>
  </cols>
  <sheetData>
    <row r="1" spans="1:6" x14ac:dyDescent="0.3">
      <c r="A1" t="s">
        <v>541</v>
      </c>
    </row>
    <row r="2" spans="1:6" x14ac:dyDescent="0.3">
      <c r="A2" s="3" t="s">
        <v>511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128</v>
      </c>
      <c r="B3">
        <f>B4+B5</f>
        <v>13609</v>
      </c>
      <c r="C3">
        <f>C4+C5</f>
        <v>9455</v>
      </c>
      <c r="D3">
        <f>D4+D5</f>
        <v>1096</v>
      </c>
      <c r="E3">
        <f>E4+E5</f>
        <v>557</v>
      </c>
      <c r="F3">
        <f>B3-C3-D3-E3</f>
        <v>2501</v>
      </c>
    </row>
    <row r="4" spans="1:6" x14ac:dyDescent="0.3">
      <c r="A4" t="s">
        <v>129</v>
      </c>
      <c r="B4">
        <v>414</v>
      </c>
      <c r="C4">
        <v>348</v>
      </c>
      <c r="D4">
        <v>48</v>
      </c>
      <c r="E4">
        <v>4</v>
      </c>
      <c r="F4">
        <f t="shared" ref="F4:F21" si="0">B4-C4-D4-E4</f>
        <v>14</v>
      </c>
    </row>
    <row r="5" spans="1:6" x14ac:dyDescent="0.3">
      <c r="A5" t="s">
        <v>130</v>
      </c>
      <c r="B5">
        <f>SUM(B6:B15)+B21</f>
        <v>13195</v>
      </c>
      <c r="C5">
        <f>SUM(C6:C15)+C21</f>
        <v>9107</v>
      </c>
      <c r="D5">
        <f>SUM(D6:D15)+D21</f>
        <v>1048</v>
      </c>
      <c r="E5">
        <f>SUM(E6:E15)+E21</f>
        <v>553</v>
      </c>
      <c r="F5">
        <f t="shared" si="0"/>
        <v>2487</v>
      </c>
    </row>
    <row r="6" spans="1:6" x14ac:dyDescent="0.3">
      <c r="A6" t="s">
        <v>133</v>
      </c>
      <c r="B6">
        <v>11186</v>
      </c>
      <c r="C6">
        <v>7394</v>
      </c>
      <c r="D6">
        <v>899</v>
      </c>
      <c r="E6">
        <v>537</v>
      </c>
      <c r="F6">
        <f t="shared" si="0"/>
        <v>2356</v>
      </c>
    </row>
    <row r="7" spans="1:6" x14ac:dyDescent="0.3">
      <c r="A7" t="s">
        <v>132</v>
      </c>
      <c r="B7">
        <v>1</v>
      </c>
      <c r="C7">
        <v>1</v>
      </c>
      <c r="D7">
        <v>0</v>
      </c>
      <c r="E7">
        <v>0</v>
      </c>
      <c r="F7">
        <f t="shared" si="0"/>
        <v>0</v>
      </c>
    </row>
    <row r="8" spans="1:6" x14ac:dyDescent="0.3">
      <c r="A8" t="s">
        <v>131</v>
      </c>
      <c r="B8">
        <v>9</v>
      </c>
      <c r="C8">
        <v>8</v>
      </c>
      <c r="D8">
        <v>0</v>
      </c>
      <c r="E8">
        <v>0</v>
      </c>
      <c r="F8">
        <f t="shared" si="0"/>
        <v>1</v>
      </c>
    </row>
    <row r="9" spans="1:6" x14ac:dyDescent="0.3">
      <c r="A9" t="s">
        <v>134</v>
      </c>
      <c r="B9">
        <v>42</v>
      </c>
      <c r="C9">
        <v>33</v>
      </c>
      <c r="D9">
        <v>0</v>
      </c>
      <c r="E9">
        <v>0</v>
      </c>
      <c r="F9">
        <f t="shared" si="0"/>
        <v>9</v>
      </c>
    </row>
    <row r="10" spans="1:6" x14ac:dyDescent="0.3">
      <c r="A10" t="s">
        <v>561</v>
      </c>
      <c r="B10">
        <v>28</v>
      </c>
      <c r="C10">
        <v>27</v>
      </c>
      <c r="D10">
        <v>0</v>
      </c>
      <c r="E10">
        <v>1</v>
      </c>
      <c r="F10">
        <f t="shared" si="0"/>
        <v>0</v>
      </c>
    </row>
    <row r="11" spans="1:6" x14ac:dyDescent="0.3">
      <c r="A11" t="s">
        <v>135</v>
      </c>
      <c r="B11">
        <v>45</v>
      </c>
      <c r="C11">
        <v>44</v>
      </c>
      <c r="D11">
        <v>0</v>
      </c>
      <c r="E11">
        <v>0</v>
      </c>
      <c r="F11">
        <f t="shared" si="0"/>
        <v>1</v>
      </c>
    </row>
    <row r="12" spans="1:6" x14ac:dyDescent="0.3">
      <c r="A12" t="s">
        <v>136</v>
      </c>
      <c r="B12">
        <v>31</v>
      </c>
      <c r="C12">
        <v>31</v>
      </c>
      <c r="D12">
        <v>0</v>
      </c>
      <c r="E12">
        <v>0</v>
      </c>
      <c r="F12">
        <f t="shared" si="0"/>
        <v>0</v>
      </c>
    </row>
    <row r="13" spans="1:6" x14ac:dyDescent="0.3">
      <c r="A13" t="s">
        <v>137</v>
      </c>
      <c r="B13">
        <v>39</v>
      </c>
      <c r="C13">
        <v>25</v>
      </c>
      <c r="D13">
        <v>0</v>
      </c>
      <c r="E13">
        <v>0</v>
      </c>
      <c r="F13">
        <f t="shared" si="0"/>
        <v>14</v>
      </c>
    </row>
    <row r="14" spans="1:6" x14ac:dyDescent="0.3">
      <c r="A14" t="s">
        <v>138</v>
      </c>
      <c r="B14">
        <v>82</v>
      </c>
      <c r="C14">
        <v>23</v>
      </c>
      <c r="D14">
        <v>1</v>
      </c>
      <c r="E14">
        <v>0</v>
      </c>
      <c r="F14">
        <f t="shared" si="0"/>
        <v>58</v>
      </c>
    </row>
    <row r="15" spans="1:6" x14ac:dyDescent="0.3">
      <c r="A15" t="s">
        <v>139</v>
      </c>
      <c r="B15">
        <v>1688</v>
      </c>
      <c r="C15">
        <v>1482</v>
      </c>
      <c r="D15">
        <v>146</v>
      </c>
      <c r="E15">
        <v>13</v>
      </c>
      <c r="F15">
        <f t="shared" si="0"/>
        <v>47</v>
      </c>
    </row>
    <row r="16" spans="1:6" x14ac:dyDescent="0.3">
      <c r="A16" t="s">
        <v>140</v>
      </c>
      <c r="B16">
        <v>238</v>
      </c>
      <c r="C16">
        <v>194</v>
      </c>
      <c r="D16">
        <v>40</v>
      </c>
      <c r="E16">
        <v>0</v>
      </c>
      <c r="F16">
        <f t="shared" si="0"/>
        <v>4</v>
      </c>
    </row>
    <row r="17" spans="1:6" x14ac:dyDescent="0.3">
      <c r="A17" t="s">
        <v>141</v>
      </c>
      <c r="B17">
        <v>89</v>
      </c>
      <c r="C17">
        <v>75</v>
      </c>
      <c r="D17">
        <v>6</v>
      </c>
      <c r="E17">
        <v>4</v>
      </c>
      <c r="F17">
        <f t="shared" si="0"/>
        <v>4</v>
      </c>
    </row>
    <row r="18" spans="1:6" x14ac:dyDescent="0.3">
      <c r="A18" t="s">
        <v>142</v>
      </c>
      <c r="B18">
        <v>60</v>
      </c>
      <c r="C18">
        <v>60</v>
      </c>
      <c r="D18">
        <v>0</v>
      </c>
      <c r="E18">
        <v>0</v>
      </c>
      <c r="F18">
        <f t="shared" si="0"/>
        <v>0</v>
      </c>
    </row>
    <row r="19" spans="1:6" x14ac:dyDescent="0.3">
      <c r="A19" t="s">
        <v>143</v>
      </c>
      <c r="B19">
        <v>1275</v>
      </c>
      <c r="C19">
        <v>1129</v>
      </c>
      <c r="D19">
        <v>100</v>
      </c>
      <c r="E19">
        <v>9</v>
      </c>
      <c r="F19">
        <f t="shared" si="0"/>
        <v>37</v>
      </c>
    </row>
    <row r="20" spans="1:6" x14ac:dyDescent="0.3">
      <c r="A20" t="s">
        <v>144</v>
      </c>
      <c r="B20">
        <v>26</v>
      </c>
      <c r="C20">
        <v>24</v>
      </c>
      <c r="D20">
        <v>0</v>
      </c>
      <c r="E20">
        <v>0</v>
      </c>
      <c r="F20">
        <f t="shared" si="0"/>
        <v>2</v>
      </c>
    </row>
    <row r="21" spans="1:6" x14ac:dyDescent="0.3">
      <c r="A21" t="s">
        <v>145</v>
      </c>
      <c r="B21">
        <v>44</v>
      </c>
      <c r="C21">
        <v>39</v>
      </c>
      <c r="D21">
        <v>2</v>
      </c>
      <c r="E21">
        <v>2</v>
      </c>
      <c r="F21">
        <f t="shared" si="0"/>
        <v>1</v>
      </c>
    </row>
    <row r="23" spans="1:6" x14ac:dyDescent="0.3">
      <c r="A23" t="s">
        <v>73</v>
      </c>
      <c r="B23">
        <f t="shared" ref="B23:F32" si="1">B3-B43</f>
        <v>7373</v>
      </c>
      <c r="C23">
        <f t="shared" si="1"/>
        <v>5122</v>
      </c>
      <c r="D23">
        <f t="shared" si="1"/>
        <v>611</v>
      </c>
      <c r="E23">
        <f t="shared" si="1"/>
        <v>293</v>
      </c>
      <c r="F23">
        <f t="shared" si="1"/>
        <v>1347</v>
      </c>
    </row>
    <row r="24" spans="1:6" x14ac:dyDescent="0.3">
      <c r="A24" t="s">
        <v>129</v>
      </c>
      <c r="B24">
        <f t="shared" si="1"/>
        <v>190</v>
      </c>
      <c r="C24">
        <f t="shared" si="1"/>
        <v>152</v>
      </c>
      <c r="D24">
        <f t="shared" si="1"/>
        <v>29</v>
      </c>
      <c r="E24">
        <f t="shared" si="1"/>
        <v>2</v>
      </c>
      <c r="F24">
        <f t="shared" si="1"/>
        <v>7</v>
      </c>
    </row>
    <row r="25" spans="1:6" x14ac:dyDescent="0.3">
      <c r="A25" t="s">
        <v>130</v>
      </c>
      <c r="B25">
        <f t="shared" si="1"/>
        <v>7183</v>
      </c>
      <c r="C25">
        <f t="shared" si="1"/>
        <v>4970</v>
      </c>
      <c r="D25">
        <f t="shared" si="1"/>
        <v>582</v>
      </c>
      <c r="E25">
        <f t="shared" si="1"/>
        <v>291</v>
      </c>
      <c r="F25">
        <f t="shared" si="1"/>
        <v>1340</v>
      </c>
    </row>
    <row r="26" spans="1:6" x14ac:dyDescent="0.3">
      <c r="A26" t="s">
        <v>133</v>
      </c>
      <c r="B26">
        <f t="shared" si="1"/>
        <v>5755</v>
      </c>
      <c r="C26">
        <f t="shared" si="1"/>
        <v>3765</v>
      </c>
      <c r="D26">
        <f t="shared" si="1"/>
        <v>467</v>
      </c>
      <c r="E26">
        <f t="shared" si="1"/>
        <v>280</v>
      </c>
      <c r="F26">
        <f t="shared" si="1"/>
        <v>1243</v>
      </c>
    </row>
    <row r="27" spans="1:6" x14ac:dyDescent="0.3">
      <c r="A27" t="s">
        <v>132</v>
      </c>
      <c r="B27">
        <f t="shared" si="1"/>
        <v>1</v>
      </c>
      <c r="C27">
        <f t="shared" si="1"/>
        <v>1</v>
      </c>
      <c r="D27">
        <f t="shared" si="1"/>
        <v>0</v>
      </c>
      <c r="E27">
        <f t="shared" si="1"/>
        <v>0</v>
      </c>
      <c r="F27">
        <f t="shared" si="1"/>
        <v>0</v>
      </c>
    </row>
    <row r="28" spans="1:6" x14ac:dyDescent="0.3">
      <c r="A28" t="s">
        <v>131</v>
      </c>
      <c r="B28">
        <f t="shared" si="1"/>
        <v>6</v>
      </c>
      <c r="C28">
        <f t="shared" si="1"/>
        <v>6</v>
      </c>
      <c r="D28">
        <f t="shared" si="1"/>
        <v>0</v>
      </c>
      <c r="E28">
        <f t="shared" si="1"/>
        <v>0</v>
      </c>
      <c r="F28">
        <f t="shared" si="1"/>
        <v>0</v>
      </c>
    </row>
    <row r="29" spans="1:6" x14ac:dyDescent="0.3">
      <c r="A29" t="s">
        <v>134</v>
      </c>
      <c r="B29">
        <f t="shared" si="1"/>
        <v>37</v>
      </c>
      <c r="C29">
        <f t="shared" si="1"/>
        <v>28</v>
      </c>
      <c r="D29">
        <f t="shared" si="1"/>
        <v>0</v>
      </c>
      <c r="E29">
        <f t="shared" si="1"/>
        <v>0</v>
      </c>
      <c r="F29">
        <f t="shared" si="1"/>
        <v>9</v>
      </c>
    </row>
    <row r="30" spans="1:6" x14ac:dyDescent="0.3">
      <c r="A30" t="s">
        <v>561</v>
      </c>
      <c r="B30">
        <f t="shared" si="1"/>
        <v>20</v>
      </c>
      <c r="C30">
        <f t="shared" si="1"/>
        <v>20</v>
      </c>
      <c r="D30">
        <f t="shared" si="1"/>
        <v>0</v>
      </c>
      <c r="E30">
        <f t="shared" si="1"/>
        <v>0</v>
      </c>
      <c r="F30">
        <f t="shared" si="1"/>
        <v>0</v>
      </c>
    </row>
    <row r="31" spans="1:6" x14ac:dyDescent="0.3">
      <c r="A31" t="s">
        <v>135</v>
      </c>
      <c r="B31">
        <f t="shared" si="1"/>
        <v>35</v>
      </c>
      <c r="C31">
        <f t="shared" si="1"/>
        <v>34</v>
      </c>
      <c r="D31">
        <f t="shared" si="1"/>
        <v>0</v>
      </c>
      <c r="E31">
        <f t="shared" si="1"/>
        <v>0</v>
      </c>
      <c r="F31">
        <f t="shared" si="1"/>
        <v>1</v>
      </c>
    </row>
    <row r="32" spans="1:6" x14ac:dyDescent="0.3">
      <c r="A32" t="s">
        <v>136</v>
      </c>
      <c r="B32">
        <f t="shared" si="1"/>
        <v>15</v>
      </c>
      <c r="C32">
        <f t="shared" si="1"/>
        <v>15</v>
      </c>
      <c r="D32">
        <f t="shared" si="1"/>
        <v>0</v>
      </c>
      <c r="E32">
        <f t="shared" si="1"/>
        <v>0</v>
      </c>
      <c r="F32">
        <f t="shared" si="1"/>
        <v>0</v>
      </c>
    </row>
    <row r="33" spans="1:6" x14ac:dyDescent="0.3">
      <c r="A33" t="s">
        <v>137</v>
      </c>
      <c r="B33">
        <f t="shared" ref="B33:F41" si="2">B13-B53</f>
        <v>23</v>
      </c>
      <c r="C33">
        <f t="shared" si="2"/>
        <v>14</v>
      </c>
      <c r="D33">
        <f t="shared" si="2"/>
        <v>0</v>
      </c>
      <c r="E33">
        <f t="shared" si="2"/>
        <v>0</v>
      </c>
      <c r="F33">
        <f t="shared" si="2"/>
        <v>9</v>
      </c>
    </row>
    <row r="34" spans="1:6" x14ac:dyDescent="0.3">
      <c r="A34" t="s">
        <v>138</v>
      </c>
      <c r="B34">
        <f t="shared" si="2"/>
        <v>56</v>
      </c>
      <c r="C34">
        <f t="shared" si="2"/>
        <v>16</v>
      </c>
      <c r="D34">
        <f t="shared" si="2"/>
        <v>1</v>
      </c>
      <c r="E34">
        <f t="shared" si="2"/>
        <v>0</v>
      </c>
      <c r="F34">
        <f t="shared" si="2"/>
        <v>39</v>
      </c>
    </row>
    <row r="35" spans="1:6" x14ac:dyDescent="0.3">
      <c r="A35" t="s">
        <v>139</v>
      </c>
      <c r="B35">
        <f t="shared" si="2"/>
        <v>1205</v>
      </c>
      <c r="C35">
        <f t="shared" si="2"/>
        <v>1044</v>
      </c>
      <c r="D35">
        <f t="shared" si="2"/>
        <v>113</v>
      </c>
      <c r="E35">
        <f t="shared" si="2"/>
        <v>9</v>
      </c>
      <c r="F35">
        <f t="shared" si="2"/>
        <v>39</v>
      </c>
    </row>
    <row r="36" spans="1:6" x14ac:dyDescent="0.3">
      <c r="A36" t="s">
        <v>140</v>
      </c>
      <c r="B36">
        <f t="shared" si="2"/>
        <v>215</v>
      </c>
      <c r="C36">
        <f t="shared" si="2"/>
        <v>175</v>
      </c>
      <c r="D36">
        <f t="shared" si="2"/>
        <v>36</v>
      </c>
      <c r="E36">
        <f t="shared" si="2"/>
        <v>0</v>
      </c>
      <c r="F36">
        <f t="shared" si="2"/>
        <v>4</v>
      </c>
    </row>
    <row r="37" spans="1:6" x14ac:dyDescent="0.3">
      <c r="A37" t="s">
        <v>141</v>
      </c>
      <c r="B37">
        <f t="shared" si="2"/>
        <v>60</v>
      </c>
      <c r="C37">
        <f t="shared" si="2"/>
        <v>51</v>
      </c>
      <c r="D37">
        <f t="shared" si="2"/>
        <v>3</v>
      </c>
      <c r="E37">
        <f t="shared" si="2"/>
        <v>3</v>
      </c>
      <c r="F37">
        <f t="shared" si="2"/>
        <v>3</v>
      </c>
    </row>
    <row r="38" spans="1:6" x14ac:dyDescent="0.3">
      <c r="A38" t="s">
        <v>142</v>
      </c>
      <c r="B38">
        <f t="shared" si="2"/>
        <v>48</v>
      </c>
      <c r="C38">
        <f t="shared" si="2"/>
        <v>48</v>
      </c>
      <c r="D38">
        <f t="shared" si="2"/>
        <v>0</v>
      </c>
      <c r="E38">
        <f t="shared" si="2"/>
        <v>0</v>
      </c>
      <c r="F38">
        <f t="shared" si="2"/>
        <v>0</v>
      </c>
    </row>
    <row r="39" spans="1:6" x14ac:dyDescent="0.3">
      <c r="A39" t="s">
        <v>143</v>
      </c>
      <c r="B39">
        <f t="shared" si="2"/>
        <v>863</v>
      </c>
      <c r="C39">
        <f t="shared" si="2"/>
        <v>752</v>
      </c>
      <c r="D39">
        <f t="shared" si="2"/>
        <v>74</v>
      </c>
      <c r="E39">
        <f t="shared" si="2"/>
        <v>6</v>
      </c>
      <c r="F39">
        <f t="shared" si="2"/>
        <v>31</v>
      </c>
    </row>
    <row r="40" spans="1:6" x14ac:dyDescent="0.3">
      <c r="A40" t="s">
        <v>144</v>
      </c>
      <c r="B40">
        <f t="shared" si="2"/>
        <v>19</v>
      </c>
      <c r="C40">
        <f t="shared" si="2"/>
        <v>18</v>
      </c>
      <c r="D40">
        <f t="shared" si="2"/>
        <v>0</v>
      </c>
      <c r="E40">
        <f t="shared" si="2"/>
        <v>0</v>
      </c>
      <c r="F40">
        <f t="shared" si="2"/>
        <v>1</v>
      </c>
    </row>
    <row r="41" spans="1:6" x14ac:dyDescent="0.3">
      <c r="A41" t="s">
        <v>145</v>
      </c>
      <c r="B41">
        <f t="shared" si="2"/>
        <v>30</v>
      </c>
      <c r="C41">
        <f t="shared" si="2"/>
        <v>27</v>
      </c>
      <c r="D41">
        <f t="shared" si="2"/>
        <v>1</v>
      </c>
      <c r="E41">
        <f t="shared" si="2"/>
        <v>2</v>
      </c>
      <c r="F41">
        <f t="shared" si="2"/>
        <v>0</v>
      </c>
    </row>
    <row r="43" spans="1:6" x14ac:dyDescent="0.3">
      <c r="A43" t="s">
        <v>146</v>
      </c>
      <c r="B43">
        <f>B44+B45</f>
        <v>6236</v>
      </c>
      <c r="C43">
        <f>C44+C45</f>
        <v>4333</v>
      </c>
      <c r="D43">
        <f>D44+D45</f>
        <v>485</v>
      </c>
      <c r="E43">
        <f>E44+E45</f>
        <v>264</v>
      </c>
      <c r="F43">
        <f>B43-C43-D43-E43</f>
        <v>1154</v>
      </c>
    </row>
    <row r="44" spans="1:6" x14ac:dyDescent="0.3">
      <c r="A44" t="s">
        <v>129</v>
      </c>
      <c r="B44">
        <v>224</v>
      </c>
      <c r="C44">
        <v>196</v>
      </c>
      <c r="D44">
        <v>19</v>
      </c>
      <c r="E44">
        <v>2</v>
      </c>
      <c r="F44">
        <f t="shared" ref="F44:F61" si="3">B44-C44-D44-E44</f>
        <v>7</v>
      </c>
    </row>
    <row r="45" spans="1:6" x14ac:dyDescent="0.3">
      <c r="A45" t="s">
        <v>130</v>
      </c>
      <c r="B45">
        <f>SUM(B46:B55)+B61</f>
        <v>6012</v>
      </c>
      <c r="C45">
        <f>SUM(C46:C55)+C61</f>
        <v>4137</v>
      </c>
      <c r="D45">
        <f>SUM(D46:D55)+D61</f>
        <v>466</v>
      </c>
      <c r="E45">
        <f>SUM(E46:E55)+E61</f>
        <v>262</v>
      </c>
      <c r="F45">
        <f t="shared" si="3"/>
        <v>1147</v>
      </c>
    </row>
    <row r="46" spans="1:6" x14ac:dyDescent="0.3">
      <c r="A46" t="s">
        <v>133</v>
      </c>
      <c r="B46">
        <v>5431</v>
      </c>
      <c r="C46">
        <v>3629</v>
      </c>
      <c r="D46">
        <v>432</v>
      </c>
      <c r="E46">
        <v>257</v>
      </c>
      <c r="F46">
        <f t="shared" si="3"/>
        <v>1113</v>
      </c>
    </row>
    <row r="47" spans="1:6" x14ac:dyDescent="0.3">
      <c r="A47" t="s">
        <v>132</v>
      </c>
      <c r="B47">
        <v>0</v>
      </c>
      <c r="C47">
        <v>0</v>
      </c>
      <c r="D47">
        <v>0</v>
      </c>
      <c r="E47">
        <v>0</v>
      </c>
      <c r="F47">
        <f t="shared" si="3"/>
        <v>0</v>
      </c>
    </row>
    <row r="48" spans="1:6" x14ac:dyDescent="0.3">
      <c r="A48" t="s">
        <v>131</v>
      </c>
      <c r="B48">
        <v>3</v>
      </c>
      <c r="C48">
        <v>2</v>
      </c>
      <c r="D48">
        <v>0</v>
      </c>
      <c r="E48">
        <v>0</v>
      </c>
      <c r="F48">
        <f t="shared" si="3"/>
        <v>1</v>
      </c>
    </row>
    <row r="49" spans="1:6" x14ac:dyDescent="0.3">
      <c r="A49" t="s">
        <v>134</v>
      </c>
      <c r="B49">
        <v>5</v>
      </c>
      <c r="C49">
        <v>5</v>
      </c>
      <c r="D49">
        <v>0</v>
      </c>
      <c r="E49">
        <v>0</v>
      </c>
      <c r="F49">
        <f t="shared" si="3"/>
        <v>0</v>
      </c>
    </row>
    <row r="50" spans="1:6" x14ac:dyDescent="0.3">
      <c r="A50" t="s">
        <v>561</v>
      </c>
      <c r="B50">
        <v>8</v>
      </c>
      <c r="C50">
        <v>7</v>
      </c>
      <c r="D50">
        <v>0</v>
      </c>
      <c r="E50">
        <v>1</v>
      </c>
      <c r="F50">
        <f t="shared" si="3"/>
        <v>0</v>
      </c>
    </row>
    <row r="51" spans="1:6" x14ac:dyDescent="0.3">
      <c r="A51" t="s">
        <v>135</v>
      </c>
      <c r="B51">
        <v>10</v>
      </c>
      <c r="C51">
        <v>10</v>
      </c>
      <c r="D51">
        <v>0</v>
      </c>
      <c r="E51">
        <v>0</v>
      </c>
      <c r="F51">
        <f t="shared" si="3"/>
        <v>0</v>
      </c>
    </row>
    <row r="52" spans="1:6" x14ac:dyDescent="0.3">
      <c r="A52" t="s">
        <v>136</v>
      </c>
      <c r="B52">
        <v>16</v>
      </c>
      <c r="C52">
        <v>16</v>
      </c>
      <c r="D52">
        <v>0</v>
      </c>
      <c r="E52">
        <v>0</v>
      </c>
      <c r="F52">
        <f t="shared" si="3"/>
        <v>0</v>
      </c>
    </row>
    <row r="53" spans="1:6" x14ac:dyDescent="0.3">
      <c r="A53" t="s">
        <v>137</v>
      </c>
      <c r="B53">
        <v>16</v>
      </c>
      <c r="C53">
        <v>11</v>
      </c>
      <c r="D53">
        <v>0</v>
      </c>
      <c r="E53">
        <v>0</v>
      </c>
      <c r="F53">
        <f t="shared" si="3"/>
        <v>5</v>
      </c>
    </row>
    <row r="54" spans="1:6" x14ac:dyDescent="0.3">
      <c r="A54" t="s">
        <v>138</v>
      </c>
      <c r="B54">
        <v>26</v>
      </c>
      <c r="C54">
        <v>7</v>
      </c>
      <c r="D54">
        <v>0</v>
      </c>
      <c r="E54">
        <v>0</v>
      </c>
      <c r="F54">
        <f t="shared" si="3"/>
        <v>19</v>
      </c>
    </row>
    <row r="55" spans="1:6" x14ac:dyDescent="0.3">
      <c r="A55" t="s">
        <v>139</v>
      </c>
      <c r="B55">
        <v>483</v>
      </c>
      <c r="C55">
        <v>438</v>
      </c>
      <c r="D55">
        <v>33</v>
      </c>
      <c r="E55">
        <v>4</v>
      </c>
      <c r="F55">
        <f t="shared" si="3"/>
        <v>8</v>
      </c>
    </row>
    <row r="56" spans="1:6" x14ac:dyDescent="0.3">
      <c r="A56" t="s">
        <v>140</v>
      </c>
      <c r="B56">
        <v>23</v>
      </c>
      <c r="C56">
        <v>19</v>
      </c>
      <c r="D56">
        <v>4</v>
      </c>
      <c r="E56">
        <v>0</v>
      </c>
      <c r="F56">
        <f t="shared" si="3"/>
        <v>0</v>
      </c>
    </row>
    <row r="57" spans="1:6" x14ac:dyDescent="0.3">
      <c r="A57" t="s">
        <v>141</v>
      </c>
      <c r="B57">
        <v>29</v>
      </c>
      <c r="C57">
        <v>24</v>
      </c>
      <c r="D57">
        <v>3</v>
      </c>
      <c r="E57">
        <v>1</v>
      </c>
      <c r="F57">
        <f t="shared" si="3"/>
        <v>1</v>
      </c>
    </row>
    <row r="58" spans="1:6" x14ac:dyDescent="0.3">
      <c r="A58" t="s">
        <v>142</v>
      </c>
      <c r="B58">
        <v>12</v>
      </c>
      <c r="C58">
        <v>12</v>
      </c>
      <c r="D58">
        <v>0</v>
      </c>
      <c r="E58">
        <v>0</v>
      </c>
      <c r="F58">
        <f t="shared" si="3"/>
        <v>0</v>
      </c>
    </row>
    <row r="59" spans="1:6" x14ac:dyDescent="0.3">
      <c r="A59" t="s">
        <v>143</v>
      </c>
      <c r="B59">
        <v>412</v>
      </c>
      <c r="C59">
        <v>377</v>
      </c>
      <c r="D59">
        <v>26</v>
      </c>
      <c r="E59">
        <v>3</v>
      </c>
      <c r="F59">
        <f t="shared" si="3"/>
        <v>6</v>
      </c>
    </row>
    <row r="60" spans="1:6" x14ac:dyDescent="0.3">
      <c r="A60" t="s">
        <v>144</v>
      </c>
      <c r="B60">
        <v>7</v>
      </c>
      <c r="C60">
        <v>6</v>
      </c>
      <c r="D60">
        <v>0</v>
      </c>
      <c r="E60">
        <v>0</v>
      </c>
      <c r="F60">
        <f t="shared" si="3"/>
        <v>1</v>
      </c>
    </row>
    <row r="61" spans="1:6" x14ac:dyDescent="0.3">
      <c r="A61" t="s">
        <v>145</v>
      </c>
      <c r="B61">
        <v>14</v>
      </c>
      <c r="C61">
        <v>12</v>
      </c>
      <c r="D61">
        <v>1</v>
      </c>
      <c r="E61">
        <v>0</v>
      </c>
      <c r="F61">
        <f t="shared" si="3"/>
        <v>1</v>
      </c>
    </row>
    <row r="62" spans="1:6" x14ac:dyDescent="0.3">
      <c r="A62" s="2" t="s">
        <v>571</v>
      </c>
      <c r="B62" s="2"/>
      <c r="C62" s="2"/>
      <c r="D62" s="2"/>
      <c r="E62" s="2"/>
      <c r="F62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E96A7-FF64-4436-B993-50C7403D421E}">
  <dimension ref="A1:F56"/>
  <sheetViews>
    <sheetView topLeftCell="A55" workbookViewId="0">
      <selection activeCell="A56" sqref="A56"/>
    </sheetView>
  </sheetViews>
  <sheetFormatPr defaultRowHeight="14.4" x14ac:dyDescent="0.3"/>
  <cols>
    <col min="1" max="1" width="30.44140625" customWidth="1"/>
  </cols>
  <sheetData>
    <row r="1" spans="1:6" x14ac:dyDescent="0.3">
      <c r="A1" t="s">
        <v>542</v>
      </c>
    </row>
    <row r="2" spans="1:6" x14ac:dyDescent="0.3">
      <c r="A2" s="3" t="s">
        <v>512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147</v>
      </c>
      <c r="B3">
        <f>B4+B6</f>
        <v>13609</v>
      </c>
      <c r="C3">
        <f>C4+C6</f>
        <v>9455</v>
      </c>
      <c r="D3">
        <f>D4+D6</f>
        <v>1096</v>
      </c>
      <c r="E3">
        <f>E4+E6</f>
        <v>557</v>
      </c>
      <c r="F3">
        <f>B3-C3-D3-E3</f>
        <v>2501</v>
      </c>
    </row>
    <row r="4" spans="1:6" x14ac:dyDescent="0.3">
      <c r="A4" t="s">
        <v>129</v>
      </c>
      <c r="B4">
        <v>414</v>
      </c>
      <c r="C4">
        <v>348</v>
      </c>
      <c r="D4">
        <v>48</v>
      </c>
      <c r="E4">
        <v>4</v>
      </c>
      <c r="F4">
        <f>B4-C4-D4-E4</f>
        <v>14</v>
      </c>
    </row>
    <row r="5" spans="1:6" x14ac:dyDescent="0.3">
      <c r="A5" t="s">
        <v>148</v>
      </c>
      <c r="B5" s="6">
        <f>B4*100/B3</f>
        <v>3.0421044896759497</v>
      </c>
      <c r="C5" s="6">
        <f>C4*100/C3</f>
        <v>3.6805922792173451</v>
      </c>
      <c r="D5" s="6">
        <f>D4*100/D3</f>
        <v>4.3795620437956204</v>
      </c>
      <c r="E5" s="6">
        <f>E4*100/E3</f>
        <v>0.71813285457809695</v>
      </c>
      <c r="F5" s="6">
        <f>F4*100/F3</f>
        <v>0.55977608956417435</v>
      </c>
    </row>
    <row r="6" spans="1:6" x14ac:dyDescent="0.3">
      <c r="A6" t="s">
        <v>149</v>
      </c>
      <c r="B6">
        <f>SUM(B7:B10)</f>
        <v>13195</v>
      </c>
      <c r="C6">
        <f>SUM(C7:C10)</f>
        <v>9107</v>
      </c>
      <c r="D6">
        <f>SUM(D7:D10)</f>
        <v>1048</v>
      </c>
      <c r="E6">
        <f>SUM(E7:E10)</f>
        <v>553</v>
      </c>
      <c r="F6">
        <f t="shared" ref="F6:F10" si="0">B6-C6-D6-E6</f>
        <v>2487</v>
      </c>
    </row>
    <row r="7" spans="1:6" x14ac:dyDescent="0.3">
      <c r="A7" t="s">
        <v>150</v>
      </c>
      <c r="B7">
        <v>12375</v>
      </c>
      <c r="C7">
        <v>8393</v>
      </c>
      <c r="D7">
        <v>997</v>
      </c>
      <c r="E7">
        <v>541</v>
      </c>
      <c r="F7">
        <f t="shared" si="0"/>
        <v>2444</v>
      </c>
    </row>
    <row r="8" spans="1:6" x14ac:dyDescent="0.3">
      <c r="A8" t="s">
        <v>151</v>
      </c>
      <c r="B8">
        <v>491</v>
      </c>
      <c r="C8">
        <v>434</v>
      </c>
      <c r="D8">
        <v>32</v>
      </c>
      <c r="E8">
        <v>11</v>
      </c>
      <c r="F8">
        <f t="shared" si="0"/>
        <v>14</v>
      </c>
    </row>
    <row r="9" spans="1:6" x14ac:dyDescent="0.3">
      <c r="A9" t="s">
        <v>152</v>
      </c>
      <c r="B9">
        <v>247</v>
      </c>
      <c r="C9">
        <v>223</v>
      </c>
      <c r="D9">
        <v>15</v>
      </c>
      <c r="E9">
        <v>1</v>
      </c>
      <c r="F9">
        <f t="shared" si="0"/>
        <v>8</v>
      </c>
    </row>
    <row r="10" spans="1:6" x14ac:dyDescent="0.3">
      <c r="A10" t="s">
        <v>153</v>
      </c>
      <c r="B10">
        <v>82</v>
      </c>
      <c r="C10">
        <v>57</v>
      </c>
      <c r="D10">
        <v>4</v>
      </c>
      <c r="E10">
        <v>0</v>
      </c>
      <c r="F10">
        <f t="shared" si="0"/>
        <v>21</v>
      </c>
    </row>
    <row r="12" spans="1:6" x14ac:dyDescent="0.3">
      <c r="A12" t="s">
        <v>154</v>
      </c>
      <c r="B12">
        <f t="shared" ref="B12:F13" si="1">B3-B21</f>
        <v>7373</v>
      </c>
      <c r="C12">
        <f t="shared" si="1"/>
        <v>5122</v>
      </c>
      <c r="D12">
        <f t="shared" si="1"/>
        <v>611</v>
      </c>
      <c r="E12">
        <f t="shared" si="1"/>
        <v>293</v>
      </c>
      <c r="F12">
        <f t="shared" si="1"/>
        <v>1347</v>
      </c>
    </row>
    <row r="13" spans="1:6" x14ac:dyDescent="0.3">
      <c r="A13" t="s">
        <v>129</v>
      </c>
      <c r="B13">
        <f t="shared" si="1"/>
        <v>190</v>
      </c>
      <c r="C13">
        <f t="shared" si="1"/>
        <v>152</v>
      </c>
      <c r="D13">
        <f t="shared" si="1"/>
        <v>29</v>
      </c>
      <c r="E13">
        <f t="shared" si="1"/>
        <v>2</v>
      </c>
      <c r="F13">
        <f t="shared" si="1"/>
        <v>7</v>
      </c>
    </row>
    <row r="14" spans="1:6" x14ac:dyDescent="0.3">
      <c r="A14" t="s">
        <v>148</v>
      </c>
      <c r="B14" s="6">
        <f>B13*100/B12</f>
        <v>2.5769700257697004</v>
      </c>
      <c r="C14" s="6">
        <f>C13*100/C12</f>
        <v>2.9675907848496683</v>
      </c>
      <c r="D14" s="6">
        <f>D13*100/D12</f>
        <v>4.7463175122749588</v>
      </c>
      <c r="E14" s="6">
        <f>E13*100/E12</f>
        <v>0.68259385665529015</v>
      </c>
      <c r="F14" s="6">
        <f>F13*100/F12</f>
        <v>0.5196733481811433</v>
      </c>
    </row>
    <row r="15" spans="1:6" x14ac:dyDescent="0.3">
      <c r="A15" t="s">
        <v>149</v>
      </c>
      <c r="B15">
        <f t="shared" ref="B15:F19" si="2">B6-B24</f>
        <v>7183</v>
      </c>
      <c r="C15">
        <f t="shared" si="2"/>
        <v>4970</v>
      </c>
      <c r="D15">
        <f t="shared" si="2"/>
        <v>582</v>
      </c>
      <c r="E15">
        <f t="shared" si="2"/>
        <v>291</v>
      </c>
      <c r="F15">
        <f t="shared" si="2"/>
        <v>1340</v>
      </c>
    </row>
    <row r="16" spans="1:6" x14ac:dyDescent="0.3">
      <c r="A16" t="s">
        <v>150</v>
      </c>
      <c r="B16">
        <f t="shared" si="2"/>
        <v>6744</v>
      </c>
      <c r="C16">
        <f t="shared" si="2"/>
        <v>4580</v>
      </c>
      <c r="D16">
        <f t="shared" si="2"/>
        <v>559</v>
      </c>
      <c r="E16">
        <f t="shared" si="2"/>
        <v>283</v>
      </c>
      <c r="F16">
        <f t="shared" si="2"/>
        <v>1322</v>
      </c>
    </row>
    <row r="17" spans="1:6" x14ac:dyDescent="0.3">
      <c r="A17" t="s">
        <v>151</v>
      </c>
      <c r="B17">
        <f t="shared" si="2"/>
        <v>288</v>
      </c>
      <c r="C17">
        <f t="shared" si="2"/>
        <v>259</v>
      </c>
      <c r="D17">
        <f t="shared" si="2"/>
        <v>14</v>
      </c>
      <c r="E17">
        <f t="shared" si="2"/>
        <v>7</v>
      </c>
      <c r="F17">
        <f t="shared" si="2"/>
        <v>8</v>
      </c>
    </row>
    <row r="18" spans="1:6" x14ac:dyDescent="0.3">
      <c r="A18" t="s">
        <v>152</v>
      </c>
      <c r="B18">
        <f t="shared" si="2"/>
        <v>108</v>
      </c>
      <c r="C18">
        <f t="shared" si="2"/>
        <v>99</v>
      </c>
      <c r="D18">
        <f t="shared" si="2"/>
        <v>6</v>
      </c>
      <c r="E18">
        <f t="shared" si="2"/>
        <v>1</v>
      </c>
      <c r="F18">
        <f t="shared" si="2"/>
        <v>2</v>
      </c>
    </row>
    <row r="19" spans="1:6" x14ac:dyDescent="0.3">
      <c r="A19" t="s">
        <v>153</v>
      </c>
      <c r="B19">
        <f t="shared" si="2"/>
        <v>43</v>
      </c>
      <c r="C19">
        <f t="shared" si="2"/>
        <v>32</v>
      </c>
      <c r="D19">
        <f t="shared" si="2"/>
        <v>3</v>
      </c>
      <c r="E19">
        <f t="shared" si="2"/>
        <v>0</v>
      </c>
      <c r="F19">
        <f t="shared" si="2"/>
        <v>8</v>
      </c>
    </row>
    <row r="21" spans="1:6" x14ac:dyDescent="0.3">
      <c r="A21" t="s">
        <v>155</v>
      </c>
      <c r="B21">
        <f>B22+B24</f>
        <v>6236</v>
      </c>
      <c r="C21">
        <f>C22+C24</f>
        <v>4333</v>
      </c>
      <c r="D21">
        <f>D22+D24</f>
        <v>485</v>
      </c>
      <c r="E21">
        <f>E22+E24</f>
        <v>264</v>
      </c>
      <c r="F21">
        <f>B21-C21-D21-E21</f>
        <v>1154</v>
      </c>
    </row>
    <row r="22" spans="1:6" x14ac:dyDescent="0.3">
      <c r="A22" t="s">
        <v>129</v>
      </c>
      <c r="B22">
        <v>224</v>
      </c>
      <c r="C22">
        <v>196</v>
      </c>
      <c r="D22">
        <v>19</v>
      </c>
      <c r="E22">
        <v>2</v>
      </c>
      <c r="F22">
        <f>B22-C22-D22-E22</f>
        <v>7</v>
      </c>
    </row>
    <row r="23" spans="1:6" x14ac:dyDescent="0.3">
      <c r="A23" t="s">
        <v>148</v>
      </c>
      <c r="B23" s="6">
        <f>B22*100/B21</f>
        <v>3.5920461834509303</v>
      </c>
      <c r="C23" s="6">
        <f>C22*100/C21</f>
        <v>4.5234248788368339</v>
      </c>
      <c r="D23" s="6">
        <f>D22*100/D21</f>
        <v>3.9175257731958761</v>
      </c>
      <c r="E23" s="6">
        <f>E22*100/E21</f>
        <v>0.75757575757575757</v>
      </c>
      <c r="F23" s="6">
        <f>F22*100/F21</f>
        <v>0.60658578856152512</v>
      </c>
    </row>
    <row r="24" spans="1:6" x14ac:dyDescent="0.3">
      <c r="A24" t="s">
        <v>149</v>
      </c>
      <c r="B24">
        <f>SUM(B25:B28)</f>
        <v>6012</v>
      </c>
      <c r="C24">
        <f>SUM(C25:C28)</f>
        <v>4137</v>
      </c>
      <c r="D24">
        <f>SUM(D25:D28)</f>
        <v>466</v>
      </c>
      <c r="E24">
        <f>SUM(E25:E28)</f>
        <v>262</v>
      </c>
      <c r="F24">
        <f t="shared" ref="F24:F28" si="3">B24-C24-D24-E24</f>
        <v>1147</v>
      </c>
    </row>
    <row r="25" spans="1:6" x14ac:dyDescent="0.3">
      <c r="A25" t="s">
        <v>150</v>
      </c>
      <c r="B25">
        <v>5631</v>
      </c>
      <c r="C25">
        <v>3813</v>
      </c>
      <c r="D25">
        <v>438</v>
      </c>
      <c r="E25">
        <v>258</v>
      </c>
      <c r="F25">
        <f t="shared" si="3"/>
        <v>1122</v>
      </c>
    </row>
    <row r="26" spans="1:6" x14ac:dyDescent="0.3">
      <c r="A26" t="s">
        <v>151</v>
      </c>
      <c r="B26">
        <v>203</v>
      </c>
      <c r="C26">
        <v>175</v>
      </c>
      <c r="D26">
        <v>18</v>
      </c>
      <c r="E26">
        <v>4</v>
      </c>
      <c r="F26">
        <f t="shared" si="3"/>
        <v>6</v>
      </c>
    </row>
    <row r="27" spans="1:6" x14ac:dyDescent="0.3">
      <c r="A27" t="s">
        <v>152</v>
      </c>
      <c r="B27">
        <v>139</v>
      </c>
      <c r="C27">
        <v>124</v>
      </c>
      <c r="D27">
        <v>9</v>
      </c>
      <c r="E27">
        <v>0</v>
      </c>
      <c r="F27">
        <f t="shared" si="3"/>
        <v>6</v>
      </c>
    </row>
    <row r="28" spans="1:6" x14ac:dyDescent="0.3">
      <c r="A28" t="s">
        <v>153</v>
      </c>
      <c r="B28">
        <v>39</v>
      </c>
      <c r="C28">
        <v>25</v>
      </c>
      <c r="D28">
        <v>1</v>
      </c>
      <c r="E28">
        <v>0</v>
      </c>
      <c r="F28">
        <f t="shared" si="3"/>
        <v>13</v>
      </c>
    </row>
    <row r="30" spans="1:6" x14ac:dyDescent="0.3">
      <c r="A30" t="s">
        <v>156</v>
      </c>
      <c r="B30">
        <f>B31+B33</f>
        <v>3988</v>
      </c>
      <c r="C30">
        <f>C31+C33</f>
        <v>2613</v>
      </c>
      <c r="D30">
        <f>D31+D33</f>
        <v>306</v>
      </c>
      <c r="E30">
        <f>E31+E33</f>
        <v>176</v>
      </c>
      <c r="F30">
        <f>B30-C30-D30-E30</f>
        <v>893</v>
      </c>
    </row>
    <row r="31" spans="1:6" x14ac:dyDescent="0.3">
      <c r="A31" t="s">
        <v>129</v>
      </c>
      <c r="B31">
        <v>71</v>
      </c>
      <c r="C31">
        <v>60</v>
      </c>
      <c r="D31">
        <v>9</v>
      </c>
      <c r="E31">
        <v>0</v>
      </c>
      <c r="F31">
        <f>B31-C31-D31-E31</f>
        <v>2</v>
      </c>
    </row>
    <row r="32" spans="1:6" x14ac:dyDescent="0.3">
      <c r="A32" t="s">
        <v>148</v>
      </c>
      <c r="B32" s="6">
        <f>B31*100/B30</f>
        <v>1.7803410230692076</v>
      </c>
      <c r="C32" s="6">
        <f>C31*100/C30</f>
        <v>2.2962112514351318</v>
      </c>
      <c r="D32" s="6">
        <f>D31*100/D30</f>
        <v>2.9411764705882355</v>
      </c>
      <c r="E32" s="6">
        <f>E31*100/E30</f>
        <v>0</v>
      </c>
      <c r="F32" s="6">
        <f>F31*100/F30</f>
        <v>0.22396416573348266</v>
      </c>
    </row>
    <row r="33" spans="1:6" x14ac:dyDescent="0.3">
      <c r="A33" t="s">
        <v>149</v>
      </c>
      <c r="B33">
        <f>SUM(B34:B37)</f>
        <v>3917</v>
      </c>
      <c r="C33">
        <f>SUM(C34:C37)</f>
        <v>2553</v>
      </c>
      <c r="D33">
        <f>SUM(D34:D37)</f>
        <v>297</v>
      </c>
      <c r="E33">
        <f>SUM(E34:E37)</f>
        <v>176</v>
      </c>
      <c r="F33">
        <f t="shared" ref="F33:F37" si="4">B33-C33-D33-E33</f>
        <v>891</v>
      </c>
    </row>
    <row r="34" spans="1:6" x14ac:dyDescent="0.3">
      <c r="A34" t="s">
        <v>150</v>
      </c>
      <c r="B34">
        <v>3778</v>
      </c>
      <c r="C34">
        <v>2438</v>
      </c>
      <c r="D34">
        <v>280</v>
      </c>
      <c r="E34">
        <v>175</v>
      </c>
      <c r="F34">
        <f t="shared" si="4"/>
        <v>885</v>
      </c>
    </row>
    <row r="35" spans="1:6" x14ac:dyDescent="0.3">
      <c r="A35" t="s">
        <v>151</v>
      </c>
      <c r="B35">
        <v>84</v>
      </c>
      <c r="C35">
        <v>71</v>
      </c>
      <c r="D35">
        <v>10</v>
      </c>
      <c r="E35">
        <v>1</v>
      </c>
      <c r="F35">
        <f t="shared" si="4"/>
        <v>2</v>
      </c>
    </row>
    <row r="36" spans="1:6" x14ac:dyDescent="0.3">
      <c r="A36" t="s">
        <v>152</v>
      </c>
      <c r="B36">
        <v>33</v>
      </c>
      <c r="C36">
        <v>27</v>
      </c>
      <c r="D36">
        <v>6</v>
      </c>
      <c r="E36">
        <v>0</v>
      </c>
      <c r="F36">
        <f t="shared" si="4"/>
        <v>0</v>
      </c>
    </row>
    <row r="37" spans="1:6" x14ac:dyDescent="0.3">
      <c r="A37" t="s">
        <v>153</v>
      </c>
      <c r="B37">
        <v>22</v>
      </c>
      <c r="C37">
        <v>17</v>
      </c>
      <c r="D37">
        <v>1</v>
      </c>
      <c r="E37">
        <v>0</v>
      </c>
      <c r="F37">
        <f t="shared" si="4"/>
        <v>4</v>
      </c>
    </row>
    <row r="39" spans="1:6" x14ac:dyDescent="0.3">
      <c r="A39" t="s">
        <v>154</v>
      </c>
      <c r="B39">
        <f t="shared" ref="B39:F40" si="5">B30-B48</f>
        <v>2089</v>
      </c>
      <c r="C39">
        <f t="shared" si="5"/>
        <v>1345</v>
      </c>
      <c r="D39">
        <f t="shared" si="5"/>
        <v>170</v>
      </c>
      <c r="E39">
        <f t="shared" si="5"/>
        <v>91</v>
      </c>
      <c r="F39">
        <f t="shared" si="5"/>
        <v>483</v>
      </c>
    </row>
    <row r="40" spans="1:6" x14ac:dyDescent="0.3">
      <c r="A40" t="s">
        <v>129</v>
      </c>
      <c r="B40">
        <f t="shared" si="5"/>
        <v>32</v>
      </c>
      <c r="C40">
        <f t="shared" si="5"/>
        <v>25</v>
      </c>
      <c r="D40">
        <f t="shared" si="5"/>
        <v>6</v>
      </c>
      <c r="E40">
        <f t="shared" si="5"/>
        <v>0</v>
      </c>
      <c r="F40">
        <f t="shared" si="5"/>
        <v>1</v>
      </c>
    </row>
    <row r="41" spans="1:6" x14ac:dyDescent="0.3">
      <c r="A41" t="s">
        <v>148</v>
      </c>
      <c r="B41" s="6">
        <f>B40*100/B39</f>
        <v>1.5318334131163236</v>
      </c>
      <c r="C41" s="6">
        <f>C40*100/C39</f>
        <v>1.8587360594795539</v>
      </c>
      <c r="D41" s="6">
        <f>D40*100/D39</f>
        <v>3.5294117647058822</v>
      </c>
      <c r="E41" s="6">
        <f>E40*100/E39</f>
        <v>0</v>
      </c>
      <c r="F41" s="6">
        <f>F40*100/F39</f>
        <v>0.20703933747412009</v>
      </c>
    </row>
    <row r="42" spans="1:6" x14ac:dyDescent="0.3">
      <c r="A42" t="s">
        <v>149</v>
      </c>
      <c r="B42">
        <f t="shared" ref="B42:F46" si="6">B33-B51</f>
        <v>2057</v>
      </c>
      <c r="C42">
        <f t="shared" si="6"/>
        <v>1320</v>
      </c>
      <c r="D42">
        <f t="shared" si="6"/>
        <v>164</v>
      </c>
      <c r="E42">
        <f t="shared" si="6"/>
        <v>91</v>
      </c>
      <c r="F42">
        <f t="shared" si="6"/>
        <v>482</v>
      </c>
    </row>
    <row r="43" spans="1:6" x14ac:dyDescent="0.3">
      <c r="A43" t="s">
        <v>150</v>
      </c>
      <c r="B43">
        <f t="shared" si="6"/>
        <v>1992</v>
      </c>
      <c r="C43">
        <f t="shared" si="6"/>
        <v>1266</v>
      </c>
      <c r="D43">
        <f t="shared" si="6"/>
        <v>156</v>
      </c>
      <c r="E43">
        <f t="shared" si="6"/>
        <v>90</v>
      </c>
      <c r="F43">
        <f t="shared" si="6"/>
        <v>480</v>
      </c>
    </row>
    <row r="44" spans="1:6" x14ac:dyDescent="0.3">
      <c r="A44" t="s">
        <v>151</v>
      </c>
      <c r="B44">
        <f t="shared" si="6"/>
        <v>40</v>
      </c>
      <c r="C44">
        <f t="shared" si="6"/>
        <v>33</v>
      </c>
      <c r="D44">
        <f t="shared" si="6"/>
        <v>5</v>
      </c>
      <c r="E44">
        <f t="shared" si="6"/>
        <v>1</v>
      </c>
      <c r="F44">
        <f t="shared" si="6"/>
        <v>1</v>
      </c>
    </row>
    <row r="45" spans="1:6" x14ac:dyDescent="0.3">
      <c r="A45" t="s">
        <v>152</v>
      </c>
      <c r="B45">
        <f t="shared" si="6"/>
        <v>14</v>
      </c>
      <c r="C45">
        <f t="shared" si="6"/>
        <v>12</v>
      </c>
      <c r="D45">
        <f t="shared" si="6"/>
        <v>2</v>
      </c>
      <c r="E45">
        <f t="shared" si="6"/>
        <v>0</v>
      </c>
      <c r="F45">
        <f t="shared" si="6"/>
        <v>0</v>
      </c>
    </row>
    <row r="46" spans="1:6" x14ac:dyDescent="0.3">
      <c r="A46" t="s">
        <v>153</v>
      </c>
      <c r="B46">
        <f t="shared" si="6"/>
        <v>11</v>
      </c>
      <c r="C46">
        <f t="shared" si="6"/>
        <v>9</v>
      </c>
      <c r="D46">
        <f t="shared" si="6"/>
        <v>1</v>
      </c>
      <c r="E46">
        <f t="shared" si="6"/>
        <v>0</v>
      </c>
      <c r="F46">
        <f t="shared" si="6"/>
        <v>1</v>
      </c>
    </row>
    <row r="48" spans="1:6" x14ac:dyDescent="0.3">
      <c r="A48" t="s">
        <v>155</v>
      </c>
      <c r="B48">
        <f>B49+B51</f>
        <v>1899</v>
      </c>
      <c r="C48">
        <f>C49+C51</f>
        <v>1268</v>
      </c>
      <c r="D48">
        <f>D49+D51</f>
        <v>136</v>
      </c>
      <c r="E48">
        <f>E49+E51</f>
        <v>85</v>
      </c>
      <c r="F48">
        <f>B48-C48-D48-E48</f>
        <v>410</v>
      </c>
    </row>
    <row r="49" spans="1:6" x14ac:dyDescent="0.3">
      <c r="A49" t="s">
        <v>129</v>
      </c>
      <c r="B49">
        <v>39</v>
      </c>
      <c r="C49">
        <v>35</v>
      </c>
      <c r="D49">
        <v>3</v>
      </c>
      <c r="E49">
        <v>0</v>
      </c>
      <c r="F49">
        <f>B49-C49-D49-E49</f>
        <v>1</v>
      </c>
    </row>
    <row r="50" spans="1:6" x14ac:dyDescent="0.3">
      <c r="A50" t="s">
        <v>148</v>
      </c>
      <c r="B50" s="6">
        <f>B49*100/B48</f>
        <v>2.0537124802527646</v>
      </c>
      <c r="C50" s="6">
        <f>C49*100/C48</f>
        <v>2.7602523659305995</v>
      </c>
      <c r="D50" s="6">
        <f>D49*100/D48</f>
        <v>2.2058823529411766</v>
      </c>
      <c r="E50" s="6">
        <f>E49*100/E48</f>
        <v>0</v>
      </c>
      <c r="F50" s="6">
        <f>F49*100/F48</f>
        <v>0.24390243902439024</v>
      </c>
    </row>
    <row r="51" spans="1:6" x14ac:dyDescent="0.3">
      <c r="A51" t="s">
        <v>149</v>
      </c>
      <c r="B51">
        <f>SUM(B52:B55)</f>
        <v>1860</v>
      </c>
      <c r="C51">
        <f>SUM(C52:C55)</f>
        <v>1233</v>
      </c>
      <c r="D51">
        <f>SUM(D52:D55)</f>
        <v>133</v>
      </c>
      <c r="E51">
        <v>85</v>
      </c>
      <c r="F51">
        <f t="shared" ref="F51:F55" si="7">B51-C51-D51-E51</f>
        <v>409</v>
      </c>
    </row>
    <row r="52" spans="1:6" x14ac:dyDescent="0.3">
      <c r="A52" t="s">
        <v>150</v>
      </c>
      <c r="B52">
        <v>1786</v>
      </c>
      <c r="C52">
        <v>1172</v>
      </c>
      <c r="D52">
        <v>124</v>
      </c>
      <c r="E52">
        <v>85</v>
      </c>
      <c r="F52">
        <f t="shared" si="7"/>
        <v>405</v>
      </c>
    </row>
    <row r="53" spans="1:6" x14ac:dyDescent="0.3">
      <c r="A53" t="s">
        <v>151</v>
      </c>
      <c r="B53">
        <v>44</v>
      </c>
      <c r="C53">
        <v>38</v>
      </c>
      <c r="D53">
        <v>5</v>
      </c>
      <c r="E53">
        <v>0</v>
      </c>
      <c r="F53">
        <f t="shared" si="7"/>
        <v>1</v>
      </c>
    </row>
    <row r="54" spans="1:6" x14ac:dyDescent="0.3">
      <c r="A54" t="s">
        <v>152</v>
      </c>
      <c r="B54">
        <v>19</v>
      </c>
      <c r="C54">
        <v>15</v>
      </c>
      <c r="D54">
        <v>4</v>
      </c>
      <c r="E54">
        <v>0</v>
      </c>
      <c r="F54">
        <f t="shared" si="7"/>
        <v>0</v>
      </c>
    </row>
    <row r="55" spans="1:6" x14ac:dyDescent="0.3">
      <c r="A55" t="s">
        <v>153</v>
      </c>
      <c r="B55">
        <v>11</v>
      </c>
      <c r="C55">
        <v>8</v>
      </c>
      <c r="D55">
        <v>0</v>
      </c>
      <c r="E55">
        <v>0</v>
      </c>
      <c r="F55">
        <f t="shared" si="7"/>
        <v>3</v>
      </c>
    </row>
    <row r="56" spans="1:6" x14ac:dyDescent="0.3">
      <c r="A56" s="2" t="s">
        <v>571</v>
      </c>
      <c r="B56" s="2"/>
      <c r="C56" s="2"/>
      <c r="D56" s="2"/>
      <c r="E56" s="2"/>
      <c r="F56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EBE25-0B28-4116-8D61-DD0B20D310FA}">
  <dimension ref="A1:F32"/>
  <sheetViews>
    <sheetView topLeftCell="A32" workbookViewId="0">
      <selection activeCell="A32" sqref="A32"/>
    </sheetView>
  </sheetViews>
  <sheetFormatPr defaultRowHeight="14.4" x14ac:dyDescent="0.3"/>
  <cols>
    <col min="1" max="1" width="35.88671875" customWidth="1"/>
  </cols>
  <sheetData>
    <row r="1" spans="1:6" x14ac:dyDescent="0.3">
      <c r="A1" t="s">
        <v>543</v>
      </c>
    </row>
    <row r="2" spans="1:6" x14ac:dyDescent="0.3">
      <c r="A2" s="3" t="s">
        <v>513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157</v>
      </c>
      <c r="B3">
        <f>B4+B6+B8+B10</f>
        <v>4119</v>
      </c>
      <c r="C3">
        <f>C4+C6+C8+C10</f>
        <v>2774</v>
      </c>
      <c r="D3">
        <f>D4+D6+D8+D10</f>
        <v>300</v>
      </c>
      <c r="E3">
        <f>E4+E6+E8+E10</f>
        <v>167</v>
      </c>
      <c r="F3">
        <f>B3-C3-D3-E3</f>
        <v>878</v>
      </c>
    </row>
    <row r="4" spans="1:6" x14ac:dyDescent="0.3">
      <c r="A4" t="s">
        <v>158</v>
      </c>
      <c r="B4">
        <v>97</v>
      </c>
      <c r="C4">
        <v>65</v>
      </c>
      <c r="D4">
        <v>7</v>
      </c>
      <c r="E4">
        <v>7</v>
      </c>
      <c r="F4">
        <f t="shared" ref="F4:F11" si="0">B4-C4-D4-E4</f>
        <v>18</v>
      </c>
    </row>
    <row r="5" spans="1:6" x14ac:dyDescent="0.3">
      <c r="A5" t="s">
        <v>159</v>
      </c>
      <c r="B5">
        <v>65</v>
      </c>
      <c r="C5">
        <v>38</v>
      </c>
      <c r="D5">
        <v>3</v>
      </c>
      <c r="E5">
        <v>6</v>
      </c>
      <c r="F5">
        <f t="shared" si="0"/>
        <v>18</v>
      </c>
    </row>
    <row r="6" spans="1:6" x14ac:dyDescent="0.3">
      <c r="A6" t="s">
        <v>160</v>
      </c>
      <c r="B6">
        <v>2365</v>
      </c>
      <c r="C6">
        <v>1538</v>
      </c>
      <c r="D6">
        <v>185</v>
      </c>
      <c r="E6">
        <v>97</v>
      </c>
      <c r="F6">
        <f t="shared" si="0"/>
        <v>545</v>
      </c>
    </row>
    <row r="7" spans="1:6" x14ac:dyDescent="0.3">
      <c r="A7" t="s">
        <v>159</v>
      </c>
      <c r="B7">
        <v>1974</v>
      </c>
      <c r="C7">
        <v>1187</v>
      </c>
      <c r="D7">
        <v>158</v>
      </c>
      <c r="E7">
        <v>95</v>
      </c>
      <c r="F7">
        <f t="shared" si="0"/>
        <v>534</v>
      </c>
    </row>
    <row r="8" spans="1:6" x14ac:dyDescent="0.3">
      <c r="A8" t="s">
        <v>161</v>
      </c>
      <c r="B8">
        <v>1275</v>
      </c>
      <c r="C8">
        <v>841</v>
      </c>
      <c r="D8">
        <v>94</v>
      </c>
      <c r="E8">
        <v>59</v>
      </c>
      <c r="F8">
        <f t="shared" si="0"/>
        <v>281</v>
      </c>
    </row>
    <row r="9" spans="1:6" x14ac:dyDescent="0.3">
      <c r="A9" t="s">
        <v>159</v>
      </c>
      <c r="B9">
        <v>976</v>
      </c>
      <c r="C9">
        <v>648</v>
      </c>
      <c r="D9">
        <v>88</v>
      </c>
      <c r="E9">
        <v>52</v>
      </c>
      <c r="F9">
        <f t="shared" si="0"/>
        <v>188</v>
      </c>
    </row>
    <row r="10" spans="1:6" x14ac:dyDescent="0.3">
      <c r="A10" t="s">
        <v>162</v>
      </c>
      <c r="B10">
        <v>382</v>
      </c>
      <c r="C10">
        <v>330</v>
      </c>
      <c r="D10">
        <v>14</v>
      </c>
      <c r="E10">
        <v>4</v>
      </c>
      <c r="F10">
        <f t="shared" si="0"/>
        <v>34</v>
      </c>
    </row>
    <row r="11" spans="1:6" x14ac:dyDescent="0.3">
      <c r="A11" t="s">
        <v>159</v>
      </c>
      <c r="B11">
        <v>312</v>
      </c>
      <c r="C11">
        <v>280</v>
      </c>
      <c r="D11">
        <v>13</v>
      </c>
      <c r="E11">
        <v>2</v>
      </c>
      <c r="F11">
        <f t="shared" si="0"/>
        <v>17</v>
      </c>
    </row>
    <row r="13" spans="1:6" x14ac:dyDescent="0.3">
      <c r="A13" t="s">
        <v>163</v>
      </c>
      <c r="B13">
        <f t="shared" ref="B13:F21" si="1">B3-B23</f>
        <v>2164</v>
      </c>
      <c r="C13">
        <f t="shared" si="1"/>
        <v>1455</v>
      </c>
      <c r="D13">
        <f t="shared" si="1"/>
        <v>150</v>
      </c>
      <c r="E13">
        <f t="shared" si="1"/>
        <v>82</v>
      </c>
      <c r="F13">
        <f t="shared" si="1"/>
        <v>477</v>
      </c>
    </row>
    <row r="14" spans="1:6" x14ac:dyDescent="0.3">
      <c r="A14" t="s">
        <v>158</v>
      </c>
      <c r="B14">
        <f t="shared" si="1"/>
        <v>47</v>
      </c>
      <c r="C14">
        <f t="shared" si="1"/>
        <v>29</v>
      </c>
      <c r="D14">
        <f t="shared" si="1"/>
        <v>3</v>
      </c>
      <c r="E14">
        <f t="shared" si="1"/>
        <v>2</v>
      </c>
      <c r="F14">
        <f t="shared" si="1"/>
        <v>13</v>
      </c>
    </row>
    <row r="15" spans="1:6" x14ac:dyDescent="0.3">
      <c r="A15" t="s">
        <v>159</v>
      </c>
      <c r="B15">
        <f t="shared" si="1"/>
        <v>30</v>
      </c>
      <c r="C15">
        <f t="shared" si="1"/>
        <v>13</v>
      </c>
      <c r="D15">
        <f t="shared" si="1"/>
        <v>3</v>
      </c>
      <c r="E15">
        <f t="shared" si="1"/>
        <v>1</v>
      </c>
      <c r="F15">
        <f t="shared" si="1"/>
        <v>13</v>
      </c>
    </row>
    <row r="16" spans="1:6" x14ac:dyDescent="0.3">
      <c r="A16" t="s">
        <v>160</v>
      </c>
      <c r="B16">
        <f t="shared" si="1"/>
        <v>1249</v>
      </c>
      <c r="C16">
        <f t="shared" si="1"/>
        <v>789</v>
      </c>
      <c r="D16">
        <f t="shared" si="1"/>
        <v>102</v>
      </c>
      <c r="E16">
        <f t="shared" si="1"/>
        <v>53</v>
      </c>
      <c r="F16">
        <f t="shared" si="1"/>
        <v>305</v>
      </c>
    </row>
    <row r="17" spans="1:6" x14ac:dyDescent="0.3">
      <c r="A17" t="s">
        <v>159</v>
      </c>
      <c r="B17">
        <f t="shared" si="1"/>
        <v>1064</v>
      </c>
      <c r="C17">
        <f t="shared" si="1"/>
        <v>627</v>
      </c>
      <c r="D17">
        <f t="shared" si="1"/>
        <v>88</v>
      </c>
      <c r="E17">
        <f t="shared" si="1"/>
        <v>52</v>
      </c>
      <c r="F17">
        <f t="shared" si="1"/>
        <v>297</v>
      </c>
    </row>
    <row r="18" spans="1:6" x14ac:dyDescent="0.3">
      <c r="A18" t="s">
        <v>161</v>
      </c>
      <c r="B18">
        <f t="shared" si="1"/>
        <v>637</v>
      </c>
      <c r="C18">
        <f t="shared" si="1"/>
        <v>427</v>
      </c>
      <c r="D18">
        <f t="shared" si="1"/>
        <v>41</v>
      </c>
      <c r="E18">
        <f t="shared" si="1"/>
        <v>26</v>
      </c>
      <c r="F18">
        <f t="shared" si="1"/>
        <v>143</v>
      </c>
    </row>
    <row r="19" spans="1:6" x14ac:dyDescent="0.3">
      <c r="A19" t="s">
        <v>159</v>
      </c>
      <c r="B19">
        <f t="shared" si="1"/>
        <v>489</v>
      </c>
      <c r="C19">
        <f t="shared" si="1"/>
        <v>331</v>
      </c>
      <c r="D19">
        <f t="shared" si="1"/>
        <v>39</v>
      </c>
      <c r="E19">
        <f t="shared" si="1"/>
        <v>22</v>
      </c>
      <c r="F19">
        <f t="shared" si="1"/>
        <v>97</v>
      </c>
    </row>
    <row r="20" spans="1:6" x14ac:dyDescent="0.3">
      <c r="A20" t="s">
        <v>162</v>
      </c>
      <c r="B20">
        <f t="shared" si="1"/>
        <v>231</v>
      </c>
      <c r="C20">
        <f t="shared" si="1"/>
        <v>210</v>
      </c>
      <c r="D20">
        <f t="shared" si="1"/>
        <v>4</v>
      </c>
      <c r="E20">
        <f t="shared" si="1"/>
        <v>1</v>
      </c>
      <c r="F20">
        <f t="shared" si="1"/>
        <v>16</v>
      </c>
    </row>
    <row r="21" spans="1:6" x14ac:dyDescent="0.3">
      <c r="A21" t="s">
        <v>159</v>
      </c>
      <c r="B21">
        <f t="shared" si="1"/>
        <v>194</v>
      </c>
      <c r="C21">
        <f t="shared" si="1"/>
        <v>181</v>
      </c>
      <c r="D21">
        <f t="shared" si="1"/>
        <v>4</v>
      </c>
      <c r="E21">
        <f t="shared" si="1"/>
        <v>0</v>
      </c>
      <c r="F21">
        <f t="shared" si="1"/>
        <v>9</v>
      </c>
    </row>
    <row r="23" spans="1:6" x14ac:dyDescent="0.3">
      <c r="A23" t="s">
        <v>164</v>
      </c>
      <c r="B23">
        <f>B24+B26+B28+B30</f>
        <v>1955</v>
      </c>
      <c r="C23">
        <f>C24+C26+C28+C30</f>
        <v>1319</v>
      </c>
      <c r="D23">
        <f>D24+D26+D28+D30</f>
        <v>150</v>
      </c>
      <c r="E23">
        <f>E24+E26+E28+E30</f>
        <v>85</v>
      </c>
      <c r="F23">
        <f>B23-C23-D23-E23</f>
        <v>401</v>
      </c>
    </row>
    <row r="24" spans="1:6" x14ac:dyDescent="0.3">
      <c r="A24" t="s">
        <v>158</v>
      </c>
      <c r="B24">
        <v>50</v>
      </c>
      <c r="C24">
        <v>36</v>
      </c>
      <c r="D24">
        <v>4</v>
      </c>
      <c r="E24">
        <v>5</v>
      </c>
      <c r="F24">
        <f t="shared" ref="F24:F31" si="2">B24-C24-D24-E24</f>
        <v>5</v>
      </c>
    </row>
    <row r="25" spans="1:6" x14ac:dyDescent="0.3">
      <c r="A25" t="s">
        <v>159</v>
      </c>
      <c r="B25">
        <v>35</v>
      </c>
      <c r="C25">
        <v>25</v>
      </c>
      <c r="D25">
        <v>0</v>
      </c>
      <c r="E25">
        <v>5</v>
      </c>
      <c r="F25">
        <f t="shared" si="2"/>
        <v>5</v>
      </c>
    </row>
    <row r="26" spans="1:6" x14ac:dyDescent="0.3">
      <c r="A26" t="s">
        <v>160</v>
      </c>
      <c r="B26">
        <v>1116</v>
      </c>
      <c r="C26">
        <v>749</v>
      </c>
      <c r="D26">
        <v>83</v>
      </c>
      <c r="E26">
        <v>44</v>
      </c>
      <c r="F26">
        <f t="shared" si="2"/>
        <v>240</v>
      </c>
    </row>
    <row r="27" spans="1:6" x14ac:dyDescent="0.3">
      <c r="A27" t="s">
        <v>159</v>
      </c>
      <c r="B27">
        <v>910</v>
      </c>
      <c r="C27">
        <v>560</v>
      </c>
      <c r="D27">
        <v>70</v>
      </c>
      <c r="E27">
        <v>43</v>
      </c>
      <c r="F27">
        <f t="shared" si="2"/>
        <v>237</v>
      </c>
    </row>
    <row r="28" spans="1:6" x14ac:dyDescent="0.3">
      <c r="A28" t="s">
        <v>161</v>
      </c>
      <c r="B28">
        <v>638</v>
      </c>
      <c r="C28">
        <v>414</v>
      </c>
      <c r="D28">
        <v>53</v>
      </c>
      <c r="E28">
        <v>33</v>
      </c>
      <c r="F28">
        <f t="shared" si="2"/>
        <v>138</v>
      </c>
    </row>
    <row r="29" spans="1:6" x14ac:dyDescent="0.3">
      <c r="A29" t="s">
        <v>159</v>
      </c>
      <c r="B29">
        <v>487</v>
      </c>
      <c r="C29">
        <v>317</v>
      </c>
      <c r="D29">
        <v>49</v>
      </c>
      <c r="E29">
        <v>30</v>
      </c>
      <c r="F29">
        <f t="shared" si="2"/>
        <v>91</v>
      </c>
    </row>
    <row r="30" spans="1:6" x14ac:dyDescent="0.3">
      <c r="A30" t="s">
        <v>162</v>
      </c>
      <c r="B30">
        <v>151</v>
      </c>
      <c r="C30">
        <v>120</v>
      </c>
      <c r="D30">
        <v>10</v>
      </c>
      <c r="E30">
        <v>3</v>
      </c>
      <c r="F30">
        <f t="shared" si="2"/>
        <v>18</v>
      </c>
    </row>
    <row r="31" spans="1:6" x14ac:dyDescent="0.3">
      <c r="A31" t="s">
        <v>159</v>
      </c>
      <c r="B31">
        <v>118</v>
      </c>
      <c r="C31">
        <v>99</v>
      </c>
      <c r="D31">
        <v>9</v>
      </c>
      <c r="E31">
        <v>2</v>
      </c>
      <c r="F31">
        <f t="shared" si="2"/>
        <v>8</v>
      </c>
    </row>
    <row r="32" spans="1:6" x14ac:dyDescent="0.3">
      <c r="A32" s="2" t="s">
        <v>571</v>
      </c>
      <c r="B32" s="2"/>
      <c r="C32" s="2"/>
      <c r="D32" s="2"/>
      <c r="E32" s="2"/>
      <c r="F32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3B05-345E-4184-B266-7D8C7491BC90}">
  <dimension ref="A1:G71"/>
  <sheetViews>
    <sheetView topLeftCell="A51" workbookViewId="0">
      <selection activeCell="A71" sqref="A71"/>
    </sheetView>
  </sheetViews>
  <sheetFormatPr defaultRowHeight="14.4" x14ac:dyDescent="0.3"/>
  <cols>
    <col min="1" max="1" width="11" customWidth="1"/>
    <col min="2" max="2" width="27.77734375" customWidth="1"/>
  </cols>
  <sheetData>
    <row r="1" spans="1:7" x14ac:dyDescent="0.3">
      <c r="A1" t="s">
        <v>544</v>
      </c>
    </row>
    <row r="2" spans="1:7" x14ac:dyDescent="0.3">
      <c r="A2" s="8" t="s">
        <v>526</v>
      </c>
      <c r="B2" s="9"/>
      <c r="C2" t="s">
        <v>23</v>
      </c>
      <c r="D2" s="4" t="s">
        <v>527</v>
      </c>
      <c r="E2" s="4" t="s">
        <v>528</v>
      </c>
      <c r="F2" s="4" t="s">
        <v>529</v>
      </c>
      <c r="G2" s="4" t="s">
        <v>530</v>
      </c>
    </row>
    <row r="3" spans="1:7" x14ac:dyDescent="0.3">
      <c r="A3" t="s">
        <v>165</v>
      </c>
      <c r="C3">
        <f>SUM(C4:C18)</f>
        <v>7742</v>
      </c>
      <c r="D3">
        <f t="shared" ref="D3:F3" si="0">SUM(D4:D18)</f>
        <v>5466</v>
      </c>
      <c r="E3">
        <f t="shared" si="0"/>
        <v>628</v>
      </c>
      <c r="F3">
        <f t="shared" si="0"/>
        <v>322</v>
      </c>
      <c r="G3">
        <f>C3-D3-E3-F3</f>
        <v>1326</v>
      </c>
    </row>
    <row r="4" spans="1:7" x14ac:dyDescent="0.3">
      <c r="A4" t="s">
        <v>166</v>
      </c>
      <c r="C4">
        <v>140</v>
      </c>
      <c r="D4">
        <v>96</v>
      </c>
      <c r="E4">
        <v>9</v>
      </c>
      <c r="F4">
        <v>5</v>
      </c>
      <c r="G4">
        <f t="shared" ref="G4:G17" si="1">C4-D4-E4-F4</f>
        <v>30</v>
      </c>
    </row>
    <row r="5" spans="1:7" x14ac:dyDescent="0.3">
      <c r="A5" t="s">
        <v>168</v>
      </c>
      <c r="B5" t="s">
        <v>167</v>
      </c>
      <c r="C5">
        <v>678</v>
      </c>
      <c r="D5">
        <v>340</v>
      </c>
      <c r="E5">
        <v>60</v>
      </c>
      <c r="F5">
        <v>44</v>
      </c>
      <c r="G5">
        <f t="shared" si="1"/>
        <v>234</v>
      </c>
    </row>
    <row r="6" spans="1:7" x14ac:dyDescent="0.3">
      <c r="B6" t="s">
        <v>169</v>
      </c>
      <c r="C6">
        <v>919</v>
      </c>
      <c r="D6">
        <v>527</v>
      </c>
      <c r="E6">
        <v>83</v>
      </c>
      <c r="F6">
        <v>68</v>
      </c>
      <c r="G6">
        <f t="shared" si="1"/>
        <v>241</v>
      </c>
    </row>
    <row r="7" spans="1:7" x14ac:dyDescent="0.3">
      <c r="B7" t="s">
        <v>170</v>
      </c>
      <c r="C7">
        <v>88</v>
      </c>
      <c r="D7">
        <v>55</v>
      </c>
      <c r="E7">
        <v>12</v>
      </c>
      <c r="F7">
        <v>3</v>
      </c>
      <c r="G7">
        <f t="shared" si="1"/>
        <v>18</v>
      </c>
    </row>
    <row r="8" spans="1:7" x14ac:dyDescent="0.3">
      <c r="B8" t="s">
        <v>171</v>
      </c>
      <c r="C8">
        <v>427</v>
      </c>
      <c r="D8">
        <v>266</v>
      </c>
      <c r="E8">
        <v>28</v>
      </c>
      <c r="F8">
        <v>33</v>
      </c>
      <c r="G8">
        <f t="shared" si="1"/>
        <v>100</v>
      </c>
    </row>
    <row r="9" spans="1:7" x14ac:dyDescent="0.3">
      <c r="A9" t="s">
        <v>172</v>
      </c>
      <c r="B9" t="s">
        <v>173</v>
      </c>
      <c r="C9">
        <v>457</v>
      </c>
      <c r="D9">
        <v>293</v>
      </c>
      <c r="E9">
        <v>40</v>
      </c>
      <c r="F9">
        <v>26</v>
      </c>
      <c r="G9">
        <f t="shared" si="1"/>
        <v>98</v>
      </c>
    </row>
    <row r="10" spans="1:7" x14ac:dyDescent="0.3">
      <c r="B10" t="s">
        <v>174</v>
      </c>
      <c r="C10">
        <v>187</v>
      </c>
      <c r="D10">
        <v>114</v>
      </c>
      <c r="E10">
        <v>7</v>
      </c>
      <c r="F10">
        <v>14</v>
      </c>
      <c r="G10">
        <f t="shared" si="1"/>
        <v>52</v>
      </c>
    </row>
    <row r="11" spans="1:7" x14ac:dyDescent="0.3">
      <c r="B11" t="s">
        <v>175</v>
      </c>
      <c r="C11">
        <v>216</v>
      </c>
      <c r="D11">
        <v>112</v>
      </c>
      <c r="E11">
        <v>39</v>
      </c>
      <c r="F11">
        <v>13</v>
      </c>
      <c r="G11">
        <f t="shared" si="1"/>
        <v>52</v>
      </c>
    </row>
    <row r="12" spans="1:7" x14ac:dyDescent="0.3">
      <c r="B12" t="s">
        <v>176</v>
      </c>
      <c r="C12">
        <v>170</v>
      </c>
      <c r="D12">
        <v>131</v>
      </c>
      <c r="E12">
        <v>6</v>
      </c>
      <c r="F12">
        <v>5</v>
      </c>
      <c r="G12">
        <f t="shared" si="1"/>
        <v>28</v>
      </c>
    </row>
    <row r="13" spans="1:7" x14ac:dyDescent="0.3">
      <c r="A13" t="s">
        <v>177</v>
      </c>
      <c r="C13">
        <v>2059</v>
      </c>
      <c r="D13">
        <v>1566</v>
      </c>
      <c r="E13">
        <v>186</v>
      </c>
      <c r="F13">
        <v>65</v>
      </c>
      <c r="G13">
        <f t="shared" si="1"/>
        <v>242</v>
      </c>
    </row>
    <row r="14" spans="1:7" x14ac:dyDescent="0.3">
      <c r="A14" t="s">
        <v>178</v>
      </c>
      <c r="C14">
        <v>861</v>
      </c>
      <c r="D14">
        <v>721</v>
      </c>
      <c r="E14">
        <v>37</v>
      </c>
      <c r="F14">
        <v>22</v>
      </c>
      <c r="G14">
        <f t="shared" si="1"/>
        <v>81</v>
      </c>
    </row>
    <row r="15" spans="1:7" x14ac:dyDescent="0.3">
      <c r="A15" t="s">
        <v>179</v>
      </c>
      <c r="C15">
        <v>452</v>
      </c>
      <c r="D15">
        <v>343</v>
      </c>
      <c r="E15">
        <v>52</v>
      </c>
      <c r="F15">
        <v>10</v>
      </c>
      <c r="G15">
        <f t="shared" si="1"/>
        <v>47</v>
      </c>
    </row>
    <row r="16" spans="1:7" x14ac:dyDescent="0.3">
      <c r="A16" t="s">
        <v>180</v>
      </c>
      <c r="C16">
        <v>288</v>
      </c>
      <c r="D16">
        <v>219</v>
      </c>
      <c r="E16">
        <v>22</v>
      </c>
      <c r="F16">
        <v>6</v>
      </c>
      <c r="G16">
        <f t="shared" si="1"/>
        <v>41</v>
      </c>
    </row>
    <row r="17" spans="1:7" x14ac:dyDescent="0.3">
      <c r="A17" t="s">
        <v>181</v>
      </c>
      <c r="C17">
        <v>662</v>
      </c>
      <c r="D17">
        <v>560</v>
      </c>
      <c r="E17">
        <v>37</v>
      </c>
      <c r="F17">
        <v>7</v>
      </c>
      <c r="G17">
        <f t="shared" si="1"/>
        <v>58</v>
      </c>
    </row>
    <row r="18" spans="1:7" x14ac:dyDescent="0.3">
      <c r="A18" t="s">
        <v>182</v>
      </c>
      <c r="C18">
        <v>138</v>
      </c>
      <c r="D18">
        <v>123</v>
      </c>
      <c r="E18">
        <v>10</v>
      </c>
      <c r="F18">
        <v>1</v>
      </c>
      <c r="G18">
        <f>C18-D18-E18-F18</f>
        <v>4</v>
      </c>
    </row>
    <row r="20" spans="1:7" x14ac:dyDescent="0.3">
      <c r="A20" t="s">
        <v>183</v>
      </c>
      <c r="C20" s="6">
        <f>SUM(C13:C18)*100/C3</f>
        <v>57.607853267889432</v>
      </c>
      <c r="D20" s="6">
        <f t="shared" ref="D20:G20" si="2">SUM(D13:D18)*100/D3</f>
        <v>64.617636297109399</v>
      </c>
      <c r="E20" s="6">
        <f t="shared" si="2"/>
        <v>54.777070063694268</v>
      </c>
      <c r="F20" s="6">
        <f t="shared" si="2"/>
        <v>34.472049689440993</v>
      </c>
      <c r="G20" s="6">
        <f t="shared" si="2"/>
        <v>35.671191553544496</v>
      </c>
    </row>
    <row r="21" spans="1:7" x14ac:dyDescent="0.3">
      <c r="A21" t="s">
        <v>184</v>
      </c>
      <c r="C21" s="6">
        <f>SUM(C17:C18)*100/C3</f>
        <v>10.333247222939809</v>
      </c>
      <c r="D21" s="6">
        <f t="shared" ref="D21:G21" si="3">SUM(D17:D18)*100/D3</f>
        <v>12.495426271496523</v>
      </c>
      <c r="E21" s="6">
        <f t="shared" si="3"/>
        <v>7.484076433121019</v>
      </c>
      <c r="F21" s="6">
        <f t="shared" si="3"/>
        <v>2.4844720496894408</v>
      </c>
      <c r="G21" s="6">
        <f t="shared" si="3"/>
        <v>4.675716440422323</v>
      </c>
    </row>
    <row r="23" spans="1:7" x14ac:dyDescent="0.3">
      <c r="A23" t="s">
        <v>185</v>
      </c>
      <c r="C23">
        <v>1879</v>
      </c>
      <c r="D23">
        <v>1376</v>
      </c>
      <c r="E23">
        <v>162</v>
      </c>
      <c r="F23">
        <v>59</v>
      </c>
      <c r="G23">
        <f>C23-D23-E23-F23</f>
        <v>282</v>
      </c>
    </row>
    <row r="24" spans="1:7" x14ac:dyDescent="0.3">
      <c r="A24" t="s">
        <v>183</v>
      </c>
      <c r="C24">
        <v>59</v>
      </c>
      <c r="D24">
        <v>64.2</v>
      </c>
      <c r="E24">
        <v>55.6</v>
      </c>
      <c r="F24">
        <v>40.700000000000003</v>
      </c>
      <c r="G24" s="6">
        <f>((C23*C24)-(D23*D24)-(E23*E24)-(F23*F24))/G23</f>
        <v>39.408865248226959</v>
      </c>
    </row>
    <row r="26" spans="1:7" x14ac:dyDescent="0.3">
      <c r="A26" t="s">
        <v>186</v>
      </c>
      <c r="C26">
        <v>2741</v>
      </c>
      <c r="D26">
        <v>2019</v>
      </c>
      <c r="E26">
        <v>227</v>
      </c>
      <c r="F26">
        <v>93</v>
      </c>
      <c r="G26">
        <f>C26-D26-E26-F26</f>
        <v>402</v>
      </c>
    </row>
    <row r="27" spans="1:7" x14ac:dyDescent="0.3">
      <c r="A27" t="s">
        <v>183</v>
      </c>
      <c r="C27">
        <v>73.900000000000006</v>
      </c>
      <c r="D27">
        <v>78.8</v>
      </c>
      <c r="E27">
        <v>76.7</v>
      </c>
      <c r="F27">
        <v>51.6</v>
      </c>
      <c r="G27" s="6">
        <f>((C$26*C27)-(D$26*D27)-(E$26*E27)-(F$26*F27))/G$26</f>
        <v>52.868159203980198</v>
      </c>
    </row>
    <row r="28" spans="1:7" x14ac:dyDescent="0.3">
      <c r="A28" t="s">
        <v>187</v>
      </c>
      <c r="C28">
        <v>36.700000000000003</v>
      </c>
      <c r="D28">
        <v>41.3</v>
      </c>
      <c r="E28">
        <v>30.4</v>
      </c>
      <c r="F28">
        <v>25.8</v>
      </c>
      <c r="G28" s="6">
        <f t="shared" ref="G28:G29" si="4">((C$26*C28)-(D$26*D28)-(E$26*E28)-(F$26*F28))/G$26</f>
        <v>19.676119402985112</v>
      </c>
    </row>
    <row r="29" spans="1:7" x14ac:dyDescent="0.3">
      <c r="A29" t="s">
        <v>188</v>
      </c>
      <c r="C29">
        <v>10.199999999999999</v>
      </c>
      <c r="D29">
        <v>12.1</v>
      </c>
      <c r="E29">
        <v>8.4</v>
      </c>
      <c r="F29">
        <v>4.3</v>
      </c>
      <c r="G29" s="6">
        <f t="shared" si="4"/>
        <v>3.0388059701492511</v>
      </c>
    </row>
    <row r="32" spans="1:7" x14ac:dyDescent="0.3">
      <c r="A32" t="s">
        <v>190</v>
      </c>
      <c r="C32">
        <f t="shared" ref="C32:G41" si="5">C3-C52</f>
        <v>4240</v>
      </c>
      <c r="D32">
        <f t="shared" si="5"/>
        <v>3015</v>
      </c>
      <c r="E32">
        <f t="shared" si="5"/>
        <v>353</v>
      </c>
      <c r="F32">
        <f t="shared" si="5"/>
        <v>171</v>
      </c>
      <c r="G32">
        <f t="shared" si="5"/>
        <v>701</v>
      </c>
    </row>
    <row r="33" spans="1:7" x14ac:dyDescent="0.3">
      <c r="A33" t="s">
        <v>191</v>
      </c>
      <c r="C33">
        <f t="shared" si="5"/>
        <v>65</v>
      </c>
      <c r="D33">
        <f t="shared" si="5"/>
        <v>45</v>
      </c>
      <c r="E33">
        <f t="shared" si="5"/>
        <v>4</v>
      </c>
      <c r="F33">
        <f t="shared" si="5"/>
        <v>3</v>
      </c>
      <c r="G33">
        <f t="shared" si="5"/>
        <v>13</v>
      </c>
    </row>
    <row r="34" spans="1:7" x14ac:dyDescent="0.3">
      <c r="A34" t="s">
        <v>168</v>
      </c>
      <c r="B34" t="s">
        <v>167</v>
      </c>
      <c r="C34">
        <f t="shared" si="5"/>
        <v>217</v>
      </c>
      <c r="D34">
        <f t="shared" si="5"/>
        <v>121</v>
      </c>
      <c r="E34">
        <f t="shared" si="5"/>
        <v>17</v>
      </c>
      <c r="F34">
        <f t="shared" si="5"/>
        <v>15</v>
      </c>
      <c r="G34">
        <f t="shared" si="5"/>
        <v>64</v>
      </c>
    </row>
    <row r="35" spans="1:7" x14ac:dyDescent="0.3">
      <c r="B35" t="s">
        <v>169</v>
      </c>
      <c r="C35">
        <f t="shared" si="5"/>
        <v>457</v>
      </c>
      <c r="D35">
        <f t="shared" si="5"/>
        <v>235</v>
      </c>
      <c r="E35">
        <f t="shared" si="5"/>
        <v>50</v>
      </c>
      <c r="F35">
        <f t="shared" si="5"/>
        <v>32</v>
      </c>
      <c r="G35">
        <f t="shared" si="5"/>
        <v>140</v>
      </c>
    </row>
    <row r="36" spans="1:7" x14ac:dyDescent="0.3">
      <c r="B36" t="s">
        <v>170</v>
      </c>
      <c r="C36">
        <f t="shared" si="5"/>
        <v>55</v>
      </c>
      <c r="D36">
        <f t="shared" si="5"/>
        <v>35</v>
      </c>
      <c r="E36">
        <f t="shared" si="5"/>
        <v>6</v>
      </c>
      <c r="F36">
        <f t="shared" si="5"/>
        <v>2</v>
      </c>
      <c r="G36">
        <f t="shared" si="5"/>
        <v>12</v>
      </c>
    </row>
    <row r="37" spans="1:7" x14ac:dyDescent="0.3">
      <c r="B37" t="s">
        <v>171</v>
      </c>
      <c r="C37">
        <f t="shared" si="5"/>
        <v>230</v>
      </c>
      <c r="D37">
        <f t="shared" si="5"/>
        <v>142</v>
      </c>
      <c r="E37">
        <f t="shared" si="5"/>
        <v>14</v>
      </c>
      <c r="F37">
        <f t="shared" si="5"/>
        <v>13</v>
      </c>
      <c r="G37">
        <f t="shared" si="5"/>
        <v>61</v>
      </c>
    </row>
    <row r="38" spans="1:7" x14ac:dyDescent="0.3">
      <c r="A38" t="s">
        <v>172</v>
      </c>
      <c r="B38" t="s">
        <v>173</v>
      </c>
      <c r="C38">
        <f t="shared" si="5"/>
        <v>236</v>
      </c>
      <c r="D38">
        <f t="shared" si="5"/>
        <v>153</v>
      </c>
      <c r="E38">
        <f t="shared" si="5"/>
        <v>23</v>
      </c>
      <c r="F38">
        <f t="shared" si="5"/>
        <v>16</v>
      </c>
      <c r="G38">
        <f t="shared" si="5"/>
        <v>44</v>
      </c>
    </row>
    <row r="39" spans="1:7" x14ac:dyDescent="0.3">
      <c r="B39" t="s">
        <v>174</v>
      </c>
      <c r="C39">
        <f t="shared" si="5"/>
        <v>112</v>
      </c>
      <c r="D39">
        <f t="shared" si="5"/>
        <v>66</v>
      </c>
      <c r="E39">
        <f t="shared" si="5"/>
        <v>5</v>
      </c>
      <c r="F39">
        <f t="shared" si="5"/>
        <v>6</v>
      </c>
      <c r="G39">
        <f t="shared" si="5"/>
        <v>35</v>
      </c>
    </row>
    <row r="40" spans="1:7" x14ac:dyDescent="0.3">
      <c r="B40" t="s">
        <v>175</v>
      </c>
      <c r="C40">
        <f t="shared" si="5"/>
        <v>135</v>
      </c>
      <c r="D40">
        <f t="shared" si="5"/>
        <v>64</v>
      </c>
      <c r="E40">
        <f t="shared" si="5"/>
        <v>35</v>
      </c>
      <c r="F40">
        <f t="shared" si="5"/>
        <v>6</v>
      </c>
      <c r="G40">
        <f t="shared" si="5"/>
        <v>30</v>
      </c>
    </row>
    <row r="41" spans="1:7" x14ac:dyDescent="0.3">
      <c r="B41" t="s">
        <v>176</v>
      </c>
      <c r="C41">
        <f t="shared" si="5"/>
        <v>102</v>
      </c>
      <c r="D41">
        <f t="shared" si="5"/>
        <v>80</v>
      </c>
      <c r="E41">
        <f t="shared" si="5"/>
        <v>2</v>
      </c>
      <c r="F41">
        <f t="shared" si="5"/>
        <v>3</v>
      </c>
      <c r="G41">
        <f t="shared" si="5"/>
        <v>17</v>
      </c>
    </row>
    <row r="42" spans="1:7" x14ac:dyDescent="0.3">
      <c r="A42" t="s">
        <v>177</v>
      </c>
      <c r="C42">
        <f t="shared" ref="C42:G51" si="6">C13-C62</f>
        <v>1179</v>
      </c>
      <c r="D42">
        <f t="shared" si="6"/>
        <v>893</v>
      </c>
      <c r="E42">
        <f t="shared" si="6"/>
        <v>109</v>
      </c>
      <c r="F42">
        <f t="shared" si="6"/>
        <v>41</v>
      </c>
      <c r="G42">
        <f t="shared" si="6"/>
        <v>136</v>
      </c>
    </row>
    <row r="43" spans="1:7" x14ac:dyDescent="0.3">
      <c r="A43" t="s">
        <v>178</v>
      </c>
      <c r="C43">
        <f t="shared" si="6"/>
        <v>562</v>
      </c>
      <c r="D43">
        <f t="shared" si="6"/>
        <v>466</v>
      </c>
      <c r="E43">
        <f t="shared" si="6"/>
        <v>19</v>
      </c>
      <c r="F43">
        <f t="shared" si="6"/>
        <v>19</v>
      </c>
      <c r="G43">
        <f t="shared" si="6"/>
        <v>58</v>
      </c>
    </row>
    <row r="44" spans="1:7" x14ac:dyDescent="0.3">
      <c r="A44" t="s">
        <v>179</v>
      </c>
      <c r="C44">
        <f t="shared" si="6"/>
        <v>293</v>
      </c>
      <c r="D44">
        <f t="shared" si="6"/>
        <v>215</v>
      </c>
      <c r="E44">
        <f t="shared" si="6"/>
        <v>33</v>
      </c>
      <c r="F44">
        <f t="shared" si="6"/>
        <v>6</v>
      </c>
      <c r="G44">
        <f t="shared" si="6"/>
        <v>39</v>
      </c>
    </row>
    <row r="45" spans="1:7" x14ac:dyDescent="0.3">
      <c r="A45" t="s">
        <v>180</v>
      </c>
      <c r="C45">
        <f t="shared" si="6"/>
        <v>149</v>
      </c>
      <c r="D45">
        <f t="shared" si="6"/>
        <v>114</v>
      </c>
      <c r="E45">
        <f t="shared" si="6"/>
        <v>11</v>
      </c>
      <c r="F45">
        <f t="shared" si="6"/>
        <v>3</v>
      </c>
      <c r="G45">
        <f t="shared" si="6"/>
        <v>21</v>
      </c>
    </row>
    <row r="46" spans="1:7" x14ac:dyDescent="0.3">
      <c r="A46" t="s">
        <v>181</v>
      </c>
      <c r="C46">
        <f t="shared" si="6"/>
        <v>349</v>
      </c>
      <c r="D46">
        <f t="shared" si="6"/>
        <v>299</v>
      </c>
      <c r="E46">
        <f t="shared" si="6"/>
        <v>17</v>
      </c>
      <c r="F46">
        <f t="shared" si="6"/>
        <v>5</v>
      </c>
      <c r="G46">
        <f t="shared" si="6"/>
        <v>28</v>
      </c>
    </row>
    <row r="47" spans="1:7" x14ac:dyDescent="0.3">
      <c r="A47" t="s">
        <v>182</v>
      </c>
      <c r="C47">
        <f t="shared" si="6"/>
        <v>99</v>
      </c>
      <c r="D47">
        <f t="shared" si="6"/>
        <v>87</v>
      </c>
      <c r="E47">
        <f t="shared" si="6"/>
        <v>8</v>
      </c>
      <c r="F47">
        <f t="shared" si="6"/>
        <v>1</v>
      </c>
      <c r="G47">
        <f t="shared" si="6"/>
        <v>3</v>
      </c>
    </row>
    <row r="49" spans="1:7" x14ac:dyDescent="0.3">
      <c r="A49" t="s">
        <v>183</v>
      </c>
      <c r="C49" s="6">
        <f>SUM(C42:C47)*100/C32</f>
        <v>62.051886792452834</v>
      </c>
      <c r="D49" s="6">
        <f t="shared" ref="D49:G49" si="7">SUM(D42:D47)*100/D32</f>
        <v>68.789386401326695</v>
      </c>
      <c r="E49" s="6">
        <f t="shared" si="7"/>
        <v>55.807365439093488</v>
      </c>
      <c r="F49" s="6">
        <f t="shared" si="7"/>
        <v>43.859649122807021</v>
      </c>
      <c r="G49" s="6">
        <f t="shared" si="7"/>
        <v>40.656205420827391</v>
      </c>
    </row>
    <row r="50" spans="1:7" x14ac:dyDescent="0.3">
      <c r="A50" t="s">
        <v>184</v>
      </c>
      <c r="C50" s="6">
        <f>SUM(C46:C47)*100/C32</f>
        <v>10.566037735849056</v>
      </c>
      <c r="D50" s="6">
        <f t="shared" ref="D50:G50" si="8">SUM(D46:D47)*100/D32</f>
        <v>12.802653399668324</v>
      </c>
      <c r="E50" s="6">
        <f t="shared" si="8"/>
        <v>7.0821529745042495</v>
      </c>
      <c r="F50" s="6">
        <f t="shared" si="8"/>
        <v>3.5087719298245612</v>
      </c>
      <c r="G50" s="6">
        <f t="shared" si="8"/>
        <v>4.4222539229671893</v>
      </c>
    </row>
    <row r="52" spans="1:7" x14ac:dyDescent="0.3">
      <c r="A52" t="s">
        <v>189</v>
      </c>
      <c r="C52">
        <f>SUM(C53:C67)</f>
        <v>3502</v>
      </c>
      <c r="D52">
        <f t="shared" ref="D52" si="9">SUM(D53:D67)</f>
        <v>2451</v>
      </c>
      <c r="E52">
        <f t="shared" ref="E52" si="10">SUM(E53:E67)</f>
        <v>275</v>
      </c>
      <c r="F52">
        <f t="shared" ref="F52" si="11">SUM(F53:F67)</f>
        <v>151</v>
      </c>
      <c r="G52">
        <f>C52-D52-E52-F52</f>
        <v>625</v>
      </c>
    </row>
    <row r="53" spans="1:7" x14ac:dyDescent="0.3">
      <c r="A53" t="s">
        <v>166</v>
      </c>
      <c r="C53">
        <v>75</v>
      </c>
      <c r="D53">
        <v>51</v>
      </c>
      <c r="E53">
        <v>5</v>
      </c>
      <c r="F53">
        <v>2</v>
      </c>
      <c r="G53">
        <f t="shared" ref="G53:G66" si="12">C53-D53-E53-F53</f>
        <v>17</v>
      </c>
    </row>
    <row r="54" spans="1:7" x14ac:dyDescent="0.3">
      <c r="A54" t="s">
        <v>168</v>
      </c>
      <c r="B54" t="s">
        <v>167</v>
      </c>
      <c r="C54">
        <v>461</v>
      </c>
      <c r="D54">
        <v>219</v>
      </c>
      <c r="E54">
        <v>43</v>
      </c>
      <c r="F54">
        <v>29</v>
      </c>
      <c r="G54">
        <f t="shared" si="12"/>
        <v>170</v>
      </c>
    </row>
    <row r="55" spans="1:7" x14ac:dyDescent="0.3">
      <c r="B55" t="s">
        <v>169</v>
      </c>
      <c r="C55">
        <v>462</v>
      </c>
      <c r="D55">
        <v>292</v>
      </c>
      <c r="E55">
        <v>33</v>
      </c>
      <c r="F55">
        <v>36</v>
      </c>
      <c r="G55">
        <f t="shared" si="12"/>
        <v>101</v>
      </c>
    </row>
    <row r="56" spans="1:7" x14ac:dyDescent="0.3">
      <c r="B56" t="s">
        <v>170</v>
      </c>
      <c r="C56">
        <v>33</v>
      </c>
      <c r="D56">
        <v>20</v>
      </c>
      <c r="E56">
        <v>6</v>
      </c>
      <c r="F56">
        <v>1</v>
      </c>
      <c r="G56">
        <f t="shared" si="12"/>
        <v>6</v>
      </c>
    </row>
    <row r="57" spans="1:7" x14ac:dyDescent="0.3">
      <c r="B57" t="s">
        <v>171</v>
      </c>
      <c r="C57">
        <v>197</v>
      </c>
      <c r="D57">
        <v>124</v>
      </c>
      <c r="E57">
        <v>14</v>
      </c>
      <c r="F57">
        <v>20</v>
      </c>
      <c r="G57">
        <f t="shared" si="12"/>
        <v>39</v>
      </c>
    </row>
    <row r="58" spans="1:7" x14ac:dyDescent="0.3">
      <c r="A58" t="s">
        <v>172</v>
      </c>
      <c r="B58" t="s">
        <v>173</v>
      </c>
      <c r="C58">
        <v>221</v>
      </c>
      <c r="D58">
        <v>140</v>
      </c>
      <c r="E58">
        <v>17</v>
      </c>
      <c r="F58">
        <v>10</v>
      </c>
      <c r="G58">
        <f t="shared" si="12"/>
        <v>54</v>
      </c>
    </row>
    <row r="59" spans="1:7" x14ac:dyDescent="0.3">
      <c r="B59" t="s">
        <v>174</v>
      </c>
      <c r="C59">
        <v>75</v>
      </c>
      <c r="D59">
        <v>48</v>
      </c>
      <c r="E59">
        <v>2</v>
      </c>
      <c r="F59">
        <v>8</v>
      </c>
      <c r="G59">
        <f t="shared" si="12"/>
        <v>17</v>
      </c>
    </row>
    <row r="60" spans="1:7" x14ac:dyDescent="0.3">
      <c r="B60" t="s">
        <v>175</v>
      </c>
      <c r="C60">
        <v>81</v>
      </c>
      <c r="D60">
        <v>48</v>
      </c>
      <c r="E60">
        <v>4</v>
      </c>
      <c r="F60">
        <v>7</v>
      </c>
      <c r="G60">
        <f t="shared" si="12"/>
        <v>22</v>
      </c>
    </row>
    <row r="61" spans="1:7" x14ac:dyDescent="0.3">
      <c r="B61" t="s">
        <v>176</v>
      </c>
      <c r="C61">
        <v>68</v>
      </c>
      <c r="D61">
        <v>51</v>
      </c>
      <c r="E61">
        <v>4</v>
      </c>
      <c r="F61">
        <v>2</v>
      </c>
      <c r="G61">
        <f t="shared" si="12"/>
        <v>11</v>
      </c>
    </row>
    <row r="62" spans="1:7" x14ac:dyDescent="0.3">
      <c r="A62" t="s">
        <v>177</v>
      </c>
      <c r="C62">
        <v>880</v>
      </c>
      <c r="D62">
        <v>673</v>
      </c>
      <c r="E62">
        <v>77</v>
      </c>
      <c r="F62">
        <v>24</v>
      </c>
      <c r="G62">
        <f t="shared" si="12"/>
        <v>106</v>
      </c>
    </row>
    <row r="63" spans="1:7" x14ac:dyDescent="0.3">
      <c r="A63" t="s">
        <v>178</v>
      </c>
      <c r="C63">
        <v>299</v>
      </c>
      <c r="D63">
        <v>255</v>
      </c>
      <c r="E63">
        <v>18</v>
      </c>
      <c r="F63">
        <v>3</v>
      </c>
      <c r="G63">
        <f t="shared" si="12"/>
        <v>23</v>
      </c>
    </row>
    <row r="64" spans="1:7" x14ac:dyDescent="0.3">
      <c r="A64" t="s">
        <v>179</v>
      </c>
      <c r="C64">
        <v>159</v>
      </c>
      <c r="D64">
        <v>128</v>
      </c>
      <c r="E64">
        <v>19</v>
      </c>
      <c r="F64">
        <v>4</v>
      </c>
      <c r="G64">
        <f t="shared" si="12"/>
        <v>8</v>
      </c>
    </row>
    <row r="65" spans="1:7" x14ac:dyDescent="0.3">
      <c r="A65" t="s">
        <v>180</v>
      </c>
      <c r="C65">
        <v>139</v>
      </c>
      <c r="D65">
        <v>105</v>
      </c>
      <c r="E65">
        <v>11</v>
      </c>
      <c r="F65">
        <v>3</v>
      </c>
      <c r="G65">
        <f t="shared" si="12"/>
        <v>20</v>
      </c>
    </row>
    <row r="66" spans="1:7" x14ac:dyDescent="0.3">
      <c r="A66" t="s">
        <v>181</v>
      </c>
      <c r="C66">
        <v>313</v>
      </c>
      <c r="D66">
        <v>261</v>
      </c>
      <c r="E66">
        <v>20</v>
      </c>
      <c r="F66">
        <v>2</v>
      </c>
      <c r="G66">
        <f t="shared" si="12"/>
        <v>30</v>
      </c>
    </row>
    <row r="67" spans="1:7" x14ac:dyDescent="0.3">
      <c r="A67" t="s">
        <v>182</v>
      </c>
      <c r="C67">
        <v>39</v>
      </c>
      <c r="D67">
        <v>36</v>
      </c>
      <c r="E67">
        <v>2</v>
      </c>
      <c r="F67">
        <v>0</v>
      </c>
      <c r="G67">
        <f>C67-D67-E67-F67</f>
        <v>1</v>
      </c>
    </row>
    <row r="69" spans="1:7" x14ac:dyDescent="0.3">
      <c r="A69" t="s">
        <v>183</v>
      </c>
      <c r="C69" s="6">
        <f>SUM(C62:C67)*100/C52</f>
        <v>52.227298686464877</v>
      </c>
      <c r="D69" s="6">
        <f t="shared" ref="D69:G69" si="13">SUM(D62:D67)*100/D52</f>
        <v>59.485924112607101</v>
      </c>
      <c r="E69" s="6">
        <f t="shared" si="13"/>
        <v>53.454545454545453</v>
      </c>
      <c r="F69" s="6">
        <f t="shared" si="13"/>
        <v>23.841059602649008</v>
      </c>
      <c r="G69" s="6">
        <f t="shared" si="13"/>
        <v>30.08</v>
      </c>
    </row>
    <row r="70" spans="1:7" x14ac:dyDescent="0.3">
      <c r="A70" t="s">
        <v>184</v>
      </c>
      <c r="C70" s="6">
        <f>SUM(C66:C67)*100/C52</f>
        <v>10.051399200456881</v>
      </c>
      <c r="D70" s="6">
        <f t="shared" ref="D70:G70" si="14">SUM(D66:D67)*100/D52</f>
        <v>12.117503059975521</v>
      </c>
      <c r="E70" s="6">
        <f t="shared" si="14"/>
        <v>8</v>
      </c>
      <c r="F70" s="6">
        <f t="shared" si="14"/>
        <v>1.3245033112582782</v>
      </c>
      <c r="G70" s="6">
        <f t="shared" si="14"/>
        <v>4.96</v>
      </c>
    </row>
    <row r="71" spans="1:7" x14ac:dyDescent="0.3">
      <c r="A71" s="2" t="s">
        <v>571</v>
      </c>
      <c r="B71" s="2"/>
      <c r="C71" s="2"/>
      <c r="D71" s="2"/>
      <c r="E71" s="2"/>
      <c r="F71" s="2"/>
    </row>
  </sheetData>
  <mergeCells count="1">
    <mergeCell ref="A2:B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BCDC-A098-44C7-A723-B2DC0D17E5CD}">
  <dimension ref="A1:F34"/>
  <sheetViews>
    <sheetView topLeftCell="A10" workbookViewId="0">
      <selection activeCell="A34" sqref="A34"/>
    </sheetView>
  </sheetViews>
  <sheetFormatPr defaultRowHeight="14.4" x14ac:dyDescent="0.3"/>
  <cols>
    <col min="1" max="1" width="38.77734375" customWidth="1"/>
  </cols>
  <sheetData>
    <row r="1" spans="1:6" x14ac:dyDescent="0.3">
      <c r="A1" t="s">
        <v>545</v>
      </c>
    </row>
    <row r="2" spans="1:6" x14ac:dyDescent="0.3">
      <c r="A2" s="3" t="s">
        <v>514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192</v>
      </c>
      <c r="B3">
        <f>B4+B5</f>
        <v>12080</v>
      </c>
      <c r="C3">
        <f>C4+C5</f>
        <v>8456</v>
      </c>
      <c r="D3">
        <f>D4+D5</f>
        <v>969</v>
      </c>
      <c r="E3">
        <f>E4+E5</f>
        <v>498</v>
      </c>
      <c r="F3">
        <f>B3-C3-D3-E3</f>
        <v>2157</v>
      </c>
    </row>
    <row r="4" spans="1:6" x14ac:dyDescent="0.3">
      <c r="A4" t="s">
        <v>193</v>
      </c>
      <c r="B4">
        <v>11789</v>
      </c>
      <c r="C4">
        <v>8323</v>
      </c>
      <c r="D4">
        <v>954</v>
      </c>
      <c r="E4">
        <v>483</v>
      </c>
      <c r="F4">
        <f t="shared" ref="F4:F5" si="0">B4-C4-D4-E4</f>
        <v>2029</v>
      </c>
    </row>
    <row r="5" spans="1:6" x14ac:dyDescent="0.3">
      <c r="A5" t="s">
        <v>194</v>
      </c>
      <c r="B5">
        <v>291</v>
      </c>
      <c r="C5">
        <v>133</v>
      </c>
      <c r="D5">
        <v>15</v>
      </c>
      <c r="E5">
        <v>15</v>
      </c>
      <c r="F5">
        <f t="shared" si="0"/>
        <v>128</v>
      </c>
    </row>
    <row r="7" spans="1:6" x14ac:dyDescent="0.3">
      <c r="A7" t="s">
        <v>196</v>
      </c>
      <c r="B7">
        <f t="shared" ref="B7:F9" si="1">B3-B11</f>
        <v>6580</v>
      </c>
      <c r="C7">
        <f t="shared" si="1"/>
        <v>4613</v>
      </c>
      <c r="D7">
        <f t="shared" si="1"/>
        <v>538</v>
      </c>
      <c r="E7">
        <f t="shared" si="1"/>
        <v>265</v>
      </c>
      <c r="F7">
        <f t="shared" si="1"/>
        <v>1164</v>
      </c>
    </row>
    <row r="8" spans="1:6" x14ac:dyDescent="0.3">
      <c r="A8" t="s">
        <v>193</v>
      </c>
      <c r="B8">
        <f t="shared" si="1"/>
        <v>6461</v>
      </c>
      <c r="C8">
        <f t="shared" si="1"/>
        <v>4554</v>
      </c>
      <c r="D8">
        <f t="shared" si="1"/>
        <v>532</v>
      </c>
      <c r="E8">
        <f t="shared" si="1"/>
        <v>262</v>
      </c>
      <c r="F8">
        <f t="shared" si="1"/>
        <v>1113</v>
      </c>
    </row>
    <row r="9" spans="1:6" x14ac:dyDescent="0.3">
      <c r="A9" t="s">
        <v>194</v>
      </c>
      <c r="B9">
        <f t="shared" si="1"/>
        <v>119</v>
      </c>
      <c r="C9">
        <f t="shared" si="1"/>
        <v>59</v>
      </c>
      <c r="D9">
        <f t="shared" si="1"/>
        <v>6</v>
      </c>
      <c r="E9">
        <f t="shared" si="1"/>
        <v>3</v>
      </c>
      <c r="F9">
        <f t="shared" si="1"/>
        <v>51</v>
      </c>
    </row>
    <row r="11" spans="1:6" x14ac:dyDescent="0.3">
      <c r="A11" t="s">
        <v>195</v>
      </c>
      <c r="B11">
        <f>B12+B13</f>
        <v>5500</v>
      </c>
      <c r="C11">
        <f>C12+C13</f>
        <v>3843</v>
      </c>
      <c r="D11">
        <f>D12+D13</f>
        <v>431</v>
      </c>
      <c r="E11">
        <f>E12+E13</f>
        <v>233</v>
      </c>
      <c r="F11">
        <f>B11-C11-D11-E11</f>
        <v>993</v>
      </c>
    </row>
    <row r="12" spans="1:6" x14ac:dyDescent="0.3">
      <c r="A12" t="s">
        <v>193</v>
      </c>
      <c r="B12">
        <v>5328</v>
      </c>
      <c r="C12">
        <v>3769</v>
      </c>
      <c r="D12">
        <v>422</v>
      </c>
      <c r="E12">
        <v>221</v>
      </c>
      <c r="F12">
        <f t="shared" ref="F12:F13" si="2">B12-C12-D12-E12</f>
        <v>916</v>
      </c>
    </row>
    <row r="13" spans="1:6" x14ac:dyDescent="0.3">
      <c r="A13" t="s">
        <v>194</v>
      </c>
      <c r="B13">
        <v>172</v>
      </c>
      <c r="C13">
        <v>74</v>
      </c>
      <c r="D13">
        <v>9</v>
      </c>
      <c r="E13">
        <v>12</v>
      </c>
      <c r="F13">
        <f t="shared" si="2"/>
        <v>77</v>
      </c>
    </row>
    <row r="15" spans="1:6" x14ac:dyDescent="0.3">
      <c r="A15" t="s">
        <v>197</v>
      </c>
    </row>
    <row r="17" spans="1:6" x14ac:dyDescent="0.3">
      <c r="A17" t="s">
        <v>198</v>
      </c>
      <c r="B17">
        <f>B18+B21</f>
        <v>9322</v>
      </c>
      <c r="C17">
        <f>C18+C21</f>
        <v>6795</v>
      </c>
      <c r="D17">
        <f>D18+D21</f>
        <v>764</v>
      </c>
      <c r="E17">
        <f>E18+E21</f>
        <v>325</v>
      </c>
      <c r="F17">
        <f t="shared" ref="F17:F21" si="3">B17-C17-D17-E17</f>
        <v>1438</v>
      </c>
    </row>
    <row r="18" spans="1:6" x14ac:dyDescent="0.3">
      <c r="A18" t="s">
        <v>199</v>
      </c>
      <c r="B18">
        <f>B19+B20</f>
        <v>1837</v>
      </c>
      <c r="C18">
        <f>C19+C20</f>
        <v>1550</v>
      </c>
      <c r="D18">
        <f>D19+D20</f>
        <v>139</v>
      </c>
      <c r="E18">
        <f>E19+E20</f>
        <v>11</v>
      </c>
      <c r="F18">
        <f t="shared" si="3"/>
        <v>137</v>
      </c>
    </row>
    <row r="19" spans="1:6" x14ac:dyDescent="0.3">
      <c r="A19" t="s">
        <v>200</v>
      </c>
      <c r="B19">
        <v>815</v>
      </c>
      <c r="C19">
        <v>675</v>
      </c>
      <c r="D19">
        <v>42</v>
      </c>
      <c r="E19">
        <v>10</v>
      </c>
      <c r="F19">
        <f t="shared" si="3"/>
        <v>88</v>
      </c>
    </row>
    <row r="20" spans="1:6" x14ac:dyDescent="0.3">
      <c r="A20" t="s">
        <v>201</v>
      </c>
      <c r="B20">
        <v>1022</v>
      </c>
      <c r="C20">
        <v>875</v>
      </c>
      <c r="D20">
        <v>97</v>
      </c>
      <c r="E20">
        <v>1</v>
      </c>
      <c r="F20">
        <f t="shared" si="3"/>
        <v>49</v>
      </c>
    </row>
    <row r="21" spans="1:6" x14ac:dyDescent="0.3">
      <c r="A21" t="s">
        <v>202</v>
      </c>
      <c r="B21">
        <v>7485</v>
      </c>
      <c r="C21">
        <v>5245</v>
      </c>
      <c r="D21">
        <v>625</v>
      </c>
      <c r="E21">
        <v>314</v>
      </c>
      <c r="F21">
        <f t="shared" si="3"/>
        <v>1301</v>
      </c>
    </row>
    <row r="23" spans="1:6" x14ac:dyDescent="0.3">
      <c r="A23" t="s">
        <v>203</v>
      </c>
      <c r="B23">
        <f t="shared" ref="B23:F27" si="4">B17-B29</f>
        <v>5219</v>
      </c>
      <c r="C23">
        <f t="shared" si="4"/>
        <v>3805</v>
      </c>
      <c r="D23">
        <f t="shared" si="4"/>
        <v>443</v>
      </c>
      <c r="E23">
        <f t="shared" si="4"/>
        <v>180</v>
      </c>
      <c r="F23">
        <f t="shared" si="4"/>
        <v>791</v>
      </c>
    </row>
    <row r="24" spans="1:6" x14ac:dyDescent="0.3">
      <c r="A24" t="s">
        <v>199</v>
      </c>
      <c r="B24">
        <f t="shared" si="4"/>
        <v>1162</v>
      </c>
      <c r="C24">
        <f t="shared" si="4"/>
        <v>974</v>
      </c>
      <c r="D24">
        <f t="shared" si="4"/>
        <v>83</v>
      </c>
      <c r="E24">
        <f t="shared" si="4"/>
        <v>4</v>
      </c>
      <c r="F24">
        <f t="shared" si="4"/>
        <v>101</v>
      </c>
    </row>
    <row r="25" spans="1:6" x14ac:dyDescent="0.3">
      <c r="A25" t="s">
        <v>200</v>
      </c>
      <c r="B25">
        <f t="shared" si="4"/>
        <v>476</v>
      </c>
      <c r="C25">
        <f t="shared" si="4"/>
        <v>384</v>
      </c>
      <c r="D25">
        <f t="shared" si="4"/>
        <v>26</v>
      </c>
      <c r="E25">
        <f t="shared" si="4"/>
        <v>3</v>
      </c>
      <c r="F25">
        <f t="shared" si="4"/>
        <v>63</v>
      </c>
    </row>
    <row r="26" spans="1:6" x14ac:dyDescent="0.3">
      <c r="A26" t="s">
        <v>201</v>
      </c>
      <c r="B26">
        <f t="shared" si="4"/>
        <v>686</v>
      </c>
      <c r="C26">
        <f t="shared" si="4"/>
        <v>590</v>
      </c>
      <c r="D26">
        <f t="shared" si="4"/>
        <v>57</v>
      </c>
      <c r="E26">
        <f t="shared" si="4"/>
        <v>1</v>
      </c>
      <c r="F26">
        <f t="shared" si="4"/>
        <v>38</v>
      </c>
    </row>
    <row r="27" spans="1:6" x14ac:dyDescent="0.3">
      <c r="A27" t="s">
        <v>202</v>
      </c>
      <c r="B27">
        <f t="shared" si="4"/>
        <v>4057</v>
      </c>
      <c r="C27">
        <f t="shared" si="4"/>
        <v>2831</v>
      </c>
      <c r="D27">
        <f t="shared" si="4"/>
        <v>360</v>
      </c>
      <c r="E27">
        <f t="shared" si="4"/>
        <v>176</v>
      </c>
      <c r="F27">
        <f t="shared" si="4"/>
        <v>690</v>
      </c>
    </row>
    <row r="29" spans="1:6" x14ac:dyDescent="0.3">
      <c r="A29" t="s">
        <v>204</v>
      </c>
      <c r="B29">
        <f>B30+B33</f>
        <v>4103</v>
      </c>
      <c r="C29">
        <f>C30+C33</f>
        <v>2990</v>
      </c>
      <c r="D29">
        <f>D30+D33</f>
        <v>321</v>
      </c>
      <c r="E29">
        <f>E30+E33</f>
        <v>145</v>
      </c>
      <c r="F29">
        <f t="shared" ref="F29:F33" si="5">B29-C29-D29-E29</f>
        <v>647</v>
      </c>
    </row>
    <row r="30" spans="1:6" x14ac:dyDescent="0.3">
      <c r="A30" t="s">
        <v>199</v>
      </c>
      <c r="B30">
        <f>B31+B32</f>
        <v>675</v>
      </c>
      <c r="C30">
        <f>C31+C32</f>
        <v>576</v>
      </c>
      <c r="D30">
        <f>D31+D32</f>
        <v>56</v>
      </c>
      <c r="E30">
        <f>E31+E32</f>
        <v>7</v>
      </c>
      <c r="F30">
        <f t="shared" si="5"/>
        <v>36</v>
      </c>
    </row>
    <row r="31" spans="1:6" x14ac:dyDescent="0.3">
      <c r="A31" t="s">
        <v>200</v>
      </c>
      <c r="B31">
        <v>339</v>
      </c>
      <c r="C31">
        <v>291</v>
      </c>
      <c r="D31">
        <v>16</v>
      </c>
      <c r="E31">
        <v>7</v>
      </c>
      <c r="F31">
        <f t="shared" si="5"/>
        <v>25</v>
      </c>
    </row>
    <row r="32" spans="1:6" x14ac:dyDescent="0.3">
      <c r="A32" t="s">
        <v>201</v>
      </c>
      <c r="B32">
        <v>336</v>
      </c>
      <c r="C32">
        <v>285</v>
      </c>
      <c r="D32">
        <v>40</v>
      </c>
      <c r="E32">
        <v>0</v>
      </c>
      <c r="F32">
        <f t="shared" si="5"/>
        <v>11</v>
      </c>
    </row>
    <row r="33" spans="1:6" x14ac:dyDescent="0.3">
      <c r="A33" t="s">
        <v>202</v>
      </c>
      <c r="B33">
        <v>3428</v>
      </c>
      <c r="C33">
        <v>2414</v>
      </c>
      <c r="D33">
        <v>265</v>
      </c>
      <c r="E33">
        <v>138</v>
      </c>
      <c r="F33">
        <f t="shared" si="5"/>
        <v>611</v>
      </c>
    </row>
    <row r="34" spans="1:6" x14ac:dyDescent="0.3">
      <c r="A34" s="2" t="s">
        <v>571</v>
      </c>
      <c r="B34" s="2"/>
      <c r="C34" s="2"/>
      <c r="D34" s="2"/>
      <c r="E34" s="2"/>
      <c r="F34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68FCE-CAD4-4483-8114-F14B7828B7A7}">
  <dimension ref="A1:F57"/>
  <sheetViews>
    <sheetView topLeftCell="A37" workbookViewId="0">
      <selection activeCell="A57" sqref="A57"/>
    </sheetView>
  </sheetViews>
  <sheetFormatPr defaultRowHeight="14.4" x14ac:dyDescent="0.3"/>
  <cols>
    <col min="1" max="1" width="48.77734375" customWidth="1"/>
  </cols>
  <sheetData>
    <row r="1" spans="1:6" x14ac:dyDescent="0.3">
      <c r="A1" t="s">
        <v>546</v>
      </c>
    </row>
    <row r="2" spans="1:6" x14ac:dyDescent="0.3">
      <c r="A2" s="3" t="s">
        <v>515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205</v>
      </c>
      <c r="B3">
        <v>9254</v>
      </c>
      <c r="C3">
        <v>6728</v>
      </c>
      <c r="D3">
        <v>763</v>
      </c>
      <c r="E3">
        <v>325</v>
      </c>
      <c r="F3">
        <f>B3-C3-D3-E3</f>
        <v>1438</v>
      </c>
    </row>
    <row r="4" spans="1:6" x14ac:dyDescent="0.3">
      <c r="A4" t="s">
        <v>206</v>
      </c>
      <c r="B4">
        <v>152</v>
      </c>
      <c r="C4">
        <v>127</v>
      </c>
      <c r="D4">
        <v>4</v>
      </c>
      <c r="E4">
        <v>1</v>
      </c>
      <c r="F4">
        <f t="shared" ref="F4:F13" si="0">B4-C4-D4-E4</f>
        <v>20</v>
      </c>
    </row>
    <row r="5" spans="1:6" x14ac:dyDescent="0.3">
      <c r="A5" t="s">
        <v>207</v>
      </c>
      <c r="B5">
        <v>94</v>
      </c>
      <c r="C5">
        <v>69</v>
      </c>
      <c r="D5">
        <v>4</v>
      </c>
      <c r="E5">
        <v>1</v>
      </c>
      <c r="F5">
        <f t="shared" si="0"/>
        <v>20</v>
      </c>
    </row>
    <row r="6" spans="1:6" x14ac:dyDescent="0.3">
      <c r="A6" t="s">
        <v>208</v>
      </c>
      <c r="B6">
        <v>16</v>
      </c>
      <c r="C6">
        <v>15</v>
      </c>
      <c r="D6">
        <v>0</v>
      </c>
      <c r="E6">
        <v>0</v>
      </c>
      <c r="F6">
        <f t="shared" si="0"/>
        <v>1</v>
      </c>
    </row>
    <row r="7" spans="1:6" x14ac:dyDescent="0.3">
      <c r="A7" t="s">
        <v>209</v>
      </c>
      <c r="B7">
        <v>108</v>
      </c>
      <c r="C7">
        <v>94</v>
      </c>
      <c r="D7">
        <v>3</v>
      </c>
      <c r="E7">
        <v>0</v>
      </c>
      <c r="F7">
        <f t="shared" si="0"/>
        <v>11</v>
      </c>
    </row>
    <row r="9" spans="1:6" x14ac:dyDescent="0.3">
      <c r="A9" t="s">
        <v>210</v>
      </c>
      <c r="B9">
        <v>330</v>
      </c>
      <c r="C9">
        <v>209</v>
      </c>
      <c r="D9">
        <v>15</v>
      </c>
      <c r="E9">
        <v>12</v>
      </c>
      <c r="F9">
        <f t="shared" si="0"/>
        <v>94</v>
      </c>
    </row>
    <row r="10" spans="1:6" x14ac:dyDescent="0.3">
      <c r="A10" t="s">
        <v>208</v>
      </c>
      <c r="B10">
        <v>109</v>
      </c>
      <c r="C10">
        <v>77</v>
      </c>
      <c r="D10">
        <v>3</v>
      </c>
      <c r="E10">
        <v>5</v>
      </c>
      <c r="F10">
        <f t="shared" si="0"/>
        <v>24</v>
      </c>
    </row>
    <row r="11" spans="1:6" x14ac:dyDescent="0.3">
      <c r="A11" t="s">
        <v>211</v>
      </c>
      <c r="B11">
        <v>177</v>
      </c>
      <c r="C11">
        <v>113</v>
      </c>
      <c r="D11">
        <v>9</v>
      </c>
      <c r="E11">
        <v>1</v>
      </c>
      <c r="F11">
        <f t="shared" si="0"/>
        <v>54</v>
      </c>
    </row>
    <row r="13" spans="1:6" x14ac:dyDescent="0.3">
      <c r="A13" t="s">
        <v>212</v>
      </c>
      <c r="B13">
        <v>8924</v>
      </c>
      <c r="C13">
        <v>6519</v>
      </c>
      <c r="D13">
        <v>748</v>
      </c>
      <c r="E13">
        <v>313</v>
      </c>
      <c r="F13">
        <f t="shared" si="0"/>
        <v>1344</v>
      </c>
    </row>
    <row r="14" spans="1:6" x14ac:dyDescent="0.3">
      <c r="A14" t="s">
        <v>208</v>
      </c>
      <c r="B14">
        <v>5867</v>
      </c>
      <c r="C14">
        <v>4649</v>
      </c>
      <c r="D14">
        <v>497</v>
      </c>
      <c r="E14">
        <v>137</v>
      </c>
      <c r="F14">
        <f>B14-C14-D14-E14</f>
        <v>584</v>
      </c>
    </row>
    <row r="16" spans="1:6" x14ac:dyDescent="0.3">
      <c r="A16" t="s">
        <v>214</v>
      </c>
      <c r="B16">
        <f t="shared" ref="B16:F20" si="1">B3-B29</f>
        <v>5151</v>
      </c>
      <c r="C16">
        <f t="shared" si="1"/>
        <v>3738</v>
      </c>
      <c r="D16">
        <f t="shared" si="1"/>
        <v>763</v>
      </c>
      <c r="E16">
        <f t="shared" si="1"/>
        <v>180</v>
      </c>
      <c r="F16">
        <f t="shared" si="1"/>
        <v>470</v>
      </c>
    </row>
    <row r="17" spans="1:6" x14ac:dyDescent="0.3">
      <c r="A17" t="s">
        <v>206</v>
      </c>
      <c r="B17">
        <f t="shared" si="1"/>
        <v>83</v>
      </c>
      <c r="C17">
        <f t="shared" si="1"/>
        <v>65</v>
      </c>
      <c r="D17">
        <f t="shared" si="1"/>
        <v>4</v>
      </c>
      <c r="E17">
        <f t="shared" si="1"/>
        <v>1</v>
      </c>
      <c r="F17">
        <f t="shared" si="1"/>
        <v>13</v>
      </c>
    </row>
    <row r="18" spans="1:6" x14ac:dyDescent="0.3">
      <c r="A18" t="s">
        <v>207</v>
      </c>
      <c r="B18">
        <f t="shared" si="1"/>
        <v>54</v>
      </c>
      <c r="C18">
        <f t="shared" si="1"/>
        <v>36</v>
      </c>
      <c r="D18">
        <f t="shared" si="1"/>
        <v>4</v>
      </c>
      <c r="E18">
        <f t="shared" si="1"/>
        <v>1</v>
      </c>
      <c r="F18">
        <f t="shared" si="1"/>
        <v>13</v>
      </c>
    </row>
    <row r="19" spans="1:6" x14ac:dyDescent="0.3">
      <c r="A19" t="s">
        <v>208</v>
      </c>
      <c r="B19">
        <f t="shared" si="1"/>
        <v>10</v>
      </c>
      <c r="C19">
        <f t="shared" si="1"/>
        <v>9</v>
      </c>
      <c r="D19">
        <f t="shared" si="1"/>
        <v>0</v>
      </c>
      <c r="E19">
        <f t="shared" si="1"/>
        <v>0</v>
      </c>
      <c r="F19">
        <f t="shared" si="1"/>
        <v>1</v>
      </c>
    </row>
    <row r="20" spans="1:6" x14ac:dyDescent="0.3">
      <c r="A20" t="s">
        <v>209</v>
      </c>
      <c r="B20">
        <f t="shared" si="1"/>
        <v>59</v>
      </c>
      <c r="C20">
        <f t="shared" si="1"/>
        <v>50</v>
      </c>
      <c r="D20">
        <f t="shared" si="1"/>
        <v>3</v>
      </c>
      <c r="E20">
        <f t="shared" si="1"/>
        <v>0</v>
      </c>
      <c r="F20">
        <f t="shared" si="1"/>
        <v>6</v>
      </c>
    </row>
    <row r="22" spans="1:6" x14ac:dyDescent="0.3">
      <c r="A22" t="s">
        <v>210</v>
      </c>
      <c r="B22">
        <f t="shared" ref="B22:F24" si="2">B9-B35</f>
        <v>176</v>
      </c>
      <c r="C22">
        <f t="shared" si="2"/>
        <v>114</v>
      </c>
      <c r="D22">
        <f t="shared" si="2"/>
        <v>15</v>
      </c>
      <c r="E22">
        <f t="shared" si="2"/>
        <v>8</v>
      </c>
      <c r="F22">
        <f t="shared" si="2"/>
        <v>39</v>
      </c>
    </row>
    <row r="23" spans="1:6" x14ac:dyDescent="0.3">
      <c r="A23" t="s">
        <v>208</v>
      </c>
      <c r="B23">
        <f t="shared" si="2"/>
        <v>69</v>
      </c>
      <c r="C23">
        <f t="shared" si="2"/>
        <v>49</v>
      </c>
      <c r="D23">
        <f t="shared" si="2"/>
        <v>3</v>
      </c>
      <c r="E23">
        <f t="shared" si="2"/>
        <v>3</v>
      </c>
      <c r="F23">
        <f t="shared" si="2"/>
        <v>14</v>
      </c>
    </row>
    <row r="24" spans="1:6" x14ac:dyDescent="0.3">
      <c r="A24" t="s">
        <v>211</v>
      </c>
      <c r="B24">
        <f t="shared" si="2"/>
        <v>90</v>
      </c>
      <c r="C24">
        <f t="shared" si="2"/>
        <v>57</v>
      </c>
      <c r="D24">
        <f t="shared" si="2"/>
        <v>9</v>
      </c>
      <c r="E24">
        <f t="shared" si="2"/>
        <v>1</v>
      </c>
      <c r="F24">
        <f t="shared" si="2"/>
        <v>23</v>
      </c>
    </row>
    <row r="26" spans="1:6" x14ac:dyDescent="0.3">
      <c r="A26" t="s">
        <v>212</v>
      </c>
      <c r="B26">
        <f t="shared" ref="B26:F27" si="3">B13-B39</f>
        <v>4975</v>
      </c>
      <c r="C26">
        <f t="shared" si="3"/>
        <v>3624</v>
      </c>
      <c r="D26">
        <f t="shared" si="3"/>
        <v>748</v>
      </c>
      <c r="E26">
        <f t="shared" si="3"/>
        <v>172</v>
      </c>
      <c r="F26">
        <f t="shared" si="3"/>
        <v>431</v>
      </c>
    </row>
    <row r="27" spans="1:6" x14ac:dyDescent="0.3">
      <c r="A27" t="s">
        <v>208</v>
      </c>
      <c r="B27">
        <f t="shared" si="3"/>
        <v>3689</v>
      </c>
      <c r="C27">
        <f t="shared" si="3"/>
        <v>2859</v>
      </c>
      <c r="D27">
        <f t="shared" si="3"/>
        <v>497</v>
      </c>
      <c r="E27">
        <f t="shared" si="3"/>
        <v>89</v>
      </c>
      <c r="F27">
        <f t="shared" si="3"/>
        <v>244</v>
      </c>
    </row>
    <row r="29" spans="1:6" x14ac:dyDescent="0.3">
      <c r="A29" t="s">
        <v>213</v>
      </c>
      <c r="B29">
        <v>4103</v>
      </c>
      <c r="C29">
        <v>2990</v>
      </c>
      <c r="E29">
        <v>145</v>
      </c>
      <c r="F29">
        <f>B29-C29-D29-E29</f>
        <v>968</v>
      </c>
    </row>
    <row r="30" spans="1:6" x14ac:dyDescent="0.3">
      <c r="A30" t="s">
        <v>206</v>
      </c>
      <c r="B30">
        <v>69</v>
      </c>
      <c r="C30">
        <v>62</v>
      </c>
      <c r="E30">
        <v>0</v>
      </c>
      <c r="F30">
        <f t="shared" ref="F30:F33" si="4">B30-C30-D30-E30</f>
        <v>7</v>
      </c>
    </row>
    <row r="31" spans="1:6" x14ac:dyDescent="0.3">
      <c r="A31" t="s">
        <v>207</v>
      </c>
      <c r="B31">
        <v>40</v>
      </c>
      <c r="C31">
        <v>33</v>
      </c>
      <c r="E31">
        <v>0</v>
      </c>
      <c r="F31">
        <f t="shared" si="4"/>
        <v>7</v>
      </c>
    </row>
    <row r="32" spans="1:6" x14ac:dyDescent="0.3">
      <c r="A32" t="s">
        <v>208</v>
      </c>
      <c r="B32">
        <v>6</v>
      </c>
      <c r="C32">
        <v>6</v>
      </c>
      <c r="E32">
        <v>0</v>
      </c>
      <c r="F32">
        <f t="shared" si="4"/>
        <v>0</v>
      </c>
    </row>
    <row r="33" spans="1:6" x14ac:dyDescent="0.3">
      <c r="A33" t="s">
        <v>209</v>
      </c>
      <c r="B33">
        <v>49</v>
      </c>
      <c r="C33">
        <v>44</v>
      </c>
      <c r="E33">
        <v>0</v>
      </c>
      <c r="F33">
        <f t="shared" si="4"/>
        <v>5</v>
      </c>
    </row>
    <row r="35" spans="1:6" x14ac:dyDescent="0.3">
      <c r="A35" t="s">
        <v>210</v>
      </c>
      <c r="B35">
        <v>154</v>
      </c>
      <c r="C35">
        <v>95</v>
      </c>
      <c r="E35">
        <v>4</v>
      </c>
      <c r="F35">
        <f t="shared" ref="F35:F37" si="5">B35-C35-D35-E35</f>
        <v>55</v>
      </c>
    </row>
    <row r="36" spans="1:6" x14ac:dyDescent="0.3">
      <c r="A36" t="s">
        <v>208</v>
      </c>
      <c r="B36">
        <v>40</v>
      </c>
      <c r="C36">
        <v>28</v>
      </c>
      <c r="E36">
        <v>2</v>
      </c>
      <c r="F36">
        <f t="shared" si="5"/>
        <v>10</v>
      </c>
    </row>
    <row r="37" spans="1:6" x14ac:dyDescent="0.3">
      <c r="A37" t="s">
        <v>211</v>
      </c>
      <c r="B37">
        <v>87</v>
      </c>
      <c r="C37">
        <v>56</v>
      </c>
      <c r="E37">
        <v>0</v>
      </c>
      <c r="F37">
        <f t="shared" si="5"/>
        <v>31</v>
      </c>
    </row>
    <row r="39" spans="1:6" x14ac:dyDescent="0.3">
      <c r="A39" t="s">
        <v>212</v>
      </c>
      <c r="B39">
        <v>3949</v>
      </c>
      <c r="C39">
        <v>2895</v>
      </c>
      <c r="E39">
        <v>141</v>
      </c>
      <c r="F39">
        <f t="shared" ref="F39" si="6">B39-C39-D39-E39</f>
        <v>913</v>
      </c>
    </row>
    <row r="40" spans="1:6" x14ac:dyDescent="0.3">
      <c r="A40" t="s">
        <v>208</v>
      </c>
      <c r="B40">
        <v>2178</v>
      </c>
      <c r="C40">
        <v>1790</v>
      </c>
      <c r="E40">
        <v>48</v>
      </c>
      <c r="F40">
        <f>B40-C40-D40-E40</f>
        <v>340</v>
      </c>
    </row>
    <row r="43" spans="1:6" x14ac:dyDescent="0.3">
      <c r="A43" t="s">
        <v>215</v>
      </c>
      <c r="B43">
        <v>915</v>
      </c>
      <c r="C43">
        <v>455</v>
      </c>
      <c r="D43">
        <v>76</v>
      </c>
      <c r="E43">
        <v>72</v>
      </c>
      <c r="F43">
        <f t="shared" ref="F43:F46" si="7">B43-C43-D43-E43</f>
        <v>312</v>
      </c>
    </row>
    <row r="44" spans="1:6" x14ac:dyDescent="0.3">
      <c r="A44" t="s">
        <v>206</v>
      </c>
      <c r="B44">
        <v>136</v>
      </c>
      <c r="C44">
        <v>93</v>
      </c>
      <c r="D44">
        <v>5</v>
      </c>
      <c r="E44">
        <v>6</v>
      </c>
      <c r="F44">
        <f t="shared" si="7"/>
        <v>32</v>
      </c>
    </row>
    <row r="45" spans="1:6" x14ac:dyDescent="0.3">
      <c r="A45" t="s">
        <v>207</v>
      </c>
      <c r="B45">
        <v>129</v>
      </c>
      <c r="C45">
        <v>87</v>
      </c>
      <c r="D45">
        <v>5</v>
      </c>
      <c r="E45">
        <v>5</v>
      </c>
      <c r="F45">
        <f t="shared" si="7"/>
        <v>32</v>
      </c>
    </row>
    <row r="46" spans="1:6" x14ac:dyDescent="0.3">
      <c r="A46" t="s">
        <v>209</v>
      </c>
      <c r="B46">
        <v>90</v>
      </c>
      <c r="C46">
        <v>64</v>
      </c>
      <c r="D46">
        <v>4</v>
      </c>
      <c r="E46">
        <v>6</v>
      </c>
      <c r="F46">
        <f t="shared" si="7"/>
        <v>16</v>
      </c>
    </row>
    <row r="48" spans="1:6" x14ac:dyDescent="0.3">
      <c r="A48" t="s">
        <v>216</v>
      </c>
      <c r="B48">
        <f t="shared" ref="B48:F51" si="8">B43-B53</f>
        <v>395</v>
      </c>
      <c r="C48">
        <f t="shared" si="8"/>
        <v>188</v>
      </c>
      <c r="D48">
        <f t="shared" si="8"/>
        <v>31</v>
      </c>
      <c r="E48">
        <f t="shared" si="8"/>
        <v>27</v>
      </c>
      <c r="F48">
        <f t="shared" si="8"/>
        <v>149</v>
      </c>
    </row>
    <row r="49" spans="1:6" x14ac:dyDescent="0.3">
      <c r="A49" t="s">
        <v>206</v>
      </c>
      <c r="B49">
        <f t="shared" si="8"/>
        <v>41</v>
      </c>
      <c r="C49">
        <f t="shared" si="8"/>
        <v>22</v>
      </c>
      <c r="D49">
        <f t="shared" si="8"/>
        <v>2</v>
      </c>
      <c r="E49">
        <f t="shared" si="8"/>
        <v>2</v>
      </c>
      <c r="F49">
        <f t="shared" si="8"/>
        <v>15</v>
      </c>
    </row>
    <row r="50" spans="1:6" x14ac:dyDescent="0.3">
      <c r="A50" t="s">
        <v>207</v>
      </c>
      <c r="B50">
        <f t="shared" si="8"/>
        <v>37</v>
      </c>
      <c r="C50">
        <f t="shared" si="8"/>
        <v>19</v>
      </c>
      <c r="D50">
        <f t="shared" si="8"/>
        <v>2</v>
      </c>
      <c r="E50">
        <f t="shared" si="8"/>
        <v>1</v>
      </c>
      <c r="F50">
        <f t="shared" si="8"/>
        <v>15</v>
      </c>
    </row>
    <row r="51" spans="1:6" x14ac:dyDescent="0.3">
      <c r="A51" t="s">
        <v>209</v>
      </c>
      <c r="B51">
        <f t="shared" si="8"/>
        <v>28</v>
      </c>
      <c r="C51">
        <f t="shared" si="8"/>
        <v>14</v>
      </c>
      <c r="D51">
        <f t="shared" si="8"/>
        <v>2</v>
      </c>
      <c r="E51">
        <f t="shared" si="8"/>
        <v>2</v>
      </c>
      <c r="F51">
        <f t="shared" si="8"/>
        <v>10</v>
      </c>
    </row>
    <row r="53" spans="1:6" x14ac:dyDescent="0.3">
      <c r="A53" t="s">
        <v>217</v>
      </c>
      <c r="B53">
        <v>520</v>
      </c>
      <c r="C53">
        <v>267</v>
      </c>
      <c r="D53">
        <v>45</v>
      </c>
      <c r="E53">
        <v>45</v>
      </c>
      <c r="F53">
        <f t="shared" ref="F53:F56" si="9">B53-C53-D53-E53</f>
        <v>163</v>
      </c>
    </row>
    <row r="54" spans="1:6" x14ac:dyDescent="0.3">
      <c r="A54" t="s">
        <v>206</v>
      </c>
      <c r="B54">
        <v>95</v>
      </c>
      <c r="C54">
        <v>71</v>
      </c>
      <c r="D54">
        <v>3</v>
      </c>
      <c r="E54">
        <v>4</v>
      </c>
      <c r="F54">
        <f t="shared" si="9"/>
        <v>17</v>
      </c>
    </row>
    <row r="55" spans="1:6" x14ac:dyDescent="0.3">
      <c r="A55" t="s">
        <v>207</v>
      </c>
      <c r="B55">
        <v>92</v>
      </c>
      <c r="C55">
        <v>68</v>
      </c>
      <c r="D55">
        <v>3</v>
      </c>
      <c r="E55">
        <v>4</v>
      </c>
      <c r="F55">
        <f t="shared" si="9"/>
        <v>17</v>
      </c>
    </row>
    <row r="56" spans="1:6" x14ac:dyDescent="0.3">
      <c r="A56" t="s">
        <v>209</v>
      </c>
      <c r="B56">
        <v>62</v>
      </c>
      <c r="C56">
        <v>50</v>
      </c>
      <c r="D56">
        <v>2</v>
      </c>
      <c r="E56">
        <v>4</v>
      </c>
      <c r="F56">
        <f t="shared" si="9"/>
        <v>6</v>
      </c>
    </row>
    <row r="57" spans="1:6" x14ac:dyDescent="0.3">
      <c r="A57" s="2" t="s">
        <v>571</v>
      </c>
      <c r="B57" s="2"/>
      <c r="C57" s="2"/>
      <c r="D57" s="2"/>
      <c r="E57" s="2"/>
      <c r="F57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D5F5D-FFF9-4DE8-AC58-8975B41D975D}">
  <dimension ref="A1:F62"/>
  <sheetViews>
    <sheetView topLeftCell="A51" workbookViewId="0">
      <selection activeCell="A62" sqref="A62"/>
    </sheetView>
  </sheetViews>
  <sheetFormatPr defaultRowHeight="14.4" x14ac:dyDescent="0.3"/>
  <cols>
    <col min="1" max="1" width="33.33203125" customWidth="1"/>
  </cols>
  <sheetData>
    <row r="1" spans="1:6" x14ac:dyDescent="0.3">
      <c r="A1" t="s">
        <v>547</v>
      </c>
    </row>
    <row r="2" spans="1:6" x14ac:dyDescent="0.3">
      <c r="A2" s="3" t="s">
        <v>516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218</v>
      </c>
      <c r="B3">
        <f>SUM(B4:B6)</f>
        <v>10238</v>
      </c>
      <c r="C3">
        <f>SUM(C4:C6)</f>
        <v>7251</v>
      </c>
      <c r="D3">
        <f>SUM(D4:D6)</f>
        <v>840</v>
      </c>
      <c r="E3">
        <f>SUM(E4:E6)</f>
        <v>402</v>
      </c>
      <c r="F3">
        <f>B3-C3-D3-E3</f>
        <v>1745</v>
      </c>
    </row>
    <row r="4" spans="1:6" x14ac:dyDescent="0.3">
      <c r="A4" t="s">
        <v>219</v>
      </c>
      <c r="B4">
        <v>2</v>
      </c>
      <c r="C4">
        <v>1</v>
      </c>
      <c r="D4">
        <v>1</v>
      </c>
      <c r="E4">
        <v>0</v>
      </c>
      <c r="F4">
        <f t="shared" ref="F4:F9" si="0">B4-C4-D4-E4</f>
        <v>0</v>
      </c>
    </row>
    <row r="5" spans="1:6" x14ac:dyDescent="0.3">
      <c r="A5" t="s">
        <v>220</v>
      </c>
      <c r="B5">
        <v>49</v>
      </c>
      <c r="C5">
        <v>42</v>
      </c>
      <c r="D5">
        <v>3</v>
      </c>
      <c r="E5">
        <v>0</v>
      </c>
      <c r="F5">
        <f t="shared" si="0"/>
        <v>4</v>
      </c>
    </row>
    <row r="6" spans="1:6" x14ac:dyDescent="0.3">
      <c r="A6" t="s">
        <v>221</v>
      </c>
      <c r="B6">
        <f>SUM(B7:B9)</f>
        <v>10187</v>
      </c>
      <c r="C6">
        <f>SUM(C7:C9)</f>
        <v>7208</v>
      </c>
      <c r="D6">
        <f>SUM(D7:D9)</f>
        <v>836</v>
      </c>
      <c r="E6">
        <f>SUM(E7:E9)</f>
        <v>402</v>
      </c>
      <c r="F6">
        <f t="shared" si="0"/>
        <v>1741</v>
      </c>
    </row>
    <row r="7" spans="1:6" x14ac:dyDescent="0.3">
      <c r="A7" t="s">
        <v>222</v>
      </c>
      <c r="B7">
        <v>2</v>
      </c>
      <c r="C7">
        <v>2</v>
      </c>
      <c r="D7">
        <v>0</v>
      </c>
      <c r="E7">
        <v>0</v>
      </c>
      <c r="F7">
        <f t="shared" si="0"/>
        <v>0</v>
      </c>
    </row>
    <row r="8" spans="1:6" x14ac:dyDescent="0.3">
      <c r="A8" t="s">
        <v>223</v>
      </c>
      <c r="B8">
        <v>7</v>
      </c>
      <c r="C8">
        <v>5</v>
      </c>
      <c r="D8">
        <v>1</v>
      </c>
      <c r="E8">
        <v>0</v>
      </c>
      <c r="F8">
        <f t="shared" si="0"/>
        <v>1</v>
      </c>
    </row>
    <row r="9" spans="1:6" x14ac:dyDescent="0.3">
      <c r="A9" t="s">
        <v>224</v>
      </c>
      <c r="B9">
        <v>10178</v>
      </c>
      <c r="C9">
        <v>7201</v>
      </c>
      <c r="D9">
        <v>835</v>
      </c>
      <c r="E9">
        <v>402</v>
      </c>
      <c r="F9">
        <f t="shared" si="0"/>
        <v>1740</v>
      </c>
    </row>
    <row r="11" spans="1:6" x14ac:dyDescent="0.3">
      <c r="A11" t="s">
        <v>225</v>
      </c>
    </row>
    <row r="13" spans="1:6" x14ac:dyDescent="0.3">
      <c r="A13" t="s">
        <v>226</v>
      </c>
      <c r="B13">
        <f>SUM(B14:B24)-B15-B16</f>
        <v>49</v>
      </c>
      <c r="C13">
        <f>SUM(C14:C24)-C15-C16</f>
        <v>42</v>
      </c>
      <c r="D13">
        <f>SUM(D14:D24)-D15-D16</f>
        <v>3</v>
      </c>
      <c r="E13">
        <f>SUM(E14:E24)-E15-E16</f>
        <v>0</v>
      </c>
      <c r="F13">
        <f t="shared" ref="F13:F24" si="1">B13-C13-D13-E13</f>
        <v>4</v>
      </c>
    </row>
    <row r="14" spans="1:6" x14ac:dyDescent="0.3">
      <c r="A14" t="s">
        <v>227</v>
      </c>
      <c r="B14">
        <v>8</v>
      </c>
      <c r="C14">
        <v>4</v>
      </c>
      <c r="D14">
        <v>1</v>
      </c>
      <c r="E14">
        <f t="shared" ref="E14:E24" si="2">SUM(E15:E25)-E16-E17</f>
        <v>0</v>
      </c>
      <c r="F14">
        <f t="shared" si="1"/>
        <v>3</v>
      </c>
    </row>
    <row r="15" spans="1:6" x14ac:dyDescent="0.3">
      <c r="A15" t="s">
        <v>228</v>
      </c>
      <c r="B15">
        <v>3</v>
      </c>
      <c r="C15">
        <v>2</v>
      </c>
      <c r="D15">
        <v>0</v>
      </c>
      <c r="E15">
        <f t="shared" si="2"/>
        <v>0</v>
      </c>
      <c r="F15">
        <f t="shared" si="1"/>
        <v>1</v>
      </c>
    </row>
    <row r="16" spans="1:6" x14ac:dyDescent="0.3">
      <c r="A16" t="s">
        <v>229</v>
      </c>
      <c r="B16">
        <v>2</v>
      </c>
      <c r="C16">
        <v>2</v>
      </c>
      <c r="D16">
        <v>0</v>
      </c>
      <c r="E16">
        <f t="shared" si="2"/>
        <v>0</v>
      </c>
      <c r="F16">
        <f t="shared" si="1"/>
        <v>0</v>
      </c>
    </row>
    <row r="17" spans="1:6" x14ac:dyDescent="0.3">
      <c r="A17" t="s">
        <v>230</v>
      </c>
      <c r="B17">
        <v>25</v>
      </c>
      <c r="C17">
        <v>23</v>
      </c>
      <c r="D17">
        <v>1</v>
      </c>
      <c r="E17">
        <f t="shared" si="2"/>
        <v>0</v>
      </c>
      <c r="F17">
        <f t="shared" si="1"/>
        <v>1</v>
      </c>
    </row>
    <row r="18" spans="1:6" x14ac:dyDescent="0.3">
      <c r="A18" t="s">
        <v>231</v>
      </c>
      <c r="B18">
        <v>1</v>
      </c>
      <c r="C18">
        <v>1</v>
      </c>
      <c r="D18">
        <v>0</v>
      </c>
      <c r="E18">
        <f t="shared" si="2"/>
        <v>0</v>
      </c>
      <c r="F18">
        <f t="shared" si="1"/>
        <v>0</v>
      </c>
    </row>
    <row r="19" spans="1:6" x14ac:dyDescent="0.3">
      <c r="A19" t="s">
        <v>232</v>
      </c>
      <c r="B19">
        <v>6</v>
      </c>
      <c r="C19">
        <v>6</v>
      </c>
      <c r="D19">
        <v>0</v>
      </c>
      <c r="E19">
        <f t="shared" si="2"/>
        <v>0</v>
      </c>
      <c r="F19">
        <f t="shared" si="1"/>
        <v>0</v>
      </c>
    </row>
    <row r="20" spans="1:6" x14ac:dyDescent="0.3">
      <c r="A20" t="s">
        <v>233</v>
      </c>
      <c r="B20">
        <v>2</v>
      </c>
      <c r="C20">
        <v>1</v>
      </c>
      <c r="D20">
        <v>1</v>
      </c>
      <c r="E20">
        <f t="shared" si="2"/>
        <v>0</v>
      </c>
      <c r="F20">
        <f t="shared" si="1"/>
        <v>0</v>
      </c>
    </row>
    <row r="21" spans="1:6" x14ac:dyDescent="0.3">
      <c r="A21" t="s">
        <v>234</v>
      </c>
      <c r="B21">
        <v>1</v>
      </c>
      <c r="C21">
        <v>1</v>
      </c>
      <c r="D21">
        <v>0</v>
      </c>
      <c r="E21">
        <f t="shared" si="2"/>
        <v>0</v>
      </c>
      <c r="F21">
        <f t="shared" si="1"/>
        <v>0</v>
      </c>
    </row>
    <row r="22" spans="1:6" x14ac:dyDescent="0.3">
      <c r="A22" t="s">
        <v>235</v>
      </c>
      <c r="B22">
        <v>3</v>
      </c>
      <c r="C22">
        <v>3</v>
      </c>
      <c r="D22">
        <v>0</v>
      </c>
      <c r="E22">
        <f t="shared" si="2"/>
        <v>0</v>
      </c>
      <c r="F22">
        <f t="shared" si="1"/>
        <v>0</v>
      </c>
    </row>
    <row r="23" spans="1:6" x14ac:dyDescent="0.3">
      <c r="A23" t="s">
        <v>235</v>
      </c>
      <c r="B23">
        <v>0</v>
      </c>
      <c r="C23">
        <v>0</v>
      </c>
      <c r="D23">
        <v>0</v>
      </c>
      <c r="E23">
        <f t="shared" si="2"/>
        <v>0</v>
      </c>
      <c r="F23">
        <f t="shared" si="1"/>
        <v>0</v>
      </c>
    </row>
    <row r="24" spans="1:6" x14ac:dyDescent="0.3">
      <c r="A24" t="s">
        <v>236</v>
      </c>
      <c r="B24">
        <v>3</v>
      </c>
      <c r="C24">
        <v>3</v>
      </c>
      <c r="D24">
        <v>0</v>
      </c>
      <c r="E24">
        <f t="shared" si="2"/>
        <v>0</v>
      </c>
      <c r="F24">
        <f t="shared" si="1"/>
        <v>0</v>
      </c>
    </row>
    <row r="26" spans="1:6" x14ac:dyDescent="0.3">
      <c r="A26" t="s">
        <v>237</v>
      </c>
    </row>
    <row r="28" spans="1:6" x14ac:dyDescent="0.3">
      <c r="A28" t="s">
        <v>238</v>
      </c>
      <c r="B28">
        <f>SUM(B29:B32)</f>
        <v>49</v>
      </c>
      <c r="C28">
        <f>SUM(C29:C32)</f>
        <v>42</v>
      </c>
      <c r="D28">
        <f>SUM(D29:D32)</f>
        <v>3</v>
      </c>
      <c r="E28">
        <f>SUM(E29:E32)</f>
        <v>0</v>
      </c>
      <c r="F28">
        <f t="shared" ref="F28:F32" si="3">B28-C28-D28-E28</f>
        <v>4</v>
      </c>
    </row>
    <row r="29" spans="1:6" x14ac:dyDescent="0.3">
      <c r="A29" t="s">
        <v>239</v>
      </c>
      <c r="B29">
        <v>1</v>
      </c>
      <c r="C29">
        <v>0</v>
      </c>
      <c r="D29">
        <v>0</v>
      </c>
      <c r="E29">
        <f t="shared" ref="E29:E32" si="4">SUM(E30:E33)</f>
        <v>0</v>
      </c>
      <c r="F29">
        <f t="shared" si="3"/>
        <v>1</v>
      </c>
    </row>
    <row r="30" spans="1:6" x14ac:dyDescent="0.3">
      <c r="A30" t="s">
        <v>240</v>
      </c>
      <c r="B30">
        <v>46</v>
      </c>
      <c r="C30">
        <v>40</v>
      </c>
      <c r="D30">
        <v>3</v>
      </c>
      <c r="E30">
        <f t="shared" si="4"/>
        <v>0</v>
      </c>
      <c r="F30">
        <f t="shared" si="3"/>
        <v>3</v>
      </c>
    </row>
    <row r="31" spans="1:6" x14ac:dyDescent="0.3">
      <c r="A31" t="s">
        <v>241</v>
      </c>
      <c r="B31">
        <v>0</v>
      </c>
      <c r="C31">
        <v>0</v>
      </c>
      <c r="D31">
        <v>0</v>
      </c>
      <c r="E31">
        <f t="shared" si="4"/>
        <v>0</v>
      </c>
      <c r="F31">
        <f t="shared" si="3"/>
        <v>0</v>
      </c>
    </row>
    <row r="32" spans="1:6" x14ac:dyDescent="0.3">
      <c r="A32" t="s">
        <v>242</v>
      </c>
      <c r="B32">
        <v>2</v>
      </c>
      <c r="C32">
        <v>2</v>
      </c>
      <c r="D32">
        <v>0</v>
      </c>
      <c r="E32">
        <f t="shared" si="4"/>
        <v>0</v>
      </c>
      <c r="F32">
        <f t="shared" si="3"/>
        <v>0</v>
      </c>
    </row>
    <row r="34" spans="1:6" x14ac:dyDescent="0.3">
      <c r="A34" t="s">
        <v>243</v>
      </c>
    </row>
    <row r="36" spans="1:6" x14ac:dyDescent="0.3">
      <c r="A36" t="s">
        <v>238</v>
      </c>
      <c r="B36">
        <f>B37+B38</f>
        <v>49</v>
      </c>
      <c r="C36">
        <f>C37+C38</f>
        <v>42</v>
      </c>
      <c r="D36">
        <f>D37+D38</f>
        <v>3</v>
      </c>
      <c r="E36">
        <f>E37+E38</f>
        <v>0</v>
      </c>
      <c r="F36">
        <f t="shared" ref="F36:F38" si="5">B36-C36-D36-E36</f>
        <v>4</v>
      </c>
    </row>
    <row r="37" spans="1:6" x14ac:dyDescent="0.3">
      <c r="A37" t="s">
        <v>244</v>
      </c>
      <c r="B37">
        <v>6</v>
      </c>
      <c r="C37">
        <v>5</v>
      </c>
      <c r="D37">
        <v>1</v>
      </c>
      <c r="E37">
        <f t="shared" ref="E37:E38" si="6">E38+E39</f>
        <v>0</v>
      </c>
      <c r="F37">
        <f t="shared" si="5"/>
        <v>0</v>
      </c>
    </row>
    <row r="38" spans="1:6" x14ac:dyDescent="0.3">
      <c r="A38" t="s">
        <v>245</v>
      </c>
      <c r="B38">
        <v>43</v>
      </c>
      <c r="C38">
        <v>37</v>
      </c>
      <c r="D38">
        <v>2</v>
      </c>
      <c r="E38">
        <f t="shared" si="6"/>
        <v>0</v>
      </c>
      <c r="F38">
        <f t="shared" si="5"/>
        <v>4</v>
      </c>
    </row>
    <row r="40" spans="1:6" x14ac:dyDescent="0.3">
      <c r="A40" t="s">
        <v>246</v>
      </c>
    </row>
    <row r="42" spans="1:6" x14ac:dyDescent="0.3">
      <c r="A42" t="s">
        <v>247</v>
      </c>
      <c r="B42">
        <f>B43+B44+B47</f>
        <v>15122</v>
      </c>
      <c r="C42">
        <f>C43+C44+C47</f>
        <v>10501</v>
      </c>
      <c r="D42">
        <f>D43+D44+D47</f>
        <v>1234</v>
      </c>
      <c r="E42">
        <f>E43+E44+E47</f>
        <v>601</v>
      </c>
      <c r="F42">
        <f t="shared" ref="F42:F47" si="7">B42-C42-D42-E42</f>
        <v>2786</v>
      </c>
    </row>
    <row r="43" spans="1:6" x14ac:dyDescent="0.3">
      <c r="A43" t="s">
        <v>248</v>
      </c>
      <c r="B43">
        <v>2</v>
      </c>
      <c r="C43">
        <v>1</v>
      </c>
      <c r="D43">
        <v>1</v>
      </c>
      <c r="E43">
        <v>0</v>
      </c>
      <c r="F43">
        <f t="shared" si="7"/>
        <v>0</v>
      </c>
    </row>
    <row r="44" spans="1:6" x14ac:dyDescent="0.3">
      <c r="A44" t="s">
        <v>249</v>
      </c>
      <c r="B44">
        <v>18</v>
      </c>
      <c r="C44">
        <v>15</v>
      </c>
      <c r="D44">
        <v>1</v>
      </c>
      <c r="E44">
        <v>1</v>
      </c>
      <c r="F44">
        <f t="shared" si="7"/>
        <v>1</v>
      </c>
    </row>
    <row r="45" spans="1:6" x14ac:dyDescent="0.3">
      <c r="A45" t="s">
        <v>250</v>
      </c>
      <c r="B45">
        <v>6</v>
      </c>
      <c r="C45">
        <v>3</v>
      </c>
      <c r="D45">
        <v>0</v>
      </c>
      <c r="E45">
        <v>0</v>
      </c>
      <c r="F45">
        <f t="shared" si="7"/>
        <v>3</v>
      </c>
    </row>
    <row r="46" spans="1:6" x14ac:dyDescent="0.3">
      <c r="A46" t="s">
        <v>251</v>
      </c>
      <c r="B46">
        <v>12</v>
      </c>
      <c r="C46">
        <v>9</v>
      </c>
      <c r="D46">
        <v>1</v>
      </c>
      <c r="E46">
        <v>1</v>
      </c>
      <c r="F46">
        <f t="shared" si="7"/>
        <v>1</v>
      </c>
    </row>
    <row r="47" spans="1:6" x14ac:dyDescent="0.3">
      <c r="A47" t="s">
        <v>252</v>
      </c>
      <c r="B47">
        <v>15102</v>
      </c>
      <c r="C47">
        <v>10485</v>
      </c>
      <c r="D47">
        <v>1232</v>
      </c>
      <c r="E47">
        <v>600</v>
      </c>
      <c r="F47">
        <f t="shared" si="7"/>
        <v>2785</v>
      </c>
    </row>
    <row r="49" spans="1:6" x14ac:dyDescent="0.3">
      <c r="A49" t="s">
        <v>73</v>
      </c>
      <c r="B49">
        <f t="shared" ref="B49" si="8">B42-B56</f>
        <v>8139</v>
      </c>
      <c r="C49">
        <f t="shared" ref="C49:F54" si="9">C42-C56</f>
        <v>5639</v>
      </c>
      <c r="D49">
        <f t="shared" si="9"/>
        <v>688</v>
      </c>
      <c r="E49">
        <f t="shared" si="9"/>
        <v>314</v>
      </c>
      <c r="F49">
        <f t="shared" si="9"/>
        <v>1498</v>
      </c>
    </row>
    <row r="50" spans="1:6" x14ac:dyDescent="0.3">
      <c r="A50" t="s">
        <v>248</v>
      </c>
      <c r="B50">
        <f t="shared" ref="B50" si="10">B43-B57</f>
        <v>2</v>
      </c>
      <c r="C50">
        <f t="shared" si="9"/>
        <v>1</v>
      </c>
      <c r="D50">
        <f t="shared" si="9"/>
        <v>1</v>
      </c>
      <c r="E50">
        <f t="shared" si="9"/>
        <v>0</v>
      </c>
      <c r="F50">
        <f t="shared" si="9"/>
        <v>0</v>
      </c>
    </row>
    <row r="51" spans="1:6" x14ac:dyDescent="0.3">
      <c r="A51" t="s">
        <v>249</v>
      </c>
      <c r="B51">
        <f t="shared" ref="B51" si="11">B44-B58</f>
        <v>9</v>
      </c>
      <c r="C51">
        <f t="shared" si="9"/>
        <v>8</v>
      </c>
      <c r="D51">
        <f t="shared" si="9"/>
        <v>0</v>
      </c>
      <c r="E51">
        <f t="shared" si="9"/>
        <v>1</v>
      </c>
      <c r="F51">
        <f t="shared" si="9"/>
        <v>0</v>
      </c>
    </row>
    <row r="52" spans="1:6" x14ac:dyDescent="0.3">
      <c r="A52" t="s">
        <v>250</v>
      </c>
      <c r="B52">
        <f t="shared" ref="B52" si="12">B45-B59</f>
        <v>3</v>
      </c>
      <c r="C52">
        <f t="shared" si="9"/>
        <v>0</v>
      </c>
      <c r="D52">
        <f t="shared" si="9"/>
        <v>0</v>
      </c>
      <c r="E52">
        <f t="shared" si="9"/>
        <v>0</v>
      </c>
      <c r="F52">
        <f t="shared" si="9"/>
        <v>3</v>
      </c>
    </row>
    <row r="53" spans="1:6" x14ac:dyDescent="0.3">
      <c r="A53" t="s">
        <v>251</v>
      </c>
      <c r="B53">
        <f t="shared" ref="B53" si="13">B46-B60</f>
        <v>6</v>
      </c>
      <c r="C53">
        <f t="shared" si="9"/>
        <v>5</v>
      </c>
      <c r="D53">
        <f t="shared" si="9"/>
        <v>0</v>
      </c>
      <c r="E53">
        <f t="shared" si="9"/>
        <v>1</v>
      </c>
      <c r="F53">
        <f t="shared" si="9"/>
        <v>0</v>
      </c>
    </row>
    <row r="54" spans="1:6" x14ac:dyDescent="0.3">
      <c r="A54" t="s">
        <v>252</v>
      </c>
      <c r="B54">
        <f t="shared" ref="B54" si="14">B47-B61</f>
        <v>8128</v>
      </c>
      <c r="C54">
        <f t="shared" si="9"/>
        <v>5630</v>
      </c>
      <c r="D54">
        <f t="shared" si="9"/>
        <v>687</v>
      </c>
      <c r="E54">
        <f t="shared" si="9"/>
        <v>313</v>
      </c>
      <c r="F54">
        <f t="shared" si="9"/>
        <v>1498</v>
      </c>
    </row>
    <row r="56" spans="1:6" x14ac:dyDescent="0.3">
      <c r="A56" t="s">
        <v>146</v>
      </c>
      <c r="B56">
        <f>B57+B58+B61</f>
        <v>6983</v>
      </c>
      <c r="C56">
        <v>4862</v>
      </c>
      <c r="D56">
        <f>D57+D58+D61</f>
        <v>546</v>
      </c>
      <c r="E56">
        <f>E57+E58+E61</f>
        <v>287</v>
      </c>
      <c r="F56">
        <f t="shared" ref="F56:F61" si="15">B56-C56-D56-E56</f>
        <v>1288</v>
      </c>
    </row>
    <row r="57" spans="1:6" x14ac:dyDescent="0.3">
      <c r="A57" t="s">
        <v>248</v>
      </c>
      <c r="B57">
        <v>0</v>
      </c>
      <c r="C57">
        <v>0</v>
      </c>
      <c r="D57">
        <v>0</v>
      </c>
      <c r="E57">
        <v>0</v>
      </c>
      <c r="F57">
        <f t="shared" si="15"/>
        <v>0</v>
      </c>
    </row>
    <row r="58" spans="1:6" x14ac:dyDescent="0.3">
      <c r="A58" t="s">
        <v>249</v>
      </c>
      <c r="B58">
        <v>9</v>
      </c>
      <c r="C58">
        <v>7</v>
      </c>
      <c r="D58">
        <v>1</v>
      </c>
      <c r="E58">
        <f>E59+E60</f>
        <v>0</v>
      </c>
      <c r="F58">
        <f t="shared" si="15"/>
        <v>1</v>
      </c>
    </row>
    <row r="59" spans="1:6" x14ac:dyDescent="0.3">
      <c r="A59" t="s">
        <v>250</v>
      </c>
      <c r="B59">
        <v>3</v>
      </c>
      <c r="C59">
        <v>3</v>
      </c>
      <c r="D59">
        <v>0</v>
      </c>
      <c r="E59">
        <v>0</v>
      </c>
      <c r="F59">
        <f t="shared" si="15"/>
        <v>0</v>
      </c>
    </row>
    <row r="60" spans="1:6" x14ac:dyDescent="0.3">
      <c r="A60" t="s">
        <v>251</v>
      </c>
      <c r="B60">
        <v>6</v>
      </c>
      <c r="C60">
        <v>4</v>
      </c>
      <c r="D60">
        <v>1</v>
      </c>
      <c r="E60">
        <v>0</v>
      </c>
      <c r="F60">
        <f t="shared" si="15"/>
        <v>1</v>
      </c>
    </row>
    <row r="61" spans="1:6" x14ac:dyDescent="0.3">
      <c r="A61" t="s">
        <v>252</v>
      </c>
      <c r="B61">
        <v>6974</v>
      </c>
      <c r="C61">
        <v>4855</v>
      </c>
      <c r="D61">
        <v>545</v>
      </c>
      <c r="E61">
        <v>287</v>
      </c>
      <c r="F61">
        <f t="shared" si="15"/>
        <v>1287</v>
      </c>
    </row>
    <row r="62" spans="1:6" x14ac:dyDescent="0.3">
      <c r="A62" s="2" t="s">
        <v>571</v>
      </c>
      <c r="B62" s="2"/>
      <c r="C62" s="2"/>
      <c r="D62" s="2"/>
      <c r="E62" s="2"/>
      <c r="F62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D3A5-402C-47A0-8DE8-5BB7067C77AF}">
  <dimension ref="A1:F65"/>
  <sheetViews>
    <sheetView topLeftCell="A51" workbookViewId="0">
      <selection activeCell="A65" sqref="A65"/>
    </sheetView>
  </sheetViews>
  <sheetFormatPr defaultRowHeight="14.4" x14ac:dyDescent="0.3"/>
  <cols>
    <col min="1" max="1" width="32.88671875" customWidth="1"/>
  </cols>
  <sheetData>
    <row r="1" spans="1:6" x14ac:dyDescent="0.3">
      <c r="A1" t="s">
        <v>548</v>
      </c>
    </row>
    <row r="2" spans="1:6" x14ac:dyDescent="0.3">
      <c r="A2" s="3" t="s">
        <v>517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396</v>
      </c>
      <c r="B3">
        <f>B4+B14</f>
        <v>10238</v>
      </c>
      <c r="C3">
        <f>C4+C14</f>
        <v>7251</v>
      </c>
      <c r="D3">
        <f>D4+D14</f>
        <v>840</v>
      </c>
      <c r="E3">
        <f>E4+E14</f>
        <v>402</v>
      </c>
      <c r="F3">
        <f>B3-C3-D3-E3</f>
        <v>1745</v>
      </c>
    </row>
    <row r="4" spans="1:6" x14ac:dyDescent="0.3">
      <c r="A4" t="s">
        <v>382</v>
      </c>
      <c r="B4">
        <f>B6+B7</f>
        <v>6072</v>
      </c>
      <c r="C4">
        <f>C6+C7</f>
        <v>4779</v>
      </c>
      <c r="D4">
        <f>D6+D7</f>
        <v>503</v>
      </c>
      <c r="E4">
        <f>E6+E7</f>
        <v>145</v>
      </c>
      <c r="F4">
        <f>B4-C4-D4-E4</f>
        <v>645</v>
      </c>
    </row>
    <row r="5" spans="1:6" x14ac:dyDescent="0.3">
      <c r="A5" t="s">
        <v>383</v>
      </c>
      <c r="B5" s="6">
        <f>B4*100/B3</f>
        <v>59.308458683336589</v>
      </c>
      <c r="C5" s="6">
        <f>C4*100/C3</f>
        <v>65.908150599917249</v>
      </c>
      <c r="D5" s="6">
        <f>D4*100/D3</f>
        <v>59.88095238095238</v>
      </c>
      <c r="E5" s="6">
        <f>E4*100/E3</f>
        <v>36.069651741293534</v>
      </c>
      <c r="F5" s="6">
        <f>F4*100/F3</f>
        <v>36.96275071633238</v>
      </c>
    </row>
    <row r="6" spans="1:6" x14ac:dyDescent="0.3">
      <c r="A6" t="s">
        <v>384</v>
      </c>
      <c r="B6">
        <v>2</v>
      </c>
      <c r="C6">
        <v>1</v>
      </c>
      <c r="D6">
        <v>1</v>
      </c>
      <c r="E6">
        <v>0</v>
      </c>
      <c r="F6">
        <f t="shared" ref="F6:F15" si="0">B6-C6-D6-E6</f>
        <v>0</v>
      </c>
    </row>
    <row r="7" spans="1:6" x14ac:dyDescent="0.3">
      <c r="A7" t="s">
        <v>385</v>
      </c>
      <c r="B7">
        <f>B8+B12</f>
        <v>6070</v>
      </c>
      <c r="C7">
        <f>C8+C12</f>
        <v>4778</v>
      </c>
      <c r="D7">
        <f>D8+D12</f>
        <v>502</v>
      </c>
      <c r="E7">
        <f>E8+E12</f>
        <v>145</v>
      </c>
      <c r="F7">
        <f t="shared" si="0"/>
        <v>645</v>
      </c>
    </row>
    <row r="8" spans="1:6" x14ac:dyDescent="0.3">
      <c r="A8" t="s">
        <v>386</v>
      </c>
      <c r="B8">
        <v>5599</v>
      </c>
      <c r="C8">
        <v>4533</v>
      </c>
      <c r="D8">
        <v>463</v>
      </c>
      <c r="E8">
        <v>83</v>
      </c>
      <c r="F8">
        <f t="shared" si="0"/>
        <v>520</v>
      </c>
    </row>
    <row r="9" spans="1:6" x14ac:dyDescent="0.3">
      <c r="A9" t="s">
        <v>388</v>
      </c>
      <c r="B9">
        <v>468</v>
      </c>
      <c r="C9">
        <v>318</v>
      </c>
      <c r="D9">
        <v>33</v>
      </c>
      <c r="E9">
        <v>11</v>
      </c>
      <c r="F9">
        <f t="shared" si="0"/>
        <v>106</v>
      </c>
    </row>
    <row r="10" spans="1:6" x14ac:dyDescent="0.3">
      <c r="A10" t="s">
        <v>387</v>
      </c>
      <c r="B10">
        <v>5546</v>
      </c>
      <c r="C10">
        <v>4495</v>
      </c>
      <c r="D10">
        <v>457</v>
      </c>
      <c r="E10">
        <v>83</v>
      </c>
      <c r="F10">
        <f t="shared" si="0"/>
        <v>511</v>
      </c>
    </row>
    <row r="11" spans="1:6" x14ac:dyDescent="0.3">
      <c r="A11" t="s">
        <v>389</v>
      </c>
      <c r="B11">
        <v>5266</v>
      </c>
      <c r="C11">
        <v>4311</v>
      </c>
      <c r="D11">
        <v>444</v>
      </c>
      <c r="E11">
        <v>78</v>
      </c>
      <c r="F11">
        <f t="shared" si="0"/>
        <v>433</v>
      </c>
    </row>
    <row r="12" spans="1:6" x14ac:dyDescent="0.3">
      <c r="A12" t="s">
        <v>390</v>
      </c>
      <c r="B12">
        <v>471</v>
      </c>
      <c r="C12">
        <v>245</v>
      </c>
      <c r="D12">
        <v>39</v>
      </c>
      <c r="E12">
        <v>62</v>
      </c>
      <c r="F12">
        <f t="shared" si="0"/>
        <v>125</v>
      </c>
    </row>
    <row r="13" spans="1:6" x14ac:dyDescent="0.3">
      <c r="A13" t="s">
        <v>391</v>
      </c>
      <c r="B13" s="6">
        <f>B12*100/B7</f>
        <v>7.7594728171334433</v>
      </c>
      <c r="C13" s="6">
        <f>C12*100/C7</f>
        <v>5.1276684805357888</v>
      </c>
      <c r="D13" s="6">
        <f>D12*100/D7</f>
        <v>7.7689243027888448</v>
      </c>
      <c r="E13" s="6">
        <f>E12*100/E7</f>
        <v>42.758620689655174</v>
      </c>
      <c r="F13" s="6">
        <f>F12*100/F7</f>
        <v>19.379844961240309</v>
      </c>
    </row>
    <row r="14" spans="1:6" x14ac:dyDescent="0.3">
      <c r="A14" t="s">
        <v>392</v>
      </c>
      <c r="B14">
        <v>4166</v>
      </c>
      <c r="C14">
        <v>2472</v>
      </c>
      <c r="D14">
        <v>337</v>
      </c>
      <c r="E14">
        <v>257</v>
      </c>
      <c r="F14">
        <f t="shared" si="0"/>
        <v>1100</v>
      </c>
    </row>
    <row r="15" spans="1:6" x14ac:dyDescent="0.3">
      <c r="A15" t="s">
        <v>393</v>
      </c>
      <c r="B15">
        <v>448</v>
      </c>
      <c r="C15">
        <v>94</v>
      </c>
      <c r="D15">
        <v>101</v>
      </c>
      <c r="E15">
        <v>27</v>
      </c>
      <c r="F15">
        <f t="shared" si="0"/>
        <v>226</v>
      </c>
    </row>
    <row r="17" spans="1:6" x14ac:dyDescent="0.3">
      <c r="A17" t="s">
        <v>394</v>
      </c>
      <c r="B17">
        <f t="shared" ref="B17" si="1">B3-B31</f>
        <v>5615</v>
      </c>
      <c r="C17">
        <f t="shared" ref="C17:F18" si="2">C3-C31</f>
        <v>3994</v>
      </c>
      <c r="D17">
        <f t="shared" si="2"/>
        <v>474</v>
      </c>
      <c r="E17">
        <f t="shared" si="2"/>
        <v>212</v>
      </c>
      <c r="F17">
        <f t="shared" si="2"/>
        <v>935</v>
      </c>
    </row>
    <row r="18" spans="1:6" x14ac:dyDescent="0.3">
      <c r="A18" t="s">
        <v>382</v>
      </c>
      <c r="B18">
        <f t="shared" ref="B18" si="3">B4-B32</f>
        <v>3833</v>
      </c>
      <c r="C18">
        <f t="shared" si="2"/>
        <v>2949</v>
      </c>
      <c r="D18">
        <f t="shared" si="2"/>
        <v>344</v>
      </c>
      <c r="E18">
        <f t="shared" si="2"/>
        <v>94</v>
      </c>
      <c r="F18">
        <f t="shared" si="2"/>
        <v>446</v>
      </c>
    </row>
    <row r="19" spans="1:6" x14ac:dyDescent="0.3">
      <c r="A19" t="s">
        <v>383</v>
      </c>
      <c r="B19" s="6">
        <f>B18*100/B17</f>
        <v>68.263579697239535</v>
      </c>
      <c r="C19" s="6">
        <f>C18*100/C17</f>
        <v>73.835753630445666</v>
      </c>
      <c r="D19" s="6">
        <f>D18*100/D17</f>
        <v>72.573839662447256</v>
      </c>
      <c r="E19" s="6">
        <f>E18*100/E17</f>
        <v>44.339622641509436</v>
      </c>
      <c r="F19" s="6">
        <f>F18*100/F17</f>
        <v>47.700534759358291</v>
      </c>
    </row>
    <row r="20" spans="1:6" x14ac:dyDescent="0.3">
      <c r="A20" t="s">
        <v>384</v>
      </c>
      <c r="B20">
        <f t="shared" ref="B20" si="4">B6-B34</f>
        <v>2</v>
      </c>
      <c r="C20">
        <f t="shared" ref="C20:F26" si="5">C6-C34</f>
        <v>1</v>
      </c>
      <c r="D20">
        <f t="shared" si="5"/>
        <v>1</v>
      </c>
      <c r="E20">
        <f t="shared" si="5"/>
        <v>0</v>
      </c>
      <c r="F20">
        <f t="shared" si="5"/>
        <v>0</v>
      </c>
    </row>
    <row r="21" spans="1:6" x14ac:dyDescent="0.3">
      <c r="A21" t="s">
        <v>385</v>
      </c>
      <c r="B21">
        <f t="shared" ref="B21" si="6">B7-B35</f>
        <v>3831</v>
      </c>
      <c r="C21">
        <f t="shared" si="5"/>
        <v>2948</v>
      </c>
      <c r="D21">
        <f t="shared" si="5"/>
        <v>343</v>
      </c>
      <c r="E21">
        <f t="shared" si="5"/>
        <v>94</v>
      </c>
      <c r="F21">
        <f t="shared" si="5"/>
        <v>446</v>
      </c>
    </row>
    <row r="22" spans="1:6" x14ac:dyDescent="0.3">
      <c r="A22" t="s">
        <v>386</v>
      </c>
      <c r="B22">
        <f t="shared" ref="B22" si="7">B8-B36</f>
        <v>3542</v>
      </c>
      <c r="C22">
        <f t="shared" si="5"/>
        <v>2808</v>
      </c>
      <c r="D22">
        <f t="shared" si="5"/>
        <v>316</v>
      </c>
      <c r="E22">
        <f t="shared" si="5"/>
        <v>57</v>
      </c>
      <c r="F22">
        <f t="shared" si="5"/>
        <v>361</v>
      </c>
    </row>
    <row r="23" spans="1:6" x14ac:dyDescent="0.3">
      <c r="A23" t="s">
        <v>388</v>
      </c>
      <c r="B23">
        <f t="shared" ref="B23" si="8">B9-B37</f>
        <v>288</v>
      </c>
      <c r="C23">
        <f t="shared" si="5"/>
        <v>182</v>
      </c>
      <c r="D23">
        <f t="shared" si="5"/>
        <v>23</v>
      </c>
      <c r="E23">
        <f t="shared" si="5"/>
        <v>8</v>
      </c>
      <c r="F23">
        <f t="shared" si="5"/>
        <v>75</v>
      </c>
    </row>
    <row r="24" spans="1:6" x14ac:dyDescent="0.3">
      <c r="A24" t="s">
        <v>387</v>
      </c>
      <c r="B24">
        <f t="shared" ref="B24" si="9">B10-B38</f>
        <v>3514</v>
      </c>
      <c r="C24">
        <f t="shared" si="5"/>
        <v>2787</v>
      </c>
      <c r="D24">
        <f t="shared" si="5"/>
        <v>313</v>
      </c>
      <c r="E24">
        <f t="shared" si="5"/>
        <v>57</v>
      </c>
      <c r="F24">
        <f t="shared" si="5"/>
        <v>357</v>
      </c>
    </row>
    <row r="25" spans="1:6" x14ac:dyDescent="0.3">
      <c r="A25" t="s">
        <v>389</v>
      </c>
      <c r="B25">
        <f t="shared" ref="B25" si="10">B11-B39</f>
        <v>3371</v>
      </c>
      <c r="C25">
        <f t="shared" si="5"/>
        <v>2700</v>
      </c>
      <c r="D25">
        <f t="shared" si="5"/>
        <v>311</v>
      </c>
      <c r="E25">
        <f t="shared" si="5"/>
        <v>53</v>
      </c>
      <c r="F25">
        <f t="shared" si="5"/>
        <v>307</v>
      </c>
    </row>
    <row r="26" spans="1:6" x14ac:dyDescent="0.3">
      <c r="A26" t="s">
        <v>390</v>
      </c>
      <c r="B26">
        <f t="shared" ref="B26" si="11">B12-B40</f>
        <v>289</v>
      </c>
      <c r="C26">
        <f t="shared" si="5"/>
        <v>140</v>
      </c>
      <c r="D26">
        <f t="shared" si="5"/>
        <v>27</v>
      </c>
      <c r="E26">
        <f t="shared" si="5"/>
        <v>37</v>
      </c>
      <c r="F26">
        <f t="shared" si="5"/>
        <v>85</v>
      </c>
    </row>
    <row r="27" spans="1:6" x14ac:dyDescent="0.3">
      <c r="A27" t="s">
        <v>391</v>
      </c>
      <c r="B27" s="6">
        <f>B26*100/B21</f>
        <v>7.5437222657269638</v>
      </c>
      <c r="C27" s="6">
        <f>C26*100/C21</f>
        <v>4.7489823609226596</v>
      </c>
      <c r="D27" s="6">
        <f>D26*100/D21</f>
        <v>7.8717201166180759</v>
      </c>
      <c r="E27" s="6">
        <f>E26*100/E21</f>
        <v>39.361702127659576</v>
      </c>
      <c r="F27" s="6">
        <f>F26*100/F21</f>
        <v>19.058295964125559</v>
      </c>
    </row>
    <row r="28" spans="1:6" x14ac:dyDescent="0.3">
      <c r="A28" t="s">
        <v>392</v>
      </c>
      <c r="B28">
        <f t="shared" ref="B28" si="12">B14-B42</f>
        <v>1782</v>
      </c>
      <c r="C28">
        <f t="shared" ref="C28:F29" si="13">C14-C42</f>
        <v>1045</v>
      </c>
      <c r="D28">
        <f t="shared" si="13"/>
        <v>130</v>
      </c>
      <c r="E28">
        <f t="shared" si="13"/>
        <v>118</v>
      </c>
      <c r="F28">
        <f t="shared" si="13"/>
        <v>489</v>
      </c>
    </row>
    <row r="29" spans="1:6" x14ac:dyDescent="0.3">
      <c r="A29" t="s">
        <v>393</v>
      </c>
      <c r="B29">
        <f t="shared" ref="B29" si="14">B15-B43</f>
        <v>229</v>
      </c>
      <c r="C29">
        <f t="shared" si="13"/>
        <v>60</v>
      </c>
      <c r="D29">
        <f t="shared" si="13"/>
        <v>41</v>
      </c>
      <c r="E29">
        <f t="shared" si="13"/>
        <v>13</v>
      </c>
      <c r="F29">
        <f t="shared" si="13"/>
        <v>115</v>
      </c>
    </row>
    <row r="31" spans="1:6" x14ac:dyDescent="0.3">
      <c r="A31" t="s">
        <v>395</v>
      </c>
      <c r="B31">
        <f>B32+B42</f>
        <v>4623</v>
      </c>
      <c r="C31">
        <f>C32+C42</f>
        <v>3257</v>
      </c>
      <c r="D31">
        <f>D32+D42</f>
        <v>366</v>
      </c>
      <c r="E31">
        <f>E32+E42</f>
        <v>190</v>
      </c>
      <c r="F31">
        <f>B31-C31-D31-E31</f>
        <v>810</v>
      </c>
    </row>
    <row r="32" spans="1:6" x14ac:dyDescent="0.3">
      <c r="A32" t="s">
        <v>382</v>
      </c>
      <c r="B32">
        <f>B34+B35</f>
        <v>2239</v>
      </c>
      <c r="C32">
        <f>C34+C35</f>
        <v>1830</v>
      </c>
      <c r="D32">
        <f>D34+D35</f>
        <v>159</v>
      </c>
      <c r="E32">
        <f>E34+E35</f>
        <v>51</v>
      </c>
      <c r="F32">
        <f>B32-C32-D32-E32</f>
        <v>199</v>
      </c>
    </row>
    <row r="33" spans="1:6" x14ac:dyDescent="0.3">
      <c r="A33" t="s">
        <v>383</v>
      </c>
      <c r="B33" s="6">
        <f>B32*100/B31</f>
        <v>48.431754272117672</v>
      </c>
      <c r="C33" s="6">
        <f>C32*100/C31</f>
        <v>56.186674854160273</v>
      </c>
      <c r="D33" s="6">
        <f>D32*100/D31</f>
        <v>43.442622950819676</v>
      </c>
      <c r="E33" s="6">
        <f>E32*100/E31</f>
        <v>26.842105263157894</v>
      </c>
      <c r="F33" s="6">
        <f>F32*100/F31</f>
        <v>24.567901234567902</v>
      </c>
    </row>
    <row r="34" spans="1:6" x14ac:dyDescent="0.3">
      <c r="A34" t="s">
        <v>384</v>
      </c>
      <c r="B34">
        <v>0</v>
      </c>
      <c r="C34">
        <v>0</v>
      </c>
      <c r="D34">
        <v>0</v>
      </c>
      <c r="E34">
        <v>0</v>
      </c>
      <c r="F34">
        <f t="shared" ref="F34:F40" si="15">B34-C34-D34-E34</f>
        <v>0</v>
      </c>
    </row>
    <row r="35" spans="1:6" x14ac:dyDescent="0.3">
      <c r="A35" t="s">
        <v>385</v>
      </c>
      <c r="B35">
        <f>B36+B40</f>
        <v>2239</v>
      </c>
      <c r="C35">
        <f>C36+C40</f>
        <v>1830</v>
      </c>
      <c r="D35">
        <f>D36+D40</f>
        <v>159</v>
      </c>
      <c r="E35">
        <f>E36+E40</f>
        <v>51</v>
      </c>
      <c r="F35">
        <f t="shared" si="15"/>
        <v>199</v>
      </c>
    </row>
    <row r="36" spans="1:6" x14ac:dyDescent="0.3">
      <c r="A36" t="s">
        <v>386</v>
      </c>
      <c r="B36">
        <v>2057</v>
      </c>
      <c r="C36">
        <v>1725</v>
      </c>
      <c r="D36">
        <v>147</v>
      </c>
      <c r="E36">
        <v>26</v>
      </c>
      <c r="F36">
        <f t="shared" si="15"/>
        <v>159</v>
      </c>
    </row>
    <row r="37" spans="1:6" x14ac:dyDescent="0.3">
      <c r="A37" t="s">
        <v>388</v>
      </c>
      <c r="B37">
        <v>180</v>
      </c>
      <c r="C37">
        <v>136</v>
      </c>
      <c r="D37">
        <v>10</v>
      </c>
      <c r="E37">
        <v>3</v>
      </c>
      <c r="F37">
        <f t="shared" si="15"/>
        <v>31</v>
      </c>
    </row>
    <row r="38" spans="1:6" x14ac:dyDescent="0.3">
      <c r="A38" t="s">
        <v>387</v>
      </c>
      <c r="B38">
        <v>2032</v>
      </c>
      <c r="C38">
        <v>1708</v>
      </c>
      <c r="D38">
        <v>144</v>
      </c>
      <c r="E38">
        <v>26</v>
      </c>
      <c r="F38">
        <f t="shared" si="15"/>
        <v>154</v>
      </c>
    </row>
    <row r="39" spans="1:6" x14ac:dyDescent="0.3">
      <c r="A39" t="s">
        <v>389</v>
      </c>
      <c r="B39">
        <v>1895</v>
      </c>
      <c r="C39">
        <v>1611</v>
      </c>
      <c r="D39">
        <v>133</v>
      </c>
      <c r="E39">
        <v>25</v>
      </c>
      <c r="F39">
        <f t="shared" si="15"/>
        <v>126</v>
      </c>
    </row>
    <row r="40" spans="1:6" x14ac:dyDescent="0.3">
      <c r="A40" t="s">
        <v>390</v>
      </c>
      <c r="B40">
        <v>182</v>
      </c>
      <c r="C40">
        <v>105</v>
      </c>
      <c r="D40">
        <v>12</v>
      </c>
      <c r="E40">
        <v>25</v>
      </c>
      <c r="F40">
        <f t="shared" si="15"/>
        <v>40</v>
      </c>
    </row>
    <row r="41" spans="1:6" x14ac:dyDescent="0.3">
      <c r="A41" t="s">
        <v>391</v>
      </c>
      <c r="B41" s="6">
        <f>B40*100/B35</f>
        <v>8.1286288521661447</v>
      </c>
      <c r="C41" s="6">
        <f>C40*100/C35</f>
        <v>5.7377049180327866</v>
      </c>
      <c r="D41" s="6">
        <f>D40*100/D35</f>
        <v>7.5471698113207548</v>
      </c>
      <c r="E41" s="6">
        <f>E40*100/E35</f>
        <v>49.019607843137258</v>
      </c>
      <c r="F41" s="6">
        <f>F40*100/F35</f>
        <v>20.100502512562816</v>
      </c>
    </row>
    <row r="42" spans="1:6" x14ac:dyDescent="0.3">
      <c r="A42" t="s">
        <v>392</v>
      </c>
      <c r="B42">
        <v>2384</v>
      </c>
      <c r="C42">
        <v>1427</v>
      </c>
      <c r="D42">
        <v>207</v>
      </c>
      <c r="E42">
        <v>139</v>
      </c>
      <c r="F42">
        <f t="shared" ref="F42:F64" si="16">B42-C42-D42-E42</f>
        <v>611</v>
      </c>
    </row>
    <row r="43" spans="1:6" x14ac:dyDescent="0.3">
      <c r="A43" t="s">
        <v>393</v>
      </c>
      <c r="B43">
        <v>219</v>
      </c>
      <c r="C43">
        <v>34</v>
      </c>
      <c r="D43">
        <v>60</v>
      </c>
      <c r="E43">
        <v>14</v>
      </c>
      <c r="F43">
        <f t="shared" si="16"/>
        <v>111</v>
      </c>
    </row>
    <row r="45" spans="1:6" x14ac:dyDescent="0.3">
      <c r="A45" t="s">
        <v>397</v>
      </c>
      <c r="B45">
        <v>1056</v>
      </c>
      <c r="C45">
        <v>750</v>
      </c>
      <c r="D45">
        <v>91</v>
      </c>
      <c r="E45">
        <v>35</v>
      </c>
      <c r="F45">
        <f t="shared" si="16"/>
        <v>180</v>
      </c>
    </row>
    <row r="46" spans="1:6" x14ac:dyDescent="0.3">
      <c r="A46" t="s">
        <v>398</v>
      </c>
      <c r="B46">
        <v>621</v>
      </c>
      <c r="C46">
        <v>491</v>
      </c>
      <c r="D46">
        <v>52</v>
      </c>
      <c r="E46">
        <v>16</v>
      </c>
      <c r="F46">
        <f t="shared" si="16"/>
        <v>62</v>
      </c>
    </row>
    <row r="47" spans="1:6" x14ac:dyDescent="0.3">
      <c r="A47" t="s">
        <v>399</v>
      </c>
      <c r="B47">
        <v>930</v>
      </c>
      <c r="C47">
        <v>618</v>
      </c>
      <c r="D47">
        <v>80</v>
      </c>
      <c r="E47">
        <v>44</v>
      </c>
      <c r="F47">
        <f t="shared" si="16"/>
        <v>188</v>
      </c>
    </row>
    <row r="48" spans="1:6" x14ac:dyDescent="0.3">
      <c r="A48" t="s">
        <v>398</v>
      </c>
      <c r="B48">
        <v>507</v>
      </c>
      <c r="C48">
        <v>392</v>
      </c>
      <c r="D48">
        <v>34</v>
      </c>
      <c r="E48">
        <v>12</v>
      </c>
      <c r="F48">
        <f t="shared" si="16"/>
        <v>69</v>
      </c>
    </row>
    <row r="49" spans="1:6" x14ac:dyDescent="0.3">
      <c r="F49">
        <f t="shared" si="16"/>
        <v>0</v>
      </c>
    </row>
    <row r="50" spans="1:6" x14ac:dyDescent="0.3">
      <c r="A50" t="s">
        <v>400</v>
      </c>
      <c r="B50">
        <v>977</v>
      </c>
      <c r="C50">
        <v>707</v>
      </c>
      <c r="D50">
        <v>92</v>
      </c>
      <c r="E50">
        <v>19</v>
      </c>
      <c r="F50">
        <f t="shared" si="16"/>
        <v>159</v>
      </c>
    </row>
    <row r="51" spans="1:6" x14ac:dyDescent="0.3">
      <c r="A51" t="s">
        <v>401</v>
      </c>
      <c r="B51">
        <v>532</v>
      </c>
      <c r="C51">
        <v>431</v>
      </c>
      <c r="D51">
        <v>47</v>
      </c>
      <c r="E51">
        <v>8</v>
      </c>
      <c r="F51">
        <f t="shared" si="16"/>
        <v>46</v>
      </c>
    </row>
    <row r="52" spans="1:6" x14ac:dyDescent="0.3">
      <c r="A52" t="s">
        <v>402</v>
      </c>
      <c r="B52">
        <v>463</v>
      </c>
      <c r="C52">
        <v>319</v>
      </c>
      <c r="D52">
        <v>32</v>
      </c>
      <c r="E52">
        <v>22</v>
      </c>
      <c r="F52">
        <f t="shared" si="16"/>
        <v>90</v>
      </c>
    </row>
    <row r="53" spans="1:6" x14ac:dyDescent="0.3">
      <c r="A53" t="s">
        <v>403</v>
      </c>
      <c r="B53">
        <v>268</v>
      </c>
      <c r="C53">
        <v>207</v>
      </c>
      <c r="D53">
        <v>23</v>
      </c>
      <c r="E53">
        <v>11</v>
      </c>
      <c r="F53">
        <f t="shared" si="16"/>
        <v>27</v>
      </c>
    </row>
    <row r="55" spans="1:6" x14ac:dyDescent="0.3">
      <c r="A55" t="s">
        <v>404</v>
      </c>
      <c r="B55">
        <v>1156</v>
      </c>
      <c r="C55">
        <v>785</v>
      </c>
      <c r="D55">
        <v>94</v>
      </c>
      <c r="E55">
        <v>40</v>
      </c>
      <c r="F55">
        <f t="shared" si="16"/>
        <v>237</v>
      </c>
    </row>
    <row r="56" spans="1:6" x14ac:dyDescent="0.3">
      <c r="A56" t="s">
        <v>405</v>
      </c>
      <c r="B56">
        <v>364</v>
      </c>
      <c r="C56">
        <v>237</v>
      </c>
      <c r="D56">
        <v>31</v>
      </c>
      <c r="E56">
        <v>18</v>
      </c>
      <c r="F56">
        <f t="shared" si="16"/>
        <v>78</v>
      </c>
    </row>
    <row r="57" spans="1:6" x14ac:dyDescent="0.3">
      <c r="A57" t="s">
        <v>410</v>
      </c>
      <c r="B57">
        <v>104</v>
      </c>
      <c r="C57">
        <v>84</v>
      </c>
      <c r="D57">
        <v>5</v>
      </c>
      <c r="E57">
        <v>3</v>
      </c>
      <c r="F57">
        <f t="shared" si="16"/>
        <v>12</v>
      </c>
    </row>
    <row r="58" spans="1:6" x14ac:dyDescent="0.3">
      <c r="A58" t="s">
        <v>406</v>
      </c>
      <c r="B58">
        <v>48</v>
      </c>
      <c r="C58">
        <v>44</v>
      </c>
      <c r="D58">
        <v>2</v>
      </c>
      <c r="E58">
        <v>0</v>
      </c>
      <c r="F58">
        <f t="shared" si="16"/>
        <v>2</v>
      </c>
    </row>
    <row r="59" spans="1:6" x14ac:dyDescent="0.3">
      <c r="A59" t="s">
        <v>407</v>
      </c>
      <c r="B59">
        <v>12</v>
      </c>
      <c r="C59">
        <v>8</v>
      </c>
      <c r="D59">
        <v>1</v>
      </c>
      <c r="E59">
        <v>1</v>
      </c>
      <c r="F59">
        <f t="shared" si="16"/>
        <v>2</v>
      </c>
    </row>
    <row r="60" spans="1:6" x14ac:dyDescent="0.3">
      <c r="A60" t="s">
        <v>408</v>
      </c>
      <c r="B60">
        <v>44</v>
      </c>
      <c r="C60">
        <v>32</v>
      </c>
      <c r="D60">
        <v>2</v>
      </c>
      <c r="E60">
        <v>2</v>
      </c>
      <c r="F60">
        <f t="shared" si="16"/>
        <v>8</v>
      </c>
    </row>
    <row r="61" spans="1:6" x14ac:dyDescent="0.3">
      <c r="A61" t="s">
        <v>409</v>
      </c>
      <c r="B61">
        <v>260</v>
      </c>
      <c r="C61">
        <v>153</v>
      </c>
      <c r="D61">
        <v>26</v>
      </c>
      <c r="E61">
        <v>15</v>
      </c>
      <c r="F61">
        <f t="shared" si="16"/>
        <v>66</v>
      </c>
    </row>
    <row r="62" spans="1:6" x14ac:dyDescent="0.3">
      <c r="A62" t="s">
        <v>406</v>
      </c>
      <c r="B62">
        <v>69</v>
      </c>
      <c r="C62">
        <v>47</v>
      </c>
      <c r="D62">
        <v>9</v>
      </c>
      <c r="E62">
        <v>3</v>
      </c>
      <c r="F62">
        <f t="shared" si="16"/>
        <v>10</v>
      </c>
    </row>
    <row r="63" spans="1:6" x14ac:dyDescent="0.3">
      <c r="A63" t="s">
        <v>407</v>
      </c>
      <c r="B63">
        <v>35</v>
      </c>
      <c r="C63">
        <v>17</v>
      </c>
      <c r="D63">
        <v>5</v>
      </c>
      <c r="E63">
        <v>5</v>
      </c>
      <c r="F63">
        <f t="shared" si="16"/>
        <v>8</v>
      </c>
    </row>
    <row r="64" spans="1:6" x14ac:dyDescent="0.3">
      <c r="A64" t="s">
        <v>408</v>
      </c>
      <c r="B64">
        <v>156</v>
      </c>
      <c r="C64">
        <v>89</v>
      </c>
      <c r="D64">
        <v>12</v>
      </c>
      <c r="E64">
        <v>7</v>
      </c>
      <c r="F64">
        <f t="shared" si="16"/>
        <v>48</v>
      </c>
    </row>
    <row r="65" spans="1:6" x14ac:dyDescent="0.3">
      <c r="A65" s="2" t="s">
        <v>571</v>
      </c>
      <c r="B65" s="2"/>
      <c r="C65" s="2"/>
      <c r="D65" s="2"/>
      <c r="E65" s="2"/>
      <c r="F65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9585-0814-440F-8614-DF24EA155252}">
  <dimension ref="A1:F56"/>
  <sheetViews>
    <sheetView topLeftCell="A50" workbookViewId="0">
      <selection activeCell="A56" sqref="A56"/>
    </sheetView>
  </sheetViews>
  <sheetFormatPr defaultRowHeight="14.4" x14ac:dyDescent="0.3"/>
  <cols>
    <col min="1" max="1" width="29.109375" customWidth="1"/>
  </cols>
  <sheetData>
    <row r="1" spans="1:6" x14ac:dyDescent="0.3">
      <c r="A1" t="s">
        <v>549</v>
      </c>
    </row>
    <row r="2" spans="1:6" x14ac:dyDescent="0.3">
      <c r="A2" s="3" t="s">
        <v>518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253</v>
      </c>
      <c r="B3">
        <f>B4+B17</f>
        <v>10238</v>
      </c>
      <c r="C3">
        <f>C4+C17</f>
        <v>7251</v>
      </c>
      <c r="D3">
        <f>D4+D17</f>
        <v>840</v>
      </c>
      <c r="E3">
        <f>E4+E17</f>
        <v>402</v>
      </c>
      <c r="F3">
        <f>B3-C3-D3-E3</f>
        <v>1745</v>
      </c>
    </row>
    <row r="4" spans="1:6" x14ac:dyDescent="0.3">
      <c r="A4" t="s">
        <v>254</v>
      </c>
      <c r="B4">
        <f>SUM(B5:B9)</f>
        <v>6030</v>
      </c>
      <c r="C4">
        <f>SUM(C5:C9)</f>
        <v>4557</v>
      </c>
      <c r="D4">
        <f>SUM(D5:D9)</f>
        <v>483</v>
      </c>
      <c r="E4">
        <f>SUM(E5:E9)</f>
        <v>131</v>
      </c>
      <c r="F4">
        <f t="shared" ref="F4:F17" si="0">B4-C4-D4-E4</f>
        <v>859</v>
      </c>
    </row>
    <row r="5" spans="1:6" x14ac:dyDescent="0.3">
      <c r="A5" t="s">
        <v>255</v>
      </c>
      <c r="B5">
        <v>4095</v>
      </c>
      <c r="C5">
        <v>3207</v>
      </c>
      <c r="D5">
        <v>347</v>
      </c>
      <c r="E5">
        <v>83</v>
      </c>
      <c r="F5">
        <f t="shared" si="0"/>
        <v>458</v>
      </c>
    </row>
    <row r="6" spans="1:6" x14ac:dyDescent="0.3">
      <c r="A6" t="s">
        <v>256</v>
      </c>
      <c r="B6">
        <v>636</v>
      </c>
      <c r="C6">
        <v>450</v>
      </c>
      <c r="D6">
        <v>74</v>
      </c>
      <c r="E6">
        <v>10</v>
      </c>
      <c r="F6">
        <f t="shared" si="0"/>
        <v>102</v>
      </c>
    </row>
    <row r="7" spans="1:6" x14ac:dyDescent="0.3">
      <c r="A7" t="s">
        <v>257</v>
      </c>
      <c r="B7">
        <v>246</v>
      </c>
      <c r="C7">
        <v>163</v>
      </c>
      <c r="D7">
        <v>18</v>
      </c>
      <c r="E7">
        <v>9</v>
      </c>
      <c r="F7">
        <f t="shared" si="0"/>
        <v>56</v>
      </c>
    </row>
    <row r="8" spans="1:6" x14ac:dyDescent="0.3">
      <c r="A8" t="s">
        <v>258</v>
      </c>
      <c r="B8">
        <v>518</v>
      </c>
      <c r="C8">
        <v>348</v>
      </c>
      <c r="D8">
        <v>23</v>
      </c>
      <c r="E8">
        <v>16</v>
      </c>
      <c r="F8">
        <f t="shared" si="0"/>
        <v>131</v>
      </c>
    </row>
    <row r="9" spans="1:6" x14ac:dyDescent="0.3">
      <c r="A9" t="s">
        <v>259</v>
      </c>
      <c r="B9">
        <v>535</v>
      </c>
      <c r="C9">
        <v>389</v>
      </c>
      <c r="D9">
        <v>21</v>
      </c>
      <c r="E9">
        <v>13</v>
      </c>
      <c r="F9">
        <f t="shared" si="0"/>
        <v>112</v>
      </c>
    </row>
    <row r="10" spans="1:6" x14ac:dyDescent="0.3">
      <c r="A10" t="s">
        <v>260</v>
      </c>
      <c r="B10">
        <f>SUM(B11:B15)</f>
        <v>5602</v>
      </c>
      <c r="C10">
        <f>SUM(C11:C15)</f>
        <v>4333</v>
      </c>
      <c r="D10">
        <f>SUM(D11:D15)</f>
        <v>444</v>
      </c>
      <c r="E10">
        <f>SUM(E11:E15)</f>
        <v>117</v>
      </c>
      <c r="F10">
        <f t="shared" si="0"/>
        <v>708</v>
      </c>
    </row>
    <row r="11" spans="1:6" x14ac:dyDescent="0.3">
      <c r="A11" t="s">
        <v>255</v>
      </c>
      <c r="B11">
        <v>3946</v>
      </c>
      <c r="C11">
        <v>3123</v>
      </c>
      <c r="D11">
        <v>335</v>
      </c>
      <c r="E11">
        <v>79</v>
      </c>
      <c r="F11">
        <f t="shared" si="0"/>
        <v>409</v>
      </c>
    </row>
    <row r="12" spans="1:6" x14ac:dyDescent="0.3">
      <c r="A12" t="s">
        <v>256</v>
      </c>
      <c r="B12">
        <v>571</v>
      </c>
      <c r="C12">
        <v>417</v>
      </c>
      <c r="D12">
        <v>66</v>
      </c>
      <c r="E12">
        <v>6</v>
      </c>
      <c r="F12">
        <f t="shared" si="0"/>
        <v>82</v>
      </c>
    </row>
    <row r="13" spans="1:6" x14ac:dyDescent="0.3">
      <c r="A13" t="s">
        <v>257</v>
      </c>
      <c r="B13">
        <v>204</v>
      </c>
      <c r="C13">
        <v>139</v>
      </c>
      <c r="D13">
        <v>9</v>
      </c>
      <c r="E13">
        <v>9</v>
      </c>
      <c r="F13">
        <f t="shared" si="0"/>
        <v>47</v>
      </c>
    </row>
    <row r="14" spans="1:6" x14ac:dyDescent="0.3">
      <c r="A14" t="s">
        <v>258</v>
      </c>
      <c r="B14">
        <v>439</v>
      </c>
      <c r="C14">
        <v>317</v>
      </c>
      <c r="D14">
        <v>20</v>
      </c>
      <c r="E14">
        <v>15</v>
      </c>
      <c r="F14">
        <f t="shared" si="0"/>
        <v>87</v>
      </c>
    </row>
    <row r="15" spans="1:6" x14ac:dyDescent="0.3">
      <c r="A15" t="s">
        <v>259</v>
      </c>
      <c r="B15">
        <v>442</v>
      </c>
      <c r="C15">
        <v>337</v>
      </c>
      <c r="D15">
        <v>14</v>
      </c>
      <c r="E15">
        <v>8</v>
      </c>
      <c r="F15">
        <f t="shared" si="0"/>
        <v>83</v>
      </c>
    </row>
    <row r="16" spans="1:6" x14ac:dyDescent="0.3">
      <c r="A16" t="s">
        <v>261</v>
      </c>
      <c r="B16">
        <v>306</v>
      </c>
      <c r="C16">
        <v>158</v>
      </c>
      <c r="D16">
        <v>29</v>
      </c>
      <c r="E16">
        <v>8</v>
      </c>
      <c r="F16">
        <f t="shared" si="0"/>
        <v>111</v>
      </c>
    </row>
    <row r="17" spans="1:6" x14ac:dyDescent="0.3">
      <c r="A17" t="s">
        <v>262</v>
      </c>
      <c r="B17">
        <v>4208</v>
      </c>
      <c r="C17">
        <v>2694</v>
      </c>
      <c r="D17">
        <v>357</v>
      </c>
      <c r="E17">
        <v>271</v>
      </c>
      <c r="F17">
        <f t="shared" si="0"/>
        <v>886</v>
      </c>
    </row>
    <row r="19" spans="1:6" x14ac:dyDescent="0.3">
      <c r="A19" t="s">
        <v>264</v>
      </c>
      <c r="B19">
        <f t="shared" ref="B19" si="1">B3-B35</f>
        <v>5605</v>
      </c>
      <c r="C19">
        <f t="shared" ref="C19:F33" si="2">C3-C35</f>
        <v>3994</v>
      </c>
      <c r="D19">
        <f t="shared" si="2"/>
        <v>474</v>
      </c>
      <c r="E19">
        <f t="shared" si="2"/>
        <v>212</v>
      </c>
      <c r="F19">
        <f t="shared" si="2"/>
        <v>925</v>
      </c>
    </row>
    <row r="20" spans="1:6" x14ac:dyDescent="0.3">
      <c r="A20" t="s">
        <v>254</v>
      </c>
      <c r="B20">
        <f t="shared" ref="B20" si="3">B4-B36</f>
        <v>3813</v>
      </c>
      <c r="C20">
        <f t="shared" si="2"/>
        <v>2807</v>
      </c>
      <c r="D20">
        <f t="shared" si="2"/>
        <v>334</v>
      </c>
      <c r="E20">
        <f t="shared" si="2"/>
        <v>103</v>
      </c>
      <c r="F20">
        <f t="shared" si="2"/>
        <v>569</v>
      </c>
    </row>
    <row r="21" spans="1:6" x14ac:dyDescent="0.3">
      <c r="A21" t="s">
        <v>255</v>
      </c>
      <c r="B21">
        <f t="shared" ref="B21" si="4">B5-B37</f>
        <v>2640</v>
      </c>
      <c r="C21">
        <f t="shared" si="2"/>
        <v>2013</v>
      </c>
      <c r="D21">
        <f t="shared" si="2"/>
        <v>233</v>
      </c>
      <c r="E21">
        <f t="shared" si="2"/>
        <v>69</v>
      </c>
      <c r="F21">
        <f t="shared" si="2"/>
        <v>325</v>
      </c>
    </row>
    <row r="22" spans="1:6" x14ac:dyDescent="0.3">
      <c r="A22" t="s">
        <v>256</v>
      </c>
      <c r="B22">
        <f t="shared" ref="B22" si="5">B6-B38</f>
        <v>404</v>
      </c>
      <c r="C22">
        <f t="shared" si="2"/>
        <v>262</v>
      </c>
      <c r="D22">
        <f t="shared" si="2"/>
        <v>61</v>
      </c>
      <c r="E22">
        <f t="shared" si="2"/>
        <v>8</v>
      </c>
      <c r="F22">
        <f t="shared" si="2"/>
        <v>73</v>
      </c>
    </row>
    <row r="23" spans="1:6" x14ac:dyDescent="0.3">
      <c r="A23" t="s">
        <v>257</v>
      </c>
      <c r="B23">
        <f t="shared" ref="B23" si="6">B7-B39</f>
        <v>148</v>
      </c>
      <c r="C23">
        <f t="shared" si="2"/>
        <v>93</v>
      </c>
      <c r="D23">
        <f t="shared" si="2"/>
        <v>13</v>
      </c>
      <c r="E23">
        <f t="shared" si="2"/>
        <v>3</v>
      </c>
      <c r="F23">
        <f t="shared" si="2"/>
        <v>39</v>
      </c>
    </row>
    <row r="24" spans="1:6" x14ac:dyDescent="0.3">
      <c r="A24" t="s">
        <v>258</v>
      </c>
      <c r="B24">
        <f t="shared" ref="B24" si="7">B8-B40</f>
        <v>309</v>
      </c>
      <c r="C24">
        <f t="shared" si="2"/>
        <v>200</v>
      </c>
      <c r="D24">
        <f t="shared" si="2"/>
        <v>11</v>
      </c>
      <c r="E24">
        <f t="shared" si="2"/>
        <v>14</v>
      </c>
      <c r="F24">
        <f t="shared" si="2"/>
        <v>84</v>
      </c>
    </row>
    <row r="25" spans="1:6" x14ac:dyDescent="0.3">
      <c r="A25" t="s">
        <v>259</v>
      </c>
      <c r="B25">
        <f t="shared" ref="B25" si="8">B9-B41</f>
        <v>312</v>
      </c>
      <c r="C25">
        <f t="shared" si="2"/>
        <v>239</v>
      </c>
      <c r="D25">
        <f t="shared" si="2"/>
        <v>16</v>
      </c>
      <c r="E25">
        <f t="shared" si="2"/>
        <v>9</v>
      </c>
      <c r="F25">
        <f t="shared" si="2"/>
        <v>48</v>
      </c>
    </row>
    <row r="26" spans="1:6" x14ac:dyDescent="0.3">
      <c r="A26" t="s">
        <v>260</v>
      </c>
      <c r="B26">
        <f t="shared" ref="B26" si="9">B10-B42</f>
        <v>3612</v>
      </c>
      <c r="C26">
        <f t="shared" si="2"/>
        <v>2705</v>
      </c>
      <c r="D26">
        <f t="shared" si="2"/>
        <v>315</v>
      </c>
      <c r="E26">
        <f t="shared" si="2"/>
        <v>92</v>
      </c>
      <c r="F26">
        <f t="shared" si="2"/>
        <v>500</v>
      </c>
    </row>
    <row r="27" spans="1:6" x14ac:dyDescent="0.3">
      <c r="A27" t="s">
        <v>255</v>
      </c>
      <c r="B27">
        <f t="shared" ref="B27" si="10">B11-B43</f>
        <v>2551</v>
      </c>
      <c r="C27">
        <f t="shared" si="2"/>
        <v>1967</v>
      </c>
      <c r="D27">
        <f t="shared" si="2"/>
        <v>231</v>
      </c>
      <c r="E27">
        <f t="shared" si="2"/>
        <v>66</v>
      </c>
      <c r="F27">
        <f t="shared" si="2"/>
        <v>287</v>
      </c>
    </row>
    <row r="28" spans="1:6" x14ac:dyDescent="0.3">
      <c r="A28" t="s">
        <v>256</v>
      </c>
      <c r="B28">
        <f t="shared" ref="B28" si="11">B12-B44</f>
        <v>367</v>
      </c>
      <c r="C28">
        <f t="shared" si="2"/>
        <v>249</v>
      </c>
      <c r="D28">
        <f t="shared" si="2"/>
        <v>56</v>
      </c>
      <c r="E28">
        <f t="shared" si="2"/>
        <v>4</v>
      </c>
      <c r="F28">
        <f t="shared" si="2"/>
        <v>58</v>
      </c>
    </row>
    <row r="29" spans="1:6" x14ac:dyDescent="0.3">
      <c r="A29" t="s">
        <v>257</v>
      </c>
      <c r="B29">
        <f t="shared" ref="B29" si="12">B13-B45</f>
        <v>131</v>
      </c>
      <c r="C29">
        <f t="shared" si="2"/>
        <v>83</v>
      </c>
      <c r="D29">
        <f t="shared" si="2"/>
        <v>8</v>
      </c>
      <c r="E29">
        <f t="shared" si="2"/>
        <v>3</v>
      </c>
      <c r="F29">
        <f t="shared" si="2"/>
        <v>37</v>
      </c>
    </row>
    <row r="30" spans="1:6" x14ac:dyDescent="0.3">
      <c r="A30" t="s">
        <v>258</v>
      </c>
      <c r="B30">
        <f t="shared" ref="B30" si="13">B14-B46</f>
        <v>284</v>
      </c>
      <c r="C30">
        <f t="shared" si="2"/>
        <v>189</v>
      </c>
      <c r="D30">
        <f t="shared" si="2"/>
        <v>10</v>
      </c>
      <c r="E30">
        <f t="shared" si="2"/>
        <v>13</v>
      </c>
      <c r="F30">
        <f t="shared" si="2"/>
        <v>72</v>
      </c>
    </row>
    <row r="31" spans="1:6" x14ac:dyDescent="0.3">
      <c r="A31" t="s">
        <v>259</v>
      </c>
      <c r="B31">
        <f t="shared" ref="B31" si="14">B15-B47</f>
        <v>279</v>
      </c>
      <c r="C31">
        <f t="shared" si="2"/>
        <v>217</v>
      </c>
      <c r="D31">
        <f t="shared" si="2"/>
        <v>10</v>
      </c>
      <c r="E31">
        <f t="shared" si="2"/>
        <v>6</v>
      </c>
      <c r="F31">
        <f t="shared" si="2"/>
        <v>46</v>
      </c>
    </row>
    <row r="32" spans="1:6" x14ac:dyDescent="0.3">
      <c r="A32" t="s">
        <v>261</v>
      </c>
      <c r="B32">
        <f t="shared" ref="B32" si="15">B16-B48</f>
        <v>131</v>
      </c>
      <c r="C32">
        <f t="shared" si="2"/>
        <v>62</v>
      </c>
      <c r="D32">
        <f t="shared" si="2"/>
        <v>10</v>
      </c>
      <c r="E32">
        <f t="shared" si="2"/>
        <v>6</v>
      </c>
      <c r="F32">
        <f t="shared" si="2"/>
        <v>53</v>
      </c>
    </row>
    <row r="33" spans="1:6" x14ac:dyDescent="0.3">
      <c r="A33" t="s">
        <v>262</v>
      </c>
      <c r="B33">
        <f t="shared" ref="B33" si="16">B17-B49</f>
        <v>1792</v>
      </c>
      <c r="C33">
        <f t="shared" si="2"/>
        <v>1187</v>
      </c>
      <c r="D33">
        <f t="shared" si="2"/>
        <v>140</v>
      </c>
      <c r="E33">
        <f t="shared" si="2"/>
        <v>109</v>
      </c>
      <c r="F33">
        <f t="shared" si="2"/>
        <v>356</v>
      </c>
    </row>
    <row r="35" spans="1:6" x14ac:dyDescent="0.3">
      <c r="A35" t="s">
        <v>263</v>
      </c>
      <c r="B35">
        <v>4633</v>
      </c>
      <c r="C35">
        <v>3257</v>
      </c>
      <c r="D35">
        <v>366</v>
      </c>
      <c r="E35">
        <v>190</v>
      </c>
      <c r="F35">
        <f>B35-C35-D35-E35</f>
        <v>820</v>
      </c>
    </row>
    <row r="36" spans="1:6" x14ac:dyDescent="0.3">
      <c r="A36" t="s">
        <v>254</v>
      </c>
      <c r="B36">
        <f>SUM(B37:B41)</f>
        <v>2217</v>
      </c>
      <c r="C36">
        <f>SUM(C37:C41)</f>
        <v>1750</v>
      </c>
      <c r="D36">
        <f>SUM(D37:D41)</f>
        <v>149</v>
      </c>
      <c r="E36">
        <f>SUM(E37:E41)</f>
        <v>28</v>
      </c>
      <c r="F36">
        <f t="shared" ref="F36:F49" si="17">B36-C36-D36-E36</f>
        <v>290</v>
      </c>
    </row>
    <row r="37" spans="1:6" x14ac:dyDescent="0.3">
      <c r="A37" t="s">
        <v>255</v>
      </c>
      <c r="B37">
        <v>1455</v>
      </c>
      <c r="C37">
        <v>1194</v>
      </c>
      <c r="D37">
        <v>114</v>
      </c>
      <c r="E37">
        <v>14</v>
      </c>
      <c r="F37">
        <f t="shared" si="17"/>
        <v>133</v>
      </c>
    </row>
    <row r="38" spans="1:6" x14ac:dyDescent="0.3">
      <c r="A38" t="s">
        <v>256</v>
      </c>
      <c r="B38">
        <v>232</v>
      </c>
      <c r="C38">
        <v>188</v>
      </c>
      <c r="D38">
        <v>13</v>
      </c>
      <c r="E38">
        <v>2</v>
      </c>
      <c r="F38">
        <f t="shared" si="17"/>
        <v>29</v>
      </c>
    </row>
    <row r="39" spans="1:6" x14ac:dyDescent="0.3">
      <c r="A39" t="s">
        <v>257</v>
      </c>
      <c r="B39">
        <v>98</v>
      </c>
      <c r="C39">
        <v>70</v>
      </c>
      <c r="D39">
        <v>5</v>
      </c>
      <c r="E39">
        <v>6</v>
      </c>
      <c r="F39">
        <f t="shared" si="17"/>
        <v>17</v>
      </c>
    </row>
    <row r="40" spans="1:6" x14ac:dyDescent="0.3">
      <c r="A40" t="s">
        <v>258</v>
      </c>
      <c r="B40">
        <v>209</v>
      </c>
      <c r="C40">
        <v>148</v>
      </c>
      <c r="D40">
        <v>12</v>
      </c>
      <c r="E40">
        <v>2</v>
      </c>
      <c r="F40">
        <f t="shared" si="17"/>
        <v>47</v>
      </c>
    </row>
    <row r="41" spans="1:6" x14ac:dyDescent="0.3">
      <c r="A41" t="s">
        <v>259</v>
      </c>
      <c r="B41">
        <v>223</v>
      </c>
      <c r="C41">
        <v>150</v>
      </c>
      <c r="D41">
        <v>5</v>
      </c>
      <c r="E41">
        <v>4</v>
      </c>
      <c r="F41">
        <f t="shared" si="17"/>
        <v>64</v>
      </c>
    </row>
    <row r="42" spans="1:6" x14ac:dyDescent="0.3">
      <c r="A42" t="s">
        <v>260</v>
      </c>
      <c r="B42">
        <f>SUM(B43:B47)</f>
        <v>1990</v>
      </c>
      <c r="C42">
        <f>SUM(C43:C47)</f>
        <v>1628</v>
      </c>
      <c r="D42">
        <v>129</v>
      </c>
      <c r="E42">
        <f>SUM(E43:E47)</f>
        <v>25</v>
      </c>
      <c r="F42">
        <f t="shared" si="17"/>
        <v>208</v>
      </c>
    </row>
    <row r="43" spans="1:6" x14ac:dyDescent="0.3">
      <c r="A43" t="s">
        <v>255</v>
      </c>
      <c r="B43">
        <v>1395</v>
      </c>
      <c r="C43">
        <v>1156</v>
      </c>
      <c r="D43">
        <v>104</v>
      </c>
      <c r="E43">
        <v>13</v>
      </c>
      <c r="F43">
        <f t="shared" si="17"/>
        <v>122</v>
      </c>
    </row>
    <row r="44" spans="1:6" x14ac:dyDescent="0.3">
      <c r="A44" t="s">
        <v>256</v>
      </c>
      <c r="B44">
        <v>204</v>
      </c>
      <c r="C44">
        <v>168</v>
      </c>
      <c r="D44">
        <v>10</v>
      </c>
      <c r="E44">
        <v>2</v>
      </c>
      <c r="F44">
        <f t="shared" si="17"/>
        <v>24</v>
      </c>
    </row>
    <row r="45" spans="1:6" x14ac:dyDescent="0.3">
      <c r="A45" t="s">
        <v>257</v>
      </c>
      <c r="B45">
        <v>73</v>
      </c>
      <c r="C45">
        <v>56</v>
      </c>
      <c r="D45">
        <v>1</v>
      </c>
      <c r="E45">
        <v>6</v>
      </c>
      <c r="F45">
        <f t="shared" si="17"/>
        <v>10</v>
      </c>
    </row>
    <row r="46" spans="1:6" x14ac:dyDescent="0.3">
      <c r="A46" t="s">
        <v>258</v>
      </c>
      <c r="B46">
        <v>155</v>
      </c>
      <c r="C46">
        <v>128</v>
      </c>
      <c r="D46">
        <v>10</v>
      </c>
      <c r="E46">
        <v>2</v>
      </c>
      <c r="F46">
        <f t="shared" si="17"/>
        <v>15</v>
      </c>
    </row>
    <row r="47" spans="1:6" x14ac:dyDescent="0.3">
      <c r="A47" t="s">
        <v>259</v>
      </c>
      <c r="B47">
        <v>163</v>
      </c>
      <c r="C47">
        <v>120</v>
      </c>
      <c r="D47">
        <v>4</v>
      </c>
      <c r="E47">
        <v>2</v>
      </c>
      <c r="F47">
        <f t="shared" si="17"/>
        <v>37</v>
      </c>
    </row>
    <row r="48" spans="1:6" x14ac:dyDescent="0.3">
      <c r="A48" t="s">
        <v>261</v>
      </c>
      <c r="B48">
        <v>175</v>
      </c>
      <c r="C48">
        <v>96</v>
      </c>
      <c r="D48">
        <v>19</v>
      </c>
      <c r="E48">
        <v>2</v>
      </c>
      <c r="F48">
        <f t="shared" si="17"/>
        <v>58</v>
      </c>
    </row>
    <row r="49" spans="1:6" x14ac:dyDescent="0.3">
      <c r="A49" t="s">
        <v>262</v>
      </c>
      <c r="B49">
        <f>B35-B36</f>
        <v>2416</v>
      </c>
      <c r="C49">
        <f t="shared" ref="C49:E49" si="18">C35-C36</f>
        <v>1507</v>
      </c>
      <c r="D49">
        <f t="shared" si="18"/>
        <v>217</v>
      </c>
      <c r="E49">
        <f t="shared" si="18"/>
        <v>162</v>
      </c>
      <c r="F49">
        <f t="shared" si="17"/>
        <v>530</v>
      </c>
    </row>
    <row r="51" spans="1:6" x14ac:dyDescent="0.3">
      <c r="A51" t="s">
        <v>265</v>
      </c>
    </row>
    <row r="53" spans="1:6" x14ac:dyDescent="0.3">
      <c r="A53" t="s">
        <v>266</v>
      </c>
      <c r="B53">
        <v>2445</v>
      </c>
      <c r="C53">
        <v>1600</v>
      </c>
      <c r="D53">
        <v>214</v>
      </c>
      <c r="E53">
        <v>119</v>
      </c>
      <c r="F53">
        <f>B53-C53-D53-E53</f>
        <v>512</v>
      </c>
    </row>
    <row r="54" spans="1:6" x14ac:dyDescent="0.3">
      <c r="A54" t="s">
        <v>267</v>
      </c>
      <c r="B54">
        <v>206</v>
      </c>
      <c r="C54">
        <v>73</v>
      </c>
      <c r="D54">
        <v>16</v>
      </c>
      <c r="E54">
        <v>41</v>
      </c>
      <c r="F54">
        <f t="shared" ref="F54:F55" si="19">B54-C54-D54-E54</f>
        <v>76</v>
      </c>
    </row>
    <row r="55" spans="1:6" x14ac:dyDescent="0.3">
      <c r="A55" t="s">
        <v>268</v>
      </c>
      <c r="B55">
        <v>1487</v>
      </c>
      <c r="C55">
        <v>1102</v>
      </c>
      <c r="D55">
        <v>117</v>
      </c>
      <c r="E55">
        <v>26</v>
      </c>
      <c r="F55">
        <f t="shared" si="19"/>
        <v>242</v>
      </c>
    </row>
    <row r="56" spans="1:6" x14ac:dyDescent="0.3">
      <c r="A56" s="2" t="s">
        <v>571</v>
      </c>
      <c r="B56" s="2"/>
      <c r="C56" s="2"/>
      <c r="D56" s="2"/>
      <c r="E56" s="2"/>
      <c r="F5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A31E-8573-45A5-81C9-EE7D4E63C462}">
  <dimension ref="A1:F46"/>
  <sheetViews>
    <sheetView topLeftCell="A26" workbookViewId="0">
      <selection activeCell="A46" sqref="A46"/>
    </sheetView>
  </sheetViews>
  <sheetFormatPr defaultRowHeight="14.4" x14ac:dyDescent="0.3"/>
  <cols>
    <col min="1" max="1" width="25.88671875" customWidth="1"/>
  </cols>
  <sheetData>
    <row r="1" spans="1:6" x14ac:dyDescent="0.3">
      <c r="A1" t="s">
        <v>532</v>
      </c>
    </row>
    <row r="2" spans="1:6" x14ac:dyDescent="0.3">
      <c r="A2" s="3" t="s">
        <v>503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24</v>
      </c>
      <c r="B3">
        <v>669</v>
      </c>
      <c r="C3">
        <v>457</v>
      </c>
      <c r="D3">
        <v>46</v>
      </c>
      <c r="E3">
        <v>25</v>
      </c>
      <c r="F3">
        <f>B3-C3-D3-E3</f>
        <v>141</v>
      </c>
    </row>
    <row r="4" spans="1:6" x14ac:dyDescent="0.3">
      <c r="A4" t="s">
        <v>25</v>
      </c>
      <c r="B4">
        <v>58</v>
      </c>
      <c r="C4">
        <v>38</v>
      </c>
      <c r="D4">
        <v>4</v>
      </c>
      <c r="E4">
        <v>5</v>
      </c>
      <c r="F4">
        <f t="shared" ref="F4:F45" si="0">B4-C4-D4-E4</f>
        <v>11</v>
      </c>
    </row>
    <row r="5" spans="1:6" x14ac:dyDescent="0.3">
      <c r="A5" t="s">
        <v>26</v>
      </c>
      <c r="B5">
        <v>28</v>
      </c>
      <c r="C5">
        <v>20</v>
      </c>
      <c r="D5">
        <v>1</v>
      </c>
      <c r="E5">
        <v>1</v>
      </c>
      <c r="F5">
        <f t="shared" si="0"/>
        <v>6</v>
      </c>
    </row>
    <row r="6" spans="1:6" x14ac:dyDescent="0.3">
      <c r="A6" t="s">
        <v>25</v>
      </c>
      <c r="B6">
        <v>19</v>
      </c>
      <c r="C6">
        <v>12</v>
      </c>
      <c r="D6">
        <v>1</v>
      </c>
      <c r="E6">
        <v>1</v>
      </c>
      <c r="F6">
        <f t="shared" si="0"/>
        <v>5</v>
      </c>
    </row>
    <row r="8" spans="1:6" x14ac:dyDescent="0.3">
      <c r="A8" t="s">
        <v>27</v>
      </c>
      <c r="B8">
        <v>602</v>
      </c>
      <c r="C8">
        <v>447</v>
      </c>
      <c r="D8">
        <v>56</v>
      </c>
      <c r="E8">
        <v>24</v>
      </c>
      <c r="F8">
        <f t="shared" si="0"/>
        <v>75</v>
      </c>
    </row>
    <row r="9" spans="1:6" x14ac:dyDescent="0.3">
      <c r="A9" t="s">
        <v>25</v>
      </c>
      <c r="B9">
        <v>401</v>
      </c>
      <c r="C9">
        <v>279</v>
      </c>
      <c r="D9">
        <v>41</v>
      </c>
      <c r="E9">
        <v>18</v>
      </c>
      <c r="F9">
        <f t="shared" si="0"/>
        <v>63</v>
      </c>
    </row>
    <row r="10" spans="1:6" x14ac:dyDescent="0.3">
      <c r="A10" t="s">
        <v>26</v>
      </c>
      <c r="B10">
        <v>218</v>
      </c>
      <c r="C10">
        <v>149</v>
      </c>
      <c r="D10">
        <v>21</v>
      </c>
      <c r="E10">
        <v>10</v>
      </c>
      <c r="F10">
        <f t="shared" si="0"/>
        <v>38</v>
      </c>
    </row>
    <row r="11" spans="1:6" x14ac:dyDescent="0.3">
      <c r="A11" t="s">
        <v>25</v>
      </c>
      <c r="B11">
        <v>257</v>
      </c>
      <c r="C11">
        <v>170</v>
      </c>
      <c r="D11">
        <v>26</v>
      </c>
      <c r="E11">
        <v>10</v>
      </c>
      <c r="F11">
        <f t="shared" si="0"/>
        <v>51</v>
      </c>
    </row>
    <row r="13" spans="1:6" x14ac:dyDescent="0.3">
      <c r="A13" t="s">
        <v>28</v>
      </c>
      <c r="B13">
        <v>604</v>
      </c>
      <c r="C13">
        <v>452</v>
      </c>
      <c r="D13">
        <v>51</v>
      </c>
      <c r="E13">
        <v>19</v>
      </c>
      <c r="F13">
        <f t="shared" si="0"/>
        <v>82</v>
      </c>
    </row>
    <row r="14" spans="1:6" x14ac:dyDescent="0.3">
      <c r="A14" t="s">
        <v>25</v>
      </c>
      <c r="B14">
        <v>789</v>
      </c>
      <c r="C14">
        <v>535</v>
      </c>
      <c r="D14">
        <v>67</v>
      </c>
      <c r="E14">
        <v>35</v>
      </c>
      <c r="F14">
        <f t="shared" si="0"/>
        <v>152</v>
      </c>
    </row>
    <row r="15" spans="1:6" x14ac:dyDescent="0.3">
      <c r="A15" t="s">
        <v>26</v>
      </c>
      <c r="B15">
        <v>358</v>
      </c>
      <c r="C15">
        <v>256</v>
      </c>
      <c r="D15">
        <v>30</v>
      </c>
      <c r="E15">
        <v>13</v>
      </c>
      <c r="F15">
        <f t="shared" si="0"/>
        <v>59</v>
      </c>
    </row>
    <row r="16" spans="1:6" x14ac:dyDescent="0.3">
      <c r="A16" t="s">
        <v>25</v>
      </c>
      <c r="B16">
        <v>637</v>
      </c>
      <c r="C16">
        <v>428</v>
      </c>
      <c r="D16">
        <v>53</v>
      </c>
      <c r="E16">
        <v>25</v>
      </c>
      <c r="F16">
        <f t="shared" si="0"/>
        <v>131</v>
      </c>
    </row>
    <row r="18" spans="1:6" x14ac:dyDescent="0.3">
      <c r="A18" t="s">
        <v>29</v>
      </c>
      <c r="B18">
        <v>570</v>
      </c>
      <c r="C18">
        <v>437</v>
      </c>
      <c r="D18">
        <v>42</v>
      </c>
      <c r="E18">
        <v>13</v>
      </c>
      <c r="F18">
        <f t="shared" si="0"/>
        <v>78</v>
      </c>
    </row>
    <row r="19" spans="1:6" x14ac:dyDescent="0.3">
      <c r="A19" t="s">
        <v>25</v>
      </c>
      <c r="B19">
        <v>1165</v>
      </c>
      <c r="C19">
        <v>858</v>
      </c>
      <c r="D19">
        <v>97</v>
      </c>
      <c r="E19">
        <v>18</v>
      </c>
      <c r="F19">
        <f t="shared" si="0"/>
        <v>192</v>
      </c>
    </row>
    <row r="20" spans="1:6" x14ac:dyDescent="0.3">
      <c r="A20" t="s">
        <v>26</v>
      </c>
      <c r="B20">
        <v>443</v>
      </c>
      <c r="C20">
        <v>330</v>
      </c>
      <c r="D20">
        <v>36</v>
      </c>
      <c r="E20">
        <v>10</v>
      </c>
      <c r="F20">
        <f t="shared" si="0"/>
        <v>67</v>
      </c>
    </row>
    <row r="21" spans="1:6" x14ac:dyDescent="0.3">
      <c r="A21" t="s">
        <v>25</v>
      </c>
      <c r="B21">
        <v>1046</v>
      </c>
      <c r="C21">
        <v>774</v>
      </c>
      <c r="D21">
        <v>90</v>
      </c>
      <c r="E21">
        <v>17</v>
      </c>
      <c r="F21">
        <f t="shared" si="0"/>
        <v>165</v>
      </c>
    </row>
    <row r="23" spans="1:6" x14ac:dyDescent="0.3">
      <c r="A23" t="s">
        <v>30</v>
      </c>
      <c r="B23">
        <v>523</v>
      </c>
      <c r="C23">
        <v>400</v>
      </c>
      <c r="D23">
        <v>38</v>
      </c>
      <c r="E23">
        <v>25</v>
      </c>
      <c r="F23">
        <f t="shared" si="0"/>
        <v>60</v>
      </c>
    </row>
    <row r="24" spans="1:6" x14ac:dyDescent="0.3">
      <c r="A24" t="s">
        <v>25</v>
      </c>
      <c r="B24">
        <v>1599</v>
      </c>
      <c r="C24">
        <v>1189</v>
      </c>
      <c r="D24">
        <v>107</v>
      </c>
      <c r="E24">
        <v>92</v>
      </c>
      <c r="F24">
        <f t="shared" si="0"/>
        <v>211</v>
      </c>
    </row>
    <row r="25" spans="1:6" x14ac:dyDescent="0.3">
      <c r="A25" t="s">
        <v>26</v>
      </c>
      <c r="B25">
        <v>462</v>
      </c>
      <c r="C25">
        <v>248</v>
      </c>
      <c r="D25">
        <v>35</v>
      </c>
      <c r="E25">
        <v>23</v>
      </c>
      <c r="F25">
        <f t="shared" si="0"/>
        <v>156</v>
      </c>
    </row>
    <row r="26" spans="1:6" x14ac:dyDescent="0.3">
      <c r="A26" t="s">
        <v>25</v>
      </c>
      <c r="B26">
        <v>1502</v>
      </c>
      <c r="C26">
        <v>1117</v>
      </c>
      <c r="D26">
        <v>96</v>
      </c>
      <c r="E26">
        <v>86</v>
      </c>
      <c r="F26">
        <f t="shared" si="0"/>
        <v>203</v>
      </c>
    </row>
    <row r="28" spans="1:6" x14ac:dyDescent="0.3">
      <c r="A28" t="s">
        <v>31</v>
      </c>
      <c r="B28">
        <v>359</v>
      </c>
      <c r="C28">
        <v>276</v>
      </c>
      <c r="D28">
        <v>24</v>
      </c>
      <c r="E28">
        <v>10</v>
      </c>
      <c r="F28">
        <f t="shared" si="0"/>
        <v>49</v>
      </c>
    </row>
    <row r="29" spans="1:6" x14ac:dyDescent="0.3">
      <c r="A29" t="s">
        <v>25</v>
      </c>
      <c r="B29">
        <v>1297</v>
      </c>
      <c r="C29">
        <v>959</v>
      </c>
      <c r="D29">
        <v>87</v>
      </c>
      <c r="E29">
        <v>46</v>
      </c>
      <c r="F29">
        <f t="shared" si="0"/>
        <v>205</v>
      </c>
    </row>
    <row r="30" spans="1:6" x14ac:dyDescent="0.3">
      <c r="A30" t="s">
        <v>26</v>
      </c>
      <c r="B30">
        <v>336</v>
      </c>
      <c r="C30">
        <v>260</v>
      </c>
      <c r="D30">
        <v>23</v>
      </c>
      <c r="E30">
        <v>9</v>
      </c>
      <c r="F30">
        <f t="shared" si="0"/>
        <v>44</v>
      </c>
    </row>
    <row r="31" spans="1:6" x14ac:dyDescent="0.3">
      <c r="A31" t="s">
        <v>25</v>
      </c>
      <c r="B31">
        <v>1246</v>
      </c>
      <c r="C31">
        <v>928</v>
      </c>
      <c r="D31">
        <v>84</v>
      </c>
      <c r="E31">
        <v>42</v>
      </c>
      <c r="F31">
        <f t="shared" si="0"/>
        <v>192</v>
      </c>
    </row>
    <row r="33" spans="1:6" x14ac:dyDescent="0.3">
      <c r="A33" t="s">
        <v>32</v>
      </c>
      <c r="B33">
        <v>291</v>
      </c>
      <c r="C33">
        <v>206</v>
      </c>
      <c r="D33">
        <v>23</v>
      </c>
      <c r="E33">
        <v>11</v>
      </c>
      <c r="F33">
        <f t="shared" si="0"/>
        <v>51</v>
      </c>
    </row>
    <row r="34" spans="1:6" x14ac:dyDescent="0.3">
      <c r="A34" t="s">
        <v>25</v>
      </c>
      <c r="B34">
        <v>1285</v>
      </c>
      <c r="C34">
        <v>880</v>
      </c>
      <c r="D34">
        <v>101</v>
      </c>
      <c r="E34">
        <v>50</v>
      </c>
      <c r="F34">
        <f t="shared" si="0"/>
        <v>254</v>
      </c>
    </row>
    <row r="35" spans="1:6" x14ac:dyDescent="0.3">
      <c r="A35" t="s">
        <v>33</v>
      </c>
      <c r="B35">
        <v>21</v>
      </c>
      <c r="C35">
        <v>18</v>
      </c>
      <c r="D35">
        <v>1</v>
      </c>
      <c r="E35">
        <v>1</v>
      </c>
      <c r="F35">
        <f t="shared" si="0"/>
        <v>1</v>
      </c>
    </row>
    <row r="36" spans="1:6" x14ac:dyDescent="0.3">
      <c r="A36" t="s">
        <v>34</v>
      </c>
      <c r="B36">
        <v>18</v>
      </c>
      <c r="C36">
        <v>10</v>
      </c>
      <c r="D36">
        <v>2</v>
      </c>
      <c r="E36">
        <v>2</v>
      </c>
      <c r="F36">
        <f t="shared" si="0"/>
        <v>4</v>
      </c>
    </row>
    <row r="37" spans="1:6" x14ac:dyDescent="0.3">
      <c r="A37" t="s">
        <v>35</v>
      </c>
      <c r="B37">
        <v>27</v>
      </c>
      <c r="C37">
        <v>21</v>
      </c>
      <c r="D37">
        <v>3</v>
      </c>
      <c r="E37">
        <v>0</v>
      </c>
      <c r="F37">
        <f t="shared" si="0"/>
        <v>3</v>
      </c>
    </row>
    <row r="38" spans="1:6" x14ac:dyDescent="0.3">
      <c r="A38" t="s">
        <v>36</v>
      </c>
      <c r="B38">
        <v>33</v>
      </c>
      <c r="C38">
        <v>23</v>
      </c>
      <c r="D38">
        <v>2</v>
      </c>
      <c r="E38">
        <v>1</v>
      </c>
      <c r="F38">
        <f t="shared" si="0"/>
        <v>7</v>
      </c>
    </row>
    <row r="39" spans="1:6" x14ac:dyDescent="0.3">
      <c r="A39" t="s">
        <v>37</v>
      </c>
      <c r="B39">
        <v>49</v>
      </c>
      <c r="C39">
        <v>39</v>
      </c>
      <c r="D39">
        <v>3</v>
      </c>
      <c r="E39">
        <v>1</v>
      </c>
      <c r="F39">
        <f t="shared" si="0"/>
        <v>6</v>
      </c>
    </row>
    <row r="40" spans="1:6" x14ac:dyDescent="0.3">
      <c r="A40" t="s">
        <v>38</v>
      </c>
      <c r="B40">
        <v>46</v>
      </c>
      <c r="C40">
        <v>34</v>
      </c>
      <c r="D40">
        <v>4</v>
      </c>
      <c r="E40">
        <v>0</v>
      </c>
      <c r="F40">
        <f t="shared" si="0"/>
        <v>8</v>
      </c>
    </row>
    <row r="41" spans="1:6" x14ac:dyDescent="0.3">
      <c r="A41" t="s">
        <v>39</v>
      </c>
      <c r="B41">
        <v>38</v>
      </c>
      <c r="C41">
        <v>23</v>
      </c>
      <c r="D41">
        <v>4</v>
      </c>
      <c r="E41">
        <v>2</v>
      </c>
      <c r="F41">
        <f t="shared" si="0"/>
        <v>9</v>
      </c>
    </row>
    <row r="42" spans="1:6" x14ac:dyDescent="0.3">
      <c r="A42" t="s">
        <v>40</v>
      </c>
      <c r="B42">
        <v>59</v>
      </c>
      <c r="C42">
        <v>38</v>
      </c>
      <c r="D42">
        <v>4</v>
      </c>
      <c r="E42">
        <v>4</v>
      </c>
      <c r="F42">
        <f t="shared" si="0"/>
        <v>13</v>
      </c>
    </row>
    <row r="44" spans="1:6" x14ac:dyDescent="0.3">
      <c r="A44" t="s">
        <v>26</v>
      </c>
      <c r="B44">
        <v>269</v>
      </c>
      <c r="C44">
        <v>189</v>
      </c>
      <c r="D44">
        <v>20</v>
      </c>
      <c r="E44">
        <v>10</v>
      </c>
      <c r="F44">
        <f t="shared" si="0"/>
        <v>50</v>
      </c>
    </row>
    <row r="45" spans="1:6" x14ac:dyDescent="0.3">
      <c r="A45" t="s">
        <v>25</v>
      </c>
      <c r="B45">
        <v>1235</v>
      </c>
      <c r="C45">
        <v>844</v>
      </c>
      <c r="D45">
        <v>92</v>
      </c>
      <c r="E45">
        <v>49</v>
      </c>
      <c r="F45">
        <f t="shared" si="0"/>
        <v>250</v>
      </c>
    </row>
    <row r="46" spans="1:6" x14ac:dyDescent="0.3">
      <c r="A46" s="2" t="s">
        <v>571</v>
      </c>
      <c r="B46" s="2"/>
      <c r="C46" s="2"/>
      <c r="D46" s="2"/>
      <c r="E46" s="2"/>
      <c r="F46" s="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4B5B-9CEE-456B-9F48-370C48BDCF07}">
  <dimension ref="A1:F95"/>
  <sheetViews>
    <sheetView topLeftCell="A76" workbookViewId="0">
      <selection activeCell="A95" sqref="A95"/>
    </sheetView>
  </sheetViews>
  <sheetFormatPr defaultRowHeight="14.4" x14ac:dyDescent="0.3"/>
  <cols>
    <col min="1" max="1" width="50" customWidth="1"/>
  </cols>
  <sheetData>
    <row r="1" spans="1:6" x14ac:dyDescent="0.3">
      <c r="A1" t="s">
        <v>550</v>
      </c>
    </row>
    <row r="2" spans="1:6" x14ac:dyDescent="0.3">
      <c r="A2" s="3" t="s">
        <v>519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411</v>
      </c>
      <c r="B3">
        <f>B4+B9+B15+B23+B24+B29</f>
        <v>5599</v>
      </c>
      <c r="C3">
        <f t="shared" ref="C3:E3" si="0">C4+C9+C15+C23+C24+C29</f>
        <v>4533</v>
      </c>
      <c r="D3">
        <f t="shared" si="0"/>
        <v>463</v>
      </c>
      <c r="E3">
        <f t="shared" si="0"/>
        <v>80</v>
      </c>
      <c r="F3">
        <f>B3-C3-D3-E3</f>
        <v>523</v>
      </c>
    </row>
    <row r="4" spans="1:6" x14ac:dyDescent="0.3">
      <c r="A4" t="s">
        <v>412</v>
      </c>
      <c r="B4">
        <v>1346</v>
      </c>
      <c r="C4">
        <v>1054</v>
      </c>
      <c r="D4">
        <v>89</v>
      </c>
      <c r="E4">
        <v>25</v>
      </c>
      <c r="F4">
        <f t="shared" ref="F4:F32" si="1">B4-C4-D4-E4</f>
        <v>178</v>
      </c>
    </row>
    <row r="5" spans="1:6" x14ac:dyDescent="0.3">
      <c r="A5" t="s">
        <v>413</v>
      </c>
      <c r="B5">
        <v>641</v>
      </c>
      <c r="C5">
        <v>534</v>
      </c>
      <c r="D5">
        <v>33</v>
      </c>
      <c r="E5">
        <v>14</v>
      </c>
      <c r="F5">
        <f t="shared" si="1"/>
        <v>60</v>
      </c>
    </row>
    <row r="6" spans="1:6" x14ac:dyDescent="0.3">
      <c r="A6" t="s">
        <v>414</v>
      </c>
      <c r="B6">
        <v>202</v>
      </c>
      <c r="C6">
        <v>184</v>
      </c>
      <c r="D6">
        <v>13</v>
      </c>
      <c r="E6">
        <v>0</v>
      </c>
      <c r="F6">
        <f t="shared" si="1"/>
        <v>5</v>
      </c>
    </row>
    <row r="7" spans="1:6" x14ac:dyDescent="0.3">
      <c r="A7" t="s">
        <v>415</v>
      </c>
      <c r="B7">
        <v>705</v>
      </c>
      <c r="C7">
        <v>520</v>
      </c>
      <c r="D7">
        <v>56</v>
      </c>
      <c r="E7">
        <v>14</v>
      </c>
      <c r="F7">
        <f t="shared" si="1"/>
        <v>115</v>
      </c>
    </row>
    <row r="8" spans="1:6" x14ac:dyDescent="0.3">
      <c r="A8" t="s">
        <v>416</v>
      </c>
      <c r="B8">
        <v>431</v>
      </c>
      <c r="C8">
        <v>276</v>
      </c>
      <c r="D8">
        <v>39</v>
      </c>
      <c r="E8">
        <v>11</v>
      </c>
      <c r="F8">
        <f t="shared" si="1"/>
        <v>105</v>
      </c>
    </row>
    <row r="9" spans="1:6" x14ac:dyDescent="0.3">
      <c r="A9" t="s">
        <v>417</v>
      </c>
      <c r="B9">
        <v>1208</v>
      </c>
      <c r="C9">
        <v>1029</v>
      </c>
      <c r="D9">
        <v>94</v>
      </c>
      <c r="E9">
        <v>15</v>
      </c>
      <c r="F9">
        <f t="shared" si="1"/>
        <v>70</v>
      </c>
    </row>
    <row r="10" spans="1:6" x14ac:dyDescent="0.3">
      <c r="A10" t="s">
        <v>418</v>
      </c>
      <c r="B10">
        <v>32</v>
      </c>
      <c r="C10">
        <v>25</v>
      </c>
      <c r="D10">
        <v>4</v>
      </c>
      <c r="E10">
        <v>1</v>
      </c>
      <c r="F10">
        <f t="shared" si="1"/>
        <v>2</v>
      </c>
    </row>
    <row r="11" spans="1:6" x14ac:dyDescent="0.3">
      <c r="A11" t="s">
        <v>419</v>
      </c>
      <c r="B11">
        <v>136</v>
      </c>
      <c r="C11">
        <v>116</v>
      </c>
      <c r="D11">
        <v>10</v>
      </c>
      <c r="E11">
        <v>1</v>
      </c>
      <c r="F11">
        <f t="shared" si="1"/>
        <v>9</v>
      </c>
    </row>
    <row r="12" spans="1:6" x14ac:dyDescent="0.3">
      <c r="A12" t="s">
        <v>420</v>
      </c>
      <c r="B12">
        <v>402</v>
      </c>
      <c r="C12">
        <v>338</v>
      </c>
      <c r="D12">
        <v>35</v>
      </c>
      <c r="E12">
        <v>5</v>
      </c>
      <c r="F12">
        <f t="shared" si="1"/>
        <v>24</v>
      </c>
    </row>
    <row r="13" spans="1:6" x14ac:dyDescent="0.3">
      <c r="A13" t="s">
        <v>421</v>
      </c>
      <c r="B13">
        <v>638</v>
      </c>
      <c r="C13">
        <v>550</v>
      </c>
      <c r="D13">
        <v>45</v>
      </c>
      <c r="E13">
        <v>8</v>
      </c>
      <c r="F13">
        <f t="shared" si="1"/>
        <v>35</v>
      </c>
    </row>
    <row r="14" spans="1:6" x14ac:dyDescent="0.3">
      <c r="A14" t="s">
        <v>422</v>
      </c>
      <c r="B14">
        <v>215</v>
      </c>
      <c r="C14">
        <v>188</v>
      </c>
      <c r="D14">
        <v>16</v>
      </c>
      <c r="E14">
        <v>2</v>
      </c>
      <c r="F14">
        <f t="shared" si="1"/>
        <v>9</v>
      </c>
    </row>
    <row r="15" spans="1:6" x14ac:dyDescent="0.3">
      <c r="A15" t="s">
        <v>423</v>
      </c>
      <c r="B15">
        <v>1107</v>
      </c>
      <c r="C15">
        <v>922</v>
      </c>
      <c r="D15">
        <v>81</v>
      </c>
      <c r="E15">
        <v>19</v>
      </c>
      <c r="F15">
        <f t="shared" si="1"/>
        <v>85</v>
      </c>
    </row>
    <row r="16" spans="1:6" x14ac:dyDescent="0.3">
      <c r="A16" t="s">
        <v>424</v>
      </c>
      <c r="B16">
        <v>312</v>
      </c>
      <c r="C16">
        <v>271</v>
      </c>
      <c r="D16">
        <v>21</v>
      </c>
      <c r="E16">
        <v>7</v>
      </c>
      <c r="F16">
        <f t="shared" si="1"/>
        <v>13</v>
      </c>
    </row>
    <row r="17" spans="1:6" x14ac:dyDescent="0.3">
      <c r="A17" t="s">
        <v>425</v>
      </c>
      <c r="B17">
        <v>185</v>
      </c>
      <c r="C17">
        <v>154</v>
      </c>
      <c r="D17">
        <v>23</v>
      </c>
      <c r="E17">
        <v>2</v>
      </c>
      <c r="F17">
        <f t="shared" si="1"/>
        <v>6</v>
      </c>
    </row>
    <row r="18" spans="1:6" x14ac:dyDescent="0.3">
      <c r="A18" t="s">
        <v>426</v>
      </c>
      <c r="B18">
        <v>610</v>
      </c>
      <c r="C18">
        <v>497</v>
      </c>
      <c r="D18">
        <v>37</v>
      </c>
      <c r="E18">
        <v>10</v>
      </c>
      <c r="F18">
        <f t="shared" si="1"/>
        <v>66</v>
      </c>
    </row>
    <row r="19" spans="1:6" x14ac:dyDescent="0.3">
      <c r="A19" t="s">
        <v>427</v>
      </c>
      <c r="B19">
        <v>333</v>
      </c>
      <c r="C19">
        <v>273</v>
      </c>
      <c r="D19">
        <v>19</v>
      </c>
      <c r="E19">
        <v>3</v>
      </c>
      <c r="F19">
        <f t="shared" si="1"/>
        <v>38</v>
      </c>
    </row>
    <row r="20" spans="1:6" x14ac:dyDescent="0.3">
      <c r="A20" t="s">
        <v>428</v>
      </c>
      <c r="B20">
        <v>33</v>
      </c>
      <c r="C20">
        <v>19</v>
      </c>
      <c r="D20">
        <v>6</v>
      </c>
      <c r="E20">
        <v>0</v>
      </c>
      <c r="F20">
        <f t="shared" si="1"/>
        <v>8</v>
      </c>
    </row>
    <row r="21" spans="1:6" x14ac:dyDescent="0.3">
      <c r="A21" t="s">
        <v>429</v>
      </c>
      <c r="B21">
        <v>161</v>
      </c>
      <c r="C21">
        <v>134</v>
      </c>
      <c r="D21">
        <v>9</v>
      </c>
      <c r="E21">
        <v>6</v>
      </c>
      <c r="F21">
        <f t="shared" si="1"/>
        <v>12</v>
      </c>
    </row>
    <row r="22" spans="1:6" x14ac:dyDescent="0.3">
      <c r="A22" t="s">
        <v>430</v>
      </c>
      <c r="B22">
        <v>83</v>
      </c>
      <c r="C22">
        <v>71</v>
      </c>
      <c r="D22">
        <v>3</v>
      </c>
      <c r="E22">
        <v>1</v>
      </c>
      <c r="F22">
        <f t="shared" si="1"/>
        <v>8</v>
      </c>
    </row>
    <row r="23" spans="1:6" x14ac:dyDescent="0.3">
      <c r="A23" t="s">
        <v>431</v>
      </c>
      <c r="B23">
        <v>359</v>
      </c>
      <c r="C23">
        <v>248</v>
      </c>
      <c r="D23">
        <v>45</v>
      </c>
      <c r="E23">
        <v>2</v>
      </c>
      <c r="F23">
        <f t="shared" si="1"/>
        <v>64</v>
      </c>
    </row>
    <row r="24" spans="1:6" x14ac:dyDescent="0.3">
      <c r="A24" t="s">
        <v>432</v>
      </c>
      <c r="B24">
        <v>942</v>
      </c>
      <c r="C24">
        <v>779</v>
      </c>
      <c r="D24">
        <v>87</v>
      </c>
      <c r="E24">
        <v>12</v>
      </c>
      <c r="F24">
        <f t="shared" si="1"/>
        <v>64</v>
      </c>
    </row>
    <row r="25" spans="1:6" x14ac:dyDescent="0.3">
      <c r="A25" t="s">
        <v>433</v>
      </c>
      <c r="B25">
        <v>225</v>
      </c>
      <c r="C25">
        <v>196</v>
      </c>
      <c r="D25">
        <v>12</v>
      </c>
      <c r="E25">
        <v>3</v>
      </c>
      <c r="F25">
        <f t="shared" si="1"/>
        <v>14</v>
      </c>
    </row>
    <row r="26" spans="1:6" x14ac:dyDescent="0.3">
      <c r="A26" t="s">
        <v>434</v>
      </c>
      <c r="B26">
        <v>615</v>
      </c>
      <c r="C26">
        <v>516</v>
      </c>
      <c r="D26">
        <v>66</v>
      </c>
      <c r="E26">
        <v>6</v>
      </c>
      <c r="F26">
        <f t="shared" si="1"/>
        <v>27</v>
      </c>
    </row>
    <row r="27" spans="1:6" x14ac:dyDescent="0.3">
      <c r="A27" t="s">
        <v>435</v>
      </c>
      <c r="B27">
        <v>1</v>
      </c>
      <c r="C27">
        <v>1</v>
      </c>
      <c r="D27">
        <v>0</v>
      </c>
      <c r="E27">
        <v>0</v>
      </c>
      <c r="F27">
        <f t="shared" si="1"/>
        <v>0</v>
      </c>
    </row>
    <row r="28" spans="1:6" x14ac:dyDescent="0.3">
      <c r="A28" t="s">
        <v>436</v>
      </c>
      <c r="B28">
        <v>101</v>
      </c>
      <c r="C28">
        <v>66</v>
      </c>
      <c r="D28">
        <v>9</v>
      </c>
      <c r="E28">
        <v>3</v>
      </c>
      <c r="F28">
        <f t="shared" si="1"/>
        <v>23</v>
      </c>
    </row>
    <row r="29" spans="1:6" x14ac:dyDescent="0.3">
      <c r="A29" t="s">
        <v>437</v>
      </c>
      <c r="B29">
        <v>637</v>
      </c>
      <c r="C29">
        <v>501</v>
      </c>
      <c r="D29">
        <v>67</v>
      </c>
      <c r="E29">
        <v>7</v>
      </c>
      <c r="F29">
        <f t="shared" si="1"/>
        <v>62</v>
      </c>
    </row>
    <row r="30" spans="1:6" x14ac:dyDescent="0.3">
      <c r="A30" t="s">
        <v>438</v>
      </c>
      <c r="B30">
        <v>113</v>
      </c>
      <c r="C30">
        <v>93</v>
      </c>
      <c r="D30">
        <v>8</v>
      </c>
      <c r="E30">
        <v>1</v>
      </c>
      <c r="F30">
        <f t="shared" si="1"/>
        <v>11</v>
      </c>
    </row>
    <row r="31" spans="1:6" x14ac:dyDescent="0.3">
      <c r="A31" t="s">
        <v>439</v>
      </c>
      <c r="B31">
        <v>297</v>
      </c>
      <c r="C31">
        <v>230</v>
      </c>
      <c r="D31">
        <v>33</v>
      </c>
      <c r="E31">
        <v>5</v>
      </c>
      <c r="F31">
        <f t="shared" si="1"/>
        <v>29</v>
      </c>
    </row>
    <row r="32" spans="1:6" x14ac:dyDescent="0.3">
      <c r="A32" t="s">
        <v>440</v>
      </c>
      <c r="B32">
        <v>227</v>
      </c>
      <c r="C32">
        <v>178</v>
      </c>
      <c r="D32">
        <v>26</v>
      </c>
      <c r="E32">
        <v>1</v>
      </c>
      <c r="F32">
        <f t="shared" si="1"/>
        <v>22</v>
      </c>
    </row>
    <row r="34" spans="1:6" x14ac:dyDescent="0.3">
      <c r="A34" t="s">
        <v>442</v>
      </c>
      <c r="B34">
        <f>B3-B65</f>
        <v>3542</v>
      </c>
      <c r="C34">
        <f t="shared" ref="C34:F34" si="2">C3-C65</f>
        <v>2808</v>
      </c>
      <c r="D34">
        <f t="shared" si="2"/>
        <v>316</v>
      </c>
      <c r="E34">
        <f t="shared" si="2"/>
        <v>54</v>
      </c>
      <c r="F34">
        <f t="shared" si="2"/>
        <v>364</v>
      </c>
    </row>
    <row r="35" spans="1:6" x14ac:dyDescent="0.3">
      <c r="A35" t="s">
        <v>412</v>
      </c>
      <c r="B35">
        <f t="shared" ref="B35:F35" si="3">B4-B66</f>
        <v>775</v>
      </c>
      <c r="C35">
        <f t="shared" si="3"/>
        <v>606</v>
      </c>
      <c r="D35">
        <f t="shared" si="3"/>
        <v>46</v>
      </c>
      <c r="E35">
        <f t="shared" si="3"/>
        <v>15</v>
      </c>
      <c r="F35">
        <f t="shared" si="3"/>
        <v>108</v>
      </c>
    </row>
    <row r="36" spans="1:6" x14ac:dyDescent="0.3">
      <c r="A36" t="s">
        <v>413</v>
      </c>
      <c r="B36">
        <f t="shared" ref="B36:F36" si="4">B5-B67</f>
        <v>438</v>
      </c>
      <c r="C36">
        <f t="shared" si="4"/>
        <v>351</v>
      </c>
      <c r="D36">
        <f t="shared" si="4"/>
        <v>20</v>
      </c>
      <c r="E36">
        <f t="shared" si="4"/>
        <v>12</v>
      </c>
      <c r="F36">
        <f t="shared" si="4"/>
        <v>55</v>
      </c>
    </row>
    <row r="37" spans="1:6" x14ac:dyDescent="0.3">
      <c r="A37" t="s">
        <v>414</v>
      </c>
      <c r="B37">
        <f t="shared" ref="B37:F37" si="5">B6-B68</f>
        <v>91</v>
      </c>
      <c r="C37">
        <f t="shared" si="5"/>
        <v>84</v>
      </c>
      <c r="D37">
        <f t="shared" si="5"/>
        <v>5</v>
      </c>
      <c r="E37">
        <f t="shared" si="5"/>
        <v>0</v>
      </c>
      <c r="F37">
        <f t="shared" si="5"/>
        <v>2</v>
      </c>
    </row>
    <row r="38" spans="1:6" x14ac:dyDescent="0.3">
      <c r="A38" t="s">
        <v>415</v>
      </c>
      <c r="B38">
        <f t="shared" ref="B38:F38" si="6">B7-B69</f>
        <v>337</v>
      </c>
      <c r="C38">
        <f t="shared" si="6"/>
        <v>255</v>
      </c>
      <c r="D38">
        <f t="shared" si="6"/>
        <v>26</v>
      </c>
      <c r="E38">
        <f t="shared" si="6"/>
        <v>6</v>
      </c>
      <c r="F38">
        <f t="shared" si="6"/>
        <v>50</v>
      </c>
    </row>
    <row r="39" spans="1:6" x14ac:dyDescent="0.3">
      <c r="A39" t="s">
        <v>416</v>
      </c>
      <c r="B39">
        <f t="shared" ref="B39:F39" si="7">B8-B70</f>
        <v>156</v>
      </c>
      <c r="C39">
        <f t="shared" si="7"/>
        <v>99</v>
      </c>
      <c r="D39">
        <f t="shared" si="7"/>
        <v>13</v>
      </c>
      <c r="E39">
        <f t="shared" si="7"/>
        <v>3</v>
      </c>
      <c r="F39">
        <f t="shared" si="7"/>
        <v>41</v>
      </c>
    </row>
    <row r="40" spans="1:6" x14ac:dyDescent="0.3">
      <c r="A40" t="s">
        <v>417</v>
      </c>
      <c r="B40">
        <f t="shared" ref="B40:F40" si="8">B9-B71</f>
        <v>472</v>
      </c>
      <c r="C40">
        <f t="shared" si="8"/>
        <v>390</v>
      </c>
      <c r="D40">
        <f t="shared" si="8"/>
        <v>37</v>
      </c>
      <c r="E40">
        <f t="shared" si="8"/>
        <v>9</v>
      </c>
      <c r="F40">
        <f t="shared" si="8"/>
        <v>36</v>
      </c>
    </row>
    <row r="41" spans="1:6" x14ac:dyDescent="0.3">
      <c r="A41" t="s">
        <v>418</v>
      </c>
      <c r="B41">
        <f t="shared" ref="B41:F41" si="9">B10-B72</f>
        <v>13</v>
      </c>
      <c r="C41">
        <f t="shared" si="9"/>
        <v>12</v>
      </c>
      <c r="D41">
        <f t="shared" si="9"/>
        <v>0</v>
      </c>
      <c r="E41">
        <f t="shared" si="9"/>
        <v>1</v>
      </c>
      <c r="F41">
        <f t="shared" si="9"/>
        <v>0</v>
      </c>
    </row>
    <row r="42" spans="1:6" x14ac:dyDescent="0.3">
      <c r="A42" t="s">
        <v>419</v>
      </c>
      <c r="B42">
        <f t="shared" ref="B42:F42" si="10">B11-B73</f>
        <v>111</v>
      </c>
      <c r="C42">
        <f t="shared" si="10"/>
        <v>93</v>
      </c>
      <c r="D42">
        <f t="shared" si="10"/>
        <v>9</v>
      </c>
      <c r="E42">
        <f t="shared" si="10"/>
        <v>1</v>
      </c>
      <c r="F42">
        <f t="shared" si="10"/>
        <v>8</v>
      </c>
    </row>
    <row r="43" spans="1:6" x14ac:dyDescent="0.3">
      <c r="A43" t="s">
        <v>420</v>
      </c>
      <c r="B43">
        <f t="shared" ref="B43:F43" si="11">B12-B74</f>
        <v>152</v>
      </c>
      <c r="C43">
        <f t="shared" si="11"/>
        <v>123</v>
      </c>
      <c r="D43">
        <f t="shared" si="11"/>
        <v>13</v>
      </c>
      <c r="E43">
        <f t="shared" si="11"/>
        <v>3</v>
      </c>
      <c r="F43">
        <f t="shared" si="11"/>
        <v>13</v>
      </c>
    </row>
    <row r="44" spans="1:6" x14ac:dyDescent="0.3">
      <c r="A44" t="s">
        <v>421</v>
      </c>
      <c r="B44">
        <f t="shared" ref="B44:F44" si="12">B13-B75</f>
        <v>196</v>
      </c>
      <c r="C44">
        <f t="shared" si="12"/>
        <v>162</v>
      </c>
      <c r="D44">
        <f t="shared" si="12"/>
        <v>15</v>
      </c>
      <c r="E44">
        <f t="shared" si="12"/>
        <v>4</v>
      </c>
      <c r="F44">
        <f t="shared" si="12"/>
        <v>15</v>
      </c>
    </row>
    <row r="45" spans="1:6" x14ac:dyDescent="0.3">
      <c r="A45" t="s">
        <v>422</v>
      </c>
      <c r="B45">
        <f t="shared" ref="B45:F45" si="13">B14-B76</f>
        <v>8</v>
      </c>
      <c r="C45">
        <f t="shared" si="13"/>
        <v>8</v>
      </c>
      <c r="D45">
        <f t="shared" si="13"/>
        <v>0</v>
      </c>
      <c r="E45">
        <f t="shared" si="13"/>
        <v>0</v>
      </c>
      <c r="F45">
        <f t="shared" si="13"/>
        <v>0</v>
      </c>
    </row>
    <row r="46" spans="1:6" x14ac:dyDescent="0.3">
      <c r="A46" t="s">
        <v>423</v>
      </c>
      <c r="B46">
        <f t="shared" ref="B46:F46" si="14">B15-B77</f>
        <v>463</v>
      </c>
      <c r="C46">
        <f t="shared" si="14"/>
        <v>372</v>
      </c>
      <c r="D46">
        <f t="shared" si="14"/>
        <v>42</v>
      </c>
      <c r="E46">
        <f t="shared" si="14"/>
        <v>9</v>
      </c>
      <c r="F46">
        <f t="shared" si="14"/>
        <v>40</v>
      </c>
    </row>
    <row r="47" spans="1:6" x14ac:dyDescent="0.3">
      <c r="A47" t="s">
        <v>424</v>
      </c>
      <c r="B47">
        <f t="shared" ref="B47:F47" si="15">B16-B78</f>
        <v>46</v>
      </c>
      <c r="C47">
        <f t="shared" si="15"/>
        <v>28</v>
      </c>
      <c r="D47">
        <f t="shared" si="15"/>
        <v>6</v>
      </c>
      <c r="E47">
        <f t="shared" si="15"/>
        <v>3</v>
      </c>
      <c r="F47">
        <f t="shared" si="15"/>
        <v>9</v>
      </c>
    </row>
    <row r="48" spans="1:6" x14ac:dyDescent="0.3">
      <c r="A48" t="s">
        <v>425</v>
      </c>
      <c r="B48">
        <f t="shared" ref="B48:F48" si="16">B17-B79</f>
        <v>180</v>
      </c>
      <c r="C48">
        <f t="shared" si="16"/>
        <v>149</v>
      </c>
      <c r="D48">
        <f t="shared" si="16"/>
        <v>23</v>
      </c>
      <c r="E48">
        <f t="shared" si="16"/>
        <v>2</v>
      </c>
      <c r="F48">
        <f t="shared" si="16"/>
        <v>6</v>
      </c>
    </row>
    <row r="49" spans="1:6" x14ac:dyDescent="0.3">
      <c r="A49" t="s">
        <v>426</v>
      </c>
      <c r="B49">
        <f t="shared" ref="B49:F49" si="17">B18-B80</f>
        <v>237</v>
      </c>
      <c r="C49">
        <f t="shared" si="17"/>
        <v>195</v>
      </c>
      <c r="D49">
        <f t="shared" si="17"/>
        <v>13</v>
      </c>
      <c r="E49">
        <f t="shared" si="17"/>
        <v>4</v>
      </c>
      <c r="F49">
        <f t="shared" si="17"/>
        <v>25</v>
      </c>
    </row>
    <row r="50" spans="1:6" x14ac:dyDescent="0.3">
      <c r="A50" t="s">
        <v>427</v>
      </c>
      <c r="B50">
        <f t="shared" ref="B50:F50" si="18">B19-B81</f>
        <v>104</v>
      </c>
      <c r="C50">
        <f t="shared" si="18"/>
        <v>92</v>
      </c>
      <c r="D50">
        <f t="shared" si="18"/>
        <v>4</v>
      </c>
      <c r="E50">
        <f t="shared" si="18"/>
        <v>1</v>
      </c>
      <c r="F50">
        <f t="shared" si="18"/>
        <v>7</v>
      </c>
    </row>
    <row r="51" spans="1:6" x14ac:dyDescent="0.3">
      <c r="A51" t="s">
        <v>428</v>
      </c>
      <c r="B51">
        <f t="shared" ref="B51:F51" si="19">B20-B82</f>
        <v>7</v>
      </c>
      <c r="C51">
        <f t="shared" si="19"/>
        <v>4</v>
      </c>
      <c r="D51">
        <f t="shared" si="19"/>
        <v>1</v>
      </c>
      <c r="E51">
        <f t="shared" si="19"/>
        <v>0</v>
      </c>
      <c r="F51">
        <f t="shared" si="19"/>
        <v>2</v>
      </c>
    </row>
    <row r="52" spans="1:6" x14ac:dyDescent="0.3">
      <c r="A52" t="s">
        <v>429</v>
      </c>
      <c r="B52">
        <f t="shared" ref="B52:F52" si="20">B21-B83</f>
        <v>78</v>
      </c>
      <c r="C52">
        <f t="shared" si="20"/>
        <v>58</v>
      </c>
      <c r="D52">
        <f t="shared" si="20"/>
        <v>5</v>
      </c>
      <c r="E52">
        <f t="shared" si="20"/>
        <v>3</v>
      </c>
      <c r="F52">
        <f t="shared" si="20"/>
        <v>12</v>
      </c>
    </row>
    <row r="53" spans="1:6" x14ac:dyDescent="0.3">
      <c r="A53" t="s">
        <v>430</v>
      </c>
      <c r="B53">
        <f t="shared" ref="B53:F53" si="21">B22-B84</f>
        <v>48</v>
      </c>
      <c r="C53">
        <f t="shared" si="21"/>
        <v>41</v>
      </c>
      <c r="D53">
        <f t="shared" si="21"/>
        <v>3</v>
      </c>
      <c r="E53">
        <f t="shared" si="21"/>
        <v>0</v>
      </c>
      <c r="F53">
        <f t="shared" si="21"/>
        <v>4</v>
      </c>
    </row>
    <row r="54" spans="1:6" x14ac:dyDescent="0.3">
      <c r="A54" t="s">
        <v>431</v>
      </c>
      <c r="B54">
        <f t="shared" ref="B54:F54" si="22">B23-B85</f>
        <v>332</v>
      </c>
      <c r="C54">
        <f t="shared" si="22"/>
        <v>232</v>
      </c>
      <c r="D54">
        <f t="shared" si="22"/>
        <v>41</v>
      </c>
      <c r="E54">
        <f t="shared" si="22"/>
        <v>2</v>
      </c>
      <c r="F54">
        <f t="shared" si="22"/>
        <v>57</v>
      </c>
    </row>
    <row r="55" spans="1:6" x14ac:dyDescent="0.3">
      <c r="A55" t="s">
        <v>432</v>
      </c>
      <c r="B55">
        <f t="shared" ref="B55:F55" si="23">B24-B86</f>
        <v>907</v>
      </c>
      <c r="C55">
        <f t="shared" si="23"/>
        <v>746</v>
      </c>
      <c r="D55">
        <f t="shared" si="23"/>
        <v>85</v>
      </c>
      <c r="E55">
        <f t="shared" si="23"/>
        <v>12</v>
      </c>
      <c r="F55">
        <f t="shared" si="23"/>
        <v>64</v>
      </c>
    </row>
    <row r="56" spans="1:6" x14ac:dyDescent="0.3">
      <c r="A56" t="s">
        <v>433</v>
      </c>
      <c r="B56">
        <f t="shared" ref="B56:F56" si="24">B25-B87</f>
        <v>222</v>
      </c>
      <c r="C56">
        <f t="shared" si="24"/>
        <v>193</v>
      </c>
      <c r="D56">
        <f t="shared" si="24"/>
        <v>12</v>
      </c>
      <c r="E56">
        <f t="shared" si="24"/>
        <v>3</v>
      </c>
      <c r="F56">
        <f t="shared" si="24"/>
        <v>14</v>
      </c>
    </row>
    <row r="57" spans="1:6" x14ac:dyDescent="0.3">
      <c r="A57" t="s">
        <v>434</v>
      </c>
      <c r="B57">
        <f t="shared" ref="B57:F57" si="25">B26-B88</f>
        <v>611</v>
      </c>
      <c r="C57">
        <f t="shared" si="25"/>
        <v>512</v>
      </c>
      <c r="D57">
        <f t="shared" si="25"/>
        <v>66</v>
      </c>
      <c r="E57">
        <f t="shared" si="25"/>
        <v>6</v>
      </c>
      <c r="F57">
        <f t="shared" si="25"/>
        <v>27</v>
      </c>
    </row>
    <row r="58" spans="1:6" x14ac:dyDescent="0.3">
      <c r="A58" t="s">
        <v>435</v>
      </c>
      <c r="B58">
        <f t="shared" ref="B58:F58" si="26">B27-B89</f>
        <v>1</v>
      </c>
      <c r="C58">
        <f t="shared" si="26"/>
        <v>1</v>
      </c>
      <c r="D58">
        <f t="shared" si="26"/>
        <v>0</v>
      </c>
      <c r="E58">
        <f t="shared" si="26"/>
        <v>0</v>
      </c>
      <c r="F58">
        <f t="shared" si="26"/>
        <v>0</v>
      </c>
    </row>
    <row r="59" spans="1:6" x14ac:dyDescent="0.3">
      <c r="A59" t="s">
        <v>436</v>
      </c>
      <c r="B59">
        <f t="shared" ref="B59:F59" si="27">B28-B90</f>
        <v>73</v>
      </c>
      <c r="C59">
        <f t="shared" si="27"/>
        <v>40</v>
      </c>
      <c r="D59">
        <f t="shared" si="27"/>
        <v>7</v>
      </c>
      <c r="E59">
        <f t="shared" si="27"/>
        <v>3</v>
      </c>
      <c r="F59">
        <f t="shared" si="27"/>
        <v>23</v>
      </c>
    </row>
    <row r="60" spans="1:6" x14ac:dyDescent="0.3">
      <c r="A60" t="s">
        <v>437</v>
      </c>
      <c r="B60">
        <f t="shared" ref="B60:F60" si="28">B29-B91</f>
        <v>593</v>
      </c>
      <c r="C60">
        <f t="shared" si="28"/>
        <v>462</v>
      </c>
      <c r="D60">
        <f t="shared" si="28"/>
        <v>65</v>
      </c>
      <c r="E60">
        <f t="shared" si="28"/>
        <v>7</v>
      </c>
      <c r="F60">
        <f t="shared" si="28"/>
        <v>59</v>
      </c>
    </row>
    <row r="61" spans="1:6" x14ac:dyDescent="0.3">
      <c r="A61" t="s">
        <v>438</v>
      </c>
      <c r="B61">
        <f t="shared" ref="B61:F61" si="29">B30-B92</f>
        <v>95</v>
      </c>
      <c r="C61">
        <f t="shared" si="29"/>
        <v>75</v>
      </c>
      <c r="D61">
        <f t="shared" si="29"/>
        <v>8</v>
      </c>
      <c r="E61">
        <f t="shared" si="29"/>
        <v>1</v>
      </c>
      <c r="F61">
        <f t="shared" si="29"/>
        <v>11</v>
      </c>
    </row>
    <row r="62" spans="1:6" x14ac:dyDescent="0.3">
      <c r="A62" t="s">
        <v>439</v>
      </c>
      <c r="B62">
        <f t="shared" ref="B62:F62" si="30">B31-B93</f>
        <v>291</v>
      </c>
      <c r="C62">
        <f t="shared" si="30"/>
        <v>225</v>
      </c>
      <c r="D62">
        <f t="shared" si="30"/>
        <v>32</v>
      </c>
      <c r="E62">
        <f t="shared" si="30"/>
        <v>5</v>
      </c>
      <c r="F62">
        <f t="shared" si="30"/>
        <v>29</v>
      </c>
    </row>
    <row r="63" spans="1:6" x14ac:dyDescent="0.3">
      <c r="A63" t="s">
        <v>440</v>
      </c>
      <c r="B63">
        <f t="shared" ref="B63:F63" si="31">B32-B94</f>
        <v>207</v>
      </c>
      <c r="C63">
        <f t="shared" si="31"/>
        <v>162</v>
      </c>
      <c r="D63">
        <f t="shared" si="31"/>
        <v>25</v>
      </c>
      <c r="E63">
        <f t="shared" si="31"/>
        <v>1</v>
      </c>
      <c r="F63">
        <f t="shared" si="31"/>
        <v>19</v>
      </c>
    </row>
    <row r="65" spans="1:6" x14ac:dyDescent="0.3">
      <c r="A65" t="s">
        <v>441</v>
      </c>
      <c r="B65">
        <f>B66+B71+B77+B85+B86+B91</f>
        <v>2057</v>
      </c>
      <c r="C65">
        <f t="shared" ref="C65" si="32">C66+C71+C77+C85+C86+C91</f>
        <v>1725</v>
      </c>
      <c r="D65">
        <f t="shared" ref="D65" si="33">D66+D71+D77+D85+D86+D91</f>
        <v>147</v>
      </c>
      <c r="E65">
        <f t="shared" ref="E65" si="34">E66+E71+E77+E85+E86+E91</f>
        <v>26</v>
      </c>
      <c r="F65">
        <f>B65-C65-D65-E65</f>
        <v>159</v>
      </c>
    </row>
    <row r="66" spans="1:6" x14ac:dyDescent="0.3">
      <c r="A66" t="s">
        <v>412</v>
      </c>
      <c r="B66">
        <v>571</v>
      </c>
      <c r="C66">
        <v>448</v>
      </c>
      <c r="D66">
        <v>43</v>
      </c>
      <c r="E66">
        <v>10</v>
      </c>
      <c r="F66">
        <f t="shared" ref="F66:F94" si="35">B66-C66-D66-E66</f>
        <v>70</v>
      </c>
    </row>
    <row r="67" spans="1:6" x14ac:dyDescent="0.3">
      <c r="A67" t="s">
        <v>413</v>
      </c>
      <c r="B67">
        <v>203</v>
      </c>
      <c r="C67">
        <v>183</v>
      </c>
      <c r="D67">
        <v>13</v>
      </c>
      <c r="E67">
        <v>2</v>
      </c>
      <c r="F67">
        <f t="shared" si="35"/>
        <v>5</v>
      </c>
    </row>
    <row r="68" spans="1:6" x14ac:dyDescent="0.3">
      <c r="A68" t="s">
        <v>414</v>
      </c>
      <c r="B68">
        <v>111</v>
      </c>
      <c r="C68">
        <v>100</v>
      </c>
      <c r="D68">
        <v>8</v>
      </c>
      <c r="E68">
        <v>0</v>
      </c>
      <c r="F68">
        <f t="shared" si="35"/>
        <v>3</v>
      </c>
    </row>
    <row r="69" spans="1:6" x14ac:dyDescent="0.3">
      <c r="A69" t="s">
        <v>415</v>
      </c>
      <c r="B69">
        <v>368</v>
      </c>
      <c r="C69">
        <v>265</v>
      </c>
      <c r="D69">
        <v>30</v>
      </c>
      <c r="E69">
        <v>8</v>
      </c>
      <c r="F69">
        <f t="shared" si="35"/>
        <v>65</v>
      </c>
    </row>
    <row r="70" spans="1:6" x14ac:dyDescent="0.3">
      <c r="A70" t="s">
        <v>416</v>
      </c>
      <c r="B70">
        <v>275</v>
      </c>
      <c r="C70">
        <v>177</v>
      </c>
      <c r="D70">
        <v>26</v>
      </c>
      <c r="E70">
        <v>8</v>
      </c>
      <c r="F70">
        <f t="shared" si="35"/>
        <v>64</v>
      </c>
    </row>
    <row r="71" spans="1:6" x14ac:dyDescent="0.3">
      <c r="A71" t="s">
        <v>417</v>
      </c>
      <c r="B71">
        <v>736</v>
      </c>
      <c r="C71">
        <v>639</v>
      </c>
      <c r="D71">
        <v>57</v>
      </c>
      <c r="E71">
        <v>6</v>
      </c>
      <c r="F71">
        <f t="shared" si="35"/>
        <v>34</v>
      </c>
    </row>
    <row r="72" spans="1:6" x14ac:dyDescent="0.3">
      <c r="A72" t="s">
        <v>418</v>
      </c>
      <c r="B72">
        <v>19</v>
      </c>
      <c r="C72">
        <v>13</v>
      </c>
      <c r="D72">
        <v>4</v>
      </c>
      <c r="E72">
        <v>0</v>
      </c>
      <c r="F72">
        <f t="shared" si="35"/>
        <v>2</v>
      </c>
    </row>
    <row r="73" spans="1:6" x14ac:dyDescent="0.3">
      <c r="A73" t="s">
        <v>419</v>
      </c>
      <c r="B73">
        <v>25</v>
      </c>
      <c r="C73">
        <v>23</v>
      </c>
      <c r="D73">
        <v>1</v>
      </c>
      <c r="E73">
        <v>0</v>
      </c>
      <c r="F73">
        <f t="shared" si="35"/>
        <v>1</v>
      </c>
    </row>
    <row r="74" spans="1:6" x14ac:dyDescent="0.3">
      <c r="A74" t="s">
        <v>420</v>
      </c>
      <c r="B74">
        <v>250</v>
      </c>
      <c r="C74">
        <v>215</v>
      </c>
      <c r="D74">
        <v>22</v>
      </c>
      <c r="E74">
        <v>2</v>
      </c>
      <c r="F74">
        <f t="shared" si="35"/>
        <v>11</v>
      </c>
    </row>
    <row r="75" spans="1:6" x14ac:dyDescent="0.3">
      <c r="A75" t="s">
        <v>421</v>
      </c>
      <c r="B75">
        <v>442</v>
      </c>
      <c r="C75">
        <v>388</v>
      </c>
      <c r="D75">
        <v>30</v>
      </c>
      <c r="E75">
        <v>4</v>
      </c>
      <c r="F75">
        <f t="shared" si="35"/>
        <v>20</v>
      </c>
    </row>
    <row r="76" spans="1:6" x14ac:dyDescent="0.3">
      <c r="A76" t="s">
        <v>422</v>
      </c>
      <c r="B76">
        <v>207</v>
      </c>
      <c r="C76">
        <v>180</v>
      </c>
      <c r="D76">
        <v>16</v>
      </c>
      <c r="E76">
        <v>2</v>
      </c>
      <c r="F76">
        <f t="shared" si="35"/>
        <v>9</v>
      </c>
    </row>
    <row r="77" spans="1:6" x14ac:dyDescent="0.3">
      <c r="A77" t="s">
        <v>423</v>
      </c>
      <c r="B77">
        <v>644</v>
      </c>
      <c r="C77">
        <v>550</v>
      </c>
      <c r="D77">
        <v>39</v>
      </c>
      <c r="E77">
        <v>10</v>
      </c>
      <c r="F77">
        <f t="shared" si="35"/>
        <v>45</v>
      </c>
    </row>
    <row r="78" spans="1:6" x14ac:dyDescent="0.3">
      <c r="A78" t="s">
        <v>424</v>
      </c>
      <c r="B78">
        <v>266</v>
      </c>
      <c r="C78">
        <v>243</v>
      </c>
      <c r="D78">
        <v>15</v>
      </c>
      <c r="E78">
        <v>4</v>
      </c>
      <c r="F78">
        <f t="shared" si="35"/>
        <v>4</v>
      </c>
    </row>
    <row r="79" spans="1:6" x14ac:dyDescent="0.3">
      <c r="A79" t="s">
        <v>425</v>
      </c>
      <c r="B79">
        <v>5</v>
      </c>
      <c r="C79">
        <v>5</v>
      </c>
      <c r="D79">
        <v>0</v>
      </c>
      <c r="E79">
        <v>0</v>
      </c>
      <c r="F79">
        <f t="shared" si="35"/>
        <v>0</v>
      </c>
    </row>
    <row r="80" spans="1:6" x14ac:dyDescent="0.3">
      <c r="A80" t="s">
        <v>426</v>
      </c>
      <c r="B80">
        <v>373</v>
      </c>
      <c r="C80">
        <v>302</v>
      </c>
      <c r="D80">
        <v>24</v>
      </c>
      <c r="E80">
        <v>6</v>
      </c>
      <c r="F80">
        <f t="shared" si="35"/>
        <v>41</v>
      </c>
    </row>
    <row r="81" spans="1:6" x14ac:dyDescent="0.3">
      <c r="A81" t="s">
        <v>427</v>
      </c>
      <c r="B81">
        <v>229</v>
      </c>
      <c r="C81">
        <v>181</v>
      </c>
      <c r="D81">
        <v>15</v>
      </c>
      <c r="E81">
        <v>2</v>
      </c>
      <c r="F81">
        <f t="shared" si="35"/>
        <v>31</v>
      </c>
    </row>
    <row r="82" spans="1:6" x14ac:dyDescent="0.3">
      <c r="A82" t="s">
        <v>428</v>
      </c>
      <c r="B82">
        <v>26</v>
      </c>
      <c r="C82">
        <v>15</v>
      </c>
      <c r="D82">
        <v>5</v>
      </c>
      <c r="E82">
        <v>0</v>
      </c>
      <c r="F82">
        <f t="shared" si="35"/>
        <v>6</v>
      </c>
    </row>
    <row r="83" spans="1:6" x14ac:dyDescent="0.3">
      <c r="A83" t="s">
        <v>429</v>
      </c>
      <c r="B83">
        <v>83</v>
      </c>
      <c r="C83">
        <v>76</v>
      </c>
      <c r="D83">
        <v>4</v>
      </c>
      <c r="E83">
        <v>3</v>
      </c>
      <c r="F83">
        <f t="shared" si="35"/>
        <v>0</v>
      </c>
    </row>
    <row r="84" spans="1:6" x14ac:dyDescent="0.3">
      <c r="A84" t="s">
        <v>430</v>
      </c>
      <c r="B84">
        <v>35</v>
      </c>
      <c r="C84">
        <v>30</v>
      </c>
      <c r="D84">
        <v>0</v>
      </c>
      <c r="E84">
        <v>1</v>
      </c>
      <c r="F84">
        <f t="shared" si="35"/>
        <v>4</v>
      </c>
    </row>
    <row r="85" spans="1:6" x14ac:dyDescent="0.3">
      <c r="A85" t="s">
        <v>431</v>
      </c>
      <c r="B85">
        <v>27</v>
      </c>
      <c r="C85">
        <v>16</v>
      </c>
      <c r="D85">
        <v>4</v>
      </c>
      <c r="E85">
        <v>0</v>
      </c>
      <c r="F85">
        <f t="shared" si="35"/>
        <v>7</v>
      </c>
    </row>
    <row r="86" spans="1:6" x14ac:dyDescent="0.3">
      <c r="A86" t="s">
        <v>432</v>
      </c>
      <c r="B86">
        <v>35</v>
      </c>
      <c r="C86">
        <v>33</v>
      </c>
      <c r="D86">
        <v>2</v>
      </c>
      <c r="E86">
        <v>0</v>
      </c>
      <c r="F86">
        <f t="shared" si="35"/>
        <v>0</v>
      </c>
    </row>
    <row r="87" spans="1:6" x14ac:dyDescent="0.3">
      <c r="A87" t="s">
        <v>433</v>
      </c>
      <c r="B87">
        <v>3</v>
      </c>
      <c r="C87">
        <v>3</v>
      </c>
      <c r="D87">
        <v>0</v>
      </c>
      <c r="E87">
        <v>0</v>
      </c>
      <c r="F87">
        <f t="shared" si="35"/>
        <v>0</v>
      </c>
    </row>
    <row r="88" spans="1:6" x14ac:dyDescent="0.3">
      <c r="A88" t="s">
        <v>434</v>
      </c>
      <c r="B88">
        <v>4</v>
      </c>
      <c r="C88">
        <v>4</v>
      </c>
      <c r="D88">
        <v>0</v>
      </c>
      <c r="E88">
        <v>0</v>
      </c>
      <c r="F88">
        <f t="shared" si="35"/>
        <v>0</v>
      </c>
    </row>
    <row r="89" spans="1:6" x14ac:dyDescent="0.3">
      <c r="A89" t="s">
        <v>435</v>
      </c>
      <c r="B89">
        <v>0</v>
      </c>
      <c r="C89">
        <v>0</v>
      </c>
      <c r="D89">
        <v>0</v>
      </c>
      <c r="E89">
        <v>0</v>
      </c>
      <c r="F89">
        <f t="shared" si="35"/>
        <v>0</v>
      </c>
    </row>
    <row r="90" spans="1:6" x14ac:dyDescent="0.3">
      <c r="A90" t="s">
        <v>436</v>
      </c>
      <c r="B90">
        <v>28</v>
      </c>
      <c r="C90">
        <v>26</v>
      </c>
      <c r="D90">
        <v>2</v>
      </c>
      <c r="E90">
        <v>0</v>
      </c>
      <c r="F90">
        <f t="shared" si="35"/>
        <v>0</v>
      </c>
    </row>
    <row r="91" spans="1:6" x14ac:dyDescent="0.3">
      <c r="A91" t="s">
        <v>437</v>
      </c>
      <c r="B91">
        <v>44</v>
      </c>
      <c r="C91">
        <v>39</v>
      </c>
      <c r="D91">
        <v>2</v>
      </c>
      <c r="E91">
        <v>0</v>
      </c>
      <c r="F91">
        <f t="shared" si="35"/>
        <v>3</v>
      </c>
    </row>
    <row r="92" spans="1:6" x14ac:dyDescent="0.3">
      <c r="A92" t="s">
        <v>438</v>
      </c>
      <c r="B92">
        <v>18</v>
      </c>
      <c r="C92">
        <v>18</v>
      </c>
      <c r="D92">
        <v>0</v>
      </c>
      <c r="E92">
        <v>0</v>
      </c>
      <c r="F92">
        <f t="shared" si="35"/>
        <v>0</v>
      </c>
    </row>
    <row r="93" spans="1:6" x14ac:dyDescent="0.3">
      <c r="A93" t="s">
        <v>439</v>
      </c>
      <c r="B93">
        <v>6</v>
      </c>
      <c r="C93">
        <v>5</v>
      </c>
      <c r="D93">
        <v>1</v>
      </c>
      <c r="E93">
        <v>0</v>
      </c>
      <c r="F93">
        <f t="shared" si="35"/>
        <v>0</v>
      </c>
    </row>
    <row r="94" spans="1:6" x14ac:dyDescent="0.3">
      <c r="A94" t="s">
        <v>440</v>
      </c>
      <c r="B94">
        <v>20</v>
      </c>
      <c r="C94">
        <v>16</v>
      </c>
      <c r="D94">
        <v>1</v>
      </c>
      <c r="E94">
        <v>0</v>
      </c>
      <c r="F94">
        <f t="shared" si="35"/>
        <v>3</v>
      </c>
    </row>
    <row r="95" spans="1:6" x14ac:dyDescent="0.3">
      <c r="A95" s="2" t="s">
        <v>571</v>
      </c>
      <c r="B95" s="2"/>
      <c r="C95" s="2"/>
      <c r="D95" s="2"/>
      <c r="E95" s="2"/>
      <c r="F95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A142D-1EB9-4C53-BC47-25B76C0C088D}">
  <dimension ref="A1:F26"/>
  <sheetViews>
    <sheetView topLeftCell="A26" workbookViewId="0">
      <selection activeCell="A26" sqref="A26"/>
    </sheetView>
  </sheetViews>
  <sheetFormatPr defaultRowHeight="14.4" x14ac:dyDescent="0.3"/>
  <cols>
    <col min="1" max="1" width="44.33203125" customWidth="1"/>
  </cols>
  <sheetData>
    <row r="1" spans="1:6" x14ac:dyDescent="0.3">
      <c r="A1" t="s">
        <v>551</v>
      </c>
    </row>
    <row r="2" spans="1:6" x14ac:dyDescent="0.3">
      <c r="A2" s="3" t="s">
        <v>520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269</v>
      </c>
      <c r="B3">
        <f>SUM(B4:B9)</f>
        <v>5599</v>
      </c>
      <c r="C3">
        <f t="shared" ref="C3:E3" si="0">SUM(C4:C9)</f>
        <v>4533</v>
      </c>
      <c r="D3">
        <f t="shared" si="0"/>
        <v>463</v>
      </c>
      <c r="E3">
        <f t="shared" si="0"/>
        <v>83</v>
      </c>
      <c r="F3">
        <f>B3-C3-D3-E3</f>
        <v>520</v>
      </c>
    </row>
    <row r="4" spans="1:6" x14ac:dyDescent="0.3">
      <c r="A4" t="s">
        <v>270</v>
      </c>
      <c r="B4">
        <v>3198</v>
      </c>
      <c r="C4">
        <v>2761</v>
      </c>
      <c r="D4">
        <v>287</v>
      </c>
      <c r="E4">
        <v>29</v>
      </c>
      <c r="F4">
        <f t="shared" ref="F4:F9" si="1">B4-C4-D4-E4</f>
        <v>121</v>
      </c>
    </row>
    <row r="5" spans="1:6" x14ac:dyDescent="0.3">
      <c r="A5" t="s">
        <v>271</v>
      </c>
      <c r="B5">
        <v>125</v>
      </c>
      <c r="C5">
        <v>95</v>
      </c>
      <c r="D5">
        <v>8</v>
      </c>
      <c r="E5">
        <v>1</v>
      </c>
      <c r="F5">
        <f t="shared" si="1"/>
        <v>21</v>
      </c>
    </row>
    <row r="6" spans="1:6" x14ac:dyDescent="0.3">
      <c r="A6" t="s">
        <v>272</v>
      </c>
      <c r="B6">
        <v>1982</v>
      </c>
      <c r="C6">
        <v>1460</v>
      </c>
      <c r="D6">
        <v>148</v>
      </c>
      <c r="E6">
        <v>49</v>
      </c>
      <c r="F6">
        <f t="shared" si="1"/>
        <v>325</v>
      </c>
    </row>
    <row r="7" spans="1:6" x14ac:dyDescent="0.3">
      <c r="A7" t="s">
        <v>273</v>
      </c>
      <c r="B7">
        <v>133</v>
      </c>
      <c r="C7">
        <v>112</v>
      </c>
      <c r="D7">
        <v>11</v>
      </c>
      <c r="E7">
        <v>2</v>
      </c>
      <c r="F7">
        <f t="shared" si="1"/>
        <v>8</v>
      </c>
    </row>
    <row r="8" spans="1:6" x14ac:dyDescent="0.3">
      <c r="A8" t="s">
        <v>274</v>
      </c>
      <c r="B8">
        <v>151</v>
      </c>
      <c r="C8">
        <v>100</v>
      </c>
      <c r="D8">
        <v>9</v>
      </c>
      <c r="E8">
        <v>0</v>
      </c>
      <c r="F8">
        <f t="shared" si="1"/>
        <v>42</v>
      </c>
    </row>
    <row r="9" spans="1:6" x14ac:dyDescent="0.3">
      <c r="A9" t="s">
        <v>275</v>
      </c>
      <c r="B9">
        <v>10</v>
      </c>
      <c r="C9">
        <v>5</v>
      </c>
      <c r="D9">
        <v>0</v>
      </c>
      <c r="E9">
        <v>2</v>
      </c>
      <c r="F9">
        <f t="shared" si="1"/>
        <v>3</v>
      </c>
    </row>
    <row r="11" spans="1:6" x14ac:dyDescent="0.3">
      <c r="A11" t="s">
        <v>277</v>
      </c>
      <c r="B11">
        <f>B3-B19</f>
        <v>3542</v>
      </c>
      <c r="C11">
        <f t="shared" ref="C11:F11" si="2">C3-C19</f>
        <v>2808</v>
      </c>
      <c r="D11">
        <f t="shared" si="2"/>
        <v>316</v>
      </c>
      <c r="E11">
        <f t="shared" si="2"/>
        <v>57</v>
      </c>
      <c r="F11">
        <f t="shared" si="2"/>
        <v>361</v>
      </c>
    </row>
    <row r="12" spans="1:6" x14ac:dyDescent="0.3">
      <c r="A12" t="s">
        <v>270</v>
      </c>
      <c r="B12">
        <f t="shared" ref="B12:F12" si="3">B4-B20</f>
        <v>2064</v>
      </c>
      <c r="C12">
        <f t="shared" si="3"/>
        <v>1740</v>
      </c>
      <c r="D12">
        <f t="shared" si="3"/>
        <v>205</v>
      </c>
      <c r="E12">
        <f t="shared" si="3"/>
        <v>21</v>
      </c>
      <c r="F12">
        <f t="shared" si="3"/>
        <v>98</v>
      </c>
    </row>
    <row r="13" spans="1:6" x14ac:dyDescent="0.3">
      <c r="A13" t="s">
        <v>271</v>
      </c>
      <c r="B13">
        <f t="shared" ref="B13:F13" si="4">B5-B21</f>
        <v>61</v>
      </c>
      <c r="C13">
        <f t="shared" si="4"/>
        <v>44</v>
      </c>
      <c r="D13">
        <f t="shared" si="4"/>
        <v>6</v>
      </c>
      <c r="E13">
        <f t="shared" si="4"/>
        <v>1</v>
      </c>
      <c r="F13">
        <f t="shared" si="4"/>
        <v>10</v>
      </c>
    </row>
    <row r="14" spans="1:6" x14ac:dyDescent="0.3">
      <c r="A14" t="s">
        <v>272</v>
      </c>
      <c r="B14">
        <f t="shared" ref="B14:F14" si="5">B6-B22</f>
        <v>1220</v>
      </c>
      <c r="C14">
        <f t="shared" si="5"/>
        <v>881</v>
      </c>
      <c r="D14">
        <f t="shared" si="5"/>
        <v>91</v>
      </c>
      <c r="E14">
        <f t="shared" si="5"/>
        <v>34</v>
      </c>
      <c r="F14">
        <f t="shared" si="5"/>
        <v>214</v>
      </c>
    </row>
    <row r="15" spans="1:6" x14ac:dyDescent="0.3">
      <c r="A15" t="s">
        <v>273</v>
      </c>
      <c r="B15">
        <f t="shared" ref="B15:F15" si="6">B7-B23</f>
        <v>75</v>
      </c>
      <c r="C15">
        <f t="shared" si="6"/>
        <v>64</v>
      </c>
      <c r="D15">
        <f t="shared" si="6"/>
        <v>7</v>
      </c>
      <c r="E15">
        <f t="shared" si="6"/>
        <v>0</v>
      </c>
      <c r="F15">
        <f t="shared" si="6"/>
        <v>4</v>
      </c>
    </row>
    <row r="16" spans="1:6" x14ac:dyDescent="0.3">
      <c r="A16" t="s">
        <v>274</v>
      </c>
      <c r="B16">
        <f t="shared" ref="B16:F16" si="7">B8-B24</f>
        <v>117</v>
      </c>
      <c r="C16">
        <f t="shared" si="7"/>
        <v>77</v>
      </c>
      <c r="D16">
        <f t="shared" si="7"/>
        <v>7</v>
      </c>
      <c r="E16">
        <f t="shared" si="7"/>
        <v>0</v>
      </c>
      <c r="F16">
        <f t="shared" si="7"/>
        <v>33</v>
      </c>
    </row>
    <row r="17" spans="1:6" x14ac:dyDescent="0.3">
      <c r="A17" t="s">
        <v>275</v>
      </c>
      <c r="B17">
        <f t="shared" ref="B17:F17" si="8">B9-B25</f>
        <v>5</v>
      </c>
      <c r="C17">
        <f t="shared" si="8"/>
        <v>2</v>
      </c>
      <c r="D17">
        <f t="shared" si="8"/>
        <v>0</v>
      </c>
      <c r="E17">
        <f t="shared" si="8"/>
        <v>1</v>
      </c>
      <c r="F17">
        <f t="shared" si="8"/>
        <v>2</v>
      </c>
    </row>
    <row r="19" spans="1:6" x14ac:dyDescent="0.3">
      <c r="A19" t="s">
        <v>276</v>
      </c>
      <c r="B19">
        <f>SUM(B20:B25)</f>
        <v>2057</v>
      </c>
      <c r="C19">
        <f t="shared" ref="C19" si="9">SUM(C20:C25)</f>
        <v>1725</v>
      </c>
      <c r="D19">
        <f t="shared" ref="D19" si="10">SUM(D20:D25)</f>
        <v>147</v>
      </c>
      <c r="E19">
        <f t="shared" ref="E19" si="11">SUM(E20:E25)</f>
        <v>26</v>
      </c>
      <c r="F19">
        <f>B19-C19-D19-E19</f>
        <v>159</v>
      </c>
    </row>
    <row r="20" spans="1:6" x14ac:dyDescent="0.3">
      <c r="A20" t="s">
        <v>270</v>
      </c>
      <c r="B20">
        <v>1134</v>
      </c>
      <c r="C20">
        <v>1021</v>
      </c>
      <c r="D20">
        <v>82</v>
      </c>
      <c r="E20">
        <v>8</v>
      </c>
      <c r="F20">
        <f t="shared" ref="F20:F25" si="12">B20-C20-D20-E20</f>
        <v>23</v>
      </c>
    </row>
    <row r="21" spans="1:6" x14ac:dyDescent="0.3">
      <c r="A21" t="s">
        <v>271</v>
      </c>
      <c r="B21">
        <v>64</v>
      </c>
      <c r="C21">
        <v>51</v>
      </c>
      <c r="D21">
        <v>2</v>
      </c>
      <c r="E21">
        <v>0</v>
      </c>
      <c r="F21">
        <f t="shared" si="12"/>
        <v>11</v>
      </c>
    </row>
    <row r="22" spans="1:6" x14ac:dyDescent="0.3">
      <c r="A22" t="s">
        <v>272</v>
      </c>
      <c r="B22">
        <v>762</v>
      </c>
      <c r="C22">
        <v>579</v>
      </c>
      <c r="D22">
        <v>57</v>
      </c>
      <c r="E22">
        <v>15</v>
      </c>
      <c r="F22">
        <f t="shared" si="12"/>
        <v>111</v>
      </c>
    </row>
    <row r="23" spans="1:6" x14ac:dyDescent="0.3">
      <c r="A23" t="s">
        <v>273</v>
      </c>
      <c r="B23">
        <v>58</v>
      </c>
      <c r="C23">
        <v>48</v>
      </c>
      <c r="D23">
        <v>4</v>
      </c>
      <c r="E23">
        <v>2</v>
      </c>
      <c r="F23">
        <f t="shared" si="12"/>
        <v>4</v>
      </c>
    </row>
    <row r="24" spans="1:6" x14ac:dyDescent="0.3">
      <c r="A24" t="s">
        <v>274</v>
      </c>
      <c r="B24">
        <v>34</v>
      </c>
      <c r="C24">
        <v>23</v>
      </c>
      <c r="D24">
        <v>2</v>
      </c>
      <c r="E24">
        <v>0</v>
      </c>
      <c r="F24">
        <f t="shared" si="12"/>
        <v>9</v>
      </c>
    </row>
    <row r="25" spans="1:6" x14ac:dyDescent="0.3">
      <c r="A25" t="s">
        <v>275</v>
      </c>
      <c r="B25">
        <v>5</v>
      </c>
      <c r="C25">
        <v>3</v>
      </c>
      <c r="D25">
        <v>0</v>
      </c>
      <c r="E25">
        <v>1</v>
      </c>
      <c r="F25">
        <f t="shared" si="12"/>
        <v>1</v>
      </c>
    </row>
    <row r="26" spans="1:6" x14ac:dyDescent="0.3">
      <c r="A26" s="2" t="s">
        <v>571</v>
      </c>
      <c r="B26" s="2"/>
      <c r="C26" s="2"/>
      <c r="D26" s="2"/>
      <c r="E26" s="2"/>
      <c r="F26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44203-3D95-4CD9-866A-BC333BF42EAC}">
  <dimension ref="A1:F143"/>
  <sheetViews>
    <sheetView topLeftCell="A121" workbookViewId="0">
      <selection activeCell="A143" sqref="A143"/>
    </sheetView>
  </sheetViews>
  <sheetFormatPr defaultRowHeight="14.4" x14ac:dyDescent="0.3"/>
  <cols>
    <col min="1" max="1" width="36.6640625" customWidth="1"/>
  </cols>
  <sheetData>
    <row r="1" spans="1:6" x14ac:dyDescent="0.3">
      <c r="A1" t="s">
        <v>552</v>
      </c>
    </row>
    <row r="2" spans="1:6" x14ac:dyDescent="0.3">
      <c r="A2" s="3" t="s">
        <v>521</v>
      </c>
      <c r="B2" s="4" t="s">
        <v>23</v>
      </c>
      <c r="C2" s="4" t="s">
        <v>569</v>
      </c>
      <c r="D2" s="4" t="s">
        <v>570</v>
      </c>
      <c r="E2" s="4" t="s">
        <v>527</v>
      </c>
      <c r="F2" s="5" t="s">
        <v>528</v>
      </c>
    </row>
    <row r="3" spans="1:6" x14ac:dyDescent="0.3">
      <c r="A3" t="s">
        <v>411</v>
      </c>
      <c r="B3">
        <f>B4+B5+B6+B7+B8+B25+B31+B34+B36+B37+B38+B39+B41+B42+B48</f>
        <v>5599</v>
      </c>
      <c r="C3">
        <f t="shared" ref="C3:F3" si="0">C4+C5+C6+C7+C8+C25+C31+C34+C36+C37+C38+C39+C41+C42+C48</f>
        <v>3985</v>
      </c>
      <c r="D3">
        <f>B3-C3</f>
        <v>1614</v>
      </c>
      <c r="E3">
        <f t="shared" si="0"/>
        <v>4533</v>
      </c>
      <c r="F3">
        <f t="shared" si="0"/>
        <v>463</v>
      </c>
    </row>
    <row r="4" spans="1:6" x14ac:dyDescent="0.3">
      <c r="A4" t="s">
        <v>443</v>
      </c>
      <c r="B4">
        <v>126</v>
      </c>
      <c r="C4">
        <v>37</v>
      </c>
      <c r="D4">
        <f t="shared" ref="D4:D48" si="1">B4-C4</f>
        <v>89</v>
      </c>
      <c r="E4">
        <v>38</v>
      </c>
      <c r="F4">
        <v>39</v>
      </c>
    </row>
    <row r="5" spans="1:6" x14ac:dyDescent="0.3">
      <c r="A5" t="s">
        <v>444</v>
      </c>
      <c r="B5">
        <v>307</v>
      </c>
      <c r="C5">
        <v>275</v>
      </c>
      <c r="D5">
        <f t="shared" si="1"/>
        <v>32</v>
      </c>
      <c r="E5">
        <v>290</v>
      </c>
      <c r="F5">
        <v>2</v>
      </c>
    </row>
    <row r="6" spans="1:6" x14ac:dyDescent="0.3">
      <c r="A6" t="s">
        <v>445</v>
      </c>
      <c r="B6">
        <v>13</v>
      </c>
      <c r="C6">
        <v>7</v>
      </c>
      <c r="D6">
        <f t="shared" si="1"/>
        <v>6</v>
      </c>
      <c r="E6">
        <v>8</v>
      </c>
      <c r="F6">
        <v>3</v>
      </c>
    </row>
    <row r="7" spans="1:6" x14ac:dyDescent="0.3">
      <c r="A7" t="s">
        <v>446</v>
      </c>
      <c r="B7">
        <v>861</v>
      </c>
      <c r="C7">
        <v>547</v>
      </c>
      <c r="D7">
        <f t="shared" si="1"/>
        <v>314</v>
      </c>
      <c r="E7">
        <v>677</v>
      </c>
      <c r="F7">
        <v>105</v>
      </c>
    </row>
    <row r="8" spans="1:6" x14ac:dyDescent="0.3">
      <c r="A8" t="s">
        <v>447</v>
      </c>
      <c r="B8">
        <v>93</v>
      </c>
      <c r="C8">
        <v>66</v>
      </c>
      <c r="D8">
        <f t="shared" si="1"/>
        <v>27</v>
      </c>
      <c r="E8">
        <v>75</v>
      </c>
      <c r="F8">
        <v>7</v>
      </c>
    </row>
    <row r="9" spans="1:6" x14ac:dyDescent="0.3">
      <c r="A9" t="s">
        <v>448</v>
      </c>
      <c r="B9">
        <v>35</v>
      </c>
      <c r="C9">
        <v>27</v>
      </c>
      <c r="D9">
        <f t="shared" si="1"/>
        <v>8</v>
      </c>
      <c r="E9">
        <v>32</v>
      </c>
      <c r="F9">
        <v>2</v>
      </c>
    </row>
    <row r="10" spans="1:6" x14ac:dyDescent="0.3">
      <c r="A10" t="s">
        <v>449</v>
      </c>
      <c r="B10">
        <v>24</v>
      </c>
      <c r="C10">
        <v>16</v>
      </c>
      <c r="D10">
        <f t="shared" si="1"/>
        <v>8</v>
      </c>
      <c r="E10">
        <v>21</v>
      </c>
      <c r="F10">
        <v>2</v>
      </c>
    </row>
    <row r="11" spans="1:6" x14ac:dyDescent="0.3">
      <c r="A11" t="s">
        <v>456</v>
      </c>
      <c r="B11">
        <v>0</v>
      </c>
      <c r="C11">
        <v>0</v>
      </c>
      <c r="D11">
        <f t="shared" si="1"/>
        <v>0</v>
      </c>
      <c r="E11">
        <v>0</v>
      </c>
      <c r="F11">
        <v>0</v>
      </c>
    </row>
    <row r="12" spans="1:6" x14ac:dyDescent="0.3">
      <c r="A12" t="s">
        <v>450</v>
      </c>
      <c r="B12">
        <v>3</v>
      </c>
      <c r="C12">
        <v>3</v>
      </c>
      <c r="D12">
        <f t="shared" si="1"/>
        <v>0</v>
      </c>
      <c r="E12">
        <v>3</v>
      </c>
      <c r="F12">
        <v>0</v>
      </c>
    </row>
    <row r="13" spans="1:6" x14ac:dyDescent="0.3">
      <c r="A13" t="s">
        <v>451</v>
      </c>
      <c r="B13">
        <v>6</v>
      </c>
      <c r="C13">
        <v>6</v>
      </c>
      <c r="D13">
        <f t="shared" si="1"/>
        <v>0</v>
      </c>
      <c r="E13">
        <v>6</v>
      </c>
      <c r="F13">
        <v>0</v>
      </c>
    </row>
    <row r="14" spans="1:6" x14ac:dyDescent="0.3">
      <c r="A14" t="s">
        <v>452</v>
      </c>
      <c r="B14">
        <v>2</v>
      </c>
      <c r="C14">
        <v>2</v>
      </c>
      <c r="D14">
        <f t="shared" si="1"/>
        <v>0</v>
      </c>
      <c r="E14">
        <v>2</v>
      </c>
      <c r="F14">
        <v>0</v>
      </c>
    </row>
    <row r="15" spans="1:6" x14ac:dyDescent="0.3">
      <c r="A15" t="s">
        <v>453</v>
      </c>
      <c r="B15">
        <v>0</v>
      </c>
      <c r="C15">
        <v>0</v>
      </c>
      <c r="D15">
        <f t="shared" si="1"/>
        <v>0</v>
      </c>
      <c r="E15">
        <v>0</v>
      </c>
      <c r="F15">
        <v>0</v>
      </c>
    </row>
    <row r="16" spans="1:6" x14ac:dyDescent="0.3">
      <c r="A16" t="s">
        <v>454</v>
      </c>
      <c r="B16">
        <v>0</v>
      </c>
      <c r="C16">
        <v>0</v>
      </c>
      <c r="D16">
        <f t="shared" si="1"/>
        <v>0</v>
      </c>
      <c r="E16">
        <v>0</v>
      </c>
      <c r="F16">
        <v>0</v>
      </c>
    </row>
    <row r="17" spans="1:6" x14ac:dyDescent="0.3">
      <c r="A17" t="s">
        <v>455</v>
      </c>
      <c r="B17">
        <v>0</v>
      </c>
      <c r="C17">
        <v>0</v>
      </c>
      <c r="D17">
        <f t="shared" si="1"/>
        <v>0</v>
      </c>
      <c r="E17">
        <v>0</v>
      </c>
      <c r="F17">
        <v>0</v>
      </c>
    </row>
    <row r="18" spans="1:6" x14ac:dyDescent="0.3">
      <c r="A18" t="s">
        <v>457</v>
      </c>
      <c r="B18">
        <v>58</v>
      </c>
      <c r="C18">
        <v>39</v>
      </c>
      <c r="D18">
        <f t="shared" si="1"/>
        <v>19</v>
      </c>
      <c r="E18">
        <v>43</v>
      </c>
      <c r="F18">
        <v>5</v>
      </c>
    </row>
    <row r="19" spans="1:6" x14ac:dyDescent="0.3">
      <c r="A19" t="s">
        <v>458</v>
      </c>
      <c r="B19">
        <v>14</v>
      </c>
      <c r="C19">
        <v>2</v>
      </c>
      <c r="D19">
        <f t="shared" si="1"/>
        <v>12</v>
      </c>
      <c r="E19">
        <v>2</v>
      </c>
      <c r="F19">
        <v>4</v>
      </c>
    </row>
    <row r="20" spans="1:6" x14ac:dyDescent="0.3">
      <c r="A20" t="s">
        <v>459</v>
      </c>
      <c r="B20">
        <v>6</v>
      </c>
      <c r="C20">
        <v>5</v>
      </c>
      <c r="D20">
        <f t="shared" si="1"/>
        <v>1</v>
      </c>
      <c r="E20">
        <v>5</v>
      </c>
      <c r="F20">
        <v>1</v>
      </c>
    </row>
    <row r="21" spans="1:6" x14ac:dyDescent="0.3">
      <c r="A21" t="s">
        <v>460</v>
      </c>
      <c r="B21">
        <v>1</v>
      </c>
      <c r="C21">
        <v>1</v>
      </c>
      <c r="D21">
        <f t="shared" si="1"/>
        <v>0</v>
      </c>
      <c r="E21">
        <v>1</v>
      </c>
      <c r="F21">
        <v>0</v>
      </c>
    </row>
    <row r="22" spans="1:6" x14ac:dyDescent="0.3">
      <c r="A22" t="s">
        <v>461</v>
      </c>
      <c r="B22">
        <v>35</v>
      </c>
      <c r="C22">
        <v>29</v>
      </c>
      <c r="D22">
        <f t="shared" si="1"/>
        <v>6</v>
      </c>
      <c r="E22">
        <v>33</v>
      </c>
      <c r="F22">
        <v>0</v>
      </c>
    </row>
    <row r="23" spans="1:6" x14ac:dyDescent="0.3">
      <c r="A23" t="s">
        <v>462</v>
      </c>
      <c r="B23">
        <v>1</v>
      </c>
      <c r="C23">
        <v>1</v>
      </c>
      <c r="D23">
        <f t="shared" si="1"/>
        <v>0</v>
      </c>
      <c r="E23">
        <v>1</v>
      </c>
      <c r="F23">
        <v>0</v>
      </c>
    </row>
    <row r="24" spans="1:6" x14ac:dyDescent="0.3">
      <c r="A24" t="s">
        <v>463</v>
      </c>
      <c r="B24">
        <v>1</v>
      </c>
      <c r="C24">
        <v>1</v>
      </c>
      <c r="D24">
        <f t="shared" si="1"/>
        <v>0</v>
      </c>
      <c r="E24">
        <v>1</v>
      </c>
      <c r="F24">
        <v>0</v>
      </c>
    </row>
    <row r="25" spans="1:6" x14ac:dyDescent="0.3">
      <c r="A25" t="s">
        <v>464</v>
      </c>
      <c r="B25">
        <v>477</v>
      </c>
      <c r="C25">
        <v>341</v>
      </c>
      <c r="D25">
        <f t="shared" si="1"/>
        <v>136</v>
      </c>
      <c r="E25">
        <v>402</v>
      </c>
      <c r="F25">
        <v>33</v>
      </c>
    </row>
    <row r="26" spans="1:6" x14ac:dyDescent="0.3">
      <c r="A26" t="s">
        <v>465</v>
      </c>
      <c r="B26">
        <v>335</v>
      </c>
      <c r="C26">
        <v>255</v>
      </c>
      <c r="D26">
        <f t="shared" si="1"/>
        <v>80</v>
      </c>
      <c r="E26">
        <v>300</v>
      </c>
      <c r="F26">
        <v>23</v>
      </c>
    </row>
    <row r="27" spans="1:6" x14ac:dyDescent="0.3">
      <c r="A27" t="s">
        <v>466</v>
      </c>
      <c r="B27">
        <v>2</v>
      </c>
      <c r="C27">
        <v>2</v>
      </c>
      <c r="D27">
        <f t="shared" si="1"/>
        <v>0</v>
      </c>
      <c r="E27">
        <v>2</v>
      </c>
      <c r="F27">
        <v>0</v>
      </c>
    </row>
    <row r="28" spans="1:6" x14ac:dyDescent="0.3">
      <c r="A28" t="s">
        <v>467</v>
      </c>
      <c r="B28">
        <v>88</v>
      </c>
      <c r="C28">
        <v>72</v>
      </c>
      <c r="D28">
        <f t="shared" si="1"/>
        <v>16</v>
      </c>
      <c r="E28">
        <v>78</v>
      </c>
      <c r="F28">
        <v>9</v>
      </c>
    </row>
    <row r="29" spans="1:6" x14ac:dyDescent="0.3">
      <c r="A29" t="s">
        <v>468</v>
      </c>
      <c r="B29">
        <v>66</v>
      </c>
      <c r="C29">
        <v>52</v>
      </c>
      <c r="D29">
        <f t="shared" si="1"/>
        <v>14</v>
      </c>
      <c r="E29">
        <v>59</v>
      </c>
      <c r="F29">
        <v>7</v>
      </c>
    </row>
    <row r="30" spans="1:6" x14ac:dyDescent="0.3">
      <c r="A30" t="s">
        <v>469</v>
      </c>
      <c r="B30">
        <v>76</v>
      </c>
      <c r="C30">
        <v>34</v>
      </c>
      <c r="D30">
        <f t="shared" si="1"/>
        <v>42</v>
      </c>
      <c r="E30">
        <v>43</v>
      </c>
      <c r="F30">
        <v>3</v>
      </c>
    </row>
    <row r="31" spans="1:6" x14ac:dyDescent="0.3">
      <c r="A31" t="s">
        <v>470</v>
      </c>
      <c r="B31">
        <v>130</v>
      </c>
      <c r="C31">
        <v>105</v>
      </c>
      <c r="D31">
        <f t="shared" si="1"/>
        <v>25</v>
      </c>
      <c r="E31">
        <v>113</v>
      </c>
      <c r="F31">
        <v>10</v>
      </c>
    </row>
    <row r="32" spans="1:6" x14ac:dyDescent="0.3">
      <c r="A32" t="s">
        <v>457</v>
      </c>
      <c r="B32">
        <v>10</v>
      </c>
      <c r="C32">
        <v>10</v>
      </c>
      <c r="D32">
        <f t="shared" si="1"/>
        <v>0</v>
      </c>
      <c r="E32">
        <v>10</v>
      </c>
      <c r="F32">
        <v>0</v>
      </c>
    </row>
    <row r="33" spans="1:6" x14ac:dyDescent="0.3">
      <c r="A33" t="s">
        <v>448</v>
      </c>
      <c r="B33">
        <v>120</v>
      </c>
      <c r="C33">
        <v>95</v>
      </c>
      <c r="D33">
        <f t="shared" si="1"/>
        <v>25</v>
      </c>
      <c r="E33">
        <v>103</v>
      </c>
      <c r="F33">
        <v>10</v>
      </c>
    </row>
    <row r="34" spans="1:6" x14ac:dyDescent="0.3">
      <c r="A34" t="s">
        <v>471</v>
      </c>
      <c r="B34">
        <v>670</v>
      </c>
      <c r="C34">
        <v>522</v>
      </c>
      <c r="D34">
        <f t="shared" si="1"/>
        <v>148</v>
      </c>
      <c r="E34">
        <v>585</v>
      </c>
      <c r="F34">
        <v>53</v>
      </c>
    </row>
    <row r="35" spans="1:6" x14ac:dyDescent="0.3">
      <c r="A35" t="s">
        <v>472</v>
      </c>
      <c r="B35">
        <v>185</v>
      </c>
      <c r="C35">
        <v>147</v>
      </c>
      <c r="D35">
        <f t="shared" si="1"/>
        <v>38</v>
      </c>
      <c r="E35">
        <v>171</v>
      </c>
      <c r="F35">
        <v>12</v>
      </c>
    </row>
    <row r="36" spans="1:6" x14ac:dyDescent="0.3">
      <c r="A36" t="s">
        <v>473</v>
      </c>
      <c r="B36">
        <v>119</v>
      </c>
      <c r="C36">
        <v>100</v>
      </c>
      <c r="D36">
        <f t="shared" si="1"/>
        <v>19</v>
      </c>
      <c r="E36">
        <v>106</v>
      </c>
      <c r="F36">
        <v>12</v>
      </c>
    </row>
    <row r="37" spans="1:6" x14ac:dyDescent="0.3">
      <c r="A37" t="s">
        <v>474</v>
      </c>
      <c r="B37">
        <v>57</v>
      </c>
      <c r="C37">
        <v>42</v>
      </c>
      <c r="D37">
        <f t="shared" si="1"/>
        <v>15</v>
      </c>
      <c r="E37">
        <v>48</v>
      </c>
      <c r="F37">
        <v>9</v>
      </c>
    </row>
    <row r="38" spans="1:6" x14ac:dyDescent="0.3">
      <c r="A38" t="s">
        <v>475</v>
      </c>
      <c r="B38">
        <v>121</v>
      </c>
      <c r="C38">
        <v>114</v>
      </c>
      <c r="D38">
        <f t="shared" si="1"/>
        <v>7</v>
      </c>
      <c r="E38">
        <v>116</v>
      </c>
      <c r="F38">
        <v>5</v>
      </c>
    </row>
    <row r="39" spans="1:6" x14ac:dyDescent="0.3">
      <c r="A39" t="s">
        <v>476</v>
      </c>
      <c r="B39">
        <v>698</v>
      </c>
      <c r="C39">
        <v>540</v>
      </c>
      <c r="D39">
        <f t="shared" si="1"/>
        <v>158</v>
      </c>
      <c r="E39">
        <v>621</v>
      </c>
      <c r="F39">
        <v>43</v>
      </c>
    </row>
    <row r="40" spans="1:6" x14ac:dyDescent="0.3">
      <c r="A40" t="s">
        <v>477</v>
      </c>
      <c r="B40">
        <v>333</v>
      </c>
      <c r="C40">
        <v>240</v>
      </c>
      <c r="D40">
        <f t="shared" si="1"/>
        <v>93</v>
      </c>
      <c r="E40">
        <v>300</v>
      </c>
      <c r="F40">
        <v>22</v>
      </c>
    </row>
    <row r="41" spans="1:6" x14ac:dyDescent="0.3">
      <c r="A41" t="s">
        <v>478</v>
      </c>
      <c r="B41">
        <v>52</v>
      </c>
      <c r="C41">
        <v>46</v>
      </c>
      <c r="D41">
        <f t="shared" si="1"/>
        <v>6</v>
      </c>
      <c r="E41">
        <v>49</v>
      </c>
      <c r="F41">
        <v>2</v>
      </c>
    </row>
    <row r="42" spans="1:6" x14ac:dyDescent="0.3">
      <c r="A42" t="s">
        <v>479</v>
      </c>
      <c r="B42">
        <v>1045</v>
      </c>
      <c r="C42">
        <v>673</v>
      </c>
      <c r="D42">
        <f t="shared" si="1"/>
        <v>372</v>
      </c>
      <c r="E42">
        <v>764</v>
      </c>
      <c r="F42">
        <v>88</v>
      </c>
    </row>
    <row r="43" spans="1:6" x14ac:dyDescent="0.3">
      <c r="A43" t="s">
        <v>480</v>
      </c>
      <c r="B43">
        <v>201</v>
      </c>
      <c r="C43">
        <v>143</v>
      </c>
      <c r="D43">
        <f t="shared" si="1"/>
        <v>58</v>
      </c>
      <c r="E43">
        <v>165</v>
      </c>
      <c r="F43">
        <v>23</v>
      </c>
    </row>
    <row r="44" spans="1:6" x14ac:dyDescent="0.3">
      <c r="A44" t="s">
        <v>481</v>
      </c>
      <c r="B44">
        <v>32</v>
      </c>
      <c r="C44">
        <v>24</v>
      </c>
      <c r="D44">
        <f t="shared" si="1"/>
        <v>8</v>
      </c>
      <c r="E44">
        <v>31</v>
      </c>
      <c r="F44">
        <v>1</v>
      </c>
    </row>
    <row r="45" spans="1:6" x14ac:dyDescent="0.3">
      <c r="A45" t="s">
        <v>482</v>
      </c>
      <c r="B45">
        <v>632</v>
      </c>
      <c r="C45">
        <v>390</v>
      </c>
      <c r="D45">
        <f t="shared" si="1"/>
        <v>242</v>
      </c>
      <c r="E45">
        <v>429</v>
      </c>
      <c r="F45">
        <v>49</v>
      </c>
    </row>
    <row r="46" spans="1:6" x14ac:dyDescent="0.3">
      <c r="A46" t="s">
        <v>483</v>
      </c>
      <c r="B46">
        <v>13</v>
      </c>
      <c r="C46">
        <v>9</v>
      </c>
      <c r="D46">
        <f t="shared" si="1"/>
        <v>4</v>
      </c>
      <c r="E46">
        <v>13</v>
      </c>
      <c r="F46">
        <v>0</v>
      </c>
    </row>
    <row r="47" spans="1:6" x14ac:dyDescent="0.3">
      <c r="A47" t="s">
        <v>484</v>
      </c>
      <c r="B47">
        <v>167</v>
      </c>
      <c r="C47">
        <v>107</v>
      </c>
      <c r="D47">
        <f t="shared" si="1"/>
        <v>60</v>
      </c>
      <c r="E47">
        <v>126</v>
      </c>
      <c r="F47">
        <v>15</v>
      </c>
    </row>
    <row r="48" spans="1:6" x14ac:dyDescent="0.3">
      <c r="A48" t="s">
        <v>485</v>
      </c>
      <c r="B48">
        <v>830</v>
      </c>
      <c r="C48">
        <v>570</v>
      </c>
      <c r="D48">
        <f t="shared" si="1"/>
        <v>260</v>
      </c>
      <c r="E48">
        <v>641</v>
      </c>
      <c r="F48">
        <v>52</v>
      </c>
    </row>
    <row r="50" spans="1:6" x14ac:dyDescent="0.3">
      <c r="A50" t="s">
        <v>442</v>
      </c>
      <c r="B50">
        <f>B3-B97</f>
        <v>3542</v>
      </c>
      <c r="C50">
        <f t="shared" ref="C50:F50" si="2">C3-C97</f>
        <v>2464</v>
      </c>
      <c r="D50">
        <f t="shared" si="2"/>
        <v>1078</v>
      </c>
      <c r="E50">
        <f t="shared" si="2"/>
        <v>2808</v>
      </c>
      <c r="F50">
        <f t="shared" si="2"/>
        <v>316</v>
      </c>
    </row>
    <row r="51" spans="1:6" x14ac:dyDescent="0.3">
      <c r="A51" t="s">
        <v>443</v>
      </c>
      <c r="B51">
        <f t="shared" ref="B51:F51" si="3">B4-B98</f>
        <v>110</v>
      </c>
      <c r="C51">
        <f t="shared" si="3"/>
        <v>32</v>
      </c>
      <c r="D51">
        <f t="shared" si="3"/>
        <v>78</v>
      </c>
      <c r="E51">
        <f t="shared" si="3"/>
        <v>32</v>
      </c>
      <c r="F51">
        <f t="shared" si="3"/>
        <v>36</v>
      </c>
    </row>
    <row r="52" spans="1:6" x14ac:dyDescent="0.3">
      <c r="A52" t="s">
        <v>444</v>
      </c>
      <c r="B52">
        <f t="shared" ref="B52:F52" si="4">B5-B99</f>
        <v>278</v>
      </c>
      <c r="C52">
        <f t="shared" si="4"/>
        <v>252</v>
      </c>
      <c r="D52">
        <f t="shared" si="4"/>
        <v>26</v>
      </c>
      <c r="E52">
        <f t="shared" si="4"/>
        <v>261</v>
      </c>
      <c r="F52">
        <f t="shared" si="4"/>
        <v>2</v>
      </c>
    </row>
    <row r="53" spans="1:6" x14ac:dyDescent="0.3">
      <c r="A53" t="s">
        <v>445</v>
      </c>
      <c r="B53">
        <f t="shared" ref="B53:F53" si="5">B6-B100</f>
        <v>13</v>
      </c>
      <c r="C53">
        <f t="shared" si="5"/>
        <v>7</v>
      </c>
      <c r="D53">
        <f t="shared" si="5"/>
        <v>6</v>
      </c>
      <c r="E53">
        <f t="shared" si="5"/>
        <v>8</v>
      </c>
      <c r="F53">
        <f t="shared" si="5"/>
        <v>3</v>
      </c>
    </row>
    <row r="54" spans="1:6" x14ac:dyDescent="0.3">
      <c r="A54" t="s">
        <v>446</v>
      </c>
      <c r="B54">
        <f t="shared" ref="B54:F54" si="6">B7-B101</f>
        <v>824</v>
      </c>
      <c r="C54">
        <f t="shared" si="6"/>
        <v>523</v>
      </c>
      <c r="D54">
        <f t="shared" si="6"/>
        <v>301</v>
      </c>
      <c r="E54">
        <f t="shared" si="6"/>
        <v>648</v>
      </c>
      <c r="F54">
        <f t="shared" si="6"/>
        <v>102</v>
      </c>
    </row>
    <row r="55" spans="1:6" x14ac:dyDescent="0.3">
      <c r="A55" t="s">
        <v>447</v>
      </c>
      <c r="B55">
        <f t="shared" ref="B55:F55" si="7">B8-B102</f>
        <v>76</v>
      </c>
      <c r="C55">
        <f t="shared" si="7"/>
        <v>50</v>
      </c>
      <c r="D55">
        <f t="shared" si="7"/>
        <v>26</v>
      </c>
      <c r="E55">
        <f t="shared" si="7"/>
        <v>58</v>
      </c>
      <c r="F55">
        <f t="shared" si="7"/>
        <v>7</v>
      </c>
    </row>
    <row r="56" spans="1:6" x14ac:dyDescent="0.3">
      <c r="A56" t="s">
        <v>448</v>
      </c>
      <c r="B56">
        <f t="shared" ref="B56:F56" si="8">B9-B103</f>
        <v>25</v>
      </c>
      <c r="C56">
        <f t="shared" si="8"/>
        <v>17</v>
      </c>
      <c r="D56">
        <f t="shared" si="8"/>
        <v>8</v>
      </c>
      <c r="E56">
        <f t="shared" si="8"/>
        <v>22</v>
      </c>
      <c r="F56">
        <f t="shared" si="8"/>
        <v>2</v>
      </c>
    </row>
    <row r="57" spans="1:6" x14ac:dyDescent="0.3">
      <c r="A57" t="s">
        <v>449</v>
      </c>
      <c r="B57">
        <f t="shared" ref="B57:F57" si="9">B10-B104</f>
        <v>19</v>
      </c>
      <c r="C57">
        <f t="shared" si="9"/>
        <v>11</v>
      </c>
      <c r="D57">
        <f t="shared" si="9"/>
        <v>8</v>
      </c>
      <c r="E57">
        <f t="shared" si="9"/>
        <v>16</v>
      </c>
      <c r="F57">
        <f t="shared" si="9"/>
        <v>2</v>
      </c>
    </row>
    <row r="58" spans="1:6" x14ac:dyDescent="0.3">
      <c r="A58" t="s">
        <v>456</v>
      </c>
      <c r="B58">
        <f t="shared" ref="B58:F58" si="10">B11-B105</f>
        <v>0</v>
      </c>
      <c r="C58">
        <f t="shared" si="10"/>
        <v>0</v>
      </c>
      <c r="D58">
        <f t="shared" si="10"/>
        <v>0</v>
      </c>
      <c r="E58">
        <f t="shared" si="10"/>
        <v>0</v>
      </c>
      <c r="F58">
        <f t="shared" si="10"/>
        <v>0</v>
      </c>
    </row>
    <row r="59" spans="1:6" x14ac:dyDescent="0.3">
      <c r="A59" t="s">
        <v>450</v>
      </c>
      <c r="B59">
        <f t="shared" ref="B59:F59" si="11">B12-B106</f>
        <v>0</v>
      </c>
      <c r="C59">
        <f t="shared" si="11"/>
        <v>0</v>
      </c>
      <c r="D59">
        <f t="shared" si="11"/>
        <v>0</v>
      </c>
      <c r="E59">
        <f t="shared" si="11"/>
        <v>0</v>
      </c>
      <c r="F59">
        <f t="shared" si="11"/>
        <v>0</v>
      </c>
    </row>
    <row r="60" spans="1:6" x14ac:dyDescent="0.3">
      <c r="A60" t="s">
        <v>451</v>
      </c>
      <c r="B60">
        <f t="shared" ref="B60:F60" si="12">B13-B107</f>
        <v>4</v>
      </c>
      <c r="C60">
        <f t="shared" si="12"/>
        <v>4</v>
      </c>
      <c r="D60">
        <f t="shared" si="12"/>
        <v>0</v>
      </c>
      <c r="E60">
        <f t="shared" si="12"/>
        <v>4</v>
      </c>
      <c r="F60">
        <f t="shared" si="12"/>
        <v>0</v>
      </c>
    </row>
    <row r="61" spans="1:6" x14ac:dyDescent="0.3">
      <c r="A61" t="s">
        <v>452</v>
      </c>
      <c r="B61">
        <f t="shared" ref="B61:F61" si="13">B14-B108</f>
        <v>2</v>
      </c>
      <c r="C61">
        <f t="shared" si="13"/>
        <v>2</v>
      </c>
      <c r="D61">
        <f t="shared" si="13"/>
        <v>0</v>
      </c>
      <c r="E61">
        <f t="shared" si="13"/>
        <v>2</v>
      </c>
      <c r="F61">
        <f t="shared" si="13"/>
        <v>0</v>
      </c>
    </row>
    <row r="62" spans="1:6" x14ac:dyDescent="0.3">
      <c r="A62" t="s">
        <v>453</v>
      </c>
      <c r="B62">
        <f t="shared" ref="B62:F62" si="14">B15-B109</f>
        <v>0</v>
      </c>
      <c r="C62">
        <f t="shared" si="14"/>
        <v>0</v>
      </c>
      <c r="D62">
        <f t="shared" si="14"/>
        <v>0</v>
      </c>
      <c r="E62">
        <f t="shared" si="14"/>
        <v>0</v>
      </c>
      <c r="F62">
        <f t="shared" si="14"/>
        <v>0</v>
      </c>
    </row>
    <row r="63" spans="1:6" x14ac:dyDescent="0.3">
      <c r="A63" t="s">
        <v>454</v>
      </c>
      <c r="B63">
        <f t="shared" ref="B63:F63" si="15">B16-B110</f>
        <v>0</v>
      </c>
      <c r="C63">
        <f t="shared" si="15"/>
        <v>0</v>
      </c>
      <c r="D63">
        <f t="shared" si="15"/>
        <v>0</v>
      </c>
      <c r="E63">
        <f t="shared" si="15"/>
        <v>0</v>
      </c>
      <c r="F63">
        <f t="shared" si="15"/>
        <v>0</v>
      </c>
    </row>
    <row r="64" spans="1:6" x14ac:dyDescent="0.3">
      <c r="A64" t="s">
        <v>455</v>
      </c>
      <c r="B64">
        <f t="shared" ref="B64:F64" si="16">B17-B111</f>
        <v>0</v>
      </c>
      <c r="C64">
        <f t="shared" si="16"/>
        <v>0</v>
      </c>
      <c r="D64">
        <f t="shared" si="16"/>
        <v>0</v>
      </c>
      <c r="E64">
        <f t="shared" si="16"/>
        <v>0</v>
      </c>
      <c r="F64">
        <f t="shared" si="16"/>
        <v>0</v>
      </c>
    </row>
    <row r="65" spans="1:6" x14ac:dyDescent="0.3">
      <c r="A65" t="s">
        <v>457</v>
      </c>
      <c r="B65">
        <f t="shared" ref="B65:F65" si="17">B18-B112</f>
        <v>51</v>
      </c>
      <c r="C65">
        <f t="shared" si="17"/>
        <v>33</v>
      </c>
      <c r="D65">
        <f t="shared" si="17"/>
        <v>18</v>
      </c>
      <c r="E65">
        <f t="shared" si="17"/>
        <v>36</v>
      </c>
      <c r="F65">
        <f t="shared" si="17"/>
        <v>5</v>
      </c>
    </row>
    <row r="66" spans="1:6" x14ac:dyDescent="0.3">
      <c r="A66" t="s">
        <v>458</v>
      </c>
      <c r="B66">
        <f t="shared" ref="B66:F66" si="18">B19-B113</f>
        <v>13</v>
      </c>
      <c r="C66">
        <f t="shared" si="18"/>
        <v>1</v>
      </c>
      <c r="D66">
        <f t="shared" si="18"/>
        <v>12</v>
      </c>
      <c r="E66">
        <f t="shared" si="18"/>
        <v>1</v>
      </c>
      <c r="F66">
        <f t="shared" si="18"/>
        <v>4</v>
      </c>
    </row>
    <row r="67" spans="1:6" x14ac:dyDescent="0.3">
      <c r="A67" t="s">
        <v>459</v>
      </c>
      <c r="B67">
        <f t="shared" ref="B67:F67" si="19">B20-B114</f>
        <v>6</v>
      </c>
      <c r="C67">
        <f t="shared" si="19"/>
        <v>5</v>
      </c>
      <c r="D67">
        <f t="shared" si="19"/>
        <v>1</v>
      </c>
      <c r="E67">
        <f t="shared" si="19"/>
        <v>5</v>
      </c>
      <c r="F67">
        <f t="shared" si="19"/>
        <v>1</v>
      </c>
    </row>
    <row r="68" spans="1:6" x14ac:dyDescent="0.3">
      <c r="A68" t="s">
        <v>460</v>
      </c>
      <c r="B68">
        <f t="shared" ref="B68:F68" si="20">B21-B115</f>
        <v>0</v>
      </c>
      <c r="C68">
        <f t="shared" si="20"/>
        <v>0</v>
      </c>
      <c r="D68">
        <f t="shared" si="20"/>
        <v>0</v>
      </c>
      <c r="E68">
        <f t="shared" si="20"/>
        <v>0</v>
      </c>
      <c r="F68">
        <f t="shared" si="20"/>
        <v>0</v>
      </c>
    </row>
    <row r="69" spans="1:6" x14ac:dyDescent="0.3">
      <c r="A69" t="s">
        <v>461</v>
      </c>
      <c r="B69">
        <f t="shared" ref="B69:F69" si="21">B22-B116</f>
        <v>31</v>
      </c>
      <c r="C69">
        <f t="shared" si="21"/>
        <v>26</v>
      </c>
      <c r="D69">
        <f t="shared" si="21"/>
        <v>5</v>
      </c>
      <c r="E69">
        <f t="shared" si="21"/>
        <v>29</v>
      </c>
      <c r="F69">
        <f t="shared" si="21"/>
        <v>0</v>
      </c>
    </row>
    <row r="70" spans="1:6" x14ac:dyDescent="0.3">
      <c r="A70" t="s">
        <v>462</v>
      </c>
      <c r="B70">
        <f t="shared" ref="B70:F70" si="22">B23-B117</f>
        <v>0</v>
      </c>
      <c r="C70">
        <f t="shared" si="22"/>
        <v>0</v>
      </c>
      <c r="D70">
        <f t="shared" si="22"/>
        <v>0</v>
      </c>
      <c r="E70">
        <f t="shared" si="22"/>
        <v>0</v>
      </c>
      <c r="F70">
        <f t="shared" si="22"/>
        <v>0</v>
      </c>
    </row>
    <row r="71" spans="1:6" x14ac:dyDescent="0.3">
      <c r="A71" t="s">
        <v>463</v>
      </c>
      <c r="B71">
        <f t="shared" ref="B71:F71" si="23">B24-B118</f>
        <v>1</v>
      </c>
      <c r="C71">
        <f t="shared" si="23"/>
        <v>1</v>
      </c>
      <c r="D71">
        <f t="shared" si="23"/>
        <v>0</v>
      </c>
      <c r="E71">
        <f t="shared" si="23"/>
        <v>1</v>
      </c>
      <c r="F71">
        <f t="shared" si="23"/>
        <v>0</v>
      </c>
    </row>
    <row r="72" spans="1:6" x14ac:dyDescent="0.3">
      <c r="A72" t="s">
        <v>464</v>
      </c>
      <c r="B72">
        <f t="shared" ref="B72:F72" si="24">B25-B119</f>
        <v>389</v>
      </c>
      <c r="C72">
        <f t="shared" si="24"/>
        <v>273</v>
      </c>
      <c r="D72">
        <f t="shared" si="24"/>
        <v>116</v>
      </c>
      <c r="E72">
        <f t="shared" si="24"/>
        <v>318</v>
      </c>
      <c r="F72">
        <f t="shared" si="24"/>
        <v>29</v>
      </c>
    </row>
    <row r="73" spans="1:6" x14ac:dyDescent="0.3">
      <c r="A73" t="s">
        <v>465</v>
      </c>
      <c r="B73">
        <f t="shared" ref="B73:F73" si="25">B26-B120</f>
        <v>268</v>
      </c>
      <c r="C73">
        <f t="shared" si="25"/>
        <v>206</v>
      </c>
      <c r="D73">
        <f t="shared" si="25"/>
        <v>62</v>
      </c>
      <c r="E73">
        <f t="shared" si="25"/>
        <v>237</v>
      </c>
      <c r="F73">
        <f t="shared" si="25"/>
        <v>19</v>
      </c>
    </row>
    <row r="74" spans="1:6" x14ac:dyDescent="0.3">
      <c r="A74" t="s">
        <v>466</v>
      </c>
      <c r="B74">
        <f t="shared" ref="B74:F74" si="26">B27-B121</f>
        <v>0</v>
      </c>
      <c r="C74">
        <f t="shared" si="26"/>
        <v>0</v>
      </c>
      <c r="D74">
        <f t="shared" si="26"/>
        <v>0</v>
      </c>
      <c r="E74">
        <f t="shared" si="26"/>
        <v>0</v>
      </c>
      <c r="F74">
        <f t="shared" si="26"/>
        <v>0</v>
      </c>
    </row>
    <row r="75" spans="1:6" x14ac:dyDescent="0.3">
      <c r="A75" t="s">
        <v>467</v>
      </c>
      <c r="B75">
        <f t="shared" ref="B75:F75" si="27">B28-B122</f>
        <v>77</v>
      </c>
      <c r="C75">
        <f t="shared" si="27"/>
        <v>62</v>
      </c>
      <c r="D75">
        <f t="shared" si="27"/>
        <v>15</v>
      </c>
      <c r="E75">
        <f t="shared" si="27"/>
        <v>67</v>
      </c>
      <c r="F75">
        <f t="shared" si="27"/>
        <v>9</v>
      </c>
    </row>
    <row r="76" spans="1:6" x14ac:dyDescent="0.3">
      <c r="A76" t="s">
        <v>468</v>
      </c>
      <c r="B76">
        <f t="shared" ref="B76:F76" si="28">B29-B123</f>
        <v>45</v>
      </c>
      <c r="C76">
        <f t="shared" si="28"/>
        <v>33</v>
      </c>
      <c r="D76">
        <f t="shared" si="28"/>
        <v>12</v>
      </c>
      <c r="E76">
        <f t="shared" si="28"/>
        <v>38</v>
      </c>
      <c r="F76">
        <f t="shared" si="28"/>
        <v>7</v>
      </c>
    </row>
    <row r="77" spans="1:6" x14ac:dyDescent="0.3">
      <c r="A77" t="s">
        <v>469</v>
      </c>
      <c r="B77">
        <f t="shared" ref="B77:F77" si="29">B30-B124</f>
        <v>76</v>
      </c>
      <c r="C77">
        <f t="shared" si="29"/>
        <v>34</v>
      </c>
      <c r="D77">
        <f t="shared" si="29"/>
        <v>42</v>
      </c>
      <c r="E77">
        <f t="shared" si="29"/>
        <v>43</v>
      </c>
      <c r="F77">
        <f t="shared" si="29"/>
        <v>3</v>
      </c>
    </row>
    <row r="78" spans="1:6" x14ac:dyDescent="0.3">
      <c r="A78" t="s">
        <v>470</v>
      </c>
      <c r="B78">
        <f t="shared" ref="B78:F78" si="30">B31-B125</f>
        <v>88</v>
      </c>
      <c r="C78">
        <f t="shared" si="30"/>
        <v>67</v>
      </c>
      <c r="D78">
        <f t="shared" si="30"/>
        <v>21</v>
      </c>
      <c r="E78">
        <f t="shared" si="30"/>
        <v>74</v>
      </c>
      <c r="F78">
        <f t="shared" si="30"/>
        <v>9</v>
      </c>
    </row>
    <row r="79" spans="1:6" x14ac:dyDescent="0.3">
      <c r="A79" t="s">
        <v>457</v>
      </c>
      <c r="B79">
        <f t="shared" ref="B79:F79" si="31">B32-B126</f>
        <v>8</v>
      </c>
      <c r="C79">
        <f t="shared" si="31"/>
        <v>8</v>
      </c>
      <c r="D79">
        <f t="shared" si="31"/>
        <v>0</v>
      </c>
      <c r="E79">
        <f t="shared" si="31"/>
        <v>8</v>
      </c>
      <c r="F79">
        <f t="shared" si="31"/>
        <v>0</v>
      </c>
    </row>
    <row r="80" spans="1:6" x14ac:dyDescent="0.3">
      <c r="A80" t="s">
        <v>448</v>
      </c>
      <c r="B80">
        <f t="shared" ref="B80:F80" si="32">B33-B127</f>
        <v>80</v>
      </c>
      <c r="C80">
        <f t="shared" si="32"/>
        <v>59</v>
      </c>
      <c r="D80">
        <f t="shared" si="32"/>
        <v>21</v>
      </c>
      <c r="E80">
        <f t="shared" si="32"/>
        <v>66</v>
      </c>
      <c r="F80">
        <f t="shared" si="32"/>
        <v>9</v>
      </c>
    </row>
    <row r="81" spans="1:6" x14ac:dyDescent="0.3">
      <c r="A81" t="s">
        <v>471</v>
      </c>
      <c r="B81">
        <f t="shared" ref="B81:F81" si="33">B34-B128</f>
        <v>290</v>
      </c>
      <c r="C81">
        <f t="shared" si="33"/>
        <v>223</v>
      </c>
      <c r="D81">
        <f t="shared" si="33"/>
        <v>67</v>
      </c>
      <c r="E81">
        <f t="shared" si="33"/>
        <v>249</v>
      </c>
      <c r="F81">
        <f t="shared" si="33"/>
        <v>22</v>
      </c>
    </row>
    <row r="82" spans="1:6" x14ac:dyDescent="0.3">
      <c r="A82" t="s">
        <v>472</v>
      </c>
      <c r="B82">
        <f t="shared" ref="B82:F82" si="34">B35-B129</f>
        <v>54</v>
      </c>
      <c r="C82">
        <f t="shared" si="34"/>
        <v>46</v>
      </c>
      <c r="D82">
        <f t="shared" si="34"/>
        <v>8</v>
      </c>
      <c r="E82">
        <f t="shared" si="34"/>
        <v>51</v>
      </c>
      <c r="F82">
        <f t="shared" si="34"/>
        <v>2</v>
      </c>
    </row>
    <row r="83" spans="1:6" x14ac:dyDescent="0.3">
      <c r="A83" t="s">
        <v>473</v>
      </c>
      <c r="B83">
        <f t="shared" ref="B83:F83" si="35">B36-B130</f>
        <v>48</v>
      </c>
      <c r="C83">
        <f t="shared" si="35"/>
        <v>42</v>
      </c>
      <c r="D83">
        <f t="shared" si="35"/>
        <v>6</v>
      </c>
      <c r="E83">
        <f t="shared" si="35"/>
        <v>44</v>
      </c>
      <c r="F83">
        <f t="shared" si="35"/>
        <v>3</v>
      </c>
    </row>
    <row r="84" spans="1:6" x14ac:dyDescent="0.3">
      <c r="A84" t="s">
        <v>474</v>
      </c>
      <c r="B84">
        <f t="shared" ref="B84:F84" si="36">B37-B131</f>
        <v>44</v>
      </c>
      <c r="C84">
        <f t="shared" si="36"/>
        <v>33</v>
      </c>
      <c r="D84">
        <f t="shared" si="36"/>
        <v>11</v>
      </c>
      <c r="E84">
        <f t="shared" si="36"/>
        <v>37</v>
      </c>
      <c r="F84">
        <f t="shared" si="36"/>
        <v>7</v>
      </c>
    </row>
    <row r="85" spans="1:6" x14ac:dyDescent="0.3">
      <c r="A85" t="s">
        <v>475</v>
      </c>
      <c r="B85">
        <f t="shared" ref="B85:F85" si="37">B38-B132</f>
        <v>116</v>
      </c>
      <c r="C85">
        <f t="shared" si="37"/>
        <v>110</v>
      </c>
      <c r="D85">
        <f t="shared" si="37"/>
        <v>6</v>
      </c>
      <c r="E85">
        <f t="shared" si="37"/>
        <v>111</v>
      </c>
      <c r="F85">
        <f t="shared" si="37"/>
        <v>5</v>
      </c>
    </row>
    <row r="86" spans="1:6" x14ac:dyDescent="0.3">
      <c r="A86" t="s">
        <v>476</v>
      </c>
      <c r="B86">
        <f t="shared" ref="B86:F86" si="38">B39-B133</f>
        <v>231</v>
      </c>
      <c r="C86">
        <f t="shared" si="38"/>
        <v>160</v>
      </c>
      <c r="D86">
        <f t="shared" si="38"/>
        <v>71</v>
      </c>
      <c r="E86">
        <f t="shared" si="38"/>
        <v>191</v>
      </c>
      <c r="F86">
        <f t="shared" si="38"/>
        <v>20</v>
      </c>
    </row>
    <row r="87" spans="1:6" x14ac:dyDescent="0.3">
      <c r="A87" t="s">
        <v>477</v>
      </c>
      <c r="B87">
        <f t="shared" ref="B87:F87" si="39">B40-B134</f>
        <v>167</v>
      </c>
      <c r="C87">
        <f t="shared" si="39"/>
        <v>118</v>
      </c>
      <c r="D87">
        <f t="shared" si="39"/>
        <v>49</v>
      </c>
      <c r="E87">
        <f t="shared" si="39"/>
        <v>147</v>
      </c>
      <c r="F87">
        <f t="shared" si="39"/>
        <v>14</v>
      </c>
    </row>
    <row r="88" spans="1:6" x14ac:dyDescent="0.3">
      <c r="A88" t="s">
        <v>478</v>
      </c>
      <c r="B88">
        <f t="shared" ref="B88:F88" si="40">B41-B135</f>
        <v>40</v>
      </c>
      <c r="C88">
        <f t="shared" si="40"/>
        <v>36</v>
      </c>
      <c r="D88">
        <f t="shared" si="40"/>
        <v>4</v>
      </c>
      <c r="E88">
        <f t="shared" si="40"/>
        <v>38</v>
      </c>
      <c r="F88">
        <f t="shared" si="40"/>
        <v>2</v>
      </c>
    </row>
    <row r="89" spans="1:6" x14ac:dyDescent="0.3">
      <c r="A89" t="s">
        <v>479</v>
      </c>
      <c r="B89">
        <f t="shared" ref="B89:F89" si="41">B42-B136</f>
        <v>404</v>
      </c>
      <c r="C89">
        <f t="shared" si="41"/>
        <v>263</v>
      </c>
      <c r="D89">
        <f t="shared" si="41"/>
        <v>141</v>
      </c>
      <c r="E89">
        <f t="shared" si="41"/>
        <v>293</v>
      </c>
      <c r="F89">
        <f t="shared" si="41"/>
        <v>34</v>
      </c>
    </row>
    <row r="90" spans="1:6" x14ac:dyDescent="0.3">
      <c r="A90" t="s">
        <v>480</v>
      </c>
      <c r="B90">
        <f t="shared" ref="B90:F90" si="42">B43-B137</f>
        <v>55</v>
      </c>
      <c r="C90">
        <f t="shared" si="42"/>
        <v>38</v>
      </c>
      <c r="D90">
        <f t="shared" si="42"/>
        <v>17</v>
      </c>
      <c r="E90">
        <f t="shared" si="42"/>
        <v>45</v>
      </c>
      <c r="F90">
        <f t="shared" si="42"/>
        <v>8</v>
      </c>
    </row>
    <row r="91" spans="1:6" x14ac:dyDescent="0.3">
      <c r="A91" t="s">
        <v>481</v>
      </c>
      <c r="B91">
        <f t="shared" ref="B91:F91" si="43">B44-B138</f>
        <v>16</v>
      </c>
      <c r="C91">
        <f t="shared" si="43"/>
        <v>13</v>
      </c>
      <c r="D91">
        <f t="shared" si="43"/>
        <v>3</v>
      </c>
      <c r="E91">
        <f t="shared" si="43"/>
        <v>16</v>
      </c>
      <c r="F91">
        <f t="shared" si="43"/>
        <v>0</v>
      </c>
    </row>
    <row r="92" spans="1:6" x14ac:dyDescent="0.3">
      <c r="A92" t="s">
        <v>482</v>
      </c>
      <c r="B92">
        <f t="shared" ref="B92:F92" si="44">B45-B139</f>
        <v>253</v>
      </c>
      <c r="C92">
        <f t="shared" si="44"/>
        <v>152</v>
      </c>
      <c r="D92">
        <f t="shared" si="44"/>
        <v>101</v>
      </c>
      <c r="E92">
        <f t="shared" si="44"/>
        <v>166</v>
      </c>
      <c r="F92">
        <f t="shared" si="44"/>
        <v>20</v>
      </c>
    </row>
    <row r="93" spans="1:6" x14ac:dyDescent="0.3">
      <c r="A93" t="s">
        <v>483</v>
      </c>
      <c r="B93">
        <f t="shared" ref="B93:F93" si="45">B46-B140</f>
        <v>11</v>
      </c>
      <c r="C93">
        <f t="shared" si="45"/>
        <v>7</v>
      </c>
      <c r="D93">
        <f t="shared" si="45"/>
        <v>4</v>
      </c>
      <c r="E93">
        <f t="shared" si="45"/>
        <v>11</v>
      </c>
      <c r="F93">
        <f t="shared" si="45"/>
        <v>0</v>
      </c>
    </row>
    <row r="94" spans="1:6" x14ac:dyDescent="0.3">
      <c r="A94" t="s">
        <v>484</v>
      </c>
      <c r="B94">
        <f t="shared" ref="B94:F94" si="46">B47-B141</f>
        <v>69</v>
      </c>
      <c r="C94">
        <f t="shared" si="46"/>
        <v>53</v>
      </c>
      <c r="D94">
        <f t="shared" si="46"/>
        <v>16</v>
      </c>
      <c r="E94">
        <f t="shared" si="46"/>
        <v>55</v>
      </c>
      <c r="F94">
        <f t="shared" si="46"/>
        <v>6</v>
      </c>
    </row>
    <row r="95" spans="1:6" x14ac:dyDescent="0.3">
      <c r="A95" t="s">
        <v>485</v>
      </c>
      <c r="B95">
        <f t="shared" ref="B95:F95" si="47">B48-B142</f>
        <v>591</v>
      </c>
      <c r="C95">
        <f t="shared" si="47"/>
        <v>393</v>
      </c>
      <c r="D95">
        <f t="shared" si="47"/>
        <v>198</v>
      </c>
      <c r="E95">
        <f t="shared" si="47"/>
        <v>446</v>
      </c>
      <c r="F95">
        <f t="shared" si="47"/>
        <v>35</v>
      </c>
    </row>
    <row r="97" spans="1:6" x14ac:dyDescent="0.3">
      <c r="A97" t="s">
        <v>441</v>
      </c>
      <c r="B97">
        <f>B98+B99+B100+B101+B102+B119+B125+B128+B130+B131+B132+B133+B135+B136+B142</f>
        <v>2057</v>
      </c>
      <c r="C97">
        <f t="shared" ref="C97" si="48">C98+C99+C100+C101+C102+C119+C125+C128+C130+C131+C132+C133+C135+C136+C142</f>
        <v>1521</v>
      </c>
      <c r="D97">
        <f>B97-C97</f>
        <v>536</v>
      </c>
      <c r="E97">
        <f t="shared" ref="E97" si="49">E98+E99+E100+E101+E102+E119+E125+E128+E130+E131+E132+E133+E135+E136+E142</f>
        <v>1725</v>
      </c>
      <c r="F97">
        <f t="shared" ref="F97" si="50">F98+F99+F100+F101+F102+F119+F125+F128+F130+F131+F132+F133+F135+F136+F142</f>
        <v>147</v>
      </c>
    </row>
    <row r="98" spans="1:6" x14ac:dyDescent="0.3">
      <c r="A98" t="s">
        <v>443</v>
      </c>
      <c r="B98">
        <v>16</v>
      </c>
      <c r="C98">
        <v>5</v>
      </c>
      <c r="D98">
        <f t="shared" ref="D98:D131" si="51">B98-C98</f>
        <v>11</v>
      </c>
      <c r="E98">
        <v>6</v>
      </c>
      <c r="F98">
        <v>3</v>
      </c>
    </row>
    <row r="99" spans="1:6" x14ac:dyDescent="0.3">
      <c r="A99" t="s">
        <v>444</v>
      </c>
      <c r="B99">
        <v>29</v>
      </c>
      <c r="C99">
        <v>23</v>
      </c>
      <c r="D99">
        <f t="shared" si="51"/>
        <v>6</v>
      </c>
      <c r="E99">
        <v>29</v>
      </c>
      <c r="F99">
        <v>0</v>
      </c>
    </row>
    <row r="100" spans="1:6" x14ac:dyDescent="0.3">
      <c r="A100" t="s">
        <v>445</v>
      </c>
      <c r="B100">
        <v>0</v>
      </c>
      <c r="C100">
        <v>0</v>
      </c>
      <c r="D100">
        <f t="shared" si="51"/>
        <v>0</v>
      </c>
      <c r="E100">
        <v>0</v>
      </c>
      <c r="F100">
        <v>0</v>
      </c>
    </row>
    <row r="101" spans="1:6" x14ac:dyDescent="0.3">
      <c r="A101" t="s">
        <v>446</v>
      </c>
      <c r="B101">
        <v>37</v>
      </c>
      <c r="C101">
        <v>24</v>
      </c>
      <c r="D101">
        <f t="shared" si="51"/>
        <v>13</v>
      </c>
      <c r="E101">
        <v>29</v>
      </c>
      <c r="F101">
        <v>3</v>
      </c>
    </row>
    <row r="102" spans="1:6" x14ac:dyDescent="0.3">
      <c r="A102" t="s">
        <v>447</v>
      </c>
      <c r="B102">
        <v>17</v>
      </c>
      <c r="C102">
        <v>16</v>
      </c>
      <c r="D102">
        <f t="shared" si="51"/>
        <v>1</v>
      </c>
      <c r="E102">
        <v>17</v>
      </c>
      <c r="F102">
        <v>0</v>
      </c>
    </row>
    <row r="103" spans="1:6" x14ac:dyDescent="0.3">
      <c r="A103" t="s">
        <v>448</v>
      </c>
      <c r="B103">
        <v>10</v>
      </c>
      <c r="C103">
        <v>10</v>
      </c>
      <c r="D103">
        <f t="shared" si="51"/>
        <v>0</v>
      </c>
      <c r="E103">
        <v>10</v>
      </c>
      <c r="F103">
        <v>0</v>
      </c>
    </row>
    <row r="104" spans="1:6" x14ac:dyDescent="0.3">
      <c r="A104" t="s">
        <v>449</v>
      </c>
      <c r="B104">
        <v>5</v>
      </c>
      <c r="C104">
        <v>5</v>
      </c>
      <c r="D104">
        <f t="shared" si="51"/>
        <v>0</v>
      </c>
      <c r="E104">
        <v>5</v>
      </c>
      <c r="F104">
        <v>0</v>
      </c>
    </row>
    <row r="105" spans="1:6" x14ac:dyDescent="0.3">
      <c r="A105" t="s">
        <v>456</v>
      </c>
      <c r="B105">
        <v>0</v>
      </c>
      <c r="C105">
        <v>0</v>
      </c>
      <c r="D105">
        <f t="shared" si="51"/>
        <v>0</v>
      </c>
      <c r="E105">
        <v>0</v>
      </c>
      <c r="F105">
        <v>0</v>
      </c>
    </row>
    <row r="106" spans="1:6" x14ac:dyDescent="0.3">
      <c r="A106" t="s">
        <v>450</v>
      </c>
      <c r="B106">
        <v>3</v>
      </c>
      <c r="C106">
        <v>3</v>
      </c>
      <c r="D106">
        <f t="shared" si="51"/>
        <v>0</v>
      </c>
      <c r="E106">
        <v>3</v>
      </c>
      <c r="F106">
        <v>0</v>
      </c>
    </row>
    <row r="107" spans="1:6" x14ac:dyDescent="0.3">
      <c r="A107" t="s">
        <v>451</v>
      </c>
      <c r="B107">
        <v>2</v>
      </c>
      <c r="C107">
        <v>2</v>
      </c>
      <c r="D107">
        <f t="shared" si="51"/>
        <v>0</v>
      </c>
      <c r="E107">
        <v>2</v>
      </c>
      <c r="F107">
        <v>0</v>
      </c>
    </row>
    <row r="108" spans="1:6" x14ac:dyDescent="0.3">
      <c r="A108" t="s">
        <v>452</v>
      </c>
      <c r="B108">
        <v>0</v>
      </c>
      <c r="C108">
        <v>0</v>
      </c>
      <c r="D108">
        <f t="shared" si="51"/>
        <v>0</v>
      </c>
      <c r="E108">
        <v>0</v>
      </c>
      <c r="F108">
        <v>0</v>
      </c>
    </row>
    <row r="109" spans="1:6" x14ac:dyDescent="0.3">
      <c r="A109" t="s">
        <v>453</v>
      </c>
      <c r="B109">
        <v>0</v>
      </c>
      <c r="C109">
        <v>0</v>
      </c>
      <c r="D109">
        <f t="shared" si="51"/>
        <v>0</v>
      </c>
      <c r="E109">
        <v>0</v>
      </c>
      <c r="F109">
        <v>0</v>
      </c>
    </row>
    <row r="110" spans="1:6" x14ac:dyDescent="0.3">
      <c r="A110" t="s">
        <v>454</v>
      </c>
      <c r="B110">
        <v>0</v>
      </c>
      <c r="C110">
        <v>0</v>
      </c>
      <c r="D110">
        <f t="shared" si="51"/>
        <v>0</v>
      </c>
      <c r="E110">
        <v>0</v>
      </c>
      <c r="F110">
        <v>0</v>
      </c>
    </row>
    <row r="111" spans="1:6" x14ac:dyDescent="0.3">
      <c r="A111" t="s">
        <v>455</v>
      </c>
      <c r="B111">
        <v>0</v>
      </c>
      <c r="C111">
        <v>0</v>
      </c>
      <c r="D111">
        <f t="shared" si="51"/>
        <v>0</v>
      </c>
      <c r="E111">
        <v>0</v>
      </c>
      <c r="F111">
        <v>0</v>
      </c>
    </row>
    <row r="112" spans="1:6" x14ac:dyDescent="0.3">
      <c r="A112" t="s">
        <v>457</v>
      </c>
      <c r="B112">
        <v>7</v>
      </c>
      <c r="C112">
        <v>6</v>
      </c>
      <c r="D112">
        <f t="shared" si="51"/>
        <v>1</v>
      </c>
      <c r="E112">
        <v>7</v>
      </c>
      <c r="F112">
        <v>0</v>
      </c>
    </row>
    <row r="113" spans="1:6" x14ac:dyDescent="0.3">
      <c r="A113" t="s">
        <v>458</v>
      </c>
      <c r="B113">
        <v>1</v>
      </c>
      <c r="C113">
        <v>1</v>
      </c>
      <c r="D113">
        <f t="shared" si="51"/>
        <v>0</v>
      </c>
      <c r="E113">
        <v>1</v>
      </c>
      <c r="F113">
        <v>0</v>
      </c>
    </row>
    <row r="114" spans="1:6" x14ac:dyDescent="0.3">
      <c r="A114" t="s">
        <v>459</v>
      </c>
      <c r="B114">
        <v>0</v>
      </c>
      <c r="C114">
        <v>0</v>
      </c>
      <c r="D114">
        <f t="shared" si="51"/>
        <v>0</v>
      </c>
      <c r="E114">
        <v>0</v>
      </c>
      <c r="F114">
        <v>0</v>
      </c>
    </row>
    <row r="115" spans="1:6" x14ac:dyDescent="0.3">
      <c r="A115" t="s">
        <v>460</v>
      </c>
      <c r="B115">
        <v>1</v>
      </c>
      <c r="C115">
        <v>1</v>
      </c>
      <c r="D115">
        <f t="shared" si="51"/>
        <v>0</v>
      </c>
      <c r="E115">
        <v>1</v>
      </c>
      <c r="F115">
        <v>0</v>
      </c>
    </row>
    <row r="116" spans="1:6" x14ac:dyDescent="0.3">
      <c r="A116" t="s">
        <v>461</v>
      </c>
      <c r="B116">
        <v>4</v>
      </c>
      <c r="C116">
        <v>3</v>
      </c>
      <c r="D116">
        <f t="shared" si="51"/>
        <v>1</v>
      </c>
      <c r="E116">
        <v>4</v>
      </c>
      <c r="F116">
        <v>0</v>
      </c>
    </row>
    <row r="117" spans="1:6" x14ac:dyDescent="0.3">
      <c r="A117" t="s">
        <v>462</v>
      </c>
      <c r="B117">
        <v>1</v>
      </c>
      <c r="C117">
        <v>1</v>
      </c>
      <c r="D117">
        <f t="shared" si="51"/>
        <v>0</v>
      </c>
      <c r="E117">
        <v>1</v>
      </c>
      <c r="F117">
        <v>0</v>
      </c>
    </row>
    <row r="118" spans="1:6" x14ac:dyDescent="0.3">
      <c r="A118" t="s">
        <v>463</v>
      </c>
      <c r="B118">
        <v>0</v>
      </c>
      <c r="C118">
        <v>0</v>
      </c>
      <c r="D118">
        <f t="shared" si="51"/>
        <v>0</v>
      </c>
      <c r="E118">
        <v>0</v>
      </c>
      <c r="F118">
        <v>0</v>
      </c>
    </row>
    <row r="119" spans="1:6" x14ac:dyDescent="0.3">
      <c r="A119" t="s">
        <v>464</v>
      </c>
      <c r="B119">
        <v>88</v>
      </c>
      <c r="C119">
        <v>68</v>
      </c>
      <c r="D119">
        <f t="shared" si="51"/>
        <v>20</v>
      </c>
      <c r="E119">
        <v>84</v>
      </c>
      <c r="F119">
        <v>4</v>
      </c>
    </row>
    <row r="120" spans="1:6" x14ac:dyDescent="0.3">
      <c r="A120" t="s">
        <v>465</v>
      </c>
      <c r="B120">
        <v>67</v>
      </c>
      <c r="C120">
        <v>49</v>
      </c>
      <c r="D120">
        <f t="shared" si="51"/>
        <v>18</v>
      </c>
      <c r="E120">
        <v>63</v>
      </c>
      <c r="F120">
        <v>4</v>
      </c>
    </row>
    <row r="121" spans="1:6" x14ac:dyDescent="0.3">
      <c r="A121" t="s">
        <v>466</v>
      </c>
      <c r="B121">
        <v>2</v>
      </c>
      <c r="C121">
        <v>2</v>
      </c>
      <c r="D121">
        <f t="shared" si="51"/>
        <v>0</v>
      </c>
      <c r="E121">
        <v>2</v>
      </c>
      <c r="F121">
        <v>0</v>
      </c>
    </row>
    <row r="122" spans="1:6" x14ac:dyDescent="0.3">
      <c r="A122" t="s">
        <v>467</v>
      </c>
      <c r="B122">
        <v>11</v>
      </c>
      <c r="C122">
        <v>10</v>
      </c>
      <c r="D122">
        <f t="shared" si="51"/>
        <v>1</v>
      </c>
      <c r="E122">
        <v>11</v>
      </c>
      <c r="F122">
        <v>0</v>
      </c>
    </row>
    <row r="123" spans="1:6" x14ac:dyDescent="0.3">
      <c r="A123" t="s">
        <v>468</v>
      </c>
      <c r="B123">
        <v>21</v>
      </c>
      <c r="C123">
        <v>19</v>
      </c>
      <c r="D123">
        <f t="shared" si="51"/>
        <v>2</v>
      </c>
      <c r="E123">
        <v>21</v>
      </c>
      <c r="F123">
        <v>0</v>
      </c>
    </row>
    <row r="124" spans="1:6" x14ac:dyDescent="0.3">
      <c r="A124" t="s">
        <v>469</v>
      </c>
      <c r="B124">
        <v>0</v>
      </c>
      <c r="C124">
        <v>0</v>
      </c>
      <c r="D124">
        <f t="shared" si="51"/>
        <v>0</v>
      </c>
      <c r="E124">
        <v>0</v>
      </c>
      <c r="F124">
        <v>0</v>
      </c>
    </row>
    <row r="125" spans="1:6" x14ac:dyDescent="0.3">
      <c r="A125" t="s">
        <v>470</v>
      </c>
      <c r="B125">
        <v>42</v>
      </c>
      <c r="C125">
        <v>38</v>
      </c>
      <c r="D125">
        <f t="shared" si="51"/>
        <v>4</v>
      </c>
      <c r="E125">
        <v>39</v>
      </c>
      <c r="F125">
        <v>1</v>
      </c>
    </row>
    <row r="126" spans="1:6" x14ac:dyDescent="0.3">
      <c r="A126" t="s">
        <v>457</v>
      </c>
      <c r="B126">
        <v>2</v>
      </c>
      <c r="C126">
        <v>2</v>
      </c>
      <c r="D126">
        <f t="shared" si="51"/>
        <v>0</v>
      </c>
      <c r="E126">
        <v>2</v>
      </c>
      <c r="F126">
        <v>0</v>
      </c>
    </row>
    <row r="127" spans="1:6" x14ac:dyDescent="0.3">
      <c r="A127" t="s">
        <v>448</v>
      </c>
      <c r="B127">
        <v>40</v>
      </c>
      <c r="C127">
        <v>36</v>
      </c>
      <c r="D127">
        <f t="shared" si="51"/>
        <v>4</v>
      </c>
      <c r="E127">
        <v>37</v>
      </c>
      <c r="F127">
        <v>1</v>
      </c>
    </row>
    <row r="128" spans="1:6" x14ac:dyDescent="0.3">
      <c r="A128" t="s">
        <v>471</v>
      </c>
      <c r="B128">
        <v>380</v>
      </c>
      <c r="C128">
        <v>299</v>
      </c>
      <c r="D128">
        <f t="shared" si="51"/>
        <v>81</v>
      </c>
      <c r="E128">
        <v>336</v>
      </c>
      <c r="F128">
        <v>31</v>
      </c>
    </row>
    <row r="129" spans="1:6" x14ac:dyDescent="0.3">
      <c r="A129" t="s">
        <v>472</v>
      </c>
      <c r="B129">
        <v>131</v>
      </c>
      <c r="C129">
        <v>101</v>
      </c>
      <c r="D129">
        <f t="shared" si="51"/>
        <v>30</v>
      </c>
      <c r="E129">
        <v>120</v>
      </c>
      <c r="F129">
        <v>10</v>
      </c>
    </row>
    <row r="130" spans="1:6" x14ac:dyDescent="0.3">
      <c r="A130" t="s">
        <v>473</v>
      </c>
      <c r="B130">
        <v>71</v>
      </c>
      <c r="C130">
        <v>58</v>
      </c>
      <c r="D130">
        <f t="shared" si="51"/>
        <v>13</v>
      </c>
      <c r="E130">
        <v>62</v>
      </c>
      <c r="F130">
        <v>9</v>
      </c>
    </row>
    <row r="131" spans="1:6" x14ac:dyDescent="0.3">
      <c r="A131" t="s">
        <v>474</v>
      </c>
      <c r="B131">
        <v>13</v>
      </c>
      <c r="C131">
        <v>9</v>
      </c>
      <c r="D131">
        <f t="shared" si="51"/>
        <v>4</v>
      </c>
      <c r="E131">
        <v>11</v>
      </c>
      <c r="F131">
        <v>2</v>
      </c>
    </row>
    <row r="132" spans="1:6" x14ac:dyDescent="0.3">
      <c r="A132" t="s">
        <v>475</v>
      </c>
      <c r="B132">
        <v>5</v>
      </c>
      <c r="C132">
        <v>4</v>
      </c>
      <c r="D132">
        <f t="shared" ref="D132:D142" si="52">B132-C132</f>
        <v>1</v>
      </c>
      <c r="E132">
        <v>5</v>
      </c>
      <c r="F132">
        <v>0</v>
      </c>
    </row>
    <row r="133" spans="1:6" x14ac:dyDescent="0.3">
      <c r="A133" t="s">
        <v>476</v>
      </c>
      <c r="B133">
        <v>467</v>
      </c>
      <c r="C133">
        <v>380</v>
      </c>
      <c r="D133">
        <f t="shared" si="52"/>
        <v>87</v>
      </c>
      <c r="E133">
        <v>430</v>
      </c>
      <c r="F133">
        <v>23</v>
      </c>
    </row>
    <row r="134" spans="1:6" x14ac:dyDescent="0.3">
      <c r="A134" t="s">
        <v>477</v>
      </c>
      <c r="B134">
        <v>166</v>
      </c>
      <c r="C134">
        <v>122</v>
      </c>
      <c r="D134">
        <f t="shared" si="52"/>
        <v>44</v>
      </c>
      <c r="E134">
        <v>153</v>
      </c>
      <c r="F134">
        <v>8</v>
      </c>
    </row>
    <row r="135" spans="1:6" x14ac:dyDescent="0.3">
      <c r="A135" t="s">
        <v>478</v>
      </c>
      <c r="B135">
        <v>12</v>
      </c>
      <c r="C135">
        <v>10</v>
      </c>
      <c r="D135">
        <f t="shared" si="52"/>
        <v>2</v>
      </c>
      <c r="E135">
        <v>11</v>
      </c>
      <c r="F135">
        <v>0</v>
      </c>
    </row>
    <row r="136" spans="1:6" x14ac:dyDescent="0.3">
      <c r="A136" t="s">
        <v>479</v>
      </c>
      <c r="B136">
        <v>641</v>
      </c>
      <c r="C136">
        <v>410</v>
      </c>
      <c r="D136">
        <f t="shared" si="52"/>
        <v>231</v>
      </c>
      <c r="E136">
        <v>471</v>
      </c>
      <c r="F136">
        <v>54</v>
      </c>
    </row>
    <row r="137" spans="1:6" x14ac:dyDescent="0.3">
      <c r="A137" t="s">
        <v>480</v>
      </c>
      <c r="B137">
        <v>146</v>
      </c>
      <c r="C137">
        <v>105</v>
      </c>
      <c r="D137">
        <f t="shared" si="52"/>
        <v>41</v>
      </c>
      <c r="E137">
        <v>120</v>
      </c>
      <c r="F137">
        <v>15</v>
      </c>
    </row>
    <row r="138" spans="1:6" x14ac:dyDescent="0.3">
      <c r="A138" t="s">
        <v>481</v>
      </c>
      <c r="B138">
        <v>16</v>
      </c>
      <c r="C138">
        <v>11</v>
      </c>
      <c r="D138">
        <f t="shared" si="52"/>
        <v>5</v>
      </c>
      <c r="E138">
        <v>15</v>
      </c>
      <c r="F138">
        <v>1</v>
      </c>
    </row>
    <row r="139" spans="1:6" x14ac:dyDescent="0.3">
      <c r="A139" t="s">
        <v>482</v>
      </c>
      <c r="B139">
        <v>379</v>
      </c>
      <c r="C139">
        <v>238</v>
      </c>
      <c r="D139">
        <f t="shared" si="52"/>
        <v>141</v>
      </c>
      <c r="E139">
        <v>263</v>
      </c>
      <c r="F139">
        <v>29</v>
      </c>
    </row>
    <row r="140" spans="1:6" x14ac:dyDescent="0.3">
      <c r="A140" t="s">
        <v>483</v>
      </c>
      <c r="B140">
        <v>2</v>
      </c>
      <c r="C140">
        <v>2</v>
      </c>
      <c r="D140">
        <f t="shared" si="52"/>
        <v>0</v>
      </c>
      <c r="E140">
        <v>2</v>
      </c>
      <c r="F140">
        <v>0</v>
      </c>
    </row>
    <row r="141" spans="1:6" x14ac:dyDescent="0.3">
      <c r="A141" t="s">
        <v>484</v>
      </c>
      <c r="B141">
        <v>98</v>
      </c>
      <c r="C141">
        <v>54</v>
      </c>
      <c r="D141">
        <f t="shared" si="52"/>
        <v>44</v>
      </c>
      <c r="E141">
        <v>71</v>
      </c>
      <c r="F141">
        <v>9</v>
      </c>
    </row>
    <row r="142" spans="1:6" x14ac:dyDescent="0.3">
      <c r="A142" t="s">
        <v>485</v>
      </c>
      <c r="B142">
        <v>239</v>
      </c>
      <c r="C142">
        <v>177</v>
      </c>
      <c r="D142">
        <f t="shared" si="52"/>
        <v>62</v>
      </c>
      <c r="E142">
        <v>195</v>
      </c>
      <c r="F142">
        <v>17</v>
      </c>
    </row>
    <row r="143" spans="1:6" x14ac:dyDescent="0.3">
      <c r="A143" s="2" t="s">
        <v>571</v>
      </c>
      <c r="B143" s="2"/>
      <c r="C143" s="2"/>
      <c r="D143" s="2"/>
      <c r="E143" s="2"/>
      <c r="F143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4D192-48AE-4D9F-AE47-18053FAB3C41}">
  <dimension ref="A1:F60"/>
  <sheetViews>
    <sheetView topLeftCell="A36" workbookViewId="0">
      <selection activeCell="A60" sqref="A60"/>
    </sheetView>
  </sheetViews>
  <sheetFormatPr defaultRowHeight="14.4" x14ac:dyDescent="0.3"/>
  <cols>
    <col min="1" max="1" width="31.88671875" customWidth="1"/>
  </cols>
  <sheetData>
    <row r="1" spans="1:6" x14ac:dyDescent="0.3">
      <c r="A1" t="s">
        <v>553</v>
      </c>
    </row>
    <row r="2" spans="1:6" x14ac:dyDescent="0.3">
      <c r="A2" s="3" t="s">
        <v>522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278</v>
      </c>
    </row>
    <row r="4" spans="1:6" x14ac:dyDescent="0.3">
      <c r="B4" s="1"/>
      <c r="C4" s="1"/>
      <c r="D4" s="1"/>
      <c r="E4" s="1"/>
      <c r="F4" s="1"/>
    </row>
    <row r="5" spans="1:6" x14ac:dyDescent="0.3">
      <c r="A5" t="s">
        <v>279</v>
      </c>
      <c r="B5">
        <f>SUM(B16:B23)+B6</f>
        <v>5548</v>
      </c>
      <c r="C5">
        <f>SUM(C16:C23)+C6</f>
        <v>4496</v>
      </c>
      <c r="D5">
        <f>SUM(D16:D23)+D6</f>
        <v>458</v>
      </c>
      <c r="E5">
        <f>SUM(E16:E23)+E6</f>
        <v>83</v>
      </c>
      <c r="F5">
        <f>B5-C5-D5-E5</f>
        <v>511</v>
      </c>
    </row>
    <row r="6" spans="1:6" x14ac:dyDescent="0.3">
      <c r="A6" t="s">
        <v>280</v>
      </c>
      <c r="B6">
        <f>B7+B8</f>
        <v>2890</v>
      </c>
      <c r="C6">
        <f>C7+C8</f>
        <v>2475</v>
      </c>
      <c r="D6">
        <f>D7+D8</f>
        <v>293</v>
      </c>
      <c r="E6">
        <f>E7+E8</f>
        <v>15</v>
      </c>
      <c r="F6">
        <f t="shared" ref="F6:F59" si="0">B6-C6-D6-E6</f>
        <v>107</v>
      </c>
    </row>
    <row r="7" spans="1:6" x14ac:dyDescent="0.3">
      <c r="A7" t="s">
        <v>281</v>
      </c>
      <c r="B7">
        <v>985</v>
      </c>
      <c r="C7">
        <v>845</v>
      </c>
      <c r="D7">
        <v>100</v>
      </c>
      <c r="E7">
        <v>12</v>
      </c>
      <c r="F7">
        <f t="shared" si="0"/>
        <v>28</v>
      </c>
    </row>
    <row r="8" spans="1:6" x14ac:dyDescent="0.3">
      <c r="A8" t="s">
        <v>282</v>
      </c>
      <c r="B8">
        <f>SUM(B9:B15)</f>
        <v>1905</v>
      </c>
      <c r="C8">
        <f>SUM(C9:C15)</f>
        <v>1630</v>
      </c>
      <c r="D8">
        <v>193</v>
      </c>
      <c r="E8">
        <v>3</v>
      </c>
      <c r="F8">
        <f t="shared" si="0"/>
        <v>79</v>
      </c>
    </row>
    <row r="9" spans="1:6" x14ac:dyDescent="0.3">
      <c r="A9" t="s">
        <v>283</v>
      </c>
      <c r="B9">
        <v>1045</v>
      </c>
      <c r="C9">
        <v>898</v>
      </c>
      <c r="D9">
        <v>108</v>
      </c>
      <c r="E9">
        <v>3</v>
      </c>
      <c r="F9">
        <f t="shared" si="0"/>
        <v>36</v>
      </c>
    </row>
    <row r="10" spans="1:6" x14ac:dyDescent="0.3">
      <c r="A10" t="s">
        <v>284</v>
      </c>
      <c r="B10">
        <v>253</v>
      </c>
      <c r="C10">
        <v>212</v>
      </c>
      <c r="D10">
        <v>28</v>
      </c>
      <c r="E10">
        <v>0</v>
      </c>
      <c r="F10">
        <f t="shared" si="0"/>
        <v>13</v>
      </c>
    </row>
    <row r="11" spans="1:6" x14ac:dyDescent="0.3">
      <c r="A11" t="s">
        <v>285</v>
      </c>
      <c r="B11">
        <v>189</v>
      </c>
      <c r="C11">
        <v>164</v>
      </c>
      <c r="D11">
        <v>16</v>
      </c>
      <c r="E11">
        <v>0</v>
      </c>
      <c r="F11">
        <f t="shared" si="0"/>
        <v>9</v>
      </c>
    </row>
    <row r="12" spans="1:6" x14ac:dyDescent="0.3">
      <c r="A12" t="s">
        <v>286</v>
      </c>
      <c r="B12">
        <v>74</v>
      </c>
      <c r="C12">
        <v>65</v>
      </c>
      <c r="D12">
        <v>3</v>
      </c>
      <c r="E12">
        <v>0</v>
      </c>
      <c r="F12">
        <f t="shared" si="0"/>
        <v>6</v>
      </c>
    </row>
    <row r="13" spans="1:6" x14ac:dyDescent="0.3">
      <c r="A13" t="s">
        <v>287</v>
      </c>
      <c r="B13">
        <v>62</v>
      </c>
      <c r="C13">
        <v>46</v>
      </c>
      <c r="D13">
        <v>10</v>
      </c>
      <c r="E13">
        <v>0</v>
      </c>
      <c r="F13">
        <f t="shared" si="0"/>
        <v>6</v>
      </c>
    </row>
    <row r="14" spans="1:6" x14ac:dyDescent="0.3">
      <c r="A14" t="s">
        <v>289</v>
      </c>
      <c r="B14">
        <v>80</v>
      </c>
      <c r="C14">
        <v>67</v>
      </c>
      <c r="D14">
        <v>13</v>
      </c>
      <c r="E14">
        <v>0</v>
      </c>
      <c r="F14">
        <f t="shared" si="0"/>
        <v>0</v>
      </c>
    </row>
    <row r="15" spans="1:6" x14ac:dyDescent="0.3">
      <c r="A15" t="s">
        <v>288</v>
      </c>
      <c r="B15">
        <v>202</v>
      </c>
      <c r="C15">
        <v>178</v>
      </c>
      <c r="D15">
        <v>13</v>
      </c>
      <c r="E15">
        <v>0</v>
      </c>
      <c r="F15">
        <f t="shared" si="0"/>
        <v>11</v>
      </c>
    </row>
    <row r="16" spans="1:6" x14ac:dyDescent="0.3">
      <c r="A16" t="s">
        <v>290</v>
      </c>
      <c r="B16">
        <v>61</v>
      </c>
      <c r="C16">
        <v>41</v>
      </c>
      <c r="D16">
        <v>15</v>
      </c>
      <c r="E16">
        <v>1</v>
      </c>
      <c r="F16">
        <f t="shared" si="0"/>
        <v>4</v>
      </c>
    </row>
    <row r="17" spans="1:6" x14ac:dyDescent="0.3">
      <c r="A17" t="s">
        <v>291</v>
      </c>
      <c r="B17">
        <v>79</v>
      </c>
      <c r="C17">
        <v>48</v>
      </c>
      <c r="D17">
        <v>4</v>
      </c>
      <c r="E17">
        <v>1</v>
      </c>
      <c r="F17">
        <f t="shared" si="0"/>
        <v>26</v>
      </c>
    </row>
    <row r="18" spans="1:6" x14ac:dyDescent="0.3">
      <c r="A18" t="s">
        <v>292</v>
      </c>
      <c r="B18">
        <v>410</v>
      </c>
      <c r="C18">
        <v>397</v>
      </c>
      <c r="D18">
        <v>10</v>
      </c>
      <c r="E18">
        <v>0</v>
      </c>
      <c r="F18">
        <f t="shared" si="0"/>
        <v>3</v>
      </c>
    </row>
    <row r="19" spans="1:6" x14ac:dyDescent="0.3">
      <c r="A19" t="s">
        <v>293</v>
      </c>
      <c r="B19">
        <v>33</v>
      </c>
      <c r="C19">
        <v>4</v>
      </c>
      <c r="D19">
        <v>1</v>
      </c>
      <c r="E19">
        <v>14</v>
      </c>
      <c r="F19">
        <f t="shared" si="0"/>
        <v>14</v>
      </c>
    </row>
    <row r="20" spans="1:6" x14ac:dyDescent="0.3">
      <c r="A20" t="s">
        <v>294</v>
      </c>
      <c r="B20">
        <v>5</v>
      </c>
      <c r="C20">
        <v>1</v>
      </c>
      <c r="D20">
        <v>0</v>
      </c>
      <c r="E20">
        <v>1</v>
      </c>
      <c r="F20">
        <f t="shared" si="0"/>
        <v>3</v>
      </c>
    </row>
    <row r="21" spans="1:6" x14ac:dyDescent="0.3">
      <c r="A21" t="s">
        <v>295</v>
      </c>
      <c r="B21">
        <v>1303</v>
      </c>
      <c r="C21">
        <v>902</v>
      </c>
      <c r="D21">
        <v>72</v>
      </c>
      <c r="E21">
        <v>31</v>
      </c>
      <c r="F21">
        <f t="shared" si="0"/>
        <v>298</v>
      </c>
    </row>
    <row r="22" spans="1:6" x14ac:dyDescent="0.3">
      <c r="A22" t="s">
        <v>296</v>
      </c>
      <c r="B22">
        <v>26</v>
      </c>
      <c r="C22">
        <v>24</v>
      </c>
      <c r="D22">
        <v>2</v>
      </c>
      <c r="E22">
        <v>0</v>
      </c>
      <c r="F22">
        <f t="shared" si="0"/>
        <v>0</v>
      </c>
    </row>
    <row r="23" spans="1:6" x14ac:dyDescent="0.3">
      <c r="A23" t="s">
        <v>297</v>
      </c>
      <c r="B23">
        <v>741</v>
      </c>
      <c r="C23">
        <v>604</v>
      </c>
      <c r="D23">
        <v>61</v>
      </c>
      <c r="E23">
        <v>20</v>
      </c>
      <c r="F23">
        <f t="shared" si="0"/>
        <v>56</v>
      </c>
    </row>
    <row r="25" spans="1:6" x14ac:dyDescent="0.3">
      <c r="A25" t="s">
        <v>298</v>
      </c>
    </row>
    <row r="27" spans="1:6" x14ac:dyDescent="0.3">
      <c r="A27" t="s">
        <v>299</v>
      </c>
      <c r="B27">
        <f>B28+B42</f>
        <v>5548</v>
      </c>
      <c r="C27">
        <f>C28+C42</f>
        <v>4496</v>
      </c>
      <c r="D27">
        <f>D28+D42</f>
        <v>458</v>
      </c>
      <c r="E27">
        <f>E28+E42</f>
        <v>83</v>
      </c>
      <c r="F27">
        <f t="shared" si="0"/>
        <v>511</v>
      </c>
    </row>
    <row r="28" spans="1:6" x14ac:dyDescent="0.3">
      <c r="A28" t="s">
        <v>300</v>
      </c>
      <c r="B28">
        <f>SUM(B29:B40)</f>
        <v>4807</v>
      </c>
      <c r="C28">
        <f>SUM(C29:C40)</f>
        <v>3892</v>
      </c>
      <c r="D28">
        <f>SUM(D29:D40)</f>
        <v>397</v>
      </c>
      <c r="E28">
        <f>SUM(E29:E40)</f>
        <v>63</v>
      </c>
      <c r="F28">
        <f t="shared" si="0"/>
        <v>455</v>
      </c>
    </row>
    <row r="29" spans="1:6" x14ac:dyDescent="0.3">
      <c r="A29" t="s">
        <v>301</v>
      </c>
      <c r="B29">
        <v>882</v>
      </c>
      <c r="C29">
        <v>725</v>
      </c>
      <c r="D29">
        <v>36</v>
      </c>
      <c r="E29">
        <v>16</v>
      </c>
      <c r="F29">
        <f t="shared" si="0"/>
        <v>105</v>
      </c>
    </row>
    <row r="30" spans="1:6" x14ac:dyDescent="0.3">
      <c r="A30" t="s">
        <v>302</v>
      </c>
      <c r="B30">
        <v>1373</v>
      </c>
      <c r="C30">
        <v>1155</v>
      </c>
      <c r="D30">
        <v>42</v>
      </c>
      <c r="E30">
        <v>39</v>
      </c>
      <c r="F30">
        <f t="shared" si="0"/>
        <v>137</v>
      </c>
    </row>
    <row r="31" spans="1:6" x14ac:dyDescent="0.3">
      <c r="A31" t="s">
        <v>303</v>
      </c>
      <c r="B31">
        <v>1057</v>
      </c>
      <c r="C31">
        <v>926</v>
      </c>
      <c r="D31">
        <v>38</v>
      </c>
      <c r="E31">
        <v>4</v>
      </c>
      <c r="F31">
        <f t="shared" si="0"/>
        <v>89</v>
      </c>
    </row>
    <row r="32" spans="1:6" x14ac:dyDescent="0.3">
      <c r="A32" t="s">
        <v>304</v>
      </c>
      <c r="B32">
        <v>852</v>
      </c>
      <c r="C32">
        <v>728</v>
      </c>
      <c r="D32">
        <v>66</v>
      </c>
      <c r="E32">
        <v>4</v>
      </c>
      <c r="F32">
        <f t="shared" si="0"/>
        <v>54</v>
      </c>
    </row>
    <row r="33" spans="1:6" x14ac:dyDescent="0.3">
      <c r="A33" t="s">
        <v>305</v>
      </c>
      <c r="B33">
        <v>269</v>
      </c>
      <c r="C33">
        <v>131</v>
      </c>
      <c r="D33">
        <v>127</v>
      </c>
      <c r="E33">
        <v>0</v>
      </c>
      <c r="F33">
        <f t="shared" si="0"/>
        <v>11</v>
      </c>
    </row>
    <row r="34" spans="1:6" x14ac:dyDescent="0.3">
      <c r="A34" t="s">
        <v>306</v>
      </c>
      <c r="B34">
        <v>44</v>
      </c>
      <c r="C34">
        <v>20</v>
      </c>
      <c r="D34">
        <v>20</v>
      </c>
      <c r="E34">
        <v>0</v>
      </c>
      <c r="F34">
        <f t="shared" si="0"/>
        <v>4</v>
      </c>
    </row>
    <row r="35" spans="1:6" x14ac:dyDescent="0.3">
      <c r="A35" t="s">
        <v>307</v>
      </c>
      <c r="B35">
        <v>255</v>
      </c>
      <c r="C35">
        <v>154</v>
      </c>
      <c r="D35">
        <v>63</v>
      </c>
      <c r="E35">
        <v>0</v>
      </c>
      <c r="F35">
        <f t="shared" si="0"/>
        <v>38</v>
      </c>
    </row>
    <row r="36" spans="1:6" x14ac:dyDescent="0.3">
      <c r="A36" t="s">
        <v>308</v>
      </c>
      <c r="B36">
        <v>4</v>
      </c>
      <c r="C36">
        <v>4</v>
      </c>
      <c r="D36">
        <v>0</v>
      </c>
      <c r="E36">
        <v>0</v>
      </c>
      <c r="F36">
        <f t="shared" si="0"/>
        <v>0</v>
      </c>
    </row>
    <row r="37" spans="1:6" x14ac:dyDescent="0.3">
      <c r="A37" t="s">
        <v>309</v>
      </c>
      <c r="B37">
        <v>5</v>
      </c>
      <c r="C37">
        <v>5</v>
      </c>
      <c r="D37">
        <v>0</v>
      </c>
      <c r="E37">
        <v>0</v>
      </c>
      <c r="F37">
        <f t="shared" si="0"/>
        <v>0</v>
      </c>
    </row>
    <row r="38" spans="1:6" x14ac:dyDescent="0.3">
      <c r="A38" t="s">
        <v>310</v>
      </c>
      <c r="B38">
        <v>32</v>
      </c>
      <c r="C38">
        <v>24</v>
      </c>
      <c r="D38">
        <v>3</v>
      </c>
      <c r="E38">
        <v>0</v>
      </c>
      <c r="F38">
        <f t="shared" si="0"/>
        <v>5</v>
      </c>
    </row>
    <row r="39" spans="1:6" x14ac:dyDescent="0.3">
      <c r="A39" t="s">
        <v>311</v>
      </c>
      <c r="B39">
        <v>33</v>
      </c>
      <c r="C39">
        <v>19</v>
      </c>
      <c r="D39">
        <v>2</v>
      </c>
      <c r="E39">
        <v>0</v>
      </c>
      <c r="F39">
        <f t="shared" si="0"/>
        <v>12</v>
      </c>
    </row>
    <row r="40" spans="1:6" x14ac:dyDescent="0.3">
      <c r="A40" t="s">
        <v>312</v>
      </c>
      <c r="B40">
        <v>1</v>
      </c>
      <c r="C40">
        <v>1</v>
      </c>
      <c r="D40">
        <v>0</v>
      </c>
      <c r="E40">
        <v>0</v>
      </c>
      <c r="F40">
        <f t="shared" si="0"/>
        <v>0</v>
      </c>
    </row>
    <row r="41" spans="1:6" x14ac:dyDescent="0.3">
      <c r="A41" t="s">
        <v>313</v>
      </c>
      <c r="B41">
        <v>10.5</v>
      </c>
      <c r="C41">
        <v>9.8000000000000007</v>
      </c>
      <c r="D41">
        <v>17.3</v>
      </c>
      <c r="E41">
        <v>5.4</v>
      </c>
      <c r="F41">
        <f t="shared" si="0"/>
        <v>-22</v>
      </c>
    </row>
    <row r="42" spans="1:6" x14ac:dyDescent="0.3">
      <c r="A42" t="s">
        <v>297</v>
      </c>
      <c r="B42">
        <v>741</v>
      </c>
      <c r="C42">
        <v>604</v>
      </c>
      <c r="D42">
        <v>61</v>
      </c>
      <c r="E42">
        <v>20</v>
      </c>
      <c r="F42">
        <f t="shared" si="0"/>
        <v>56</v>
      </c>
    </row>
    <row r="44" spans="1:6" x14ac:dyDescent="0.3">
      <c r="A44" t="s">
        <v>314</v>
      </c>
    </row>
    <row r="46" spans="1:6" x14ac:dyDescent="0.3">
      <c r="A46" t="s">
        <v>315</v>
      </c>
      <c r="B46">
        <f>B47+B59</f>
        <v>5548</v>
      </c>
      <c r="C46">
        <f>C47+C59</f>
        <v>4496</v>
      </c>
      <c r="D46">
        <f>D47+D59</f>
        <v>458</v>
      </c>
      <c r="E46">
        <f>E47+E59</f>
        <v>83</v>
      </c>
      <c r="F46">
        <f t="shared" si="0"/>
        <v>511</v>
      </c>
    </row>
    <row r="47" spans="1:6" x14ac:dyDescent="0.3">
      <c r="A47" t="s">
        <v>300</v>
      </c>
      <c r="B47">
        <f>SUM(B48:B58)</f>
        <v>4807</v>
      </c>
      <c r="C47">
        <f>SUM(C48:C58)</f>
        <v>3892</v>
      </c>
      <c r="D47">
        <f>SUM(D48:D58)</f>
        <v>397</v>
      </c>
      <c r="E47">
        <f>SUM(E48:E58)</f>
        <v>63</v>
      </c>
      <c r="F47">
        <f t="shared" si="0"/>
        <v>455</v>
      </c>
    </row>
    <row r="48" spans="1:6" x14ac:dyDescent="0.3">
      <c r="A48" t="s">
        <v>316</v>
      </c>
      <c r="B48">
        <v>54</v>
      </c>
      <c r="C48">
        <v>49</v>
      </c>
      <c r="D48">
        <v>3</v>
      </c>
      <c r="E48">
        <v>0</v>
      </c>
      <c r="F48">
        <f t="shared" si="0"/>
        <v>2</v>
      </c>
    </row>
    <row r="49" spans="1:6" x14ac:dyDescent="0.3">
      <c r="A49" t="s">
        <v>317</v>
      </c>
      <c r="B49">
        <v>55</v>
      </c>
      <c r="C49">
        <v>50</v>
      </c>
      <c r="D49">
        <v>1</v>
      </c>
      <c r="E49">
        <v>0</v>
      </c>
      <c r="F49">
        <f t="shared" si="0"/>
        <v>4</v>
      </c>
    </row>
    <row r="50" spans="1:6" x14ac:dyDescent="0.3">
      <c r="A50" t="s">
        <v>318</v>
      </c>
      <c r="B50">
        <v>127</v>
      </c>
      <c r="C50">
        <v>108</v>
      </c>
      <c r="D50">
        <v>10</v>
      </c>
      <c r="E50">
        <v>1</v>
      </c>
      <c r="F50">
        <f t="shared" si="0"/>
        <v>8</v>
      </c>
    </row>
    <row r="51" spans="1:6" x14ac:dyDescent="0.3">
      <c r="A51" t="s">
        <v>319</v>
      </c>
      <c r="B51">
        <v>230</v>
      </c>
      <c r="C51">
        <v>157</v>
      </c>
      <c r="D51">
        <v>59</v>
      </c>
      <c r="E51">
        <v>0</v>
      </c>
      <c r="F51">
        <f t="shared" si="0"/>
        <v>14</v>
      </c>
    </row>
    <row r="52" spans="1:6" x14ac:dyDescent="0.3">
      <c r="A52" t="s">
        <v>320</v>
      </c>
      <c r="B52">
        <v>2171</v>
      </c>
      <c r="C52">
        <v>1642</v>
      </c>
      <c r="D52">
        <v>266</v>
      </c>
      <c r="E52">
        <v>23</v>
      </c>
      <c r="F52">
        <f t="shared" si="0"/>
        <v>240</v>
      </c>
    </row>
    <row r="53" spans="1:6" x14ac:dyDescent="0.3">
      <c r="A53" t="s">
        <v>321</v>
      </c>
      <c r="B53">
        <v>1293</v>
      </c>
      <c r="C53">
        <v>1100</v>
      </c>
      <c r="D53">
        <v>31</v>
      </c>
      <c r="E53">
        <v>31</v>
      </c>
      <c r="F53">
        <f t="shared" si="0"/>
        <v>131</v>
      </c>
    </row>
    <row r="54" spans="1:6" x14ac:dyDescent="0.3">
      <c r="A54" t="s">
        <v>322</v>
      </c>
      <c r="B54">
        <v>361</v>
      </c>
      <c r="C54">
        <v>318</v>
      </c>
      <c r="D54">
        <v>5</v>
      </c>
      <c r="E54">
        <v>2</v>
      </c>
      <c r="F54">
        <f t="shared" si="0"/>
        <v>36</v>
      </c>
    </row>
    <row r="55" spans="1:6" x14ac:dyDescent="0.3">
      <c r="A55" t="s">
        <v>323</v>
      </c>
      <c r="B55">
        <v>59</v>
      </c>
      <c r="C55">
        <v>58</v>
      </c>
      <c r="D55">
        <v>0</v>
      </c>
      <c r="E55">
        <v>0</v>
      </c>
      <c r="F55">
        <f t="shared" si="0"/>
        <v>1</v>
      </c>
    </row>
    <row r="56" spans="1:6" x14ac:dyDescent="0.3">
      <c r="A56" t="s">
        <v>324</v>
      </c>
      <c r="B56">
        <v>122</v>
      </c>
      <c r="C56">
        <v>107</v>
      </c>
      <c r="D56">
        <v>7</v>
      </c>
      <c r="E56">
        <v>1</v>
      </c>
      <c r="F56">
        <f t="shared" si="0"/>
        <v>7</v>
      </c>
    </row>
    <row r="57" spans="1:6" x14ac:dyDescent="0.3">
      <c r="A57" t="s">
        <v>325</v>
      </c>
      <c r="B57">
        <v>116</v>
      </c>
      <c r="C57">
        <v>113</v>
      </c>
      <c r="D57">
        <v>0</v>
      </c>
      <c r="E57">
        <v>1</v>
      </c>
      <c r="F57">
        <f t="shared" si="0"/>
        <v>2</v>
      </c>
    </row>
    <row r="58" spans="1:6" x14ac:dyDescent="0.3">
      <c r="A58" t="s">
        <v>326</v>
      </c>
      <c r="B58">
        <v>219</v>
      </c>
      <c r="C58">
        <v>190</v>
      </c>
      <c r="D58">
        <v>15</v>
      </c>
      <c r="E58">
        <v>4</v>
      </c>
      <c r="F58">
        <f t="shared" si="0"/>
        <v>10</v>
      </c>
    </row>
    <row r="59" spans="1:6" x14ac:dyDescent="0.3">
      <c r="A59" t="s">
        <v>297</v>
      </c>
      <c r="B59">
        <v>741</v>
      </c>
      <c r="C59">
        <v>604</v>
      </c>
      <c r="D59">
        <v>61</v>
      </c>
      <c r="E59">
        <v>20</v>
      </c>
      <c r="F59">
        <f t="shared" si="0"/>
        <v>56</v>
      </c>
    </row>
    <row r="60" spans="1:6" x14ac:dyDescent="0.3">
      <c r="A60" s="2" t="s">
        <v>571</v>
      </c>
      <c r="B60" s="2"/>
      <c r="C60" s="2"/>
      <c r="D60" s="2"/>
      <c r="E60" s="2"/>
      <c r="F60" s="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54475-79F9-4699-B3DD-5D6FBE2DBE8D}">
  <dimension ref="A1:H65"/>
  <sheetViews>
    <sheetView topLeftCell="A41" workbookViewId="0">
      <selection activeCell="A65" sqref="A65"/>
    </sheetView>
  </sheetViews>
  <sheetFormatPr defaultRowHeight="14.4" x14ac:dyDescent="0.3"/>
  <cols>
    <col min="1" max="1" width="37.77734375" customWidth="1"/>
  </cols>
  <sheetData>
    <row r="1" spans="1:8" x14ac:dyDescent="0.3">
      <c r="A1" t="s">
        <v>554</v>
      </c>
    </row>
    <row r="2" spans="1:8" x14ac:dyDescent="0.3">
      <c r="A2" s="3" t="s">
        <v>523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8" x14ac:dyDescent="0.3">
      <c r="A3" t="s">
        <v>327</v>
      </c>
      <c r="B3">
        <f>SUM(B4:B13)</f>
        <v>2885</v>
      </c>
      <c r="C3">
        <f>SUM(C4:C13)</f>
        <v>1912</v>
      </c>
      <c r="D3">
        <f>SUM(D4:D13)</f>
        <v>246</v>
      </c>
      <c r="E3">
        <f>SUM(E4:E13)</f>
        <v>131</v>
      </c>
      <c r="F3">
        <f>B3-C3-D3-E3</f>
        <v>596</v>
      </c>
    </row>
    <row r="4" spans="1:8" x14ac:dyDescent="0.3">
      <c r="A4" t="s">
        <v>328</v>
      </c>
      <c r="B4">
        <v>208</v>
      </c>
      <c r="C4">
        <v>83</v>
      </c>
      <c r="D4">
        <v>12</v>
      </c>
      <c r="E4">
        <v>27</v>
      </c>
      <c r="F4">
        <f t="shared" ref="F4:F63" si="0">B4-C4-D4-E4</f>
        <v>86</v>
      </c>
    </row>
    <row r="5" spans="1:8" x14ac:dyDescent="0.3">
      <c r="A5" t="s">
        <v>329</v>
      </c>
      <c r="B5">
        <v>235</v>
      </c>
      <c r="C5">
        <v>92</v>
      </c>
      <c r="D5">
        <v>15</v>
      </c>
      <c r="E5">
        <v>18</v>
      </c>
      <c r="F5">
        <f t="shared" si="0"/>
        <v>110</v>
      </c>
    </row>
    <row r="6" spans="1:8" x14ac:dyDescent="0.3">
      <c r="A6" t="s">
        <v>330</v>
      </c>
      <c r="B6">
        <v>419</v>
      </c>
      <c r="C6">
        <v>206</v>
      </c>
      <c r="D6">
        <v>54</v>
      </c>
      <c r="E6">
        <v>32</v>
      </c>
      <c r="F6">
        <f t="shared" si="0"/>
        <v>127</v>
      </c>
      <c r="H6">
        <f>F3/2</f>
        <v>298</v>
      </c>
    </row>
    <row r="7" spans="1:8" x14ac:dyDescent="0.3">
      <c r="A7" t="s">
        <v>331</v>
      </c>
      <c r="B7">
        <v>408</v>
      </c>
      <c r="C7">
        <v>234</v>
      </c>
      <c r="D7">
        <v>40</v>
      </c>
      <c r="E7">
        <v>21</v>
      </c>
      <c r="F7">
        <f t="shared" si="0"/>
        <v>113</v>
      </c>
      <c r="H7">
        <f>SUM(F4:F5)</f>
        <v>196</v>
      </c>
    </row>
    <row r="8" spans="1:8" x14ac:dyDescent="0.3">
      <c r="A8" t="s">
        <v>332</v>
      </c>
      <c r="B8">
        <v>312</v>
      </c>
      <c r="C8">
        <v>220</v>
      </c>
      <c r="D8">
        <v>26</v>
      </c>
      <c r="E8">
        <v>13</v>
      </c>
      <c r="F8">
        <f t="shared" si="0"/>
        <v>53</v>
      </c>
      <c r="H8">
        <f>H6-H7</f>
        <v>102</v>
      </c>
    </row>
    <row r="9" spans="1:8" x14ac:dyDescent="0.3">
      <c r="A9" t="s">
        <v>333</v>
      </c>
      <c r="B9">
        <v>443</v>
      </c>
      <c r="C9">
        <v>327</v>
      </c>
      <c r="D9">
        <v>35</v>
      </c>
      <c r="E9">
        <v>14</v>
      </c>
      <c r="F9">
        <f t="shared" si="0"/>
        <v>67</v>
      </c>
      <c r="H9">
        <f>H8/F6</f>
        <v>0.80314960629921262</v>
      </c>
    </row>
    <row r="10" spans="1:8" x14ac:dyDescent="0.3">
      <c r="A10" t="s">
        <v>334</v>
      </c>
      <c r="B10">
        <v>324</v>
      </c>
      <c r="C10">
        <v>268</v>
      </c>
      <c r="D10">
        <v>27</v>
      </c>
      <c r="E10">
        <v>4</v>
      </c>
      <c r="F10">
        <f t="shared" si="0"/>
        <v>25</v>
      </c>
      <c r="H10">
        <f>5000+(0.80315*5000)</f>
        <v>9015.75</v>
      </c>
    </row>
    <row r="11" spans="1:8" x14ac:dyDescent="0.3">
      <c r="A11" t="s">
        <v>335</v>
      </c>
      <c r="B11">
        <v>187</v>
      </c>
      <c r="C11">
        <v>159</v>
      </c>
      <c r="D11">
        <v>17</v>
      </c>
      <c r="E11">
        <v>1</v>
      </c>
      <c r="F11">
        <f t="shared" si="0"/>
        <v>10</v>
      </c>
    </row>
    <row r="12" spans="1:8" x14ac:dyDescent="0.3">
      <c r="A12" t="s">
        <v>336</v>
      </c>
      <c r="B12">
        <v>173</v>
      </c>
      <c r="C12">
        <v>159</v>
      </c>
      <c r="D12">
        <v>11</v>
      </c>
      <c r="E12">
        <v>0</v>
      </c>
      <c r="F12">
        <f t="shared" si="0"/>
        <v>3</v>
      </c>
    </row>
    <row r="13" spans="1:8" x14ac:dyDescent="0.3">
      <c r="A13" t="s">
        <v>337</v>
      </c>
      <c r="B13">
        <v>176</v>
      </c>
      <c r="C13">
        <v>164</v>
      </c>
      <c r="D13">
        <v>9</v>
      </c>
      <c r="E13">
        <v>1</v>
      </c>
      <c r="F13">
        <f t="shared" si="0"/>
        <v>2</v>
      </c>
    </row>
    <row r="14" spans="1:8" x14ac:dyDescent="0.3">
      <c r="A14" t="s">
        <v>338</v>
      </c>
      <c r="B14">
        <v>8882</v>
      </c>
      <c r="C14">
        <v>11618</v>
      </c>
      <c r="D14">
        <v>7350</v>
      </c>
      <c r="E14">
        <v>4102</v>
      </c>
      <c r="F14">
        <v>9016</v>
      </c>
    </row>
    <row r="15" spans="1:8" x14ac:dyDescent="0.3">
      <c r="A15" t="s">
        <v>339</v>
      </c>
      <c r="B15">
        <v>13395</v>
      </c>
      <c r="C15">
        <v>16564</v>
      </c>
      <c r="D15">
        <v>11189</v>
      </c>
      <c r="E15">
        <v>5305</v>
      </c>
      <c r="F15" s="7">
        <f>((B15*B3)-(C15*C3)-(D15*D3)-(E15*E3))/F3</f>
        <v>5917.3791946308729</v>
      </c>
    </row>
    <row r="16" spans="1:8" x14ac:dyDescent="0.3">
      <c r="F16">
        <f t="shared" si="0"/>
        <v>0</v>
      </c>
    </row>
    <row r="17" spans="1:8" x14ac:dyDescent="0.3">
      <c r="A17" t="s">
        <v>266</v>
      </c>
      <c r="B17">
        <f>SUM(B18:B27)</f>
        <v>2445</v>
      </c>
      <c r="C17">
        <f>SUM(C18:C27)</f>
        <v>1600</v>
      </c>
      <c r="D17">
        <f>SUM(D18:D27)</f>
        <v>214</v>
      </c>
      <c r="E17">
        <f>SUM(E18:E27)</f>
        <v>119</v>
      </c>
      <c r="F17">
        <f t="shared" si="0"/>
        <v>512</v>
      </c>
    </row>
    <row r="18" spans="1:8" x14ac:dyDescent="0.3">
      <c r="A18" t="s">
        <v>328</v>
      </c>
      <c r="B18">
        <v>123</v>
      </c>
      <c r="C18">
        <v>37</v>
      </c>
      <c r="D18">
        <v>6</v>
      </c>
      <c r="E18">
        <v>23</v>
      </c>
      <c r="F18">
        <f t="shared" si="0"/>
        <v>57</v>
      </c>
    </row>
    <row r="19" spans="1:8" x14ac:dyDescent="0.3">
      <c r="A19" t="s">
        <v>329</v>
      </c>
      <c r="B19">
        <v>177</v>
      </c>
      <c r="C19">
        <v>64</v>
      </c>
      <c r="D19">
        <v>9</v>
      </c>
      <c r="E19">
        <v>15</v>
      </c>
      <c r="F19">
        <f t="shared" si="0"/>
        <v>89</v>
      </c>
    </row>
    <row r="20" spans="1:8" x14ac:dyDescent="0.3">
      <c r="A20" t="s">
        <v>330</v>
      </c>
      <c r="B20">
        <v>345</v>
      </c>
      <c r="C20">
        <v>151</v>
      </c>
      <c r="D20">
        <v>44</v>
      </c>
      <c r="E20">
        <v>31</v>
      </c>
      <c r="F20">
        <f t="shared" si="0"/>
        <v>119</v>
      </c>
      <c r="H20">
        <f>F17/2</f>
        <v>256</v>
      </c>
    </row>
    <row r="21" spans="1:8" x14ac:dyDescent="0.3">
      <c r="A21" t="s">
        <v>331</v>
      </c>
      <c r="B21">
        <v>370</v>
      </c>
      <c r="C21">
        <v>218</v>
      </c>
      <c r="D21">
        <v>40</v>
      </c>
      <c r="E21">
        <v>19</v>
      </c>
      <c r="F21">
        <f t="shared" si="0"/>
        <v>93</v>
      </c>
      <c r="H21">
        <f>SUM(F18:F19)</f>
        <v>146</v>
      </c>
    </row>
    <row r="22" spans="1:8" x14ac:dyDescent="0.3">
      <c r="A22" t="s">
        <v>332</v>
      </c>
      <c r="B22">
        <v>276</v>
      </c>
      <c r="C22">
        <v>185</v>
      </c>
      <c r="D22">
        <v>26</v>
      </c>
      <c r="E22">
        <v>11</v>
      </c>
      <c r="F22">
        <f t="shared" si="0"/>
        <v>54</v>
      </c>
      <c r="H22">
        <f>H20-H21</f>
        <v>110</v>
      </c>
    </row>
    <row r="23" spans="1:8" x14ac:dyDescent="0.3">
      <c r="A23" t="s">
        <v>333</v>
      </c>
      <c r="B23">
        <v>401</v>
      </c>
      <c r="C23">
        <v>292</v>
      </c>
      <c r="D23">
        <v>34</v>
      </c>
      <c r="E23">
        <v>15</v>
      </c>
      <c r="F23">
        <f t="shared" si="0"/>
        <v>60</v>
      </c>
      <c r="H23">
        <f>H22/F20</f>
        <v>0.92436974789915971</v>
      </c>
    </row>
    <row r="24" spans="1:8" x14ac:dyDescent="0.3">
      <c r="A24" t="s">
        <v>334</v>
      </c>
      <c r="B24">
        <v>298</v>
      </c>
      <c r="C24">
        <v>245</v>
      </c>
      <c r="D24">
        <v>24</v>
      </c>
      <c r="E24">
        <v>3</v>
      </c>
      <c r="F24">
        <f t="shared" si="0"/>
        <v>26</v>
      </c>
      <c r="H24">
        <f>5000+(0.92437*5000)</f>
        <v>9621.85</v>
      </c>
    </row>
    <row r="25" spans="1:8" x14ac:dyDescent="0.3">
      <c r="A25" t="s">
        <v>335</v>
      </c>
      <c r="B25">
        <v>168</v>
      </c>
      <c r="C25">
        <v>144</v>
      </c>
      <c r="D25">
        <v>14</v>
      </c>
      <c r="E25">
        <v>1</v>
      </c>
      <c r="F25">
        <f t="shared" si="0"/>
        <v>9</v>
      </c>
    </row>
    <row r="26" spans="1:8" x14ac:dyDescent="0.3">
      <c r="A26" t="s">
        <v>336</v>
      </c>
      <c r="B26">
        <v>148</v>
      </c>
      <c r="C26">
        <v>136</v>
      </c>
      <c r="D26">
        <v>8</v>
      </c>
      <c r="E26">
        <v>1</v>
      </c>
      <c r="F26">
        <f t="shared" si="0"/>
        <v>3</v>
      </c>
    </row>
    <row r="27" spans="1:8" x14ac:dyDescent="0.3">
      <c r="A27" t="s">
        <v>337</v>
      </c>
      <c r="B27">
        <v>139</v>
      </c>
      <c r="C27">
        <v>128</v>
      </c>
      <c r="D27">
        <v>9</v>
      </c>
      <c r="E27">
        <v>0</v>
      </c>
      <c r="F27">
        <f t="shared" si="0"/>
        <v>2</v>
      </c>
    </row>
    <row r="28" spans="1:8" x14ac:dyDescent="0.3">
      <c r="A28" t="s">
        <v>338</v>
      </c>
      <c r="B28">
        <v>9380</v>
      </c>
      <c r="C28">
        <v>12224</v>
      </c>
      <c r="D28">
        <v>8269</v>
      </c>
      <c r="E28">
        <v>4234</v>
      </c>
      <c r="F28">
        <v>9622</v>
      </c>
    </row>
    <row r="29" spans="1:8" x14ac:dyDescent="0.3">
      <c r="A29" t="s">
        <v>339</v>
      </c>
      <c r="B29">
        <v>13351</v>
      </c>
      <c r="C29">
        <v>16453</v>
      </c>
      <c r="D29">
        <v>11620</v>
      </c>
      <c r="E29">
        <v>5287</v>
      </c>
      <c r="F29" s="7">
        <f>((B29*B17)-(C29*C17)-(D29*D17)-(E29*E17))/F17</f>
        <v>6255.00390625</v>
      </c>
    </row>
    <row r="30" spans="1:8" x14ac:dyDescent="0.3">
      <c r="F30">
        <f t="shared" si="0"/>
        <v>0</v>
      </c>
    </row>
    <row r="31" spans="1:8" x14ac:dyDescent="0.3">
      <c r="A31" t="s">
        <v>340</v>
      </c>
      <c r="B31">
        <v>4201</v>
      </c>
      <c r="C31">
        <v>3038</v>
      </c>
      <c r="D31">
        <v>359</v>
      </c>
      <c r="E31">
        <v>138</v>
      </c>
      <c r="F31">
        <f t="shared" si="0"/>
        <v>666</v>
      </c>
    </row>
    <row r="32" spans="1:8" x14ac:dyDescent="0.3">
      <c r="A32" t="s">
        <v>341</v>
      </c>
      <c r="B32">
        <v>4136</v>
      </c>
      <c r="C32">
        <v>4500</v>
      </c>
      <c r="D32">
        <v>4247</v>
      </c>
      <c r="E32">
        <v>3163</v>
      </c>
      <c r="F32" s="1" t="s">
        <v>567</v>
      </c>
    </row>
    <row r="33" spans="1:6" x14ac:dyDescent="0.3">
      <c r="A33" t="s">
        <v>342</v>
      </c>
      <c r="B33">
        <v>60.7</v>
      </c>
      <c r="C33">
        <v>64.7</v>
      </c>
      <c r="D33">
        <v>64.3</v>
      </c>
      <c r="E33">
        <v>47.8</v>
      </c>
      <c r="F33" s="1" t="s">
        <v>567</v>
      </c>
    </row>
    <row r="34" spans="1:6" x14ac:dyDescent="0.3">
      <c r="A34" t="s">
        <v>343</v>
      </c>
      <c r="B34">
        <v>5347</v>
      </c>
      <c r="C34">
        <v>5714</v>
      </c>
      <c r="D34">
        <v>5146</v>
      </c>
      <c r="E34">
        <v>4063</v>
      </c>
      <c r="F34" s="1" t="s">
        <v>567</v>
      </c>
    </row>
    <row r="36" spans="1:6" x14ac:dyDescent="0.3">
      <c r="A36" t="s">
        <v>344</v>
      </c>
      <c r="B36">
        <v>2538</v>
      </c>
      <c r="C36">
        <v>1968</v>
      </c>
      <c r="D36">
        <v>162</v>
      </c>
      <c r="E36">
        <v>48</v>
      </c>
      <c r="F36">
        <f t="shared" si="0"/>
        <v>360</v>
      </c>
    </row>
    <row r="37" spans="1:6" x14ac:dyDescent="0.3">
      <c r="A37" t="s">
        <v>341</v>
      </c>
      <c r="B37">
        <v>3489</v>
      </c>
      <c r="C37">
        <v>3803</v>
      </c>
      <c r="D37">
        <v>4341</v>
      </c>
      <c r="E37">
        <v>2385</v>
      </c>
      <c r="F37" s="1" t="s">
        <v>567</v>
      </c>
    </row>
    <row r="38" spans="1:6" x14ac:dyDescent="0.3">
      <c r="A38" t="s">
        <v>342</v>
      </c>
      <c r="B38">
        <v>54.9</v>
      </c>
      <c r="C38">
        <v>58.6</v>
      </c>
      <c r="D38">
        <v>63.8</v>
      </c>
      <c r="E38">
        <v>27.1</v>
      </c>
      <c r="F38" s="1" t="s">
        <v>567</v>
      </c>
    </row>
    <row r="39" spans="1:6" x14ac:dyDescent="0.3">
      <c r="A39" t="s">
        <v>343</v>
      </c>
      <c r="B39">
        <v>5270</v>
      </c>
      <c r="C39">
        <v>5394</v>
      </c>
      <c r="D39">
        <v>5345</v>
      </c>
      <c r="E39">
        <v>4688</v>
      </c>
      <c r="F39" s="1" t="s">
        <v>567</v>
      </c>
    </row>
    <row r="41" spans="1:6" x14ac:dyDescent="0.3">
      <c r="A41" t="s">
        <v>345</v>
      </c>
      <c r="B41">
        <v>2656</v>
      </c>
      <c r="C41">
        <v>3160</v>
      </c>
      <c r="D41">
        <v>2321</v>
      </c>
      <c r="E41">
        <v>1156</v>
      </c>
      <c r="F41" s="1" t="s">
        <v>567</v>
      </c>
    </row>
    <row r="42" spans="1:6" x14ac:dyDescent="0.3">
      <c r="A42" t="s">
        <v>346</v>
      </c>
      <c r="B42">
        <v>2676</v>
      </c>
      <c r="C42">
        <v>3225</v>
      </c>
      <c r="D42">
        <v>2321</v>
      </c>
      <c r="E42">
        <v>1156</v>
      </c>
      <c r="F42" s="1" t="s">
        <v>567</v>
      </c>
    </row>
    <row r="44" spans="1:6" x14ac:dyDescent="0.3">
      <c r="A44" t="s">
        <v>347</v>
      </c>
    </row>
    <row r="46" spans="1:6" x14ac:dyDescent="0.3">
      <c r="A46" t="s">
        <v>348</v>
      </c>
      <c r="B46">
        <v>2885</v>
      </c>
      <c r="C46">
        <v>1912</v>
      </c>
      <c r="D46">
        <v>256</v>
      </c>
      <c r="E46">
        <v>131</v>
      </c>
      <c r="F46">
        <f t="shared" si="0"/>
        <v>586</v>
      </c>
    </row>
    <row r="47" spans="1:6" x14ac:dyDescent="0.3">
      <c r="A47" t="s">
        <v>349</v>
      </c>
      <c r="B47">
        <v>2601</v>
      </c>
      <c r="C47">
        <v>1799</v>
      </c>
      <c r="D47">
        <v>236</v>
      </c>
      <c r="E47">
        <v>84</v>
      </c>
      <c r="F47">
        <f t="shared" si="0"/>
        <v>482</v>
      </c>
    </row>
    <row r="48" spans="1:6" x14ac:dyDescent="0.3">
      <c r="A48" t="s">
        <v>350</v>
      </c>
      <c r="B48">
        <v>13562</v>
      </c>
      <c r="C48">
        <v>16244</v>
      </c>
      <c r="D48">
        <v>11451</v>
      </c>
      <c r="E48">
        <v>5769</v>
      </c>
      <c r="F48" s="7">
        <f>((B48*B47)-(C48*C47)-(D48*D47)-(E48*E47))/F47</f>
        <v>5943.514522821577</v>
      </c>
    </row>
    <row r="49" spans="1:6" x14ac:dyDescent="0.3">
      <c r="A49" t="s">
        <v>351</v>
      </c>
      <c r="B49">
        <v>2548</v>
      </c>
      <c r="C49">
        <v>1782</v>
      </c>
      <c r="D49">
        <v>233</v>
      </c>
      <c r="E49">
        <v>84</v>
      </c>
      <c r="F49">
        <f t="shared" si="0"/>
        <v>449</v>
      </c>
    </row>
    <row r="50" spans="1:6" x14ac:dyDescent="0.3">
      <c r="A50" t="s">
        <v>352</v>
      </c>
      <c r="B50">
        <v>12230</v>
      </c>
      <c r="C50">
        <v>14339</v>
      </c>
      <c r="D50">
        <v>11027</v>
      </c>
      <c r="E50">
        <v>5797</v>
      </c>
      <c r="F50" s="7">
        <f>((B50*B49)-(C50*C49)-(D50*D49)-(E50*E49))/F49</f>
        <v>5687.5345211581289</v>
      </c>
    </row>
    <row r="51" spans="1:6" x14ac:dyDescent="0.3">
      <c r="A51" t="s">
        <v>353</v>
      </c>
      <c r="B51">
        <v>313</v>
      </c>
      <c r="C51">
        <v>206</v>
      </c>
      <c r="D51">
        <v>17</v>
      </c>
      <c r="E51">
        <v>2</v>
      </c>
      <c r="F51">
        <f t="shared" si="0"/>
        <v>88</v>
      </c>
    </row>
    <row r="52" spans="1:6" x14ac:dyDescent="0.3">
      <c r="A52" t="s">
        <v>354</v>
      </c>
      <c r="B52">
        <v>13142</v>
      </c>
      <c r="C52">
        <v>17819</v>
      </c>
      <c r="D52">
        <v>7830</v>
      </c>
      <c r="E52">
        <v>1150</v>
      </c>
      <c r="F52" s="7">
        <f>((B52*B51)-(C52*C51)-(D52*D51)-(E52*E51))/F51</f>
        <v>3492.2954545454545</v>
      </c>
    </row>
    <row r="53" spans="1:6" x14ac:dyDescent="0.3">
      <c r="A53" t="s">
        <v>355</v>
      </c>
      <c r="B53">
        <v>157</v>
      </c>
      <c r="C53">
        <v>126</v>
      </c>
      <c r="D53">
        <v>4</v>
      </c>
      <c r="E53">
        <v>2</v>
      </c>
      <c r="F53">
        <f t="shared" si="0"/>
        <v>25</v>
      </c>
    </row>
    <row r="54" spans="1:6" x14ac:dyDescent="0.3">
      <c r="A54" t="s">
        <v>356</v>
      </c>
      <c r="B54">
        <v>4538</v>
      </c>
      <c r="C54">
        <v>5179</v>
      </c>
      <c r="D54">
        <v>928</v>
      </c>
      <c r="E54">
        <v>2900</v>
      </c>
      <c r="F54" s="7">
        <f>((B54*B53)-(C54*C53)-(D54*D53)-(E54*E53))/F53</f>
        <v>2016</v>
      </c>
    </row>
    <row r="55" spans="1:6" x14ac:dyDescent="0.3">
      <c r="A55" t="s">
        <v>357</v>
      </c>
      <c r="B55">
        <v>526</v>
      </c>
      <c r="C55">
        <v>606</v>
      </c>
      <c r="D55">
        <v>35</v>
      </c>
      <c r="E55">
        <v>46</v>
      </c>
      <c r="F55">
        <f t="shared" si="0"/>
        <v>-161</v>
      </c>
    </row>
    <row r="56" spans="1:6" x14ac:dyDescent="0.3">
      <c r="A56" t="s">
        <v>356</v>
      </c>
      <c r="B56">
        <v>2716</v>
      </c>
      <c r="C56">
        <v>2781</v>
      </c>
      <c r="D56">
        <v>2666</v>
      </c>
      <c r="E56">
        <v>3152</v>
      </c>
      <c r="F56" s="7">
        <f>((B56*B55)-(C56*C55)-(D56*D55)-(E56*E55))/F55</f>
        <v>3074.3602484472049</v>
      </c>
    </row>
    <row r="57" spans="1:6" x14ac:dyDescent="0.3">
      <c r="A57" t="s">
        <v>358</v>
      </c>
      <c r="B57">
        <v>38</v>
      </c>
      <c r="C57">
        <v>26</v>
      </c>
      <c r="D57">
        <v>4</v>
      </c>
      <c r="E57">
        <v>2</v>
      </c>
      <c r="F57">
        <f t="shared" si="0"/>
        <v>6</v>
      </c>
    </row>
    <row r="58" spans="1:6" x14ac:dyDescent="0.3">
      <c r="A58" t="s">
        <v>356</v>
      </c>
      <c r="B58">
        <v>2032</v>
      </c>
      <c r="C58">
        <v>2196</v>
      </c>
      <c r="D58">
        <v>2252</v>
      </c>
      <c r="E58">
        <v>1326</v>
      </c>
      <c r="F58" s="7">
        <f>((B58*B57)-(C58*C57)-(D58*D57)-(E58*E57))/F57</f>
        <v>1410</v>
      </c>
    </row>
    <row r="59" spans="1:6" x14ac:dyDescent="0.3">
      <c r="A59" t="s">
        <v>359</v>
      </c>
      <c r="B59">
        <v>198</v>
      </c>
      <c r="C59">
        <v>146</v>
      </c>
      <c r="D59">
        <v>11</v>
      </c>
      <c r="E59">
        <v>15</v>
      </c>
      <c r="F59">
        <f t="shared" si="0"/>
        <v>26</v>
      </c>
    </row>
    <row r="60" spans="1:6" x14ac:dyDescent="0.3">
      <c r="A60" t="s">
        <v>356</v>
      </c>
      <c r="B60">
        <v>3077</v>
      </c>
      <c r="C60">
        <v>3284</v>
      </c>
      <c r="D60">
        <v>3042</v>
      </c>
      <c r="E60">
        <v>3094</v>
      </c>
      <c r="F60" s="7">
        <f>((B60*B59)-(C60*C59)-(D60*D59)-(E60*E59))/F59</f>
        <v>1919.6153846153845</v>
      </c>
    </row>
    <row r="61" spans="1:6" x14ac:dyDescent="0.3">
      <c r="A61" t="s">
        <v>360</v>
      </c>
      <c r="B61">
        <v>181</v>
      </c>
      <c r="C61">
        <v>122</v>
      </c>
      <c r="D61">
        <v>2</v>
      </c>
      <c r="E61">
        <v>2</v>
      </c>
      <c r="F61">
        <f t="shared" si="0"/>
        <v>55</v>
      </c>
    </row>
    <row r="62" spans="1:6" x14ac:dyDescent="0.3">
      <c r="A62" t="s">
        <v>356</v>
      </c>
      <c r="B62">
        <v>1699</v>
      </c>
      <c r="C62">
        <v>1732</v>
      </c>
      <c r="D62">
        <v>2575</v>
      </c>
      <c r="E62">
        <v>1398</v>
      </c>
      <c r="F62" s="7">
        <f>((B62*B61)-(C62*C61)-(D62*D61)-(E62*E61))/F61</f>
        <v>1604.8909090909092</v>
      </c>
    </row>
    <row r="63" spans="1:6" x14ac:dyDescent="0.3">
      <c r="A63" t="s">
        <v>361</v>
      </c>
      <c r="B63">
        <v>71</v>
      </c>
      <c r="C63">
        <v>55</v>
      </c>
      <c r="D63">
        <v>6</v>
      </c>
      <c r="E63">
        <v>2</v>
      </c>
      <c r="F63">
        <f t="shared" si="0"/>
        <v>8</v>
      </c>
    </row>
    <row r="64" spans="1:6" x14ac:dyDescent="0.3">
      <c r="A64" t="s">
        <v>356</v>
      </c>
      <c r="B64">
        <v>3483</v>
      </c>
      <c r="C64">
        <v>3764</v>
      </c>
      <c r="D64">
        <v>2897</v>
      </c>
      <c r="E64">
        <v>3850</v>
      </c>
      <c r="F64" s="7">
        <f>((B64*B63)-(C64*C63)-(D64*D63)-(E64*E63))/F63</f>
        <v>1898.875</v>
      </c>
    </row>
    <row r="65" spans="1:6" x14ac:dyDescent="0.3">
      <c r="A65" s="2" t="s">
        <v>571</v>
      </c>
      <c r="B65" s="2"/>
      <c r="C65" s="2"/>
      <c r="D65" s="2"/>
      <c r="E65" s="2"/>
      <c r="F65" s="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777E7-C3E3-45D7-8621-BB66CBE35197}">
  <dimension ref="A1:F29"/>
  <sheetViews>
    <sheetView topLeftCell="A6" workbookViewId="0">
      <selection activeCell="A29" sqref="A29"/>
    </sheetView>
  </sheetViews>
  <sheetFormatPr defaultRowHeight="14.4" x14ac:dyDescent="0.3"/>
  <cols>
    <col min="1" max="1" width="46.109375" customWidth="1"/>
  </cols>
  <sheetData>
    <row r="1" spans="1:6" x14ac:dyDescent="0.3">
      <c r="A1" t="s">
        <v>555</v>
      </c>
    </row>
    <row r="2" spans="1:6" x14ac:dyDescent="0.3">
      <c r="A2" s="3" t="s">
        <v>524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486</v>
      </c>
    </row>
    <row r="4" spans="1:6" x14ac:dyDescent="0.3">
      <c r="A4" t="s">
        <v>487</v>
      </c>
    </row>
    <row r="6" spans="1:6" x14ac:dyDescent="0.3">
      <c r="A6" t="s">
        <v>488</v>
      </c>
      <c r="B6">
        <v>9380</v>
      </c>
      <c r="C6">
        <v>12224</v>
      </c>
      <c r="D6">
        <v>8269</v>
      </c>
      <c r="E6">
        <v>4234</v>
      </c>
      <c r="F6" s="1" t="s">
        <v>567</v>
      </c>
    </row>
    <row r="7" spans="1:6" x14ac:dyDescent="0.3">
      <c r="A7" t="s">
        <v>489</v>
      </c>
      <c r="B7">
        <v>10545</v>
      </c>
      <c r="C7">
        <v>13145</v>
      </c>
      <c r="D7">
        <v>8417</v>
      </c>
      <c r="E7">
        <v>4013</v>
      </c>
      <c r="F7" s="1" t="s">
        <v>567</v>
      </c>
    </row>
    <row r="8" spans="1:6" x14ac:dyDescent="0.3">
      <c r="A8" t="s">
        <v>490</v>
      </c>
      <c r="B8">
        <v>10154</v>
      </c>
      <c r="C8">
        <v>12649</v>
      </c>
      <c r="D8">
        <v>7232</v>
      </c>
      <c r="E8">
        <v>3393</v>
      </c>
      <c r="F8" s="1" t="s">
        <v>567</v>
      </c>
    </row>
    <row r="9" spans="1:6" x14ac:dyDescent="0.3">
      <c r="A9" t="s">
        <v>491</v>
      </c>
      <c r="B9">
        <v>10394</v>
      </c>
      <c r="C9">
        <v>13385</v>
      </c>
      <c r="D9">
        <v>9474</v>
      </c>
      <c r="E9">
        <v>4674</v>
      </c>
      <c r="F9" s="1" t="s">
        <v>567</v>
      </c>
    </row>
    <row r="10" spans="1:6" x14ac:dyDescent="0.3">
      <c r="A10" t="s">
        <v>489</v>
      </c>
      <c r="B10">
        <v>11298</v>
      </c>
      <c r="C10">
        <v>13956</v>
      </c>
      <c r="D10">
        <v>9286</v>
      </c>
      <c r="E10">
        <v>4297</v>
      </c>
      <c r="F10" s="1" t="s">
        <v>567</v>
      </c>
    </row>
    <row r="11" spans="1:6" x14ac:dyDescent="0.3">
      <c r="A11" t="s">
        <v>490</v>
      </c>
      <c r="B11">
        <v>10742</v>
      </c>
      <c r="C11">
        <v>13243</v>
      </c>
      <c r="D11">
        <v>7404</v>
      </c>
      <c r="E11">
        <v>3542</v>
      </c>
      <c r="F11" s="1" t="s">
        <v>567</v>
      </c>
    </row>
    <row r="12" spans="1:6" x14ac:dyDescent="0.3">
      <c r="A12" t="s">
        <v>492</v>
      </c>
      <c r="B12">
        <v>6587</v>
      </c>
      <c r="C12">
        <v>9243</v>
      </c>
      <c r="D12">
        <v>4793</v>
      </c>
      <c r="E12">
        <v>2813</v>
      </c>
      <c r="F12" s="1" t="s">
        <v>567</v>
      </c>
    </row>
    <row r="13" spans="1:6" x14ac:dyDescent="0.3">
      <c r="A13" t="s">
        <v>489</v>
      </c>
      <c r="B13">
        <v>6595</v>
      </c>
      <c r="C13">
        <v>8897</v>
      </c>
      <c r="D13">
        <v>4464</v>
      </c>
      <c r="E13">
        <v>2250</v>
      </c>
      <c r="F13" s="1" t="s">
        <v>567</v>
      </c>
    </row>
    <row r="14" spans="1:6" x14ac:dyDescent="0.3">
      <c r="A14" t="s">
        <v>490</v>
      </c>
      <c r="B14">
        <v>6591</v>
      </c>
      <c r="C14">
        <v>8250</v>
      </c>
      <c r="D14">
        <v>1375</v>
      </c>
      <c r="E14">
        <v>1375</v>
      </c>
      <c r="F14" s="1" t="s">
        <v>567</v>
      </c>
    </row>
    <row r="15" spans="1:6" x14ac:dyDescent="0.3">
      <c r="F15" s="1"/>
    </row>
    <row r="16" spans="1:6" x14ac:dyDescent="0.3">
      <c r="A16" t="s">
        <v>568</v>
      </c>
      <c r="F16" s="1"/>
    </row>
    <row r="17" spans="1:6" x14ac:dyDescent="0.3">
      <c r="F17" s="1"/>
    </row>
    <row r="18" spans="1:6" x14ac:dyDescent="0.3">
      <c r="A18" t="s">
        <v>493</v>
      </c>
      <c r="B18">
        <v>1523</v>
      </c>
      <c r="C18">
        <v>2578</v>
      </c>
      <c r="D18">
        <v>2917</v>
      </c>
      <c r="E18">
        <v>938</v>
      </c>
      <c r="F18" s="1" t="s">
        <v>567</v>
      </c>
    </row>
    <row r="19" spans="1:6" x14ac:dyDescent="0.3">
      <c r="A19" t="s">
        <v>494</v>
      </c>
      <c r="B19">
        <v>5686</v>
      </c>
      <c r="C19">
        <v>6826</v>
      </c>
      <c r="D19">
        <v>4962</v>
      </c>
      <c r="E19">
        <v>4231</v>
      </c>
      <c r="F19" s="1" t="s">
        <v>567</v>
      </c>
    </row>
    <row r="20" spans="1:6" x14ac:dyDescent="0.3">
      <c r="A20" t="s">
        <v>495</v>
      </c>
      <c r="B20">
        <v>12313</v>
      </c>
      <c r="C20">
        <v>14505</v>
      </c>
      <c r="D20">
        <v>11042</v>
      </c>
      <c r="E20">
        <v>10357</v>
      </c>
      <c r="F20" s="1" t="s">
        <v>567</v>
      </c>
    </row>
    <row r="21" spans="1:6" x14ac:dyDescent="0.3">
      <c r="A21" t="s">
        <v>496</v>
      </c>
      <c r="B21">
        <v>15092</v>
      </c>
      <c r="C21">
        <v>16617</v>
      </c>
      <c r="D21">
        <v>15500</v>
      </c>
      <c r="E21">
        <v>7500</v>
      </c>
      <c r="F21" s="1" t="s">
        <v>567</v>
      </c>
    </row>
    <row r="22" spans="1:6" x14ac:dyDescent="0.3">
      <c r="F22" s="1"/>
    </row>
    <row r="23" spans="1:6" x14ac:dyDescent="0.3">
      <c r="A23" t="s">
        <v>497</v>
      </c>
      <c r="F23" s="1"/>
    </row>
    <row r="24" spans="1:6" x14ac:dyDescent="0.3">
      <c r="F24" s="1"/>
    </row>
    <row r="25" spans="1:6" x14ac:dyDescent="0.3">
      <c r="A25" t="s">
        <v>498</v>
      </c>
      <c r="B25">
        <v>6750</v>
      </c>
      <c r="C25">
        <v>9355</v>
      </c>
      <c r="D25">
        <v>6550</v>
      </c>
      <c r="E25">
        <v>4167</v>
      </c>
      <c r="F25" s="1" t="s">
        <v>567</v>
      </c>
    </row>
    <row r="26" spans="1:6" x14ac:dyDescent="0.3">
      <c r="A26" t="s">
        <v>499</v>
      </c>
      <c r="B26">
        <v>9028</v>
      </c>
      <c r="C26">
        <v>10559</v>
      </c>
      <c r="D26">
        <v>7500</v>
      </c>
      <c r="E26">
        <v>3750</v>
      </c>
      <c r="F26" s="1" t="s">
        <v>567</v>
      </c>
    </row>
    <row r="27" spans="1:6" x14ac:dyDescent="0.3">
      <c r="A27" t="s">
        <v>500</v>
      </c>
      <c r="B27">
        <v>17750</v>
      </c>
      <c r="C27">
        <v>20000</v>
      </c>
      <c r="D27">
        <v>16875</v>
      </c>
      <c r="E27">
        <v>6875</v>
      </c>
      <c r="F27" s="1" t="s">
        <v>567</v>
      </c>
    </row>
    <row r="28" spans="1:6" x14ac:dyDescent="0.3">
      <c r="A28" t="s">
        <v>501</v>
      </c>
      <c r="B28">
        <v>36429</v>
      </c>
      <c r="C28">
        <v>36667</v>
      </c>
      <c r="D28">
        <v>40000</v>
      </c>
      <c r="E28">
        <v>8750</v>
      </c>
      <c r="F28" s="1" t="s">
        <v>567</v>
      </c>
    </row>
    <row r="29" spans="1:6" x14ac:dyDescent="0.3">
      <c r="A29" s="2" t="s">
        <v>571</v>
      </c>
      <c r="B29" s="2"/>
      <c r="C29" s="2"/>
      <c r="D29" s="2"/>
      <c r="E29" s="2"/>
      <c r="F29" s="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C432-3921-4B07-B4EC-91FC50A955EC}">
  <dimension ref="A1:F62"/>
  <sheetViews>
    <sheetView tabSelected="1" topLeftCell="A51" workbookViewId="0">
      <selection activeCell="C61" sqref="C61"/>
    </sheetView>
  </sheetViews>
  <sheetFormatPr defaultRowHeight="14.4" x14ac:dyDescent="0.3"/>
  <cols>
    <col min="1" max="1" width="47" customWidth="1"/>
  </cols>
  <sheetData>
    <row r="1" spans="1:6" x14ac:dyDescent="0.3">
      <c r="A1" t="s">
        <v>556</v>
      </c>
    </row>
    <row r="2" spans="1:6" x14ac:dyDescent="0.3">
      <c r="A2" s="3" t="s">
        <v>525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362</v>
      </c>
      <c r="B3">
        <v>2445</v>
      </c>
      <c r="C3">
        <v>1600</v>
      </c>
      <c r="D3">
        <v>214</v>
      </c>
      <c r="E3">
        <v>119</v>
      </c>
      <c r="F3">
        <f>B3-C3-D3-E3</f>
        <v>512</v>
      </c>
    </row>
    <row r="4" spans="1:6" x14ac:dyDescent="0.3">
      <c r="A4" t="s">
        <v>363</v>
      </c>
      <c r="B4">
        <v>2062</v>
      </c>
      <c r="C4">
        <v>1360</v>
      </c>
      <c r="D4">
        <v>179</v>
      </c>
      <c r="E4">
        <v>84</v>
      </c>
      <c r="F4">
        <f t="shared" ref="F4:F61" si="0">B4-C4-D4-E4</f>
        <v>439</v>
      </c>
    </row>
    <row r="5" spans="1:6" x14ac:dyDescent="0.3">
      <c r="A5" t="s">
        <v>364</v>
      </c>
      <c r="B5">
        <v>1804</v>
      </c>
      <c r="C5">
        <v>1187</v>
      </c>
      <c r="D5">
        <v>151</v>
      </c>
      <c r="E5">
        <v>75</v>
      </c>
      <c r="F5">
        <f t="shared" si="0"/>
        <v>391</v>
      </c>
    </row>
    <row r="7" spans="1:6" x14ac:dyDescent="0.3">
      <c r="A7" t="s">
        <v>365</v>
      </c>
      <c r="B7">
        <v>1847</v>
      </c>
      <c r="C7">
        <v>1216</v>
      </c>
      <c r="D7">
        <v>172</v>
      </c>
      <c r="E7">
        <v>78</v>
      </c>
      <c r="F7">
        <f t="shared" si="0"/>
        <v>381</v>
      </c>
    </row>
    <row r="8" spans="1:6" x14ac:dyDescent="0.3">
      <c r="A8" t="s">
        <v>363</v>
      </c>
      <c r="B8">
        <v>1584</v>
      </c>
      <c r="C8">
        <v>1046</v>
      </c>
      <c r="D8">
        <v>145</v>
      </c>
      <c r="E8">
        <v>58</v>
      </c>
      <c r="F8">
        <f t="shared" si="0"/>
        <v>335</v>
      </c>
    </row>
    <row r="9" spans="1:6" x14ac:dyDescent="0.3">
      <c r="A9" t="s">
        <v>364</v>
      </c>
      <c r="B9">
        <v>1386</v>
      </c>
      <c r="C9">
        <v>917</v>
      </c>
      <c r="D9">
        <v>121</v>
      </c>
      <c r="E9">
        <v>52</v>
      </c>
      <c r="F9">
        <f t="shared" si="0"/>
        <v>296</v>
      </c>
    </row>
    <row r="11" spans="1:6" x14ac:dyDescent="0.3">
      <c r="A11" t="s">
        <v>366</v>
      </c>
      <c r="B11">
        <v>442</v>
      </c>
      <c r="C11">
        <v>285</v>
      </c>
      <c r="D11">
        <v>32</v>
      </c>
      <c r="E11">
        <v>29</v>
      </c>
      <c r="F11">
        <f t="shared" si="0"/>
        <v>96</v>
      </c>
    </row>
    <row r="12" spans="1:6" x14ac:dyDescent="0.3">
      <c r="A12" t="s">
        <v>363</v>
      </c>
      <c r="B12">
        <v>377</v>
      </c>
      <c r="C12">
        <v>245</v>
      </c>
      <c r="D12">
        <v>29</v>
      </c>
      <c r="E12">
        <v>20</v>
      </c>
      <c r="F12">
        <f t="shared" si="0"/>
        <v>83</v>
      </c>
    </row>
    <row r="13" spans="1:6" x14ac:dyDescent="0.3">
      <c r="A13" t="s">
        <v>364</v>
      </c>
      <c r="B13">
        <v>328</v>
      </c>
      <c r="C13">
        <v>208</v>
      </c>
      <c r="D13">
        <v>26</v>
      </c>
      <c r="E13">
        <v>17</v>
      </c>
      <c r="F13">
        <f t="shared" si="0"/>
        <v>77</v>
      </c>
    </row>
    <row r="14" spans="1:6" x14ac:dyDescent="0.3">
      <c r="A14" t="s">
        <v>367</v>
      </c>
      <c r="B14">
        <v>119</v>
      </c>
      <c r="C14">
        <v>57</v>
      </c>
      <c r="D14">
        <v>12</v>
      </c>
      <c r="E14">
        <v>11</v>
      </c>
      <c r="F14">
        <f t="shared" si="0"/>
        <v>39</v>
      </c>
    </row>
    <row r="15" spans="1:6" x14ac:dyDescent="0.3">
      <c r="A15" t="s">
        <v>368</v>
      </c>
      <c r="B15">
        <v>49</v>
      </c>
      <c r="C15">
        <v>21</v>
      </c>
      <c r="D15">
        <v>5</v>
      </c>
      <c r="E15">
        <v>3</v>
      </c>
      <c r="F15">
        <f t="shared" si="0"/>
        <v>20</v>
      </c>
    </row>
    <row r="17" spans="1:6" x14ac:dyDescent="0.3">
      <c r="A17" t="s">
        <v>369</v>
      </c>
      <c r="B17">
        <v>1786</v>
      </c>
      <c r="C17">
        <v>1493</v>
      </c>
      <c r="D17">
        <v>138</v>
      </c>
      <c r="E17">
        <v>23</v>
      </c>
      <c r="F17">
        <f t="shared" si="0"/>
        <v>132</v>
      </c>
    </row>
    <row r="18" spans="1:6" x14ac:dyDescent="0.3">
      <c r="A18" t="s">
        <v>370</v>
      </c>
      <c r="B18">
        <v>440</v>
      </c>
      <c r="C18">
        <v>312</v>
      </c>
      <c r="D18">
        <v>42</v>
      </c>
      <c r="E18">
        <v>12</v>
      </c>
      <c r="F18">
        <f t="shared" si="0"/>
        <v>74</v>
      </c>
    </row>
    <row r="19" spans="1:6" x14ac:dyDescent="0.3">
      <c r="A19" t="s">
        <v>371</v>
      </c>
      <c r="B19">
        <v>62</v>
      </c>
      <c r="C19">
        <v>32</v>
      </c>
      <c r="D19">
        <v>3</v>
      </c>
      <c r="E19">
        <v>3</v>
      </c>
      <c r="F19">
        <f t="shared" si="0"/>
        <v>24</v>
      </c>
    </row>
    <row r="21" spans="1:6" x14ac:dyDescent="0.3">
      <c r="A21" t="s">
        <v>372</v>
      </c>
      <c r="B21">
        <v>14841</v>
      </c>
      <c r="C21">
        <v>10222</v>
      </c>
      <c r="D21">
        <v>1234</v>
      </c>
      <c r="E21">
        <v>599</v>
      </c>
      <c r="F21">
        <f t="shared" si="0"/>
        <v>2786</v>
      </c>
    </row>
    <row r="22" spans="1:6" x14ac:dyDescent="0.3">
      <c r="A22" t="s">
        <v>363</v>
      </c>
      <c r="B22">
        <v>5466</v>
      </c>
      <c r="C22">
        <v>3627</v>
      </c>
      <c r="D22">
        <v>443</v>
      </c>
      <c r="E22">
        <v>218</v>
      </c>
      <c r="F22">
        <f t="shared" si="0"/>
        <v>1178</v>
      </c>
    </row>
    <row r="23" spans="1:6" x14ac:dyDescent="0.3">
      <c r="A23" t="s">
        <v>364</v>
      </c>
      <c r="B23">
        <v>3964</v>
      </c>
      <c r="C23">
        <v>2592</v>
      </c>
      <c r="D23">
        <v>305</v>
      </c>
      <c r="E23">
        <v>174</v>
      </c>
      <c r="F23">
        <f t="shared" si="0"/>
        <v>893</v>
      </c>
    </row>
    <row r="24" spans="1:6" x14ac:dyDescent="0.3">
      <c r="A24" t="s">
        <v>367</v>
      </c>
      <c r="B24">
        <v>915</v>
      </c>
      <c r="C24">
        <v>455</v>
      </c>
      <c r="D24">
        <v>76</v>
      </c>
      <c r="E24">
        <v>77</v>
      </c>
      <c r="F24">
        <f t="shared" si="0"/>
        <v>307</v>
      </c>
    </row>
    <row r="25" spans="1:6" x14ac:dyDescent="0.3">
      <c r="A25" t="s">
        <v>368</v>
      </c>
      <c r="B25">
        <v>334</v>
      </c>
      <c r="C25">
        <v>178</v>
      </c>
      <c r="D25">
        <v>27</v>
      </c>
      <c r="E25">
        <v>29</v>
      </c>
      <c r="F25">
        <f t="shared" si="0"/>
        <v>100</v>
      </c>
    </row>
    <row r="27" spans="1:6" x14ac:dyDescent="0.3">
      <c r="A27" t="s">
        <v>373</v>
      </c>
    </row>
    <row r="29" spans="1:6" x14ac:dyDescent="0.3">
      <c r="A29" t="s">
        <v>362</v>
      </c>
      <c r="B29">
        <v>1719</v>
      </c>
      <c r="C29">
        <v>971</v>
      </c>
      <c r="D29">
        <v>161</v>
      </c>
      <c r="E29">
        <v>109</v>
      </c>
      <c r="F29">
        <f t="shared" si="0"/>
        <v>478</v>
      </c>
    </row>
    <row r="30" spans="1:6" x14ac:dyDescent="0.3">
      <c r="A30" t="s">
        <v>374</v>
      </c>
      <c r="B30">
        <v>70.3</v>
      </c>
      <c r="C30">
        <v>60.7</v>
      </c>
      <c r="D30">
        <v>75.2</v>
      </c>
      <c r="E30">
        <v>91.6</v>
      </c>
      <c r="F30" s="6">
        <f>F29*100/F3</f>
        <v>93.359375</v>
      </c>
    </row>
    <row r="31" spans="1:6" x14ac:dyDescent="0.3">
      <c r="A31" t="s">
        <v>363</v>
      </c>
      <c r="B31">
        <v>1476</v>
      </c>
      <c r="C31">
        <v>840</v>
      </c>
      <c r="D31">
        <v>139</v>
      </c>
      <c r="E31">
        <v>81</v>
      </c>
      <c r="F31">
        <f t="shared" si="0"/>
        <v>416</v>
      </c>
    </row>
    <row r="32" spans="1:6" x14ac:dyDescent="0.3">
      <c r="A32" t="s">
        <v>364</v>
      </c>
      <c r="B32">
        <v>1295</v>
      </c>
      <c r="C32">
        <v>735</v>
      </c>
      <c r="D32">
        <v>119</v>
      </c>
      <c r="E32">
        <v>72</v>
      </c>
      <c r="F32">
        <f t="shared" si="0"/>
        <v>369</v>
      </c>
    </row>
    <row r="34" spans="1:6" x14ac:dyDescent="0.3">
      <c r="A34" t="s">
        <v>365</v>
      </c>
      <c r="B34">
        <v>1241</v>
      </c>
      <c r="C34">
        <v>692</v>
      </c>
      <c r="D34">
        <v>123</v>
      </c>
      <c r="E34">
        <v>72</v>
      </c>
      <c r="F34">
        <f t="shared" si="0"/>
        <v>354</v>
      </c>
    </row>
    <row r="35" spans="1:6" x14ac:dyDescent="0.3">
      <c r="A35" t="s">
        <v>363</v>
      </c>
      <c r="B35">
        <v>1088</v>
      </c>
      <c r="C35">
        <v>608</v>
      </c>
      <c r="D35">
        <v>108</v>
      </c>
      <c r="E35">
        <v>56</v>
      </c>
      <c r="F35">
        <f t="shared" si="0"/>
        <v>316</v>
      </c>
    </row>
    <row r="36" spans="1:6" x14ac:dyDescent="0.3">
      <c r="A36" t="s">
        <v>364</v>
      </c>
      <c r="B36">
        <v>955</v>
      </c>
      <c r="C36">
        <v>536</v>
      </c>
      <c r="D36">
        <v>91</v>
      </c>
      <c r="E36">
        <v>50</v>
      </c>
      <c r="F36">
        <f t="shared" si="0"/>
        <v>278</v>
      </c>
    </row>
    <row r="38" spans="1:6" x14ac:dyDescent="0.3">
      <c r="A38" t="s">
        <v>366</v>
      </c>
      <c r="B38">
        <v>361</v>
      </c>
      <c r="C38">
        <v>212</v>
      </c>
      <c r="D38">
        <v>30</v>
      </c>
      <c r="E38">
        <v>26</v>
      </c>
      <c r="F38">
        <f t="shared" si="0"/>
        <v>93</v>
      </c>
    </row>
    <row r="39" spans="1:6" x14ac:dyDescent="0.3">
      <c r="A39" t="s">
        <v>363</v>
      </c>
      <c r="B39">
        <v>313</v>
      </c>
      <c r="C39">
        <v>186</v>
      </c>
      <c r="D39">
        <v>27</v>
      </c>
      <c r="E39">
        <v>19</v>
      </c>
      <c r="F39">
        <f t="shared" si="0"/>
        <v>81</v>
      </c>
    </row>
    <row r="40" spans="1:6" x14ac:dyDescent="0.3">
      <c r="A40" t="s">
        <v>364</v>
      </c>
      <c r="B40">
        <v>272</v>
      </c>
      <c r="C40">
        <v>156</v>
      </c>
      <c r="D40">
        <v>25</v>
      </c>
      <c r="E40">
        <v>16</v>
      </c>
      <c r="F40">
        <f t="shared" si="0"/>
        <v>75</v>
      </c>
    </row>
    <row r="41" spans="1:6" x14ac:dyDescent="0.3">
      <c r="A41" t="s">
        <v>367</v>
      </c>
      <c r="B41">
        <v>100</v>
      </c>
      <c r="C41">
        <v>42</v>
      </c>
      <c r="D41">
        <v>11</v>
      </c>
      <c r="E41">
        <v>10</v>
      </c>
      <c r="F41">
        <f t="shared" si="0"/>
        <v>37</v>
      </c>
    </row>
    <row r="42" spans="1:6" x14ac:dyDescent="0.3">
      <c r="A42" t="s">
        <v>368</v>
      </c>
      <c r="B42">
        <v>41</v>
      </c>
      <c r="C42">
        <v>16</v>
      </c>
      <c r="D42">
        <v>4</v>
      </c>
      <c r="E42">
        <v>3</v>
      </c>
      <c r="F42">
        <f t="shared" si="0"/>
        <v>18</v>
      </c>
    </row>
    <row r="44" spans="1:6" x14ac:dyDescent="0.3">
      <c r="A44" t="s">
        <v>369</v>
      </c>
      <c r="B44">
        <v>1552</v>
      </c>
      <c r="C44">
        <v>1281</v>
      </c>
      <c r="D44">
        <v>129</v>
      </c>
      <c r="E44">
        <v>19</v>
      </c>
      <c r="F44">
        <f t="shared" si="0"/>
        <v>123</v>
      </c>
    </row>
    <row r="45" spans="1:6" x14ac:dyDescent="0.3">
      <c r="A45" t="s">
        <v>370</v>
      </c>
      <c r="B45">
        <v>317</v>
      </c>
      <c r="C45">
        <v>205</v>
      </c>
      <c r="D45">
        <v>35</v>
      </c>
      <c r="E45">
        <v>9</v>
      </c>
      <c r="F45">
        <f t="shared" si="0"/>
        <v>68</v>
      </c>
    </row>
    <row r="46" spans="1:6" x14ac:dyDescent="0.3">
      <c r="A46" t="s">
        <v>371</v>
      </c>
      <c r="B46">
        <v>47</v>
      </c>
      <c r="C46">
        <v>22</v>
      </c>
      <c r="D46">
        <v>2</v>
      </c>
      <c r="E46">
        <v>2</v>
      </c>
      <c r="F46">
        <f t="shared" si="0"/>
        <v>21</v>
      </c>
    </row>
    <row r="48" spans="1:6" x14ac:dyDescent="0.3">
      <c r="A48" t="s">
        <v>372</v>
      </c>
      <c r="B48">
        <v>10972</v>
      </c>
      <c r="C48">
        <v>6791</v>
      </c>
      <c r="D48">
        <v>976</v>
      </c>
      <c r="E48">
        <v>567</v>
      </c>
      <c r="F48">
        <f t="shared" si="0"/>
        <v>2638</v>
      </c>
    </row>
    <row r="49" spans="1:6" x14ac:dyDescent="0.3">
      <c r="A49" t="s">
        <v>375</v>
      </c>
      <c r="B49">
        <v>73.900000000000006</v>
      </c>
      <c r="C49">
        <v>66.400000000000006</v>
      </c>
      <c r="D49">
        <v>79.099999999999994</v>
      </c>
      <c r="E49">
        <v>94.7</v>
      </c>
      <c r="F49" s="6">
        <f>F48*100/F21</f>
        <v>94.687724335965541</v>
      </c>
    </row>
    <row r="50" spans="1:6" x14ac:dyDescent="0.3">
      <c r="A50" t="s">
        <v>363</v>
      </c>
      <c r="B50">
        <v>4063</v>
      </c>
      <c r="C50">
        <v>2368</v>
      </c>
      <c r="D50">
        <v>351</v>
      </c>
      <c r="E50">
        <v>214</v>
      </c>
      <c r="F50">
        <f t="shared" si="0"/>
        <v>1130</v>
      </c>
    </row>
    <row r="51" spans="1:6" x14ac:dyDescent="0.3">
      <c r="A51" t="s">
        <v>364</v>
      </c>
      <c r="B51">
        <v>2932</v>
      </c>
      <c r="C51">
        <v>1667</v>
      </c>
      <c r="D51">
        <v>240</v>
      </c>
      <c r="E51">
        <v>170</v>
      </c>
      <c r="F51">
        <f t="shared" si="0"/>
        <v>855</v>
      </c>
    </row>
    <row r="52" spans="1:6" x14ac:dyDescent="0.3">
      <c r="A52" t="s">
        <v>367</v>
      </c>
      <c r="B52">
        <v>742</v>
      </c>
      <c r="C52">
        <v>317</v>
      </c>
      <c r="D52">
        <v>66</v>
      </c>
      <c r="E52">
        <v>73</v>
      </c>
      <c r="F52">
        <f t="shared" si="0"/>
        <v>286</v>
      </c>
    </row>
    <row r="53" spans="1:6" x14ac:dyDescent="0.3">
      <c r="A53" t="s">
        <v>368</v>
      </c>
      <c r="B53">
        <v>277</v>
      </c>
      <c r="C53">
        <v>132</v>
      </c>
      <c r="D53">
        <v>24</v>
      </c>
      <c r="E53">
        <v>29</v>
      </c>
      <c r="F53">
        <f t="shared" si="0"/>
        <v>92</v>
      </c>
    </row>
    <row r="55" spans="1:6" x14ac:dyDescent="0.3">
      <c r="A55" t="s">
        <v>376</v>
      </c>
    </row>
    <row r="57" spans="1:6" x14ac:dyDescent="0.3">
      <c r="A57" t="s">
        <v>377</v>
      </c>
      <c r="B57">
        <v>6483</v>
      </c>
      <c r="C57">
        <v>2456</v>
      </c>
      <c r="D57">
        <v>588</v>
      </c>
      <c r="E57">
        <v>466</v>
      </c>
      <c r="F57">
        <f t="shared" si="0"/>
        <v>2973</v>
      </c>
    </row>
    <row r="58" spans="1:6" x14ac:dyDescent="0.3">
      <c r="A58" t="s">
        <v>378</v>
      </c>
      <c r="B58">
        <v>12351</v>
      </c>
      <c r="C58">
        <v>7975</v>
      </c>
      <c r="D58">
        <v>1063</v>
      </c>
      <c r="E58">
        <v>584</v>
      </c>
      <c r="F58">
        <f t="shared" si="0"/>
        <v>2729</v>
      </c>
    </row>
    <row r="59" spans="1:6" x14ac:dyDescent="0.3">
      <c r="A59" t="s">
        <v>379</v>
      </c>
      <c r="B59">
        <v>13807</v>
      </c>
      <c r="C59">
        <v>9257</v>
      </c>
      <c r="D59">
        <v>1197</v>
      </c>
      <c r="E59">
        <v>594</v>
      </c>
      <c r="F59">
        <f t="shared" si="0"/>
        <v>2759</v>
      </c>
    </row>
    <row r="60" spans="1:6" x14ac:dyDescent="0.3">
      <c r="A60" t="s">
        <v>380</v>
      </c>
      <c r="B60">
        <v>5121</v>
      </c>
      <c r="C60">
        <v>3301</v>
      </c>
      <c r="D60">
        <v>429</v>
      </c>
      <c r="E60">
        <v>218</v>
      </c>
      <c r="F60">
        <f t="shared" si="0"/>
        <v>1173</v>
      </c>
    </row>
    <row r="61" spans="1:6" x14ac:dyDescent="0.3">
      <c r="A61" t="s">
        <v>381</v>
      </c>
      <c r="B61">
        <v>3711</v>
      </c>
      <c r="C61">
        <v>2354</v>
      </c>
      <c r="D61">
        <v>295</v>
      </c>
      <c r="E61">
        <v>174</v>
      </c>
      <c r="F61">
        <f t="shared" si="0"/>
        <v>888</v>
      </c>
    </row>
    <row r="62" spans="1:6" x14ac:dyDescent="0.3">
      <c r="A62" s="2" t="s">
        <v>571</v>
      </c>
      <c r="B62" s="2"/>
      <c r="C62" s="2"/>
      <c r="D62" s="2"/>
      <c r="E62" s="2"/>
      <c r="F6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1D7C1-26A5-40A8-B860-515E84B9A48F}">
  <dimension ref="A1:F16"/>
  <sheetViews>
    <sheetView workbookViewId="0">
      <selection activeCell="A16" sqref="A16"/>
    </sheetView>
  </sheetViews>
  <sheetFormatPr defaultRowHeight="14.4" x14ac:dyDescent="0.3"/>
  <cols>
    <col min="1" max="1" width="30.5546875" customWidth="1"/>
  </cols>
  <sheetData>
    <row r="1" spans="1:6" x14ac:dyDescent="0.3">
      <c r="A1" t="s">
        <v>533</v>
      </c>
    </row>
    <row r="2" spans="1:6" x14ac:dyDescent="0.3">
      <c r="A2" s="3" t="s">
        <v>504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41</v>
      </c>
      <c r="B3">
        <f>SUM(B4:B8)</f>
        <v>5773</v>
      </c>
      <c r="C3">
        <f>SUM(C4:C8)</f>
        <v>4092</v>
      </c>
      <c r="D3">
        <f>SUM(D4:D8)</f>
        <v>484</v>
      </c>
      <c r="E3">
        <f>SUM(E4:E8)</f>
        <v>224</v>
      </c>
      <c r="F3">
        <f>B3-C3-D3-E3</f>
        <v>973</v>
      </c>
    </row>
    <row r="4" spans="1:6" x14ac:dyDescent="0.3">
      <c r="A4" t="s">
        <v>42</v>
      </c>
      <c r="B4">
        <v>2415</v>
      </c>
      <c r="C4">
        <v>1682</v>
      </c>
      <c r="D4">
        <v>210</v>
      </c>
      <c r="E4">
        <v>104</v>
      </c>
      <c r="F4">
        <f t="shared" ref="F4:F8" si="0">B4-C4-D4-E4</f>
        <v>419</v>
      </c>
    </row>
    <row r="5" spans="1:6" x14ac:dyDescent="0.3">
      <c r="A5" t="s">
        <v>43</v>
      </c>
      <c r="B5">
        <v>3050</v>
      </c>
      <c r="C5">
        <v>2204</v>
      </c>
      <c r="D5">
        <v>257</v>
      </c>
      <c r="E5">
        <v>100</v>
      </c>
      <c r="F5">
        <f t="shared" si="0"/>
        <v>489</v>
      </c>
    </row>
    <row r="6" spans="1:6" x14ac:dyDescent="0.3">
      <c r="A6" t="s">
        <v>44</v>
      </c>
      <c r="B6">
        <v>119</v>
      </c>
      <c r="C6">
        <v>78</v>
      </c>
      <c r="D6">
        <v>6</v>
      </c>
      <c r="E6">
        <v>8</v>
      </c>
      <c r="F6">
        <f t="shared" si="0"/>
        <v>27</v>
      </c>
    </row>
    <row r="7" spans="1:6" x14ac:dyDescent="0.3">
      <c r="A7" t="s">
        <v>45</v>
      </c>
      <c r="B7">
        <v>78</v>
      </c>
      <c r="C7">
        <v>47</v>
      </c>
      <c r="D7">
        <v>5</v>
      </c>
      <c r="E7">
        <v>6</v>
      </c>
      <c r="F7">
        <f t="shared" si="0"/>
        <v>20</v>
      </c>
    </row>
    <row r="8" spans="1:6" x14ac:dyDescent="0.3">
      <c r="A8" t="s">
        <v>46</v>
      </c>
      <c r="B8">
        <v>111</v>
      </c>
      <c r="C8">
        <v>81</v>
      </c>
      <c r="D8">
        <v>6</v>
      </c>
      <c r="E8">
        <v>6</v>
      </c>
      <c r="F8">
        <f t="shared" si="0"/>
        <v>18</v>
      </c>
    </row>
    <row r="10" spans="1:6" x14ac:dyDescent="0.3">
      <c r="A10" t="s">
        <v>47</v>
      </c>
      <c r="B10">
        <f>SUM(B11:B15)</f>
        <v>4773</v>
      </c>
      <c r="C10">
        <f>SUM(C11:C15)</f>
        <v>3355</v>
      </c>
      <c r="D10">
        <v>374</v>
      </c>
      <c r="E10">
        <f>SUM(E11:E15)</f>
        <v>200</v>
      </c>
      <c r="F10">
        <f>B10-C10-D10-E10</f>
        <v>844</v>
      </c>
    </row>
    <row r="11" spans="1:6" x14ac:dyDescent="0.3">
      <c r="A11" t="s">
        <v>42</v>
      </c>
      <c r="B11">
        <v>1546</v>
      </c>
      <c r="C11">
        <v>1157</v>
      </c>
      <c r="D11">
        <v>112</v>
      </c>
      <c r="E11">
        <v>53</v>
      </c>
      <c r="F11">
        <f t="shared" ref="F11:F15" si="1">B11-C11-D11-E11</f>
        <v>224</v>
      </c>
    </row>
    <row r="12" spans="1:6" x14ac:dyDescent="0.3">
      <c r="A12" t="s">
        <v>43</v>
      </c>
      <c r="B12">
        <v>2512</v>
      </c>
      <c r="C12">
        <v>1718</v>
      </c>
      <c r="D12">
        <v>219</v>
      </c>
      <c r="E12">
        <v>105</v>
      </c>
      <c r="F12">
        <f t="shared" si="1"/>
        <v>470</v>
      </c>
    </row>
    <row r="13" spans="1:6" x14ac:dyDescent="0.3">
      <c r="A13" t="s">
        <v>44</v>
      </c>
      <c r="B13">
        <v>118</v>
      </c>
      <c r="C13">
        <v>86</v>
      </c>
      <c r="D13">
        <v>10</v>
      </c>
      <c r="E13">
        <v>5</v>
      </c>
      <c r="F13">
        <f t="shared" si="1"/>
        <v>17</v>
      </c>
    </row>
    <row r="14" spans="1:6" x14ac:dyDescent="0.3">
      <c r="A14" t="s">
        <v>45</v>
      </c>
      <c r="B14">
        <v>455</v>
      </c>
      <c r="C14">
        <v>273</v>
      </c>
      <c r="D14">
        <v>30</v>
      </c>
      <c r="E14">
        <v>29</v>
      </c>
      <c r="F14">
        <f t="shared" si="1"/>
        <v>123</v>
      </c>
    </row>
    <row r="15" spans="1:6" x14ac:dyDescent="0.3">
      <c r="A15" t="s">
        <v>46</v>
      </c>
      <c r="B15">
        <v>142</v>
      </c>
      <c r="C15">
        <v>121</v>
      </c>
      <c r="D15">
        <v>3</v>
      </c>
      <c r="E15">
        <v>8</v>
      </c>
      <c r="F15">
        <f t="shared" si="1"/>
        <v>10</v>
      </c>
    </row>
    <row r="16" spans="1:6" x14ac:dyDescent="0.3">
      <c r="A16" s="2" t="s">
        <v>571</v>
      </c>
      <c r="B16" s="2"/>
      <c r="C16" s="2"/>
      <c r="D16" s="2"/>
      <c r="E16" s="2"/>
      <c r="F1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C645-2C06-47C5-9CF4-8C8DF5A4EA00}">
  <dimension ref="A1:F74"/>
  <sheetViews>
    <sheetView topLeftCell="A51" workbookViewId="0">
      <selection activeCell="A74" sqref="A74"/>
    </sheetView>
  </sheetViews>
  <sheetFormatPr defaultRowHeight="14.4" x14ac:dyDescent="0.3"/>
  <cols>
    <col min="1" max="1" width="28.109375" customWidth="1"/>
  </cols>
  <sheetData>
    <row r="1" spans="1:6" x14ac:dyDescent="0.3">
      <c r="A1" t="s">
        <v>534</v>
      </c>
    </row>
    <row r="2" spans="1:6" x14ac:dyDescent="0.3">
      <c r="A2" s="3" t="s">
        <v>505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70</v>
      </c>
      <c r="B3">
        <f>B4+B5+B6+B7+B12+B13+B14+B22+B25</f>
        <v>43345</v>
      </c>
      <c r="C3">
        <f>C4+C5+C6+C7+C12+C13+C14+C22+C25</f>
        <v>2295</v>
      </c>
      <c r="D3">
        <f>D4+D5+D6+D7+D12+D13+D14+D22+D25</f>
        <v>38896</v>
      </c>
      <c r="E3">
        <f>E4+E5+E6+E7+E12+E13+E14+E22+E25</f>
        <v>2118</v>
      </c>
      <c r="F3">
        <f>F4+F5+F6+F7+F12+F13+F14+F22+F25</f>
        <v>36</v>
      </c>
    </row>
    <row r="4" spans="1:6" x14ac:dyDescent="0.3">
      <c r="A4" t="s">
        <v>50</v>
      </c>
      <c r="B4">
        <v>16752</v>
      </c>
      <c r="C4">
        <v>1278</v>
      </c>
      <c r="D4">
        <v>14378</v>
      </c>
      <c r="E4">
        <v>1066</v>
      </c>
      <c r="F4">
        <f t="shared" ref="F4:F25" si="0">B4-C4-D4-E4</f>
        <v>30</v>
      </c>
    </row>
    <row r="5" spans="1:6" x14ac:dyDescent="0.3">
      <c r="A5" t="s">
        <v>49</v>
      </c>
      <c r="B5">
        <v>1122</v>
      </c>
      <c r="C5">
        <v>226</v>
      </c>
      <c r="D5">
        <v>781</v>
      </c>
      <c r="E5">
        <v>115</v>
      </c>
      <c r="F5">
        <f t="shared" si="0"/>
        <v>0</v>
      </c>
    </row>
    <row r="6" spans="1:6" x14ac:dyDescent="0.3">
      <c r="A6" t="s">
        <v>48</v>
      </c>
      <c r="B6">
        <v>1407</v>
      </c>
      <c r="C6">
        <v>26</v>
      </c>
      <c r="D6">
        <v>1361</v>
      </c>
      <c r="E6">
        <v>15</v>
      </c>
      <c r="F6">
        <f t="shared" si="0"/>
        <v>5</v>
      </c>
    </row>
    <row r="7" spans="1:6" x14ac:dyDescent="0.3">
      <c r="A7" t="s">
        <v>51</v>
      </c>
      <c r="B7">
        <v>1817</v>
      </c>
      <c r="C7">
        <v>39</v>
      </c>
      <c r="D7">
        <v>1717</v>
      </c>
      <c r="E7">
        <v>60</v>
      </c>
      <c r="F7">
        <f t="shared" si="0"/>
        <v>1</v>
      </c>
    </row>
    <row r="8" spans="1:6" x14ac:dyDescent="0.3">
      <c r="A8" t="s">
        <v>52</v>
      </c>
      <c r="B8">
        <v>969</v>
      </c>
      <c r="C8">
        <v>15</v>
      </c>
      <c r="D8">
        <v>953</v>
      </c>
      <c r="E8">
        <v>1</v>
      </c>
      <c r="F8">
        <f t="shared" si="0"/>
        <v>0</v>
      </c>
    </row>
    <row r="9" spans="1:6" x14ac:dyDescent="0.3">
      <c r="A9" t="s">
        <v>53</v>
      </c>
      <c r="B9">
        <v>29</v>
      </c>
      <c r="C9">
        <v>1</v>
      </c>
      <c r="D9">
        <v>26</v>
      </c>
      <c r="E9">
        <v>2</v>
      </c>
      <c r="F9">
        <f t="shared" si="0"/>
        <v>0</v>
      </c>
    </row>
    <row r="10" spans="1:6" x14ac:dyDescent="0.3">
      <c r="A10" t="s">
        <v>54</v>
      </c>
      <c r="B10">
        <v>542</v>
      </c>
      <c r="C10">
        <v>18</v>
      </c>
      <c r="D10">
        <v>519</v>
      </c>
      <c r="E10">
        <v>4</v>
      </c>
      <c r="F10">
        <f t="shared" si="0"/>
        <v>1</v>
      </c>
    </row>
    <row r="11" spans="1:6" x14ac:dyDescent="0.3">
      <c r="A11" t="s">
        <v>55</v>
      </c>
      <c r="B11">
        <v>273</v>
      </c>
      <c r="C11">
        <v>5</v>
      </c>
      <c r="D11">
        <v>215</v>
      </c>
      <c r="E11">
        <v>53</v>
      </c>
      <c r="F11">
        <f t="shared" si="0"/>
        <v>0</v>
      </c>
    </row>
    <row r="12" spans="1:6" x14ac:dyDescent="0.3">
      <c r="A12" t="s">
        <v>56</v>
      </c>
      <c r="B12">
        <v>103</v>
      </c>
      <c r="C12">
        <v>4</v>
      </c>
      <c r="D12">
        <v>99</v>
      </c>
      <c r="E12">
        <v>0</v>
      </c>
      <c r="F12">
        <f t="shared" si="0"/>
        <v>0</v>
      </c>
    </row>
    <row r="13" spans="1:6" x14ac:dyDescent="0.3">
      <c r="A13" t="s">
        <v>57</v>
      </c>
      <c r="B13">
        <v>93</v>
      </c>
      <c r="C13">
        <v>0</v>
      </c>
      <c r="D13">
        <v>86</v>
      </c>
      <c r="E13">
        <v>7</v>
      </c>
      <c r="F13">
        <f t="shared" si="0"/>
        <v>0</v>
      </c>
    </row>
    <row r="14" spans="1:6" x14ac:dyDescent="0.3">
      <c r="A14" t="s">
        <v>58</v>
      </c>
      <c r="B14">
        <v>20610</v>
      </c>
      <c r="C14">
        <v>658</v>
      </c>
      <c r="D14">
        <v>19139</v>
      </c>
      <c r="E14">
        <v>813</v>
      </c>
      <c r="F14">
        <f t="shared" si="0"/>
        <v>0</v>
      </c>
    </row>
    <row r="15" spans="1:6" x14ac:dyDescent="0.3">
      <c r="A15" t="s">
        <v>59</v>
      </c>
      <c r="B15">
        <v>755</v>
      </c>
      <c r="C15">
        <v>18</v>
      </c>
      <c r="D15">
        <v>721</v>
      </c>
      <c r="E15">
        <v>16</v>
      </c>
      <c r="F15">
        <f t="shared" si="0"/>
        <v>0</v>
      </c>
    </row>
    <row r="16" spans="1:6" x14ac:dyDescent="0.3">
      <c r="A16" t="s">
        <v>60</v>
      </c>
      <c r="B16">
        <v>2559</v>
      </c>
      <c r="C16">
        <v>4</v>
      </c>
      <c r="D16">
        <v>2526</v>
      </c>
      <c r="E16">
        <v>29</v>
      </c>
      <c r="F16">
        <f t="shared" si="0"/>
        <v>0</v>
      </c>
    </row>
    <row r="17" spans="1:6" x14ac:dyDescent="0.3">
      <c r="A17" t="s">
        <v>61</v>
      </c>
      <c r="B17">
        <v>2707</v>
      </c>
      <c r="C17">
        <v>21</v>
      </c>
      <c r="D17">
        <v>2678</v>
      </c>
      <c r="E17">
        <v>8</v>
      </c>
      <c r="F17">
        <f t="shared" si="0"/>
        <v>0</v>
      </c>
    </row>
    <row r="18" spans="1:6" x14ac:dyDescent="0.3">
      <c r="A18" t="s">
        <v>62</v>
      </c>
      <c r="B18">
        <v>13563</v>
      </c>
      <c r="C18">
        <v>292</v>
      </c>
      <c r="D18">
        <v>12236</v>
      </c>
      <c r="E18">
        <v>735</v>
      </c>
      <c r="F18">
        <f t="shared" si="0"/>
        <v>300</v>
      </c>
    </row>
    <row r="19" spans="1:6" x14ac:dyDescent="0.3">
      <c r="A19" t="s">
        <v>63</v>
      </c>
      <c r="B19">
        <v>38</v>
      </c>
      <c r="C19">
        <v>0</v>
      </c>
      <c r="D19">
        <v>30</v>
      </c>
      <c r="E19">
        <v>8</v>
      </c>
      <c r="F19">
        <f t="shared" si="0"/>
        <v>0</v>
      </c>
    </row>
    <row r="20" spans="1:6" x14ac:dyDescent="0.3">
      <c r="A20" t="s">
        <v>64</v>
      </c>
      <c r="B20">
        <v>1</v>
      </c>
      <c r="C20">
        <v>0</v>
      </c>
      <c r="D20">
        <v>1</v>
      </c>
      <c r="E20">
        <v>0</v>
      </c>
      <c r="F20">
        <f t="shared" si="0"/>
        <v>0</v>
      </c>
    </row>
    <row r="21" spans="1:6" x14ac:dyDescent="0.3">
      <c r="A21" t="s">
        <v>65</v>
      </c>
      <c r="B21">
        <v>987</v>
      </c>
      <c r="C21">
        <v>23</v>
      </c>
      <c r="D21">
        <v>947</v>
      </c>
      <c r="E21">
        <v>17</v>
      </c>
      <c r="F21">
        <f t="shared" si="0"/>
        <v>0</v>
      </c>
    </row>
    <row r="22" spans="1:6" x14ac:dyDescent="0.3">
      <c r="A22" t="s">
        <v>66</v>
      </c>
      <c r="B22">
        <v>1271</v>
      </c>
      <c r="C22">
        <v>60</v>
      </c>
      <c r="D22">
        <v>1175</v>
      </c>
      <c r="E22">
        <v>36</v>
      </c>
      <c r="F22">
        <f t="shared" si="0"/>
        <v>0</v>
      </c>
    </row>
    <row r="23" spans="1:6" x14ac:dyDescent="0.3">
      <c r="A23" t="s">
        <v>67</v>
      </c>
      <c r="B23">
        <v>266</v>
      </c>
      <c r="C23">
        <v>18</v>
      </c>
      <c r="D23">
        <v>240</v>
      </c>
      <c r="E23">
        <v>8</v>
      </c>
      <c r="F23">
        <f t="shared" si="0"/>
        <v>0</v>
      </c>
    </row>
    <row r="24" spans="1:6" x14ac:dyDescent="0.3">
      <c r="A24" t="s">
        <v>68</v>
      </c>
      <c r="B24">
        <v>112</v>
      </c>
      <c r="C24">
        <v>6</v>
      </c>
      <c r="D24">
        <v>105</v>
      </c>
      <c r="E24">
        <v>1</v>
      </c>
      <c r="F24">
        <f t="shared" si="0"/>
        <v>0</v>
      </c>
    </row>
    <row r="25" spans="1:6" x14ac:dyDescent="0.3">
      <c r="A25" t="s">
        <v>69</v>
      </c>
      <c r="B25">
        <v>170</v>
      </c>
      <c r="C25">
        <v>4</v>
      </c>
      <c r="D25">
        <v>160</v>
      </c>
      <c r="E25">
        <v>6</v>
      </c>
      <c r="F25">
        <f t="shared" si="0"/>
        <v>0</v>
      </c>
    </row>
    <row r="27" spans="1:6" x14ac:dyDescent="0.3">
      <c r="A27" t="s">
        <v>72</v>
      </c>
      <c r="B27">
        <f t="shared" ref="B27:F36" si="1">B3-B51</f>
        <v>22802</v>
      </c>
      <c r="C27">
        <f t="shared" si="1"/>
        <v>1282</v>
      </c>
      <c r="D27">
        <f t="shared" si="1"/>
        <v>20302</v>
      </c>
      <c r="E27">
        <f t="shared" si="1"/>
        <v>1200</v>
      </c>
      <c r="F27">
        <f t="shared" si="1"/>
        <v>18</v>
      </c>
    </row>
    <row r="28" spans="1:6" x14ac:dyDescent="0.3">
      <c r="A28" t="s">
        <v>50</v>
      </c>
      <c r="B28">
        <f t="shared" si="1"/>
        <v>8541</v>
      </c>
      <c r="C28">
        <f t="shared" si="1"/>
        <v>665</v>
      </c>
      <c r="D28">
        <f t="shared" si="1"/>
        <v>7321</v>
      </c>
      <c r="E28">
        <f t="shared" si="1"/>
        <v>539</v>
      </c>
      <c r="F28">
        <f t="shared" si="1"/>
        <v>16</v>
      </c>
    </row>
    <row r="29" spans="1:6" x14ac:dyDescent="0.3">
      <c r="A29" t="s">
        <v>49</v>
      </c>
      <c r="B29">
        <f t="shared" si="1"/>
        <v>546</v>
      </c>
      <c r="C29">
        <f t="shared" si="1"/>
        <v>112</v>
      </c>
      <c r="D29">
        <f t="shared" si="1"/>
        <v>379</v>
      </c>
      <c r="E29">
        <f t="shared" si="1"/>
        <v>55</v>
      </c>
      <c r="F29">
        <f t="shared" si="1"/>
        <v>0</v>
      </c>
    </row>
    <row r="30" spans="1:6" x14ac:dyDescent="0.3">
      <c r="A30" t="s">
        <v>48</v>
      </c>
      <c r="B30">
        <f t="shared" si="1"/>
        <v>666</v>
      </c>
      <c r="C30">
        <f t="shared" si="1"/>
        <v>11</v>
      </c>
      <c r="D30">
        <f t="shared" si="1"/>
        <v>644</v>
      </c>
      <c r="E30">
        <f t="shared" si="1"/>
        <v>10</v>
      </c>
      <c r="F30">
        <f t="shared" si="1"/>
        <v>1</v>
      </c>
    </row>
    <row r="31" spans="1:6" x14ac:dyDescent="0.3">
      <c r="A31" t="s">
        <v>51</v>
      </c>
      <c r="B31">
        <f t="shared" si="1"/>
        <v>875</v>
      </c>
      <c r="C31">
        <f t="shared" si="1"/>
        <v>18</v>
      </c>
      <c r="D31">
        <f t="shared" si="1"/>
        <v>822</v>
      </c>
      <c r="E31">
        <f t="shared" si="1"/>
        <v>34</v>
      </c>
      <c r="F31">
        <f t="shared" si="1"/>
        <v>1</v>
      </c>
    </row>
    <row r="32" spans="1:6" x14ac:dyDescent="0.3">
      <c r="A32" t="s">
        <v>52</v>
      </c>
      <c r="B32">
        <f t="shared" si="1"/>
        <v>444</v>
      </c>
      <c r="C32">
        <f t="shared" si="1"/>
        <v>8</v>
      </c>
      <c r="D32">
        <f t="shared" si="1"/>
        <v>435</v>
      </c>
      <c r="E32">
        <f t="shared" si="1"/>
        <v>1</v>
      </c>
      <c r="F32">
        <f t="shared" si="1"/>
        <v>0</v>
      </c>
    </row>
    <row r="33" spans="1:6" x14ac:dyDescent="0.3">
      <c r="A33" t="s">
        <v>53</v>
      </c>
      <c r="B33">
        <f t="shared" si="1"/>
        <v>15</v>
      </c>
      <c r="C33">
        <f t="shared" si="1"/>
        <v>0</v>
      </c>
      <c r="D33">
        <f t="shared" si="1"/>
        <v>14</v>
      </c>
      <c r="E33">
        <f t="shared" si="1"/>
        <v>1</v>
      </c>
      <c r="F33">
        <f t="shared" si="1"/>
        <v>0</v>
      </c>
    </row>
    <row r="34" spans="1:6" x14ac:dyDescent="0.3">
      <c r="A34" t="s">
        <v>54</v>
      </c>
      <c r="B34">
        <f t="shared" si="1"/>
        <v>257</v>
      </c>
      <c r="C34">
        <f t="shared" si="1"/>
        <v>7</v>
      </c>
      <c r="D34">
        <f t="shared" si="1"/>
        <v>245</v>
      </c>
      <c r="E34">
        <f t="shared" si="1"/>
        <v>4</v>
      </c>
      <c r="F34">
        <f t="shared" si="1"/>
        <v>1</v>
      </c>
    </row>
    <row r="35" spans="1:6" x14ac:dyDescent="0.3">
      <c r="A35" t="s">
        <v>55</v>
      </c>
      <c r="B35">
        <f t="shared" si="1"/>
        <v>158</v>
      </c>
      <c r="C35">
        <f t="shared" si="1"/>
        <v>3</v>
      </c>
      <c r="D35">
        <f t="shared" si="1"/>
        <v>127</v>
      </c>
      <c r="E35">
        <f t="shared" si="1"/>
        <v>28</v>
      </c>
      <c r="F35">
        <f t="shared" si="1"/>
        <v>0</v>
      </c>
    </row>
    <row r="36" spans="1:6" x14ac:dyDescent="0.3">
      <c r="A36" t="s">
        <v>56</v>
      </c>
      <c r="B36">
        <f t="shared" si="1"/>
        <v>44</v>
      </c>
      <c r="C36">
        <f t="shared" si="1"/>
        <v>2</v>
      </c>
      <c r="D36">
        <f t="shared" si="1"/>
        <v>42</v>
      </c>
      <c r="E36">
        <f t="shared" si="1"/>
        <v>0</v>
      </c>
      <c r="F36">
        <f t="shared" si="1"/>
        <v>0</v>
      </c>
    </row>
    <row r="37" spans="1:6" x14ac:dyDescent="0.3">
      <c r="A37" t="s">
        <v>57</v>
      </c>
      <c r="B37">
        <f t="shared" ref="B37:F46" si="2">B13-B61</f>
        <v>48</v>
      </c>
      <c r="C37">
        <f t="shared" si="2"/>
        <v>0</v>
      </c>
      <c r="D37">
        <f t="shared" si="2"/>
        <v>43</v>
      </c>
      <c r="E37">
        <f t="shared" si="2"/>
        <v>5</v>
      </c>
      <c r="F37">
        <f t="shared" si="2"/>
        <v>0</v>
      </c>
    </row>
    <row r="38" spans="1:6" x14ac:dyDescent="0.3">
      <c r="A38" t="s">
        <v>58</v>
      </c>
      <c r="B38">
        <f t="shared" si="2"/>
        <v>11222</v>
      </c>
      <c r="C38">
        <f t="shared" si="2"/>
        <v>434</v>
      </c>
      <c r="D38">
        <f t="shared" si="2"/>
        <v>10258</v>
      </c>
      <c r="E38">
        <f t="shared" si="2"/>
        <v>530</v>
      </c>
      <c r="F38">
        <f t="shared" si="2"/>
        <v>0</v>
      </c>
    </row>
    <row r="39" spans="1:6" x14ac:dyDescent="0.3">
      <c r="A39" t="s">
        <v>59</v>
      </c>
      <c r="B39">
        <f t="shared" si="2"/>
        <v>493</v>
      </c>
      <c r="C39">
        <f t="shared" si="2"/>
        <v>15</v>
      </c>
      <c r="D39">
        <f t="shared" si="2"/>
        <v>468</v>
      </c>
      <c r="E39">
        <f t="shared" si="2"/>
        <v>10</v>
      </c>
      <c r="F39">
        <f t="shared" si="2"/>
        <v>0</v>
      </c>
    </row>
    <row r="40" spans="1:6" x14ac:dyDescent="0.3">
      <c r="A40" t="s">
        <v>60</v>
      </c>
      <c r="B40">
        <f t="shared" si="2"/>
        <v>977</v>
      </c>
      <c r="C40">
        <f t="shared" si="2"/>
        <v>3</v>
      </c>
      <c r="D40">
        <f t="shared" si="2"/>
        <v>962</v>
      </c>
      <c r="E40">
        <f t="shared" si="2"/>
        <v>12</v>
      </c>
      <c r="F40">
        <f t="shared" si="2"/>
        <v>0</v>
      </c>
    </row>
    <row r="41" spans="1:6" x14ac:dyDescent="0.3">
      <c r="A41" t="s">
        <v>61</v>
      </c>
      <c r="B41">
        <f t="shared" si="2"/>
        <v>686</v>
      </c>
      <c r="C41">
        <f t="shared" si="2"/>
        <v>21</v>
      </c>
      <c r="D41">
        <f t="shared" si="2"/>
        <v>657</v>
      </c>
      <c r="E41">
        <f t="shared" si="2"/>
        <v>8</v>
      </c>
      <c r="F41">
        <f t="shared" si="2"/>
        <v>0</v>
      </c>
    </row>
    <row r="42" spans="1:6" x14ac:dyDescent="0.3">
      <c r="A42" t="s">
        <v>62</v>
      </c>
      <c r="B42">
        <f t="shared" si="2"/>
        <v>8721</v>
      </c>
      <c r="C42">
        <f t="shared" si="2"/>
        <v>73</v>
      </c>
      <c r="D42">
        <f t="shared" si="2"/>
        <v>7868</v>
      </c>
      <c r="E42">
        <f t="shared" si="2"/>
        <v>480</v>
      </c>
      <c r="F42">
        <f t="shared" si="2"/>
        <v>300</v>
      </c>
    </row>
    <row r="43" spans="1:6" x14ac:dyDescent="0.3">
      <c r="A43" t="s">
        <v>63</v>
      </c>
      <c r="B43">
        <f t="shared" si="2"/>
        <v>21</v>
      </c>
      <c r="C43">
        <f t="shared" si="2"/>
        <v>0</v>
      </c>
      <c r="D43">
        <f t="shared" si="2"/>
        <v>17</v>
      </c>
      <c r="E43">
        <f t="shared" si="2"/>
        <v>4</v>
      </c>
      <c r="F43">
        <f t="shared" si="2"/>
        <v>0</v>
      </c>
    </row>
    <row r="44" spans="1:6" x14ac:dyDescent="0.3">
      <c r="A44" t="s">
        <v>64</v>
      </c>
      <c r="B44">
        <f t="shared" si="2"/>
        <v>0</v>
      </c>
      <c r="C44">
        <f t="shared" si="2"/>
        <v>0</v>
      </c>
      <c r="D44">
        <f t="shared" si="2"/>
        <v>0</v>
      </c>
      <c r="E44">
        <f t="shared" si="2"/>
        <v>0</v>
      </c>
      <c r="F44">
        <f t="shared" si="2"/>
        <v>0</v>
      </c>
    </row>
    <row r="45" spans="1:6" x14ac:dyDescent="0.3">
      <c r="A45" t="s">
        <v>65</v>
      </c>
      <c r="B45">
        <f t="shared" si="2"/>
        <v>324</v>
      </c>
      <c r="C45">
        <f t="shared" si="2"/>
        <v>22</v>
      </c>
      <c r="D45">
        <f t="shared" si="2"/>
        <v>286</v>
      </c>
      <c r="E45">
        <f t="shared" si="2"/>
        <v>16</v>
      </c>
      <c r="F45">
        <f t="shared" si="2"/>
        <v>0</v>
      </c>
    </row>
    <row r="46" spans="1:6" x14ac:dyDescent="0.3">
      <c r="A46" t="s">
        <v>66</v>
      </c>
      <c r="B46">
        <f t="shared" si="2"/>
        <v>783</v>
      </c>
      <c r="C46">
        <f t="shared" si="2"/>
        <v>39</v>
      </c>
      <c r="D46">
        <f t="shared" si="2"/>
        <v>718</v>
      </c>
      <c r="E46">
        <f t="shared" si="2"/>
        <v>26</v>
      </c>
      <c r="F46">
        <f t="shared" si="2"/>
        <v>0</v>
      </c>
    </row>
    <row r="47" spans="1:6" x14ac:dyDescent="0.3">
      <c r="A47" t="s">
        <v>67</v>
      </c>
      <c r="B47">
        <f t="shared" ref="B47:F49" si="3">B23-B71</f>
        <v>157</v>
      </c>
      <c r="C47">
        <f t="shared" si="3"/>
        <v>11</v>
      </c>
      <c r="D47">
        <f t="shared" si="3"/>
        <v>141</v>
      </c>
      <c r="E47">
        <f t="shared" si="3"/>
        <v>5</v>
      </c>
      <c r="F47">
        <f t="shared" si="3"/>
        <v>0</v>
      </c>
    </row>
    <row r="48" spans="1:6" x14ac:dyDescent="0.3">
      <c r="A48" t="s">
        <v>68</v>
      </c>
      <c r="B48">
        <f t="shared" si="3"/>
        <v>58</v>
      </c>
      <c r="C48">
        <f t="shared" si="3"/>
        <v>4</v>
      </c>
      <c r="D48">
        <f t="shared" si="3"/>
        <v>53</v>
      </c>
      <c r="E48">
        <f t="shared" si="3"/>
        <v>1</v>
      </c>
      <c r="F48">
        <f t="shared" si="3"/>
        <v>0</v>
      </c>
    </row>
    <row r="49" spans="1:6" x14ac:dyDescent="0.3">
      <c r="A49" t="s">
        <v>69</v>
      </c>
      <c r="B49">
        <f t="shared" si="3"/>
        <v>77</v>
      </c>
      <c r="C49">
        <f t="shared" si="3"/>
        <v>1</v>
      </c>
      <c r="D49">
        <f t="shared" si="3"/>
        <v>75</v>
      </c>
      <c r="E49">
        <f t="shared" si="3"/>
        <v>1</v>
      </c>
      <c r="F49">
        <f t="shared" si="3"/>
        <v>0</v>
      </c>
    </row>
    <row r="51" spans="1:6" x14ac:dyDescent="0.3">
      <c r="A51" t="s">
        <v>71</v>
      </c>
      <c r="B51">
        <f>B52+B53+B54+B55+B60+B61+B62+B70+B73</f>
        <v>20543</v>
      </c>
      <c r="C51">
        <f>C52+C53+C54+C55+C60+C61+C62+C70+C73</f>
        <v>1013</v>
      </c>
      <c r="D51">
        <f>D52+D53+D54+D55+D60+D61+D62+D70+D73</f>
        <v>18594</v>
      </c>
      <c r="E51">
        <f>E52+E53+E54+E55+E60+E61+E62+E70+E73</f>
        <v>918</v>
      </c>
      <c r="F51">
        <f>F52+F53+F54+F55+F60+F61+F62+F70+F73</f>
        <v>18</v>
      </c>
    </row>
    <row r="52" spans="1:6" x14ac:dyDescent="0.3">
      <c r="A52" t="s">
        <v>50</v>
      </c>
      <c r="B52">
        <v>8211</v>
      </c>
      <c r="C52">
        <v>613</v>
      </c>
      <c r="D52">
        <v>7057</v>
      </c>
      <c r="E52">
        <v>527</v>
      </c>
      <c r="F52">
        <f t="shared" ref="F52:F73" si="4">B52-C52-D52-E52</f>
        <v>14</v>
      </c>
    </row>
    <row r="53" spans="1:6" x14ac:dyDescent="0.3">
      <c r="A53" t="s">
        <v>49</v>
      </c>
      <c r="B53">
        <v>576</v>
      </c>
      <c r="C53">
        <v>114</v>
      </c>
      <c r="D53">
        <v>402</v>
      </c>
      <c r="E53">
        <v>60</v>
      </c>
      <c r="F53">
        <f t="shared" si="4"/>
        <v>0</v>
      </c>
    </row>
    <row r="54" spans="1:6" x14ac:dyDescent="0.3">
      <c r="A54" t="s">
        <v>48</v>
      </c>
      <c r="B54">
        <v>741</v>
      </c>
      <c r="C54">
        <v>15</v>
      </c>
      <c r="D54">
        <v>717</v>
      </c>
      <c r="E54">
        <v>5</v>
      </c>
      <c r="F54">
        <f t="shared" si="4"/>
        <v>4</v>
      </c>
    </row>
    <row r="55" spans="1:6" x14ac:dyDescent="0.3">
      <c r="A55" t="s">
        <v>51</v>
      </c>
      <c r="B55">
        <v>942</v>
      </c>
      <c r="C55">
        <v>21</v>
      </c>
      <c r="D55">
        <v>895</v>
      </c>
      <c r="E55">
        <v>26</v>
      </c>
      <c r="F55">
        <f t="shared" si="4"/>
        <v>0</v>
      </c>
    </row>
    <row r="56" spans="1:6" x14ac:dyDescent="0.3">
      <c r="A56" t="s">
        <v>52</v>
      </c>
      <c r="B56">
        <v>525</v>
      </c>
      <c r="C56">
        <v>7</v>
      </c>
      <c r="D56">
        <v>518</v>
      </c>
      <c r="E56">
        <v>0</v>
      </c>
      <c r="F56">
        <f t="shared" si="4"/>
        <v>0</v>
      </c>
    </row>
    <row r="57" spans="1:6" x14ac:dyDescent="0.3">
      <c r="A57" t="s">
        <v>53</v>
      </c>
      <c r="B57">
        <v>14</v>
      </c>
      <c r="C57">
        <v>1</v>
      </c>
      <c r="D57">
        <v>12</v>
      </c>
      <c r="E57">
        <v>1</v>
      </c>
      <c r="F57">
        <f t="shared" si="4"/>
        <v>0</v>
      </c>
    </row>
    <row r="58" spans="1:6" x14ac:dyDescent="0.3">
      <c r="A58" t="s">
        <v>54</v>
      </c>
      <c r="B58">
        <v>285</v>
      </c>
      <c r="C58">
        <v>11</v>
      </c>
      <c r="D58">
        <v>274</v>
      </c>
      <c r="E58">
        <v>0</v>
      </c>
      <c r="F58">
        <f t="shared" si="4"/>
        <v>0</v>
      </c>
    </row>
    <row r="59" spans="1:6" x14ac:dyDescent="0.3">
      <c r="A59" t="s">
        <v>55</v>
      </c>
      <c r="B59">
        <v>115</v>
      </c>
      <c r="C59">
        <v>2</v>
      </c>
      <c r="D59">
        <v>88</v>
      </c>
      <c r="E59">
        <v>25</v>
      </c>
      <c r="F59">
        <f t="shared" si="4"/>
        <v>0</v>
      </c>
    </row>
    <row r="60" spans="1:6" x14ac:dyDescent="0.3">
      <c r="A60" t="s">
        <v>56</v>
      </c>
      <c r="B60">
        <v>59</v>
      </c>
      <c r="C60">
        <v>2</v>
      </c>
      <c r="D60">
        <v>57</v>
      </c>
      <c r="E60">
        <v>0</v>
      </c>
      <c r="F60">
        <f t="shared" si="4"/>
        <v>0</v>
      </c>
    </row>
    <row r="61" spans="1:6" x14ac:dyDescent="0.3">
      <c r="A61" t="s">
        <v>57</v>
      </c>
      <c r="B61">
        <v>45</v>
      </c>
      <c r="C61">
        <v>0</v>
      </c>
      <c r="D61">
        <v>43</v>
      </c>
      <c r="E61">
        <v>2</v>
      </c>
      <c r="F61">
        <f t="shared" si="4"/>
        <v>0</v>
      </c>
    </row>
    <row r="62" spans="1:6" x14ac:dyDescent="0.3">
      <c r="A62" t="s">
        <v>58</v>
      </c>
      <c r="B62">
        <v>9388</v>
      </c>
      <c r="C62">
        <v>224</v>
      </c>
      <c r="D62">
        <v>8881</v>
      </c>
      <c r="E62">
        <v>283</v>
      </c>
      <c r="F62">
        <f t="shared" si="4"/>
        <v>0</v>
      </c>
    </row>
    <row r="63" spans="1:6" x14ac:dyDescent="0.3">
      <c r="A63" t="s">
        <v>59</v>
      </c>
      <c r="B63">
        <v>262</v>
      </c>
      <c r="C63">
        <v>3</v>
      </c>
      <c r="D63">
        <v>253</v>
      </c>
      <c r="E63">
        <v>6</v>
      </c>
      <c r="F63">
        <f t="shared" si="4"/>
        <v>0</v>
      </c>
    </row>
    <row r="64" spans="1:6" x14ac:dyDescent="0.3">
      <c r="A64" t="s">
        <v>60</v>
      </c>
      <c r="B64">
        <v>1582</v>
      </c>
      <c r="C64">
        <v>1</v>
      </c>
      <c r="D64">
        <v>1564</v>
      </c>
      <c r="E64">
        <v>17</v>
      </c>
      <c r="F64">
        <f t="shared" si="4"/>
        <v>0</v>
      </c>
    </row>
    <row r="65" spans="1:6" x14ac:dyDescent="0.3">
      <c r="A65" t="s">
        <v>61</v>
      </c>
      <c r="B65">
        <v>2021</v>
      </c>
      <c r="C65">
        <v>0</v>
      </c>
      <c r="D65">
        <v>2021</v>
      </c>
      <c r="E65">
        <v>0</v>
      </c>
      <c r="F65">
        <f t="shared" si="4"/>
        <v>0</v>
      </c>
    </row>
    <row r="66" spans="1:6" x14ac:dyDescent="0.3">
      <c r="A66" t="s">
        <v>62</v>
      </c>
      <c r="B66">
        <v>4842</v>
      </c>
      <c r="C66">
        <v>219</v>
      </c>
      <c r="D66">
        <v>4368</v>
      </c>
      <c r="E66">
        <v>255</v>
      </c>
      <c r="F66">
        <f t="shared" si="4"/>
        <v>0</v>
      </c>
    </row>
    <row r="67" spans="1:6" x14ac:dyDescent="0.3">
      <c r="A67" t="s">
        <v>63</v>
      </c>
      <c r="B67">
        <v>17</v>
      </c>
      <c r="C67">
        <v>0</v>
      </c>
      <c r="D67">
        <v>13</v>
      </c>
      <c r="E67">
        <v>4</v>
      </c>
      <c r="F67">
        <f t="shared" si="4"/>
        <v>0</v>
      </c>
    </row>
    <row r="68" spans="1:6" x14ac:dyDescent="0.3">
      <c r="A68" t="s">
        <v>64</v>
      </c>
      <c r="B68">
        <v>1</v>
      </c>
      <c r="C68">
        <v>0</v>
      </c>
      <c r="D68">
        <v>1</v>
      </c>
      <c r="E68">
        <v>0</v>
      </c>
      <c r="F68">
        <f t="shared" si="4"/>
        <v>0</v>
      </c>
    </row>
    <row r="69" spans="1:6" x14ac:dyDescent="0.3">
      <c r="A69" t="s">
        <v>65</v>
      </c>
      <c r="B69">
        <v>663</v>
      </c>
      <c r="C69">
        <v>1</v>
      </c>
      <c r="D69">
        <v>661</v>
      </c>
      <c r="E69">
        <v>1</v>
      </c>
      <c r="F69">
        <f t="shared" si="4"/>
        <v>0</v>
      </c>
    </row>
    <row r="70" spans="1:6" x14ac:dyDescent="0.3">
      <c r="A70" t="s">
        <v>66</v>
      </c>
      <c r="B70">
        <v>488</v>
      </c>
      <c r="C70">
        <v>21</v>
      </c>
      <c r="D70">
        <v>457</v>
      </c>
      <c r="E70">
        <v>10</v>
      </c>
      <c r="F70">
        <f t="shared" si="4"/>
        <v>0</v>
      </c>
    </row>
    <row r="71" spans="1:6" x14ac:dyDescent="0.3">
      <c r="A71" t="s">
        <v>67</v>
      </c>
      <c r="B71">
        <v>109</v>
      </c>
      <c r="C71">
        <v>7</v>
      </c>
      <c r="D71">
        <v>99</v>
      </c>
      <c r="E71">
        <v>3</v>
      </c>
      <c r="F71">
        <f t="shared" si="4"/>
        <v>0</v>
      </c>
    </row>
    <row r="72" spans="1:6" x14ac:dyDescent="0.3">
      <c r="A72" t="s">
        <v>68</v>
      </c>
      <c r="B72">
        <v>54</v>
      </c>
      <c r="C72">
        <v>2</v>
      </c>
      <c r="D72">
        <v>52</v>
      </c>
      <c r="E72">
        <v>0</v>
      </c>
      <c r="F72">
        <f t="shared" si="4"/>
        <v>0</v>
      </c>
    </row>
    <row r="73" spans="1:6" x14ac:dyDescent="0.3">
      <c r="A73" t="s">
        <v>69</v>
      </c>
      <c r="B73">
        <v>93</v>
      </c>
      <c r="C73">
        <v>3</v>
      </c>
      <c r="D73">
        <v>85</v>
      </c>
      <c r="E73">
        <v>5</v>
      </c>
      <c r="F73">
        <f t="shared" si="4"/>
        <v>0</v>
      </c>
    </row>
    <row r="74" spans="1:6" x14ac:dyDescent="0.3">
      <c r="A74" s="2" t="s">
        <v>571</v>
      </c>
      <c r="B74" s="2"/>
      <c r="C74" s="2"/>
      <c r="D74" s="2"/>
      <c r="E74" s="2"/>
      <c r="F7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4F516-32D6-45B5-86F9-B9CE634AA239}">
  <dimension ref="A1:F23"/>
  <sheetViews>
    <sheetView workbookViewId="0">
      <selection activeCell="A23" sqref="A23"/>
    </sheetView>
  </sheetViews>
  <sheetFormatPr defaultRowHeight="14.4" x14ac:dyDescent="0.3"/>
  <cols>
    <col min="1" max="1" width="30" customWidth="1"/>
  </cols>
  <sheetData>
    <row r="1" spans="1:6" x14ac:dyDescent="0.3">
      <c r="A1" t="s">
        <v>535</v>
      </c>
    </row>
    <row r="2" spans="1:6" x14ac:dyDescent="0.3">
      <c r="A2" s="3" t="s">
        <v>506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0</v>
      </c>
      <c r="B3">
        <f>SUM(B4:B8)</f>
        <v>15122</v>
      </c>
      <c r="C3">
        <f t="shared" ref="C3:E3" si="0">SUM(C4:C8)</f>
        <v>10501</v>
      </c>
      <c r="D3">
        <f t="shared" si="0"/>
        <v>1234</v>
      </c>
      <c r="E3">
        <f t="shared" si="0"/>
        <v>601</v>
      </c>
      <c r="F3">
        <f>B3-C3-D3-E3</f>
        <v>2786</v>
      </c>
    </row>
    <row r="4" spans="1:6" x14ac:dyDescent="0.3">
      <c r="A4" t="s">
        <v>562</v>
      </c>
      <c r="B4">
        <v>12321</v>
      </c>
      <c r="C4">
        <v>8139</v>
      </c>
      <c r="D4">
        <v>1010</v>
      </c>
      <c r="E4">
        <v>580</v>
      </c>
      <c r="F4">
        <f t="shared" ref="F4:F8" si="1">B4-C4-D4-E4</f>
        <v>2592</v>
      </c>
    </row>
    <row r="5" spans="1:6" x14ac:dyDescent="0.3">
      <c r="A5" t="s">
        <v>563</v>
      </c>
      <c r="B5">
        <v>518</v>
      </c>
      <c r="C5">
        <v>402</v>
      </c>
      <c r="D5">
        <v>35</v>
      </c>
      <c r="E5">
        <v>3</v>
      </c>
      <c r="F5">
        <f t="shared" si="1"/>
        <v>78</v>
      </c>
    </row>
    <row r="6" spans="1:6" x14ac:dyDescent="0.3">
      <c r="A6" t="s">
        <v>564</v>
      </c>
      <c r="B6">
        <v>6</v>
      </c>
      <c r="C6">
        <v>5</v>
      </c>
      <c r="D6">
        <v>0</v>
      </c>
      <c r="E6">
        <v>0</v>
      </c>
      <c r="F6">
        <f t="shared" si="1"/>
        <v>1</v>
      </c>
    </row>
    <row r="7" spans="1:6" x14ac:dyDescent="0.3">
      <c r="A7" t="s">
        <v>565</v>
      </c>
      <c r="B7">
        <v>30</v>
      </c>
      <c r="C7">
        <v>28</v>
      </c>
      <c r="D7">
        <v>1</v>
      </c>
      <c r="E7">
        <v>1</v>
      </c>
      <c r="F7">
        <f t="shared" si="1"/>
        <v>0</v>
      </c>
    </row>
    <row r="8" spans="1:6" x14ac:dyDescent="0.3">
      <c r="A8" t="s">
        <v>566</v>
      </c>
      <c r="B8">
        <v>2247</v>
      </c>
      <c r="C8">
        <v>1927</v>
      </c>
      <c r="D8">
        <v>188</v>
      </c>
      <c r="E8">
        <v>17</v>
      </c>
      <c r="F8">
        <f t="shared" si="1"/>
        <v>115</v>
      </c>
    </row>
    <row r="10" spans="1:6" x14ac:dyDescent="0.3">
      <c r="A10" t="s">
        <v>73</v>
      </c>
      <c r="B10">
        <f>B3-B17</f>
        <v>8139</v>
      </c>
      <c r="C10">
        <f t="shared" ref="C10:F10" si="2">C3-C17</f>
        <v>5639</v>
      </c>
      <c r="D10">
        <f t="shared" si="2"/>
        <v>688</v>
      </c>
      <c r="E10">
        <f t="shared" si="2"/>
        <v>314</v>
      </c>
      <c r="F10">
        <f t="shared" si="2"/>
        <v>1498</v>
      </c>
    </row>
    <row r="11" spans="1:6" x14ac:dyDescent="0.3">
      <c r="A11" t="s">
        <v>562</v>
      </c>
      <c r="B11">
        <f t="shared" ref="B11:F11" si="3">B4-B18</f>
        <v>6339</v>
      </c>
      <c r="C11">
        <f t="shared" si="3"/>
        <v>4124</v>
      </c>
      <c r="D11">
        <f t="shared" si="3"/>
        <v>532</v>
      </c>
      <c r="E11">
        <f t="shared" si="3"/>
        <v>302</v>
      </c>
      <c r="F11">
        <f t="shared" si="3"/>
        <v>1381</v>
      </c>
    </row>
    <row r="12" spans="1:6" x14ac:dyDescent="0.3">
      <c r="A12" t="s">
        <v>563</v>
      </c>
      <c r="B12">
        <f t="shared" ref="B12:F12" si="4">B5-B19</f>
        <v>282</v>
      </c>
      <c r="C12">
        <f t="shared" si="4"/>
        <v>223</v>
      </c>
      <c r="D12">
        <f t="shared" si="4"/>
        <v>19</v>
      </c>
      <c r="E12">
        <f t="shared" si="4"/>
        <v>2</v>
      </c>
      <c r="F12">
        <f t="shared" si="4"/>
        <v>38</v>
      </c>
    </row>
    <row r="13" spans="1:6" x14ac:dyDescent="0.3">
      <c r="A13" t="s">
        <v>564</v>
      </c>
      <c r="B13">
        <f t="shared" ref="B13:F13" si="5">B6-B20</f>
        <v>4</v>
      </c>
      <c r="C13">
        <f t="shared" si="5"/>
        <v>3</v>
      </c>
      <c r="D13">
        <f t="shared" si="5"/>
        <v>0</v>
      </c>
      <c r="E13">
        <f t="shared" si="5"/>
        <v>0</v>
      </c>
      <c r="F13">
        <f t="shared" si="5"/>
        <v>1</v>
      </c>
    </row>
    <row r="14" spans="1:6" x14ac:dyDescent="0.3">
      <c r="A14" t="s">
        <v>565</v>
      </c>
      <c r="B14">
        <f t="shared" ref="B14:F14" si="6">B7-B21</f>
        <v>26</v>
      </c>
      <c r="C14">
        <f t="shared" si="6"/>
        <v>25</v>
      </c>
      <c r="D14">
        <f t="shared" si="6"/>
        <v>1</v>
      </c>
      <c r="E14">
        <f t="shared" si="6"/>
        <v>0</v>
      </c>
      <c r="F14">
        <f t="shared" si="6"/>
        <v>0</v>
      </c>
    </row>
    <row r="15" spans="1:6" x14ac:dyDescent="0.3">
      <c r="A15" t="s">
        <v>566</v>
      </c>
      <c r="B15">
        <f t="shared" ref="B15:F15" si="7">B8-B22</f>
        <v>1488</v>
      </c>
      <c r="C15">
        <f t="shared" si="7"/>
        <v>1264</v>
      </c>
      <c r="D15">
        <f t="shared" si="7"/>
        <v>136</v>
      </c>
      <c r="E15">
        <f t="shared" si="7"/>
        <v>10</v>
      </c>
      <c r="F15">
        <f t="shared" si="7"/>
        <v>78</v>
      </c>
    </row>
    <row r="17" spans="1:6" x14ac:dyDescent="0.3">
      <c r="A17" t="s">
        <v>71</v>
      </c>
      <c r="B17">
        <f>SUM(B18:B22)</f>
        <v>6983</v>
      </c>
      <c r="C17">
        <f t="shared" ref="C17" si="8">SUM(C18:C22)</f>
        <v>4862</v>
      </c>
      <c r="D17">
        <f t="shared" ref="D17" si="9">SUM(D18:D22)</f>
        <v>546</v>
      </c>
      <c r="E17">
        <f t="shared" ref="E17" si="10">SUM(E18:E22)</f>
        <v>287</v>
      </c>
      <c r="F17">
        <f>B17-C17-D17-E17</f>
        <v>1288</v>
      </c>
    </row>
    <row r="18" spans="1:6" x14ac:dyDescent="0.3">
      <c r="A18" t="s">
        <v>562</v>
      </c>
      <c r="B18">
        <v>5982</v>
      </c>
      <c r="C18">
        <v>4015</v>
      </c>
      <c r="D18">
        <v>478</v>
      </c>
      <c r="E18">
        <v>278</v>
      </c>
      <c r="F18">
        <f t="shared" ref="F18:F22" si="11">B18-C18-D18-E18</f>
        <v>1211</v>
      </c>
    </row>
    <row r="19" spans="1:6" x14ac:dyDescent="0.3">
      <c r="A19" t="s">
        <v>563</v>
      </c>
      <c r="B19">
        <v>236</v>
      </c>
      <c r="C19">
        <v>179</v>
      </c>
      <c r="D19">
        <v>16</v>
      </c>
      <c r="E19">
        <v>1</v>
      </c>
      <c r="F19">
        <f t="shared" si="11"/>
        <v>40</v>
      </c>
    </row>
    <row r="20" spans="1:6" x14ac:dyDescent="0.3">
      <c r="A20" t="s">
        <v>564</v>
      </c>
      <c r="B20">
        <v>2</v>
      </c>
      <c r="C20">
        <v>2</v>
      </c>
      <c r="D20">
        <v>0</v>
      </c>
      <c r="E20">
        <v>0</v>
      </c>
      <c r="F20">
        <f t="shared" si="11"/>
        <v>0</v>
      </c>
    </row>
    <row r="21" spans="1:6" x14ac:dyDescent="0.3">
      <c r="A21" t="s">
        <v>565</v>
      </c>
      <c r="B21">
        <v>4</v>
      </c>
      <c r="C21">
        <v>3</v>
      </c>
      <c r="D21">
        <v>0</v>
      </c>
      <c r="E21">
        <v>1</v>
      </c>
      <c r="F21">
        <f t="shared" si="11"/>
        <v>0</v>
      </c>
    </row>
    <row r="22" spans="1:6" x14ac:dyDescent="0.3">
      <c r="A22" t="s">
        <v>566</v>
      </c>
      <c r="B22">
        <v>759</v>
      </c>
      <c r="C22">
        <v>663</v>
      </c>
      <c r="D22">
        <v>52</v>
      </c>
      <c r="E22">
        <v>7</v>
      </c>
      <c r="F22">
        <f t="shared" si="11"/>
        <v>37</v>
      </c>
    </row>
    <row r="23" spans="1:6" x14ac:dyDescent="0.3">
      <c r="A23" s="2" t="s">
        <v>571</v>
      </c>
      <c r="B23" s="2"/>
      <c r="C23" s="2"/>
      <c r="D23" s="2"/>
      <c r="E23" s="2"/>
      <c r="F2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6A1C7-3383-4FE0-B536-20B7C88D0232}">
  <dimension ref="A1:F38"/>
  <sheetViews>
    <sheetView topLeftCell="A26" workbookViewId="0">
      <selection activeCell="A38" sqref="A38"/>
    </sheetView>
  </sheetViews>
  <sheetFormatPr defaultRowHeight="14.4" x14ac:dyDescent="0.3"/>
  <cols>
    <col min="1" max="1" width="26.109375" customWidth="1"/>
  </cols>
  <sheetData>
    <row r="1" spans="1:6" x14ac:dyDescent="0.3">
      <c r="A1" t="s">
        <v>536</v>
      </c>
    </row>
    <row r="2" spans="1:6" x14ac:dyDescent="0.3">
      <c r="A2" s="3" t="s">
        <v>507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74</v>
      </c>
      <c r="B3">
        <f t="shared" ref="B3:B5" si="0">SUM(C3:F3)</f>
        <v>15122</v>
      </c>
      <c r="C3">
        <f>C4+C5</f>
        <v>10501</v>
      </c>
      <c r="D3">
        <f>D4+D5</f>
        <v>1234</v>
      </c>
      <c r="E3">
        <f>E4+E5</f>
        <v>601</v>
      </c>
      <c r="F3">
        <f>F4+F5</f>
        <v>2786</v>
      </c>
    </row>
    <row r="4" spans="1:6" x14ac:dyDescent="0.3">
      <c r="A4" t="s">
        <v>75</v>
      </c>
      <c r="B4">
        <v>12321</v>
      </c>
      <c r="C4">
        <v>8139</v>
      </c>
      <c r="D4">
        <v>1010</v>
      </c>
      <c r="E4">
        <v>580</v>
      </c>
      <c r="F4">
        <f>B4-C4-D4-E4</f>
        <v>2592</v>
      </c>
    </row>
    <row r="5" spans="1:6" x14ac:dyDescent="0.3">
      <c r="A5" t="s">
        <v>76</v>
      </c>
      <c r="B5">
        <f t="shared" si="0"/>
        <v>2801</v>
      </c>
      <c r="C5">
        <f>SUM(C6:C13)</f>
        <v>2362</v>
      </c>
      <c r="D5">
        <f>SUM(D6:D13)</f>
        <v>224</v>
      </c>
      <c r="E5">
        <f>SUM(E6:E13)</f>
        <v>21</v>
      </c>
      <c r="F5">
        <f>SUM(F6:F13)</f>
        <v>194</v>
      </c>
    </row>
    <row r="6" spans="1:6" x14ac:dyDescent="0.3">
      <c r="A6" t="s">
        <v>77</v>
      </c>
      <c r="B6">
        <v>1447</v>
      </c>
      <c r="C6">
        <v>1242</v>
      </c>
      <c r="D6">
        <v>120</v>
      </c>
      <c r="E6">
        <v>7</v>
      </c>
      <c r="F6">
        <f t="shared" ref="F6:F13" si="1">B6-C6-D6-E6</f>
        <v>78</v>
      </c>
    </row>
    <row r="7" spans="1:6" x14ac:dyDescent="0.3">
      <c r="A7" t="s">
        <v>78</v>
      </c>
      <c r="B7">
        <v>557</v>
      </c>
      <c r="C7">
        <v>482</v>
      </c>
      <c r="D7">
        <v>35</v>
      </c>
      <c r="E7">
        <v>4</v>
      </c>
      <c r="F7">
        <f t="shared" si="1"/>
        <v>36</v>
      </c>
    </row>
    <row r="8" spans="1:6" x14ac:dyDescent="0.3">
      <c r="A8" t="s">
        <v>79</v>
      </c>
      <c r="B8">
        <v>266</v>
      </c>
      <c r="C8">
        <v>215</v>
      </c>
      <c r="D8">
        <v>28</v>
      </c>
      <c r="E8">
        <v>4</v>
      </c>
      <c r="F8">
        <f t="shared" si="1"/>
        <v>19</v>
      </c>
    </row>
    <row r="9" spans="1:6" x14ac:dyDescent="0.3">
      <c r="A9" t="s">
        <v>80</v>
      </c>
      <c r="B9">
        <v>286</v>
      </c>
      <c r="C9">
        <v>230</v>
      </c>
      <c r="D9">
        <v>21</v>
      </c>
      <c r="E9">
        <v>1</v>
      </c>
      <c r="F9">
        <f t="shared" si="1"/>
        <v>34</v>
      </c>
    </row>
    <row r="10" spans="1:6" x14ac:dyDescent="0.3">
      <c r="A10" t="s">
        <v>81</v>
      </c>
      <c r="B10">
        <v>130</v>
      </c>
      <c r="C10">
        <v>97</v>
      </c>
      <c r="D10">
        <v>15</v>
      </c>
      <c r="E10">
        <v>3</v>
      </c>
      <c r="F10">
        <f t="shared" si="1"/>
        <v>15</v>
      </c>
    </row>
    <row r="11" spans="1:6" x14ac:dyDescent="0.3">
      <c r="A11" t="s">
        <v>82</v>
      </c>
      <c r="B11">
        <v>62</v>
      </c>
      <c r="C11">
        <v>55</v>
      </c>
      <c r="D11">
        <v>2</v>
      </c>
      <c r="E11">
        <v>0</v>
      </c>
      <c r="F11">
        <f t="shared" si="1"/>
        <v>5</v>
      </c>
    </row>
    <row r="12" spans="1:6" x14ac:dyDescent="0.3">
      <c r="A12" t="s">
        <v>83</v>
      </c>
      <c r="B12">
        <v>37</v>
      </c>
      <c r="C12">
        <v>30</v>
      </c>
      <c r="D12">
        <v>3</v>
      </c>
      <c r="E12">
        <v>0</v>
      </c>
      <c r="F12">
        <f t="shared" si="1"/>
        <v>4</v>
      </c>
    </row>
    <row r="13" spans="1:6" x14ac:dyDescent="0.3">
      <c r="A13" t="s">
        <v>84</v>
      </c>
      <c r="B13">
        <v>16</v>
      </c>
      <c r="C13">
        <v>11</v>
      </c>
      <c r="D13">
        <v>0</v>
      </c>
      <c r="E13">
        <v>2</v>
      </c>
      <c r="F13">
        <f t="shared" si="1"/>
        <v>3</v>
      </c>
    </row>
    <row r="15" spans="1:6" x14ac:dyDescent="0.3">
      <c r="A15" t="s">
        <v>72</v>
      </c>
      <c r="B15">
        <f t="shared" ref="B15:F25" si="2">B3-B27</f>
        <v>8139</v>
      </c>
      <c r="C15">
        <f t="shared" si="2"/>
        <v>5639</v>
      </c>
      <c r="D15">
        <f t="shared" si="2"/>
        <v>688</v>
      </c>
      <c r="E15">
        <f t="shared" si="2"/>
        <v>314</v>
      </c>
      <c r="F15">
        <f t="shared" si="2"/>
        <v>1498</v>
      </c>
    </row>
    <row r="16" spans="1:6" x14ac:dyDescent="0.3">
      <c r="A16" t="s">
        <v>75</v>
      </c>
      <c r="B16">
        <f t="shared" si="2"/>
        <v>6339</v>
      </c>
      <c r="C16">
        <f t="shared" si="2"/>
        <v>4124</v>
      </c>
      <c r="D16">
        <f t="shared" si="2"/>
        <v>532</v>
      </c>
      <c r="E16">
        <f t="shared" si="2"/>
        <v>302</v>
      </c>
      <c r="F16">
        <f t="shared" si="2"/>
        <v>1381</v>
      </c>
    </row>
    <row r="17" spans="1:6" x14ac:dyDescent="0.3">
      <c r="A17" t="s">
        <v>76</v>
      </c>
      <c r="B17">
        <f t="shared" si="2"/>
        <v>1800</v>
      </c>
      <c r="C17">
        <f t="shared" si="2"/>
        <v>1515</v>
      </c>
      <c r="D17">
        <f t="shared" si="2"/>
        <v>156</v>
      </c>
      <c r="E17">
        <f t="shared" si="2"/>
        <v>12</v>
      </c>
      <c r="F17">
        <f t="shared" si="2"/>
        <v>117</v>
      </c>
    </row>
    <row r="18" spans="1:6" x14ac:dyDescent="0.3">
      <c r="A18" t="s">
        <v>77</v>
      </c>
      <c r="B18">
        <f t="shared" si="2"/>
        <v>987</v>
      </c>
      <c r="C18">
        <f t="shared" si="2"/>
        <v>829</v>
      </c>
      <c r="D18">
        <f t="shared" si="2"/>
        <v>93</v>
      </c>
      <c r="E18">
        <f t="shared" si="2"/>
        <v>4</v>
      </c>
      <c r="F18">
        <f t="shared" si="2"/>
        <v>61</v>
      </c>
    </row>
    <row r="19" spans="1:6" x14ac:dyDescent="0.3">
      <c r="A19" t="s">
        <v>78</v>
      </c>
      <c r="B19">
        <f t="shared" si="2"/>
        <v>349</v>
      </c>
      <c r="C19">
        <f t="shared" si="2"/>
        <v>309</v>
      </c>
      <c r="D19">
        <f t="shared" si="2"/>
        <v>24</v>
      </c>
      <c r="E19">
        <f t="shared" si="2"/>
        <v>2</v>
      </c>
      <c r="F19">
        <f t="shared" si="2"/>
        <v>14</v>
      </c>
    </row>
    <row r="20" spans="1:6" x14ac:dyDescent="0.3">
      <c r="A20" t="s">
        <v>79</v>
      </c>
      <c r="B20">
        <f t="shared" si="2"/>
        <v>151</v>
      </c>
      <c r="C20">
        <f t="shared" si="2"/>
        <v>123</v>
      </c>
      <c r="D20">
        <f t="shared" si="2"/>
        <v>15</v>
      </c>
      <c r="E20">
        <f t="shared" si="2"/>
        <v>3</v>
      </c>
      <c r="F20">
        <f t="shared" si="2"/>
        <v>10</v>
      </c>
    </row>
    <row r="21" spans="1:6" x14ac:dyDescent="0.3">
      <c r="A21" t="s">
        <v>80</v>
      </c>
      <c r="B21">
        <f t="shared" si="2"/>
        <v>156</v>
      </c>
      <c r="C21">
        <f t="shared" si="2"/>
        <v>130</v>
      </c>
      <c r="D21">
        <f t="shared" si="2"/>
        <v>12</v>
      </c>
      <c r="E21">
        <f t="shared" si="2"/>
        <v>0</v>
      </c>
      <c r="F21">
        <f t="shared" si="2"/>
        <v>14</v>
      </c>
    </row>
    <row r="22" spans="1:6" x14ac:dyDescent="0.3">
      <c r="A22" t="s">
        <v>81</v>
      </c>
      <c r="B22">
        <f t="shared" si="2"/>
        <v>83</v>
      </c>
      <c r="C22">
        <f t="shared" si="2"/>
        <v>64</v>
      </c>
      <c r="D22">
        <f t="shared" si="2"/>
        <v>8</v>
      </c>
      <c r="E22">
        <f t="shared" si="2"/>
        <v>2</v>
      </c>
      <c r="F22">
        <f t="shared" si="2"/>
        <v>9</v>
      </c>
    </row>
    <row r="23" spans="1:6" x14ac:dyDescent="0.3">
      <c r="A23" t="s">
        <v>82</v>
      </c>
      <c r="B23">
        <f t="shared" si="2"/>
        <v>40</v>
      </c>
      <c r="C23">
        <f t="shared" si="2"/>
        <v>36</v>
      </c>
      <c r="D23">
        <f t="shared" si="2"/>
        <v>1</v>
      </c>
      <c r="E23">
        <f t="shared" si="2"/>
        <v>0</v>
      </c>
      <c r="F23">
        <f t="shared" si="2"/>
        <v>3</v>
      </c>
    </row>
    <row r="24" spans="1:6" x14ac:dyDescent="0.3">
      <c r="A24" t="s">
        <v>83</v>
      </c>
      <c r="B24">
        <f t="shared" si="2"/>
        <v>25</v>
      </c>
      <c r="C24">
        <f t="shared" si="2"/>
        <v>19</v>
      </c>
      <c r="D24">
        <f t="shared" si="2"/>
        <v>3</v>
      </c>
      <c r="E24">
        <f t="shared" si="2"/>
        <v>0</v>
      </c>
      <c r="F24">
        <f t="shared" si="2"/>
        <v>3</v>
      </c>
    </row>
    <row r="25" spans="1:6" x14ac:dyDescent="0.3">
      <c r="A25" t="s">
        <v>84</v>
      </c>
      <c r="B25">
        <f t="shared" si="2"/>
        <v>9</v>
      </c>
      <c r="C25">
        <f t="shared" si="2"/>
        <v>5</v>
      </c>
      <c r="D25">
        <f t="shared" si="2"/>
        <v>0</v>
      </c>
      <c r="E25">
        <f t="shared" si="2"/>
        <v>1</v>
      </c>
      <c r="F25">
        <f t="shared" si="2"/>
        <v>3</v>
      </c>
    </row>
    <row r="27" spans="1:6" x14ac:dyDescent="0.3">
      <c r="A27" t="s">
        <v>71</v>
      </c>
      <c r="B27">
        <f t="shared" ref="B27:B29" si="3">SUM(C27:F27)</f>
        <v>6983</v>
      </c>
      <c r="C27">
        <f>C28+C29</f>
        <v>4862</v>
      </c>
      <c r="D27">
        <f>D28+D29</f>
        <v>546</v>
      </c>
      <c r="E27">
        <f>E28+E29</f>
        <v>287</v>
      </c>
      <c r="F27">
        <f>F28+F29</f>
        <v>1288</v>
      </c>
    </row>
    <row r="28" spans="1:6" x14ac:dyDescent="0.3">
      <c r="A28" t="s">
        <v>75</v>
      </c>
      <c r="B28">
        <v>5982</v>
      </c>
      <c r="C28">
        <v>4015</v>
      </c>
      <c r="D28">
        <v>478</v>
      </c>
      <c r="E28">
        <v>278</v>
      </c>
      <c r="F28">
        <f t="shared" ref="F28" si="4">B28-C28-D28-E28</f>
        <v>1211</v>
      </c>
    </row>
    <row r="29" spans="1:6" x14ac:dyDescent="0.3">
      <c r="A29" t="s">
        <v>76</v>
      </c>
      <c r="B29">
        <f t="shared" si="3"/>
        <v>1001</v>
      </c>
      <c r="C29">
        <f>SUM(C30:C37)</f>
        <v>847</v>
      </c>
      <c r="D29">
        <f>SUM(D30:D37)</f>
        <v>68</v>
      </c>
      <c r="E29">
        <f>SUM(E30:E37)</f>
        <v>9</v>
      </c>
      <c r="F29">
        <f>SUM(F30:F37)</f>
        <v>77</v>
      </c>
    </row>
    <row r="30" spans="1:6" x14ac:dyDescent="0.3">
      <c r="A30" t="s">
        <v>77</v>
      </c>
      <c r="B30">
        <v>460</v>
      </c>
      <c r="C30">
        <v>413</v>
      </c>
      <c r="D30">
        <v>27</v>
      </c>
      <c r="E30">
        <v>3</v>
      </c>
      <c r="F30">
        <f t="shared" ref="F30:F37" si="5">B30-C30-D30-E30</f>
        <v>17</v>
      </c>
    </row>
    <row r="31" spans="1:6" x14ac:dyDescent="0.3">
      <c r="A31" t="s">
        <v>78</v>
      </c>
      <c r="B31">
        <v>208</v>
      </c>
      <c r="C31">
        <v>173</v>
      </c>
      <c r="D31">
        <v>11</v>
      </c>
      <c r="E31">
        <v>2</v>
      </c>
      <c r="F31">
        <f t="shared" si="5"/>
        <v>22</v>
      </c>
    </row>
    <row r="32" spans="1:6" x14ac:dyDescent="0.3">
      <c r="A32" t="s">
        <v>79</v>
      </c>
      <c r="B32">
        <v>115</v>
      </c>
      <c r="C32">
        <v>92</v>
      </c>
      <c r="D32">
        <v>13</v>
      </c>
      <c r="E32">
        <v>1</v>
      </c>
      <c r="F32">
        <f t="shared" si="5"/>
        <v>9</v>
      </c>
    </row>
    <row r="33" spans="1:6" x14ac:dyDescent="0.3">
      <c r="A33" t="s">
        <v>80</v>
      </c>
      <c r="B33">
        <v>130</v>
      </c>
      <c r="C33">
        <v>100</v>
      </c>
      <c r="D33">
        <v>9</v>
      </c>
      <c r="E33">
        <v>1</v>
      </c>
      <c r="F33">
        <f t="shared" si="5"/>
        <v>20</v>
      </c>
    </row>
    <row r="34" spans="1:6" x14ac:dyDescent="0.3">
      <c r="A34" t="s">
        <v>81</v>
      </c>
      <c r="B34">
        <v>47</v>
      </c>
      <c r="C34">
        <v>33</v>
      </c>
      <c r="D34">
        <v>7</v>
      </c>
      <c r="E34">
        <v>1</v>
      </c>
      <c r="F34">
        <f t="shared" si="5"/>
        <v>6</v>
      </c>
    </row>
    <row r="35" spans="1:6" x14ac:dyDescent="0.3">
      <c r="A35" t="s">
        <v>82</v>
      </c>
      <c r="B35">
        <v>22</v>
      </c>
      <c r="C35">
        <v>19</v>
      </c>
      <c r="D35">
        <v>1</v>
      </c>
      <c r="E35">
        <v>0</v>
      </c>
      <c r="F35">
        <f t="shared" si="5"/>
        <v>2</v>
      </c>
    </row>
    <row r="36" spans="1:6" x14ac:dyDescent="0.3">
      <c r="A36" t="s">
        <v>83</v>
      </c>
      <c r="B36">
        <v>12</v>
      </c>
      <c r="C36">
        <v>11</v>
      </c>
      <c r="D36">
        <v>0</v>
      </c>
      <c r="E36">
        <v>0</v>
      </c>
      <c r="F36">
        <f t="shared" si="5"/>
        <v>1</v>
      </c>
    </row>
    <row r="37" spans="1:6" x14ac:dyDescent="0.3">
      <c r="A37" t="s">
        <v>84</v>
      </c>
      <c r="B37">
        <v>7</v>
      </c>
      <c r="C37">
        <v>6</v>
      </c>
      <c r="D37">
        <v>0</v>
      </c>
      <c r="E37">
        <v>1</v>
      </c>
      <c r="F37">
        <f t="shared" si="5"/>
        <v>0</v>
      </c>
    </row>
    <row r="38" spans="1:6" x14ac:dyDescent="0.3">
      <c r="A38" s="2" t="s">
        <v>571</v>
      </c>
      <c r="B38" s="2"/>
      <c r="C38" s="2"/>
      <c r="D38" s="2"/>
      <c r="E38" s="2"/>
      <c r="F3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3B88-5BC6-4524-A1B9-8C84FEB6B02F}">
  <dimension ref="A1:F68"/>
  <sheetViews>
    <sheetView topLeftCell="A54" workbookViewId="0">
      <selection activeCell="A68" sqref="A68"/>
    </sheetView>
  </sheetViews>
  <sheetFormatPr defaultRowHeight="14.4" x14ac:dyDescent="0.3"/>
  <cols>
    <col min="1" max="1" width="27.44140625" customWidth="1"/>
  </cols>
  <sheetData>
    <row r="1" spans="1:6" x14ac:dyDescent="0.3">
      <c r="A1" t="s">
        <v>537</v>
      </c>
    </row>
    <row r="2" spans="1:6" x14ac:dyDescent="0.3">
      <c r="A2" s="3" t="s">
        <v>508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70</v>
      </c>
      <c r="B3">
        <f>B4+B5+B6+B7+B12+B13+B14+B22+B23</f>
        <v>15122</v>
      </c>
      <c r="C3">
        <f>SUM(C4:C7)+ C12+C13+C14+C22+C23</f>
        <v>10501</v>
      </c>
      <c r="D3">
        <f>SUM(D4:D7)+ D12+D13+D14+D22+D23</f>
        <v>1234</v>
      </c>
      <c r="E3">
        <f>SUM(E4:E7)+ E12+E13+E14+E22+E23</f>
        <v>601</v>
      </c>
      <c r="F3">
        <f t="shared" ref="F3" si="0">F4+F5+F6+F7+F12+F13+F14+F22+F23</f>
        <v>2786</v>
      </c>
    </row>
    <row r="4" spans="1:6" x14ac:dyDescent="0.3">
      <c r="A4" t="s">
        <v>50</v>
      </c>
      <c r="B4">
        <v>12541</v>
      </c>
      <c r="C4">
        <v>8302</v>
      </c>
      <c r="D4">
        <v>1021</v>
      </c>
      <c r="E4">
        <v>575</v>
      </c>
      <c r="F4">
        <f>B4-C4-D4-E4</f>
        <v>2643</v>
      </c>
    </row>
    <row r="5" spans="1:6" x14ac:dyDescent="0.3">
      <c r="A5" t="s">
        <v>49</v>
      </c>
      <c r="B5">
        <v>16</v>
      </c>
      <c r="C5">
        <v>12</v>
      </c>
      <c r="D5">
        <v>0</v>
      </c>
      <c r="E5">
        <v>3</v>
      </c>
      <c r="F5">
        <f t="shared" ref="F5:F23" si="1">B5-C5-D5-E5</f>
        <v>1</v>
      </c>
    </row>
    <row r="6" spans="1:6" x14ac:dyDescent="0.3">
      <c r="A6" t="s">
        <v>48</v>
      </c>
      <c r="B6">
        <v>16</v>
      </c>
      <c r="C6">
        <v>10</v>
      </c>
      <c r="D6">
        <v>0</v>
      </c>
      <c r="E6">
        <v>1</v>
      </c>
      <c r="F6">
        <f t="shared" si="1"/>
        <v>5</v>
      </c>
    </row>
    <row r="7" spans="1:6" x14ac:dyDescent="0.3">
      <c r="A7" t="s">
        <v>51</v>
      </c>
      <c r="B7">
        <v>318</v>
      </c>
      <c r="C7">
        <v>266</v>
      </c>
      <c r="D7">
        <v>7</v>
      </c>
      <c r="E7">
        <v>2</v>
      </c>
      <c r="F7">
        <f t="shared" si="1"/>
        <v>43</v>
      </c>
    </row>
    <row r="8" spans="1:6" x14ac:dyDescent="0.3">
      <c r="A8" t="s">
        <v>52</v>
      </c>
      <c r="B8">
        <v>90</v>
      </c>
      <c r="C8">
        <v>79</v>
      </c>
      <c r="D8">
        <v>0</v>
      </c>
      <c r="E8">
        <v>0</v>
      </c>
      <c r="F8">
        <f t="shared" si="1"/>
        <v>11</v>
      </c>
    </row>
    <row r="9" spans="1:6" x14ac:dyDescent="0.3">
      <c r="A9" t="s">
        <v>53</v>
      </c>
      <c r="B9">
        <v>30</v>
      </c>
      <c r="C9">
        <v>30</v>
      </c>
      <c r="D9">
        <v>0</v>
      </c>
      <c r="E9">
        <v>0</v>
      </c>
      <c r="F9">
        <f t="shared" si="1"/>
        <v>0</v>
      </c>
    </row>
    <row r="10" spans="1:6" x14ac:dyDescent="0.3">
      <c r="A10" t="s">
        <v>54</v>
      </c>
      <c r="B10">
        <v>79</v>
      </c>
      <c r="C10">
        <v>66</v>
      </c>
      <c r="D10">
        <v>4</v>
      </c>
      <c r="E10">
        <v>1</v>
      </c>
      <c r="F10">
        <f t="shared" si="1"/>
        <v>8</v>
      </c>
    </row>
    <row r="11" spans="1:6" x14ac:dyDescent="0.3">
      <c r="A11" t="s">
        <v>55</v>
      </c>
      <c r="B11">
        <v>119</v>
      </c>
      <c r="C11">
        <v>91</v>
      </c>
      <c r="D11">
        <v>3</v>
      </c>
      <c r="E11">
        <v>1</v>
      </c>
      <c r="F11">
        <f t="shared" si="1"/>
        <v>24</v>
      </c>
    </row>
    <row r="12" spans="1:6" x14ac:dyDescent="0.3">
      <c r="A12" t="s">
        <v>56</v>
      </c>
      <c r="B12">
        <v>48</v>
      </c>
      <c r="C12">
        <v>44</v>
      </c>
      <c r="D12">
        <v>3</v>
      </c>
      <c r="E12">
        <v>0</v>
      </c>
      <c r="F12">
        <f t="shared" si="1"/>
        <v>1</v>
      </c>
    </row>
    <row r="13" spans="1:6" x14ac:dyDescent="0.3">
      <c r="A13" t="s">
        <v>57</v>
      </c>
      <c r="B13">
        <v>19</v>
      </c>
      <c r="C13">
        <v>17</v>
      </c>
      <c r="D13">
        <v>2</v>
      </c>
      <c r="E13">
        <v>0</v>
      </c>
      <c r="F13">
        <f t="shared" si="1"/>
        <v>0</v>
      </c>
    </row>
    <row r="14" spans="1:6" x14ac:dyDescent="0.3">
      <c r="A14" t="s">
        <v>58</v>
      </c>
      <c r="B14">
        <v>1970</v>
      </c>
      <c r="C14">
        <v>1702</v>
      </c>
      <c r="D14">
        <v>178</v>
      </c>
      <c r="E14">
        <v>20</v>
      </c>
      <c r="F14">
        <f t="shared" si="1"/>
        <v>70</v>
      </c>
    </row>
    <row r="15" spans="1:6" x14ac:dyDescent="0.3">
      <c r="A15" t="s">
        <v>59</v>
      </c>
      <c r="B15">
        <v>102</v>
      </c>
      <c r="C15">
        <v>86</v>
      </c>
      <c r="D15">
        <v>8</v>
      </c>
      <c r="E15">
        <v>4</v>
      </c>
      <c r="F15">
        <f t="shared" si="1"/>
        <v>4</v>
      </c>
    </row>
    <row r="16" spans="1:6" x14ac:dyDescent="0.3">
      <c r="A16" t="s">
        <v>60</v>
      </c>
      <c r="B16">
        <v>63</v>
      </c>
      <c r="C16">
        <v>62</v>
      </c>
      <c r="D16">
        <v>0</v>
      </c>
      <c r="E16">
        <v>1</v>
      </c>
      <c r="F16">
        <f t="shared" si="1"/>
        <v>0</v>
      </c>
    </row>
    <row r="17" spans="1:6" x14ac:dyDescent="0.3">
      <c r="A17" t="s">
        <v>61</v>
      </c>
      <c r="B17">
        <v>113</v>
      </c>
      <c r="C17">
        <v>82</v>
      </c>
      <c r="D17">
        <v>31</v>
      </c>
      <c r="E17">
        <v>0</v>
      </c>
      <c r="F17">
        <f t="shared" si="1"/>
        <v>0</v>
      </c>
    </row>
    <row r="18" spans="1:6" x14ac:dyDescent="0.3">
      <c r="A18" t="s">
        <v>62</v>
      </c>
      <c r="B18">
        <v>1580</v>
      </c>
      <c r="C18">
        <v>1394</v>
      </c>
      <c r="D18">
        <v>124</v>
      </c>
      <c r="E18">
        <v>15</v>
      </c>
      <c r="F18">
        <f t="shared" si="1"/>
        <v>47</v>
      </c>
    </row>
    <row r="19" spans="1:6" x14ac:dyDescent="0.3">
      <c r="A19" t="s">
        <v>63</v>
      </c>
      <c r="B19">
        <v>66</v>
      </c>
      <c r="C19">
        <v>50</v>
      </c>
      <c r="D19">
        <v>12</v>
      </c>
      <c r="E19">
        <v>0</v>
      </c>
      <c r="F19">
        <f t="shared" si="1"/>
        <v>4</v>
      </c>
    </row>
    <row r="20" spans="1:6" x14ac:dyDescent="0.3">
      <c r="A20" t="s">
        <v>64</v>
      </c>
      <c r="B20">
        <v>0</v>
      </c>
      <c r="C20">
        <v>0</v>
      </c>
      <c r="D20">
        <v>0</v>
      </c>
      <c r="E20">
        <v>0</v>
      </c>
      <c r="F20">
        <f t="shared" si="1"/>
        <v>0</v>
      </c>
    </row>
    <row r="21" spans="1:6" x14ac:dyDescent="0.3">
      <c r="A21" t="s">
        <v>65</v>
      </c>
      <c r="B21">
        <v>46</v>
      </c>
      <c r="C21">
        <v>28</v>
      </c>
      <c r="D21">
        <v>3</v>
      </c>
      <c r="E21">
        <v>0</v>
      </c>
      <c r="F21">
        <f t="shared" si="1"/>
        <v>15</v>
      </c>
    </row>
    <row r="22" spans="1:6" x14ac:dyDescent="0.3">
      <c r="A22" t="s">
        <v>66</v>
      </c>
      <c r="B22">
        <v>156</v>
      </c>
      <c r="C22">
        <v>120</v>
      </c>
      <c r="D22">
        <v>19</v>
      </c>
      <c r="E22">
        <v>0</v>
      </c>
      <c r="F22">
        <f t="shared" si="1"/>
        <v>17</v>
      </c>
    </row>
    <row r="23" spans="1:6" x14ac:dyDescent="0.3">
      <c r="A23" t="s">
        <v>69</v>
      </c>
      <c r="B23">
        <v>38</v>
      </c>
      <c r="C23">
        <v>28</v>
      </c>
      <c r="D23">
        <v>4</v>
      </c>
      <c r="E23">
        <v>0</v>
      </c>
      <c r="F23">
        <f t="shared" si="1"/>
        <v>6</v>
      </c>
    </row>
    <row r="25" spans="1:6" x14ac:dyDescent="0.3">
      <c r="A25" t="s">
        <v>72</v>
      </c>
      <c r="B25">
        <f t="shared" ref="B25:F34" si="2">B3-B47</f>
        <v>8139</v>
      </c>
      <c r="C25">
        <f t="shared" si="2"/>
        <v>5639</v>
      </c>
      <c r="D25">
        <f t="shared" si="2"/>
        <v>688</v>
      </c>
      <c r="E25">
        <f t="shared" si="2"/>
        <v>314</v>
      </c>
      <c r="F25">
        <f t="shared" si="2"/>
        <v>1498</v>
      </c>
    </row>
    <row r="26" spans="1:6" x14ac:dyDescent="0.3">
      <c r="A26" t="s">
        <v>50</v>
      </c>
      <c r="B26">
        <f t="shared" si="2"/>
        <v>6435</v>
      </c>
      <c r="C26">
        <f t="shared" si="2"/>
        <v>4194</v>
      </c>
      <c r="D26">
        <f t="shared" si="2"/>
        <v>538</v>
      </c>
      <c r="E26">
        <f t="shared" si="2"/>
        <v>300</v>
      </c>
      <c r="F26">
        <f t="shared" si="2"/>
        <v>1403</v>
      </c>
    </row>
    <row r="27" spans="1:6" x14ac:dyDescent="0.3">
      <c r="A27" t="s">
        <v>49</v>
      </c>
      <c r="B27">
        <f t="shared" si="2"/>
        <v>8</v>
      </c>
      <c r="C27">
        <f t="shared" si="2"/>
        <v>5</v>
      </c>
      <c r="D27">
        <f t="shared" si="2"/>
        <v>0</v>
      </c>
      <c r="E27">
        <f t="shared" si="2"/>
        <v>2</v>
      </c>
      <c r="F27">
        <f t="shared" si="2"/>
        <v>1</v>
      </c>
    </row>
    <row r="28" spans="1:6" x14ac:dyDescent="0.3">
      <c r="A28" t="s">
        <v>48</v>
      </c>
      <c r="B28">
        <f t="shared" si="2"/>
        <v>11</v>
      </c>
      <c r="C28">
        <f t="shared" si="2"/>
        <v>6</v>
      </c>
      <c r="D28">
        <f t="shared" si="2"/>
        <v>0</v>
      </c>
      <c r="E28">
        <f t="shared" si="2"/>
        <v>1</v>
      </c>
      <c r="F28">
        <f t="shared" si="2"/>
        <v>4</v>
      </c>
    </row>
    <row r="29" spans="1:6" x14ac:dyDescent="0.3">
      <c r="A29" t="s">
        <v>51</v>
      </c>
      <c r="B29">
        <f t="shared" si="2"/>
        <v>204</v>
      </c>
      <c r="C29">
        <f t="shared" si="2"/>
        <v>173</v>
      </c>
      <c r="D29">
        <f t="shared" si="2"/>
        <v>4</v>
      </c>
      <c r="E29">
        <f t="shared" si="2"/>
        <v>1</v>
      </c>
      <c r="F29">
        <f t="shared" si="2"/>
        <v>26</v>
      </c>
    </row>
    <row r="30" spans="1:6" x14ac:dyDescent="0.3">
      <c r="A30" t="s">
        <v>52</v>
      </c>
      <c r="B30">
        <f t="shared" si="2"/>
        <v>73</v>
      </c>
      <c r="C30">
        <f t="shared" si="2"/>
        <v>63</v>
      </c>
      <c r="D30">
        <f t="shared" si="2"/>
        <v>0</v>
      </c>
      <c r="E30">
        <f t="shared" si="2"/>
        <v>0</v>
      </c>
      <c r="F30">
        <f t="shared" si="2"/>
        <v>10</v>
      </c>
    </row>
    <row r="31" spans="1:6" x14ac:dyDescent="0.3">
      <c r="A31" t="s">
        <v>53</v>
      </c>
      <c r="B31">
        <f t="shared" si="2"/>
        <v>22</v>
      </c>
      <c r="C31">
        <f t="shared" si="2"/>
        <v>22</v>
      </c>
      <c r="D31">
        <f t="shared" si="2"/>
        <v>0</v>
      </c>
      <c r="E31">
        <f t="shared" si="2"/>
        <v>0</v>
      </c>
      <c r="F31">
        <f t="shared" si="2"/>
        <v>0</v>
      </c>
    </row>
    <row r="32" spans="1:6" x14ac:dyDescent="0.3">
      <c r="A32" t="s">
        <v>54</v>
      </c>
      <c r="B32">
        <f t="shared" si="2"/>
        <v>37</v>
      </c>
      <c r="C32">
        <f t="shared" si="2"/>
        <v>31</v>
      </c>
      <c r="D32">
        <f t="shared" si="2"/>
        <v>2</v>
      </c>
      <c r="E32">
        <f t="shared" si="2"/>
        <v>0</v>
      </c>
      <c r="F32">
        <f t="shared" si="2"/>
        <v>4</v>
      </c>
    </row>
    <row r="33" spans="1:6" x14ac:dyDescent="0.3">
      <c r="A33" t="s">
        <v>55</v>
      </c>
      <c r="B33">
        <f t="shared" si="2"/>
        <v>72</v>
      </c>
      <c r="C33">
        <f t="shared" si="2"/>
        <v>57</v>
      </c>
      <c r="D33">
        <f t="shared" si="2"/>
        <v>2</v>
      </c>
      <c r="E33">
        <f t="shared" si="2"/>
        <v>1</v>
      </c>
      <c r="F33">
        <f t="shared" si="2"/>
        <v>12</v>
      </c>
    </row>
    <row r="34" spans="1:6" x14ac:dyDescent="0.3">
      <c r="A34" t="s">
        <v>56</v>
      </c>
      <c r="B34">
        <f t="shared" si="2"/>
        <v>34</v>
      </c>
      <c r="C34">
        <f t="shared" si="2"/>
        <v>33</v>
      </c>
      <c r="D34">
        <f t="shared" si="2"/>
        <v>0</v>
      </c>
      <c r="E34">
        <f t="shared" si="2"/>
        <v>0</v>
      </c>
      <c r="F34">
        <f t="shared" si="2"/>
        <v>1</v>
      </c>
    </row>
    <row r="35" spans="1:6" x14ac:dyDescent="0.3">
      <c r="A35" t="s">
        <v>57</v>
      </c>
      <c r="B35">
        <f t="shared" ref="B35:F44" si="3">B13-B57</f>
        <v>10</v>
      </c>
      <c r="C35">
        <f t="shared" si="3"/>
        <v>8</v>
      </c>
      <c r="D35">
        <f t="shared" si="3"/>
        <v>2</v>
      </c>
      <c r="E35">
        <f t="shared" si="3"/>
        <v>0</v>
      </c>
      <c r="F35">
        <f t="shared" si="3"/>
        <v>0</v>
      </c>
    </row>
    <row r="36" spans="1:6" x14ac:dyDescent="0.3">
      <c r="A36" t="s">
        <v>58</v>
      </c>
      <c r="B36">
        <f t="shared" si="3"/>
        <v>1314</v>
      </c>
      <c r="C36">
        <f t="shared" si="3"/>
        <v>1122</v>
      </c>
      <c r="D36">
        <f t="shared" si="3"/>
        <v>130</v>
      </c>
      <c r="E36">
        <f t="shared" si="3"/>
        <v>10</v>
      </c>
      <c r="F36">
        <f t="shared" si="3"/>
        <v>52</v>
      </c>
    </row>
    <row r="37" spans="1:6" x14ac:dyDescent="0.3">
      <c r="A37" t="s">
        <v>59</v>
      </c>
      <c r="B37">
        <f t="shared" si="3"/>
        <v>71</v>
      </c>
      <c r="C37">
        <f t="shared" si="3"/>
        <v>63</v>
      </c>
      <c r="D37">
        <f t="shared" si="3"/>
        <v>4</v>
      </c>
      <c r="E37">
        <f t="shared" si="3"/>
        <v>2</v>
      </c>
      <c r="F37">
        <f t="shared" si="3"/>
        <v>2</v>
      </c>
    </row>
    <row r="38" spans="1:6" x14ac:dyDescent="0.3">
      <c r="A38" t="s">
        <v>60</v>
      </c>
      <c r="B38">
        <f t="shared" si="3"/>
        <v>51</v>
      </c>
      <c r="C38">
        <f t="shared" si="3"/>
        <v>50</v>
      </c>
      <c r="D38">
        <f t="shared" si="3"/>
        <v>0</v>
      </c>
      <c r="E38">
        <f t="shared" si="3"/>
        <v>1</v>
      </c>
      <c r="F38">
        <f t="shared" si="3"/>
        <v>0</v>
      </c>
    </row>
    <row r="39" spans="1:6" x14ac:dyDescent="0.3">
      <c r="A39" t="s">
        <v>61</v>
      </c>
      <c r="B39">
        <f t="shared" si="3"/>
        <v>101</v>
      </c>
      <c r="C39">
        <f t="shared" si="3"/>
        <v>70</v>
      </c>
      <c r="D39">
        <f t="shared" si="3"/>
        <v>31</v>
      </c>
      <c r="E39">
        <f t="shared" si="3"/>
        <v>0</v>
      </c>
      <c r="F39">
        <f t="shared" si="3"/>
        <v>0</v>
      </c>
    </row>
    <row r="40" spans="1:6" x14ac:dyDescent="0.3">
      <c r="A40" t="s">
        <v>62</v>
      </c>
      <c r="B40">
        <f t="shared" si="3"/>
        <v>1004</v>
      </c>
      <c r="C40">
        <f t="shared" si="3"/>
        <v>874</v>
      </c>
      <c r="D40">
        <f t="shared" si="3"/>
        <v>86</v>
      </c>
      <c r="E40">
        <f t="shared" si="3"/>
        <v>7</v>
      </c>
      <c r="F40">
        <f t="shared" si="3"/>
        <v>37</v>
      </c>
    </row>
    <row r="41" spans="1:6" x14ac:dyDescent="0.3">
      <c r="A41" t="s">
        <v>63</v>
      </c>
      <c r="B41">
        <f t="shared" si="3"/>
        <v>57</v>
      </c>
      <c r="C41">
        <f t="shared" si="3"/>
        <v>45</v>
      </c>
      <c r="D41">
        <f t="shared" si="3"/>
        <v>8</v>
      </c>
      <c r="E41">
        <f t="shared" si="3"/>
        <v>0</v>
      </c>
      <c r="F41">
        <f t="shared" si="3"/>
        <v>4</v>
      </c>
    </row>
    <row r="42" spans="1:6" x14ac:dyDescent="0.3">
      <c r="A42" t="s">
        <v>64</v>
      </c>
      <c r="B42">
        <f t="shared" si="3"/>
        <v>0</v>
      </c>
      <c r="C42">
        <f t="shared" si="3"/>
        <v>0</v>
      </c>
      <c r="D42">
        <f t="shared" si="3"/>
        <v>0</v>
      </c>
      <c r="E42">
        <f t="shared" si="3"/>
        <v>0</v>
      </c>
      <c r="F42">
        <f t="shared" si="3"/>
        <v>0</v>
      </c>
    </row>
    <row r="43" spans="1:6" x14ac:dyDescent="0.3">
      <c r="A43" t="s">
        <v>65</v>
      </c>
      <c r="B43">
        <f t="shared" si="3"/>
        <v>30</v>
      </c>
      <c r="C43">
        <f t="shared" si="3"/>
        <v>20</v>
      </c>
      <c r="D43">
        <f t="shared" si="3"/>
        <v>1</v>
      </c>
      <c r="E43">
        <f t="shared" si="3"/>
        <v>0</v>
      </c>
      <c r="F43">
        <f t="shared" si="3"/>
        <v>9</v>
      </c>
    </row>
    <row r="44" spans="1:6" x14ac:dyDescent="0.3">
      <c r="A44" t="s">
        <v>66</v>
      </c>
      <c r="B44">
        <f t="shared" si="3"/>
        <v>98</v>
      </c>
      <c r="C44">
        <f t="shared" si="3"/>
        <v>80</v>
      </c>
      <c r="D44">
        <f t="shared" si="3"/>
        <v>11</v>
      </c>
      <c r="E44">
        <f t="shared" si="3"/>
        <v>0</v>
      </c>
      <c r="F44">
        <f t="shared" si="3"/>
        <v>7</v>
      </c>
    </row>
    <row r="45" spans="1:6" x14ac:dyDescent="0.3">
      <c r="A45" t="s">
        <v>69</v>
      </c>
      <c r="B45">
        <f t="shared" ref="B45:F45" si="4">B23-B67</f>
        <v>25</v>
      </c>
      <c r="C45">
        <f t="shared" si="4"/>
        <v>18</v>
      </c>
      <c r="D45">
        <f t="shared" si="4"/>
        <v>3</v>
      </c>
      <c r="E45">
        <f t="shared" si="4"/>
        <v>0</v>
      </c>
      <c r="F45">
        <f t="shared" si="4"/>
        <v>4</v>
      </c>
    </row>
    <row r="47" spans="1:6" x14ac:dyDescent="0.3">
      <c r="A47" t="s">
        <v>71</v>
      </c>
      <c r="B47">
        <f>B48+B49+B50+B51+B56+B57+B58+B66+B67</f>
        <v>6983</v>
      </c>
      <c r="C47">
        <f t="shared" ref="C47:F47" si="5">C48+C49+C50+C51+C56+C57+C58+C66+C67</f>
        <v>4862</v>
      </c>
      <c r="D47">
        <f t="shared" si="5"/>
        <v>546</v>
      </c>
      <c r="E47">
        <f t="shared" si="5"/>
        <v>287</v>
      </c>
      <c r="F47">
        <f t="shared" si="5"/>
        <v>1288</v>
      </c>
    </row>
    <row r="48" spans="1:6" x14ac:dyDescent="0.3">
      <c r="A48" t="s">
        <v>50</v>
      </c>
      <c r="B48">
        <v>6106</v>
      </c>
      <c r="C48">
        <v>4108</v>
      </c>
      <c r="D48">
        <v>483</v>
      </c>
      <c r="E48">
        <v>275</v>
      </c>
      <c r="F48">
        <f>B48-C48-D48-E48</f>
        <v>1240</v>
      </c>
    </row>
    <row r="49" spans="1:6" x14ac:dyDescent="0.3">
      <c r="A49" t="s">
        <v>49</v>
      </c>
      <c r="B49">
        <v>8</v>
      </c>
      <c r="C49">
        <v>7</v>
      </c>
      <c r="D49">
        <v>0</v>
      </c>
      <c r="E49">
        <v>1</v>
      </c>
      <c r="F49">
        <f t="shared" ref="F49:F67" si="6">B49-C49-D49-E49</f>
        <v>0</v>
      </c>
    </row>
    <row r="50" spans="1:6" x14ac:dyDescent="0.3">
      <c r="A50" t="s">
        <v>48</v>
      </c>
      <c r="B50">
        <v>5</v>
      </c>
      <c r="C50">
        <v>4</v>
      </c>
      <c r="D50">
        <v>0</v>
      </c>
      <c r="E50">
        <v>0</v>
      </c>
      <c r="F50">
        <f t="shared" si="6"/>
        <v>1</v>
      </c>
    </row>
    <row r="51" spans="1:6" x14ac:dyDescent="0.3">
      <c r="A51" t="s">
        <v>51</v>
      </c>
      <c r="B51">
        <v>114</v>
      </c>
      <c r="C51">
        <v>93</v>
      </c>
      <c r="D51">
        <v>3</v>
      </c>
      <c r="E51">
        <v>1</v>
      </c>
      <c r="F51">
        <f t="shared" si="6"/>
        <v>17</v>
      </c>
    </row>
    <row r="52" spans="1:6" x14ac:dyDescent="0.3">
      <c r="A52" t="s">
        <v>52</v>
      </c>
      <c r="B52">
        <v>17</v>
      </c>
      <c r="C52">
        <v>16</v>
      </c>
      <c r="D52">
        <v>0</v>
      </c>
      <c r="E52">
        <v>0</v>
      </c>
      <c r="F52">
        <f t="shared" si="6"/>
        <v>1</v>
      </c>
    </row>
    <row r="53" spans="1:6" x14ac:dyDescent="0.3">
      <c r="A53" t="s">
        <v>53</v>
      </c>
      <c r="B53">
        <v>8</v>
      </c>
      <c r="C53">
        <v>8</v>
      </c>
      <c r="D53">
        <v>0</v>
      </c>
      <c r="E53">
        <v>0</v>
      </c>
      <c r="F53">
        <f t="shared" si="6"/>
        <v>0</v>
      </c>
    </row>
    <row r="54" spans="1:6" x14ac:dyDescent="0.3">
      <c r="A54" t="s">
        <v>54</v>
      </c>
      <c r="B54">
        <v>42</v>
      </c>
      <c r="C54">
        <v>35</v>
      </c>
      <c r="D54">
        <v>2</v>
      </c>
      <c r="E54">
        <v>1</v>
      </c>
      <c r="F54">
        <f t="shared" si="6"/>
        <v>4</v>
      </c>
    </row>
    <row r="55" spans="1:6" x14ac:dyDescent="0.3">
      <c r="A55" t="s">
        <v>55</v>
      </c>
      <c r="B55">
        <v>47</v>
      </c>
      <c r="C55">
        <v>34</v>
      </c>
      <c r="D55">
        <v>1</v>
      </c>
      <c r="E55">
        <v>0</v>
      </c>
      <c r="F55">
        <f t="shared" si="6"/>
        <v>12</v>
      </c>
    </row>
    <row r="56" spans="1:6" x14ac:dyDescent="0.3">
      <c r="A56" t="s">
        <v>56</v>
      </c>
      <c r="B56">
        <v>14</v>
      </c>
      <c r="C56">
        <v>11</v>
      </c>
      <c r="D56">
        <v>3</v>
      </c>
      <c r="E56">
        <v>0</v>
      </c>
      <c r="F56">
        <f t="shared" si="6"/>
        <v>0</v>
      </c>
    </row>
    <row r="57" spans="1:6" x14ac:dyDescent="0.3">
      <c r="A57" t="s">
        <v>57</v>
      </c>
      <c r="B57">
        <v>9</v>
      </c>
      <c r="C57">
        <v>9</v>
      </c>
      <c r="D57">
        <v>0</v>
      </c>
      <c r="E57">
        <v>0</v>
      </c>
      <c r="F57">
        <f t="shared" si="6"/>
        <v>0</v>
      </c>
    </row>
    <row r="58" spans="1:6" x14ac:dyDescent="0.3">
      <c r="A58" t="s">
        <v>58</v>
      </c>
      <c r="B58">
        <v>656</v>
      </c>
      <c r="C58">
        <v>580</v>
      </c>
      <c r="D58">
        <v>48</v>
      </c>
      <c r="E58">
        <v>10</v>
      </c>
      <c r="F58">
        <f t="shared" si="6"/>
        <v>18</v>
      </c>
    </row>
    <row r="59" spans="1:6" ht="15" customHeight="1" x14ac:dyDescent="0.3">
      <c r="A59" t="s">
        <v>59</v>
      </c>
      <c r="B59">
        <v>31</v>
      </c>
      <c r="C59">
        <v>23</v>
      </c>
      <c r="D59">
        <v>4</v>
      </c>
      <c r="E59">
        <v>2</v>
      </c>
      <c r="F59">
        <f t="shared" si="6"/>
        <v>2</v>
      </c>
    </row>
    <row r="60" spans="1:6" x14ac:dyDescent="0.3">
      <c r="A60" t="s">
        <v>60</v>
      </c>
      <c r="B60">
        <v>12</v>
      </c>
      <c r="C60">
        <v>12</v>
      </c>
      <c r="D60">
        <v>0</v>
      </c>
      <c r="E60">
        <v>0</v>
      </c>
      <c r="F60">
        <f t="shared" si="6"/>
        <v>0</v>
      </c>
    </row>
    <row r="61" spans="1:6" x14ac:dyDescent="0.3">
      <c r="A61" t="s">
        <v>61</v>
      </c>
      <c r="B61">
        <v>12</v>
      </c>
      <c r="C61">
        <v>12</v>
      </c>
      <c r="D61">
        <v>0</v>
      </c>
      <c r="E61">
        <v>0</v>
      </c>
      <c r="F61">
        <f t="shared" si="6"/>
        <v>0</v>
      </c>
    </row>
    <row r="62" spans="1:6" x14ac:dyDescent="0.3">
      <c r="A62" t="s">
        <v>62</v>
      </c>
      <c r="B62">
        <v>576</v>
      </c>
      <c r="C62">
        <v>520</v>
      </c>
      <c r="D62">
        <v>38</v>
      </c>
      <c r="E62">
        <v>8</v>
      </c>
      <c r="F62">
        <f t="shared" si="6"/>
        <v>10</v>
      </c>
    </row>
    <row r="63" spans="1:6" x14ac:dyDescent="0.3">
      <c r="A63" t="s">
        <v>63</v>
      </c>
      <c r="B63">
        <v>9</v>
      </c>
      <c r="C63">
        <v>5</v>
      </c>
      <c r="D63">
        <v>4</v>
      </c>
      <c r="E63">
        <v>0</v>
      </c>
      <c r="F63">
        <f t="shared" si="6"/>
        <v>0</v>
      </c>
    </row>
    <row r="64" spans="1:6" x14ac:dyDescent="0.3">
      <c r="A64" t="s">
        <v>64</v>
      </c>
      <c r="B64">
        <v>0</v>
      </c>
      <c r="C64">
        <v>0</v>
      </c>
      <c r="D64">
        <v>0</v>
      </c>
      <c r="E64">
        <v>0</v>
      </c>
      <c r="F64">
        <f t="shared" si="6"/>
        <v>0</v>
      </c>
    </row>
    <row r="65" spans="1:6" x14ac:dyDescent="0.3">
      <c r="A65" t="s">
        <v>65</v>
      </c>
      <c r="B65">
        <v>16</v>
      </c>
      <c r="C65">
        <v>8</v>
      </c>
      <c r="D65">
        <v>2</v>
      </c>
      <c r="E65">
        <v>0</v>
      </c>
      <c r="F65">
        <f t="shared" si="6"/>
        <v>6</v>
      </c>
    </row>
    <row r="66" spans="1:6" x14ac:dyDescent="0.3">
      <c r="A66" t="s">
        <v>66</v>
      </c>
      <c r="B66">
        <v>58</v>
      </c>
      <c r="C66">
        <v>40</v>
      </c>
      <c r="D66">
        <v>8</v>
      </c>
      <c r="E66">
        <v>0</v>
      </c>
      <c r="F66">
        <f t="shared" si="6"/>
        <v>10</v>
      </c>
    </row>
    <row r="67" spans="1:6" x14ac:dyDescent="0.3">
      <c r="A67" t="s">
        <v>69</v>
      </c>
      <c r="B67">
        <v>13</v>
      </c>
      <c r="C67">
        <v>10</v>
      </c>
      <c r="D67">
        <v>1</v>
      </c>
      <c r="E67">
        <v>0</v>
      </c>
      <c r="F67">
        <f t="shared" si="6"/>
        <v>2</v>
      </c>
    </row>
    <row r="68" spans="1:6" x14ac:dyDescent="0.3">
      <c r="A68" s="2" t="s">
        <v>571</v>
      </c>
      <c r="B68" s="2"/>
      <c r="C68" s="2"/>
      <c r="D68" s="2"/>
      <c r="E68" s="2"/>
      <c r="F68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93BA7-AEC8-49BF-9605-9A317D3890ED}">
  <dimension ref="A1:F68"/>
  <sheetViews>
    <sheetView topLeftCell="A46" workbookViewId="0">
      <selection activeCell="A68" sqref="A68"/>
    </sheetView>
  </sheetViews>
  <sheetFormatPr defaultRowHeight="14.4" x14ac:dyDescent="0.3"/>
  <cols>
    <col min="1" max="1" width="30.6640625" customWidth="1"/>
  </cols>
  <sheetData>
    <row r="1" spans="1:6" x14ac:dyDescent="0.3">
      <c r="A1" t="s">
        <v>538</v>
      </c>
    </row>
    <row r="2" spans="1:6" x14ac:dyDescent="0.3">
      <c r="A2" s="3" t="s">
        <v>502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70</v>
      </c>
      <c r="B3">
        <f>B4+B5+B6+B7+B12+B13+B14+B22+B23</f>
        <v>15122</v>
      </c>
      <c r="C3">
        <f>SUM(C4:C7)+ C12+C13+C14+C22+C23</f>
        <v>10501</v>
      </c>
      <c r="D3">
        <f>SUM(D4:D7)+ D12+D13+D14+D22+D23</f>
        <v>1234</v>
      </c>
      <c r="E3">
        <f>SUM(E4:E7)+ E12+E13+E14+E22+E23</f>
        <v>601</v>
      </c>
      <c r="F3">
        <f t="shared" ref="F3" si="0">F4+F5+F6+F7+F12+F13+F14+F22+F23</f>
        <v>2786</v>
      </c>
    </row>
    <row r="4" spans="1:6" x14ac:dyDescent="0.3">
      <c r="A4" t="s">
        <v>50</v>
      </c>
      <c r="B4">
        <v>12153</v>
      </c>
      <c r="C4">
        <v>7986</v>
      </c>
      <c r="D4">
        <v>1008</v>
      </c>
      <c r="E4">
        <v>567</v>
      </c>
      <c r="F4">
        <f>B4-C4-D4-E4</f>
        <v>2592</v>
      </c>
    </row>
    <row r="5" spans="1:6" x14ac:dyDescent="0.3">
      <c r="A5" t="s">
        <v>49</v>
      </c>
      <c r="B5">
        <v>16</v>
      </c>
      <c r="C5">
        <v>13</v>
      </c>
      <c r="D5">
        <v>1</v>
      </c>
      <c r="E5">
        <v>0</v>
      </c>
      <c r="F5">
        <f t="shared" ref="F5:F23" si="1">B5-C5-D5-E5</f>
        <v>2</v>
      </c>
    </row>
    <row r="6" spans="1:6" x14ac:dyDescent="0.3">
      <c r="A6" t="s">
        <v>48</v>
      </c>
      <c r="B6">
        <v>46</v>
      </c>
      <c r="C6">
        <v>29</v>
      </c>
      <c r="D6">
        <v>3</v>
      </c>
      <c r="E6">
        <v>2</v>
      </c>
      <c r="F6">
        <f t="shared" si="1"/>
        <v>12</v>
      </c>
    </row>
    <row r="7" spans="1:6" x14ac:dyDescent="0.3">
      <c r="A7" t="s">
        <v>51</v>
      </c>
      <c r="B7">
        <v>322</v>
      </c>
      <c r="C7">
        <v>266</v>
      </c>
      <c r="D7">
        <v>8</v>
      </c>
      <c r="E7">
        <v>4</v>
      </c>
      <c r="F7">
        <f t="shared" si="1"/>
        <v>44</v>
      </c>
    </row>
    <row r="8" spans="1:6" x14ac:dyDescent="0.3">
      <c r="A8" t="s">
        <v>52</v>
      </c>
      <c r="B8">
        <v>89</v>
      </c>
      <c r="C8">
        <v>77</v>
      </c>
      <c r="D8">
        <v>0</v>
      </c>
      <c r="E8">
        <v>0</v>
      </c>
      <c r="F8">
        <f t="shared" si="1"/>
        <v>12</v>
      </c>
    </row>
    <row r="9" spans="1:6" x14ac:dyDescent="0.3">
      <c r="A9" t="s">
        <v>53</v>
      </c>
      <c r="B9">
        <v>37</v>
      </c>
      <c r="C9">
        <v>33</v>
      </c>
      <c r="D9">
        <v>0</v>
      </c>
      <c r="E9">
        <v>0</v>
      </c>
      <c r="F9">
        <f t="shared" si="1"/>
        <v>4</v>
      </c>
    </row>
    <row r="10" spans="1:6" x14ac:dyDescent="0.3">
      <c r="A10" t="s">
        <v>54</v>
      </c>
      <c r="B10">
        <v>80</v>
      </c>
      <c r="C10">
        <v>66</v>
      </c>
      <c r="D10">
        <v>7</v>
      </c>
      <c r="E10">
        <v>1</v>
      </c>
      <c r="F10">
        <f t="shared" si="1"/>
        <v>6</v>
      </c>
    </row>
    <row r="11" spans="1:6" x14ac:dyDescent="0.3">
      <c r="A11" t="s">
        <v>55</v>
      </c>
      <c r="B11">
        <v>116</v>
      </c>
      <c r="C11">
        <v>90</v>
      </c>
      <c r="D11">
        <v>1</v>
      </c>
      <c r="E11">
        <v>3</v>
      </c>
      <c r="F11">
        <f t="shared" si="1"/>
        <v>22</v>
      </c>
    </row>
    <row r="12" spans="1:6" x14ac:dyDescent="0.3">
      <c r="A12" t="s">
        <v>56</v>
      </c>
      <c r="B12">
        <v>43</v>
      </c>
      <c r="C12">
        <v>39</v>
      </c>
      <c r="D12">
        <v>3</v>
      </c>
      <c r="E12">
        <v>0</v>
      </c>
      <c r="F12">
        <f t="shared" si="1"/>
        <v>1</v>
      </c>
    </row>
    <row r="13" spans="1:6" x14ac:dyDescent="0.3">
      <c r="A13" t="s">
        <v>57</v>
      </c>
      <c r="B13">
        <v>21</v>
      </c>
      <c r="C13">
        <v>17</v>
      </c>
      <c r="D13">
        <v>4</v>
      </c>
      <c r="E13">
        <v>0</v>
      </c>
      <c r="F13">
        <f t="shared" si="1"/>
        <v>0</v>
      </c>
    </row>
    <row r="14" spans="1:6" x14ac:dyDescent="0.3">
      <c r="A14" t="s">
        <v>58</v>
      </c>
      <c r="B14">
        <v>2172</v>
      </c>
      <c r="C14">
        <v>1872</v>
      </c>
      <c r="D14">
        <v>183</v>
      </c>
      <c r="E14">
        <v>26</v>
      </c>
      <c r="F14">
        <f t="shared" si="1"/>
        <v>91</v>
      </c>
    </row>
    <row r="15" spans="1:6" x14ac:dyDescent="0.3">
      <c r="A15" t="s">
        <v>59</v>
      </c>
      <c r="B15">
        <v>222</v>
      </c>
      <c r="C15">
        <v>189</v>
      </c>
      <c r="D15">
        <v>10</v>
      </c>
      <c r="E15">
        <v>7</v>
      </c>
      <c r="F15">
        <f t="shared" si="1"/>
        <v>16</v>
      </c>
    </row>
    <row r="16" spans="1:6" x14ac:dyDescent="0.3">
      <c r="A16" t="s">
        <v>60</v>
      </c>
      <c r="B16">
        <v>74</v>
      </c>
      <c r="C16">
        <v>70</v>
      </c>
      <c r="D16">
        <v>1</v>
      </c>
      <c r="E16">
        <v>3</v>
      </c>
      <c r="F16">
        <f t="shared" si="1"/>
        <v>0</v>
      </c>
    </row>
    <row r="17" spans="1:6" x14ac:dyDescent="0.3">
      <c r="A17" t="s">
        <v>61</v>
      </c>
      <c r="B17">
        <v>129</v>
      </c>
      <c r="C17">
        <v>94</v>
      </c>
      <c r="D17">
        <v>30</v>
      </c>
      <c r="E17">
        <v>3</v>
      </c>
      <c r="F17">
        <f t="shared" si="1"/>
        <v>2</v>
      </c>
    </row>
    <row r="18" spans="1:6" x14ac:dyDescent="0.3">
      <c r="A18" t="s">
        <v>62</v>
      </c>
      <c r="B18">
        <v>1636</v>
      </c>
      <c r="C18">
        <v>1439</v>
      </c>
      <c r="D18">
        <v>126</v>
      </c>
      <c r="E18">
        <v>13</v>
      </c>
      <c r="F18">
        <f t="shared" si="1"/>
        <v>58</v>
      </c>
    </row>
    <row r="19" spans="1:6" x14ac:dyDescent="0.3">
      <c r="A19" t="s">
        <v>63</v>
      </c>
      <c r="B19">
        <v>69</v>
      </c>
      <c r="C19">
        <v>52</v>
      </c>
      <c r="D19">
        <v>13</v>
      </c>
      <c r="E19">
        <v>0</v>
      </c>
      <c r="F19">
        <f t="shared" si="1"/>
        <v>4</v>
      </c>
    </row>
    <row r="20" spans="1:6" x14ac:dyDescent="0.3">
      <c r="A20" t="s">
        <v>64</v>
      </c>
      <c r="B20">
        <v>0</v>
      </c>
      <c r="C20">
        <v>0</v>
      </c>
      <c r="D20">
        <v>0</v>
      </c>
      <c r="E20">
        <v>0</v>
      </c>
      <c r="F20">
        <f t="shared" si="1"/>
        <v>0</v>
      </c>
    </row>
    <row r="21" spans="1:6" x14ac:dyDescent="0.3">
      <c r="A21" t="s">
        <v>65</v>
      </c>
      <c r="B21">
        <v>42</v>
      </c>
      <c r="C21">
        <v>28</v>
      </c>
      <c r="D21">
        <v>3</v>
      </c>
      <c r="E21">
        <v>0</v>
      </c>
      <c r="F21">
        <f t="shared" si="1"/>
        <v>11</v>
      </c>
    </row>
    <row r="22" spans="1:6" x14ac:dyDescent="0.3">
      <c r="A22" t="s">
        <v>66</v>
      </c>
      <c r="B22">
        <v>304</v>
      </c>
      <c r="C22">
        <v>243</v>
      </c>
      <c r="D22">
        <v>20</v>
      </c>
      <c r="E22">
        <v>2</v>
      </c>
      <c r="F22">
        <f t="shared" si="1"/>
        <v>39</v>
      </c>
    </row>
    <row r="23" spans="1:6" x14ac:dyDescent="0.3">
      <c r="A23" t="s">
        <v>69</v>
      </c>
      <c r="B23">
        <v>45</v>
      </c>
      <c r="C23">
        <v>36</v>
      </c>
      <c r="D23">
        <v>4</v>
      </c>
      <c r="E23">
        <v>0</v>
      </c>
      <c r="F23">
        <f t="shared" si="1"/>
        <v>5</v>
      </c>
    </row>
    <row r="25" spans="1:6" x14ac:dyDescent="0.3">
      <c r="A25" t="s">
        <v>72</v>
      </c>
      <c r="B25">
        <f t="shared" ref="B25:F40" si="2">B3-B47</f>
        <v>8139</v>
      </c>
      <c r="C25">
        <f t="shared" si="2"/>
        <v>5639</v>
      </c>
      <c r="D25">
        <f t="shared" si="2"/>
        <v>688</v>
      </c>
      <c r="E25">
        <f t="shared" si="2"/>
        <v>314</v>
      </c>
      <c r="F25">
        <f t="shared" si="2"/>
        <v>1498</v>
      </c>
    </row>
    <row r="26" spans="1:6" x14ac:dyDescent="0.3">
      <c r="A26" t="s">
        <v>50</v>
      </c>
      <c r="B26">
        <f t="shared" si="2"/>
        <v>6253</v>
      </c>
      <c r="C26">
        <f t="shared" si="2"/>
        <v>4053</v>
      </c>
      <c r="D26">
        <f t="shared" si="2"/>
        <v>529</v>
      </c>
      <c r="E26">
        <f t="shared" si="2"/>
        <v>295</v>
      </c>
      <c r="F26">
        <f t="shared" si="2"/>
        <v>1376</v>
      </c>
    </row>
    <row r="27" spans="1:6" x14ac:dyDescent="0.3">
      <c r="A27" t="s">
        <v>49</v>
      </c>
      <c r="B27">
        <f t="shared" si="2"/>
        <v>10</v>
      </c>
      <c r="C27">
        <f t="shared" si="2"/>
        <v>8</v>
      </c>
      <c r="D27">
        <f t="shared" si="2"/>
        <v>0</v>
      </c>
      <c r="E27">
        <f t="shared" si="2"/>
        <v>0</v>
      </c>
      <c r="F27">
        <f t="shared" si="2"/>
        <v>2</v>
      </c>
    </row>
    <row r="28" spans="1:6" x14ac:dyDescent="0.3">
      <c r="A28" t="s">
        <v>48</v>
      </c>
      <c r="B28">
        <f t="shared" si="2"/>
        <v>25</v>
      </c>
      <c r="C28">
        <f t="shared" si="2"/>
        <v>17</v>
      </c>
      <c r="D28">
        <f t="shared" si="2"/>
        <v>2</v>
      </c>
      <c r="E28">
        <f t="shared" si="2"/>
        <v>1</v>
      </c>
      <c r="F28">
        <f t="shared" si="2"/>
        <v>5</v>
      </c>
    </row>
    <row r="29" spans="1:6" x14ac:dyDescent="0.3">
      <c r="A29" t="s">
        <v>51</v>
      </c>
      <c r="B29">
        <f t="shared" si="2"/>
        <v>200</v>
      </c>
      <c r="C29">
        <f t="shared" si="2"/>
        <v>169</v>
      </c>
      <c r="D29">
        <f t="shared" si="2"/>
        <v>3</v>
      </c>
      <c r="E29">
        <f t="shared" si="2"/>
        <v>2</v>
      </c>
      <c r="F29">
        <f t="shared" si="2"/>
        <v>26</v>
      </c>
    </row>
    <row r="30" spans="1:6" x14ac:dyDescent="0.3">
      <c r="A30" t="s">
        <v>52</v>
      </c>
      <c r="B30">
        <f t="shared" si="2"/>
        <v>69</v>
      </c>
      <c r="C30">
        <f t="shared" si="2"/>
        <v>60</v>
      </c>
      <c r="D30">
        <f t="shared" si="2"/>
        <v>0</v>
      </c>
      <c r="E30">
        <f t="shared" si="2"/>
        <v>0</v>
      </c>
      <c r="F30">
        <f t="shared" si="2"/>
        <v>9</v>
      </c>
    </row>
    <row r="31" spans="1:6" x14ac:dyDescent="0.3">
      <c r="A31" t="s">
        <v>53</v>
      </c>
      <c r="B31">
        <f t="shared" si="2"/>
        <v>28</v>
      </c>
      <c r="C31">
        <f t="shared" si="2"/>
        <v>24</v>
      </c>
      <c r="D31">
        <f t="shared" si="2"/>
        <v>0</v>
      </c>
      <c r="E31">
        <f t="shared" si="2"/>
        <v>0</v>
      </c>
      <c r="F31">
        <f t="shared" si="2"/>
        <v>4</v>
      </c>
    </row>
    <row r="32" spans="1:6" x14ac:dyDescent="0.3">
      <c r="A32" t="s">
        <v>54</v>
      </c>
      <c r="B32">
        <f t="shared" si="2"/>
        <v>28</v>
      </c>
      <c r="C32">
        <f t="shared" si="2"/>
        <v>24</v>
      </c>
      <c r="D32">
        <f t="shared" si="2"/>
        <v>3</v>
      </c>
      <c r="E32">
        <f t="shared" si="2"/>
        <v>0</v>
      </c>
      <c r="F32">
        <f t="shared" si="2"/>
        <v>1</v>
      </c>
    </row>
    <row r="33" spans="1:6" x14ac:dyDescent="0.3">
      <c r="A33" t="s">
        <v>55</v>
      </c>
      <c r="B33">
        <f t="shared" si="2"/>
        <v>75</v>
      </c>
      <c r="C33">
        <f t="shared" si="2"/>
        <v>61</v>
      </c>
      <c r="D33">
        <f t="shared" si="2"/>
        <v>0</v>
      </c>
      <c r="E33">
        <f t="shared" si="2"/>
        <v>2</v>
      </c>
      <c r="F33">
        <f t="shared" si="2"/>
        <v>12</v>
      </c>
    </row>
    <row r="34" spans="1:6" x14ac:dyDescent="0.3">
      <c r="A34" t="s">
        <v>56</v>
      </c>
      <c r="B34">
        <f t="shared" si="2"/>
        <v>31</v>
      </c>
      <c r="C34">
        <f t="shared" si="2"/>
        <v>28</v>
      </c>
      <c r="D34">
        <f t="shared" si="2"/>
        <v>2</v>
      </c>
      <c r="E34">
        <f t="shared" si="2"/>
        <v>0</v>
      </c>
      <c r="F34">
        <f t="shared" si="2"/>
        <v>1</v>
      </c>
    </row>
    <row r="35" spans="1:6" x14ac:dyDescent="0.3">
      <c r="A35" t="s">
        <v>57</v>
      </c>
      <c r="B35">
        <f t="shared" si="2"/>
        <v>7</v>
      </c>
      <c r="C35">
        <f t="shared" si="2"/>
        <v>5</v>
      </c>
      <c r="D35">
        <f t="shared" si="2"/>
        <v>2</v>
      </c>
      <c r="E35">
        <f t="shared" si="2"/>
        <v>0</v>
      </c>
      <c r="F35">
        <f t="shared" si="2"/>
        <v>0</v>
      </c>
    </row>
    <row r="36" spans="1:6" x14ac:dyDescent="0.3">
      <c r="A36" t="s">
        <v>58</v>
      </c>
      <c r="B36">
        <f t="shared" si="2"/>
        <v>1409</v>
      </c>
      <c r="C36">
        <f t="shared" si="2"/>
        <v>1196</v>
      </c>
      <c r="D36">
        <f t="shared" si="2"/>
        <v>135</v>
      </c>
      <c r="E36">
        <f t="shared" si="2"/>
        <v>15</v>
      </c>
      <c r="F36">
        <f t="shared" si="2"/>
        <v>63</v>
      </c>
    </row>
    <row r="37" spans="1:6" x14ac:dyDescent="0.3">
      <c r="A37" t="s">
        <v>59</v>
      </c>
      <c r="B37">
        <f t="shared" si="2"/>
        <v>135</v>
      </c>
      <c r="C37">
        <f t="shared" si="2"/>
        <v>114</v>
      </c>
      <c r="D37">
        <f t="shared" si="2"/>
        <v>8</v>
      </c>
      <c r="E37">
        <f t="shared" si="2"/>
        <v>4</v>
      </c>
      <c r="F37">
        <f t="shared" si="2"/>
        <v>9</v>
      </c>
    </row>
    <row r="38" spans="1:6" x14ac:dyDescent="0.3">
      <c r="A38" t="s">
        <v>60</v>
      </c>
      <c r="B38">
        <f t="shared" si="2"/>
        <v>55</v>
      </c>
      <c r="C38">
        <f t="shared" si="2"/>
        <v>52</v>
      </c>
      <c r="D38">
        <f t="shared" si="2"/>
        <v>1</v>
      </c>
      <c r="E38">
        <f t="shared" si="2"/>
        <v>2</v>
      </c>
      <c r="F38">
        <f t="shared" si="2"/>
        <v>0</v>
      </c>
    </row>
    <row r="39" spans="1:6" x14ac:dyDescent="0.3">
      <c r="A39" t="s">
        <v>61</v>
      </c>
      <c r="B39">
        <f t="shared" si="2"/>
        <v>107</v>
      </c>
      <c r="C39">
        <f t="shared" si="2"/>
        <v>75</v>
      </c>
      <c r="D39">
        <f t="shared" si="2"/>
        <v>30</v>
      </c>
      <c r="E39">
        <f t="shared" si="2"/>
        <v>2</v>
      </c>
      <c r="F39">
        <f t="shared" si="2"/>
        <v>0</v>
      </c>
    </row>
    <row r="40" spans="1:6" x14ac:dyDescent="0.3">
      <c r="A40" t="s">
        <v>62</v>
      </c>
      <c r="B40">
        <f t="shared" si="2"/>
        <v>1030</v>
      </c>
      <c r="C40">
        <f t="shared" si="2"/>
        <v>892</v>
      </c>
      <c r="D40">
        <f t="shared" si="2"/>
        <v>87</v>
      </c>
      <c r="E40">
        <f t="shared" si="2"/>
        <v>7</v>
      </c>
      <c r="F40">
        <f t="shared" si="2"/>
        <v>44</v>
      </c>
    </row>
    <row r="41" spans="1:6" x14ac:dyDescent="0.3">
      <c r="A41" t="s">
        <v>63</v>
      </c>
      <c r="B41">
        <f t="shared" ref="B41:F45" si="3">B19-B63</f>
        <v>57</v>
      </c>
      <c r="C41">
        <f t="shared" si="3"/>
        <v>45</v>
      </c>
      <c r="D41">
        <f t="shared" si="3"/>
        <v>8</v>
      </c>
      <c r="E41">
        <f t="shared" si="3"/>
        <v>0</v>
      </c>
      <c r="F41">
        <f t="shared" si="3"/>
        <v>4</v>
      </c>
    </row>
    <row r="42" spans="1:6" x14ac:dyDescent="0.3">
      <c r="A42" t="s">
        <v>64</v>
      </c>
      <c r="B42">
        <f t="shared" si="3"/>
        <v>0</v>
      </c>
      <c r="C42">
        <f t="shared" si="3"/>
        <v>0</v>
      </c>
      <c r="D42">
        <f t="shared" si="3"/>
        <v>0</v>
      </c>
      <c r="E42">
        <f t="shared" si="3"/>
        <v>0</v>
      </c>
      <c r="F42">
        <f t="shared" si="3"/>
        <v>0</v>
      </c>
    </row>
    <row r="43" spans="1:6" x14ac:dyDescent="0.3">
      <c r="A43" t="s">
        <v>65</v>
      </c>
      <c r="B43">
        <f t="shared" si="3"/>
        <v>25</v>
      </c>
      <c r="C43">
        <f t="shared" si="3"/>
        <v>18</v>
      </c>
      <c r="D43">
        <f t="shared" si="3"/>
        <v>1</v>
      </c>
      <c r="E43">
        <f t="shared" si="3"/>
        <v>0</v>
      </c>
      <c r="F43">
        <f t="shared" si="3"/>
        <v>6</v>
      </c>
    </row>
    <row r="44" spans="1:6" x14ac:dyDescent="0.3">
      <c r="A44" t="s">
        <v>66</v>
      </c>
      <c r="B44">
        <f t="shared" si="3"/>
        <v>175</v>
      </c>
      <c r="C44">
        <f t="shared" si="3"/>
        <v>140</v>
      </c>
      <c r="D44">
        <f t="shared" si="3"/>
        <v>11</v>
      </c>
      <c r="E44">
        <f t="shared" si="3"/>
        <v>1</v>
      </c>
      <c r="F44">
        <f t="shared" si="3"/>
        <v>23</v>
      </c>
    </row>
    <row r="45" spans="1:6" x14ac:dyDescent="0.3">
      <c r="A45" t="s">
        <v>69</v>
      </c>
      <c r="B45">
        <f t="shared" si="3"/>
        <v>29</v>
      </c>
      <c r="C45">
        <f t="shared" si="3"/>
        <v>23</v>
      </c>
      <c r="D45">
        <f t="shared" si="3"/>
        <v>4</v>
      </c>
      <c r="E45">
        <f t="shared" si="3"/>
        <v>0</v>
      </c>
      <c r="F45">
        <f t="shared" si="3"/>
        <v>2</v>
      </c>
    </row>
    <row r="47" spans="1:6" x14ac:dyDescent="0.3">
      <c r="A47" t="s">
        <v>71</v>
      </c>
      <c r="B47">
        <f>B48+B49+B50+B51+B56+B57+B58+B66+B67</f>
        <v>6983</v>
      </c>
      <c r="C47">
        <f t="shared" ref="C47:F47" si="4">C48+C49+C50+C51+C56+C57+C58+C66+C67</f>
        <v>4862</v>
      </c>
      <c r="D47">
        <f t="shared" si="4"/>
        <v>546</v>
      </c>
      <c r="E47">
        <f t="shared" si="4"/>
        <v>287</v>
      </c>
      <c r="F47">
        <f t="shared" si="4"/>
        <v>1288</v>
      </c>
    </row>
    <row r="48" spans="1:6" x14ac:dyDescent="0.3">
      <c r="A48" t="s">
        <v>50</v>
      </c>
      <c r="B48">
        <v>5900</v>
      </c>
      <c r="C48">
        <v>3933</v>
      </c>
      <c r="D48">
        <v>479</v>
      </c>
      <c r="E48">
        <v>272</v>
      </c>
      <c r="F48">
        <f>B48-C48-D48-E48</f>
        <v>1216</v>
      </c>
    </row>
    <row r="49" spans="1:6" x14ac:dyDescent="0.3">
      <c r="A49" t="s">
        <v>49</v>
      </c>
      <c r="B49">
        <v>6</v>
      </c>
      <c r="C49">
        <v>5</v>
      </c>
      <c r="D49">
        <v>1</v>
      </c>
      <c r="E49">
        <v>0</v>
      </c>
      <c r="F49">
        <f t="shared" ref="F49:F67" si="5">B49-C49-D49-E49</f>
        <v>0</v>
      </c>
    </row>
    <row r="50" spans="1:6" x14ac:dyDescent="0.3">
      <c r="A50" t="s">
        <v>48</v>
      </c>
      <c r="B50">
        <v>21</v>
      </c>
      <c r="C50">
        <v>12</v>
      </c>
      <c r="D50">
        <v>1</v>
      </c>
      <c r="E50">
        <v>1</v>
      </c>
      <c r="F50">
        <f t="shared" si="5"/>
        <v>7</v>
      </c>
    </row>
    <row r="51" spans="1:6" x14ac:dyDescent="0.3">
      <c r="A51" t="s">
        <v>51</v>
      </c>
      <c r="B51">
        <v>122</v>
      </c>
      <c r="C51">
        <v>97</v>
      </c>
      <c r="D51">
        <v>5</v>
      </c>
      <c r="E51">
        <v>2</v>
      </c>
      <c r="F51">
        <f t="shared" si="5"/>
        <v>18</v>
      </c>
    </row>
    <row r="52" spans="1:6" x14ac:dyDescent="0.3">
      <c r="A52" t="s">
        <v>52</v>
      </c>
      <c r="B52">
        <v>20</v>
      </c>
      <c r="C52">
        <v>17</v>
      </c>
      <c r="D52">
        <v>0</v>
      </c>
      <c r="E52">
        <v>0</v>
      </c>
      <c r="F52">
        <f t="shared" si="5"/>
        <v>3</v>
      </c>
    </row>
    <row r="53" spans="1:6" x14ac:dyDescent="0.3">
      <c r="A53" t="s">
        <v>53</v>
      </c>
      <c r="B53">
        <v>9</v>
      </c>
      <c r="C53">
        <v>9</v>
      </c>
      <c r="D53">
        <v>0</v>
      </c>
      <c r="E53">
        <v>0</v>
      </c>
      <c r="F53">
        <f t="shared" si="5"/>
        <v>0</v>
      </c>
    </row>
    <row r="54" spans="1:6" x14ac:dyDescent="0.3">
      <c r="A54" t="s">
        <v>54</v>
      </c>
      <c r="B54">
        <v>52</v>
      </c>
      <c r="C54">
        <v>42</v>
      </c>
      <c r="D54">
        <v>4</v>
      </c>
      <c r="E54">
        <v>1</v>
      </c>
      <c r="F54">
        <f t="shared" si="5"/>
        <v>5</v>
      </c>
    </row>
    <row r="55" spans="1:6" x14ac:dyDescent="0.3">
      <c r="A55" t="s">
        <v>55</v>
      </c>
      <c r="B55">
        <v>41</v>
      </c>
      <c r="C55">
        <v>29</v>
      </c>
      <c r="D55">
        <v>1</v>
      </c>
      <c r="E55">
        <v>1</v>
      </c>
      <c r="F55">
        <f t="shared" si="5"/>
        <v>10</v>
      </c>
    </row>
    <row r="56" spans="1:6" x14ac:dyDescent="0.3">
      <c r="A56" t="s">
        <v>56</v>
      </c>
      <c r="B56">
        <v>12</v>
      </c>
      <c r="C56">
        <v>11</v>
      </c>
      <c r="D56">
        <v>1</v>
      </c>
      <c r="E56">
        <v>0</v>
      </c>
      <c r="F56">
        <f t="shared" si="5"/>
        <v>0</v>
      </c>
    </row>
    <row r="57" spans="1:6" x14ac:dyDescent="0.3">
      <c r="A57" t="s">
        <v>57</v>
      </c>
      <c r="B57">
        <v>14</v>
      </c>
      <c r="C57">
        <v>12</v>
      </c>
      <c r="D57">
        <v>2</v>
      </c>
      <c r="E57">
        <v>0</v>
      </c>
      <c r="F57">
        <f t="shared" si="5"/>
        <v>0</v>
      </c>
    </row>
    <row r="58" spans="1:6" x14ac:dyDescent="0.3">
      <c r="A58" t="s">
        <v>58</v>
      </c>
      <c r="B58">
        <v>763</v>
      </c>
      <c r="C58">
        <v>676</v>
      </c>
      <c r="D58">
        <v>48</v>
      </c>
      <c r="E58">
        <v>11</v>
      </c>
      <c r="F58">
        <f t="shared" si="5"/>
        <v>28</v>
      </c>
    </row>
    <row r="59" spans="1:6" x14ac:dyDescent="0.3">
      <c r="A59" t="s">
        <v>59</v>
      </c>
      <c r="B59">
        <v>87</v>
      </c>
      <c r="C59">
        <v>75</v>
      </c>
      <c r="D59">
        <v>2</v>
      </c>
      <c r="E59">
        <v>3</v>
      </c>
      <c r="F59">
        <f t="shared" si="5"/>
        <v>7</v>
      </c>
    </row>
    <row r="60" spans="1:6" x14ac:dyDescent="0.3">
      <c r="A60" t="s">
        <v>60</v>
      </c>
      <c r="B60">
        <v>19</v>
      </c>
      <c r="C60">
        <v>18</v>
      </c>
      <c r="D60">
        <v>0</v>
      </c>
      <c r="E60">
        <v>1</v>
      </c>
      <c r="F60">
        <f t="shared" si="5"/>
        <v>0</v>
      </c>
    </row>
    <row r="61" spans="1:6" x14ac:dyDescent="0.3">
      <c r="A61" t="s">
        <v>61</v>
      </c>
      <c r="B61">
        <v>22</v>
      </c>
      <c r="C61">
        <v>19</v>
      </c>
      <c r="D61">
        <v>0</v>
      </c>
      <c r="E61">
        <v>1</v>
      </c>
      <c r="F61">
        <f t="shared" si="5"/>
        <v>2</v>
      </c>
    </row>
    <row r="62" spans="1:6" x14ac:dyDescent="0.3">
      <c r="A62" t="s">
        <v>62</v>
      </c>
      <c r="B62">
        <v>606</v>
      </c>
      <c r="C62">
        <v>547</v>
      </c>
      <c r="D62">
        <v>39</v>
      </c>
      <c r="E62">
        <v>6</v>
      </c>
      <c r="F62">
        <f t="shared" si="5"/>
        <v>14</v>
      </c>
    </row>
    <row r="63" spans="1:6" x14ac:dyDescent="0.3">
      <c r="A63" t="s">
        <v>63</v>
      </c>
      <c r="B63">
        <v>12</v>
      </c>
      <c r="C63">
        <v>7</v>
      </c>
      <c r="D63">
        <v>5</v>
      </c>
      <c r="E63">
        <v>0</v>
      </c>
      <c r="F63">
        <f t="shared" si="5"/>
        <v>0</v>
      </c>
    </row>
    <row r="64" spans="1:6" x14ac:dyDescent="0.3">
      <c r="A64" t="s">
        <v>64</v>
      </c>
      <c r="B64">
        <v>0</v>
      </c>
      <c r="C64">
        <v>0</v>
      </c>
      <c r="D64">
        <v>0</v>
      </c>
      <c r="E64">
        <v>0</v>
      </c>
      <c r="F64">
        <f t="shared" si="5"/>
        <v>0</v>
      </c>
    </row>
    <row r="65" spans="1:6" x14ac:dyDescent="0.3">
      <c r="A65" t="s">
        <v>65</v>
      </c>
      <c r="B65">
        <v>17</v>
      </c>
      <c r="C65">
        <v>10</v>
      </c>
      <c r="D65">
        <v>2</v>
      </c>
      <c r="E65">
        <v>0</v>
      </c>
      <c r="F65">
        <f t="shared" si="5"/>
        <v>5</v>
      </c>
    </row>
    <row r="66" spans="1:6" x14ac:dyDescent="0.3">
      <c r="A66" t="s">
        <v>66</v>
      </c>
      <c r="B66">
        <v>129</v>
      </c>
      <c r="C66">
        <v>103</v>
      </c>
      <c r="D66">
        <v>9</v>
      </c>
      <c r="E66">
        <v>1</v>
      </c>
      <c r="F66">
        <f t="shared" si="5"/>
        <v>16</v>
      </c>
    </row>
    <row r="67" spans="1:6" x14ac:dyDescent="0.3">
      <c r="A67" t="s">
        <v>69</v>
      </c>
      <c r="B67">
        <v>16</v>
      </c>
      <c r="C67">
        <v>13</v>
      </c>
      <c r="D67">
        <v>0</v>
      </c>
      <c r="E67">
        <v>0</v>
      </c>
      <c r="F67">
        <f t="shared" si="5"/>
        <v>3</v>
      </c>
    </row>
    <row r="68" spans="1:6" x14ac:dyDescent="0.3">
      <c r="A68" s="2" t="s">
        <v>571</v>
      </c>
      <c r="B68" s="2"/>
      <c r="C68" s="2"/>
      <c r="D68" s="2"/>
      <c r="E68" s="2"/>
      <c r="F68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CAB4-08C1-4B63-98AD-C434463F7821}">
  <dimension ref="A1:F77"/>
  <sheetViews>
    <sheetView topLeftCell="A53" workbookViewId="0">
      <selection activeCell="A77" sqref="A77"/>
    </sheetView>
  </sheetViews>
  <sheetFormatPr defaultRowHeight="14.4" x14ac:dyDescent="0.3"/>
  <cols>
    <col min="1" max="1" width="23.5546875" customWidth="1"/>
  </cols>
  <sheetData>
    <row r="1" spans="1:6" x14ac:dyDescent="0.3">
      <c r="A1" t="s">
        <v>539</v>
      </c>
    </row>
    <row r="2" spans="1:6" x14ac:dyDescent="0.3">
      <c r="A2" s="3" t="s">
        <v>509</v>
      </c>
      <c r="B2" s="4" t="s">
        <v>23</v>
      </c>
      <c r="C2" s="4" t="s">
        <v>527</v>
      </c>
      <c r="D2" s="4" t="s">
        <v>528</v>
      </c>
      <c r="E2" s="4" t="s">
        <v>529</v>
      </c>
      <c r="F2" s="5" t="s">
        <v>530</v>
      </c>
    </row>
    <row r="3" spans="1:6" x14ac:dyDescent="0.3">
      <c r="A3" t="s">
        <v>0</v>
      </c>
      <c r="B3">
        <f>B4+B23+B26</f>
        <v>15122</v>
      </c>
      <c r="C3">
        <f t="shared" ref="C3:E3" si="0">C4+C23+C26</f>
        <v>10501</v>
      </c>
      <c r="D3">
        <f t="shared" si="0"/>
        <v>1234</v>
      </c>
      <c r="E3">
        <f t="shared" si="0"/>
        <v>601</v>
      </c>
      <c r="F3">
        <f>B3-C3-D3-E3</f>
        <v>2786</v>
      </c>
    </row>
    <row r="4" spans="1:6" x14ac:dyDescent="0.3">
      <c r="A4" t="s">
        <v>85</v>
      </c>
      <c r="B4">
        <v>14943</v>
      </c>
      <c r="C4">
        <v>10387</v>
      </c>
      <c r="D4">
        <v>1227</v>
      </c>
      <c r="E4">
        <v>600</v>
      </c>
      <c r="F4">
        <f t="shared" ref="F4:F26" si="1">B4-C4-D4-E4</f>
        <v>2729</v>
      </c>
    </row>
    <row r="5" spans="1:6" x14ac:dyDescent="0.3">
      <c r="A5" t="s">
        <v>87</v>
      </c>
      <c r="B5">
        <v>12575</v>
      </c>
      <c r="C5">
        <v>8355</v>
      </c>
      <c r="D5">
        <v>1025</v>
      </c>
      <c r="E5">
        <v>580</v>
      </c>
      <c r="F5">
        <f t="shared" si="1"/>
        <v>2615</v>
      </c>
    </row>
    <row r="6" spans="1:6" x14ac:dyDescent="0.3">
      <c r="A6" t="s">
        <v>86</v>
      </c>
      <c r="B6">
        <v>3</v>
      </c>
      <c r="C6">
        <v>3</v>
      </c>
      <c r="D6">
        <v>0</v>
      </c>
      <c r="E6">
        <v>0</v>
      </c>
      <c r="F6">
        <f t="shared" si="1"/>
        <v>0</v>
      </c>
    </row>
    <row r="7" spans="1:6" x14ac:dyDescent="0.3">
      <c r="A7" t="s">
        <v>557</v>
      </c>
      <c r="B7">
        <v>11</v>
      </c>
      <c r="C7">
        <v>9</v>
      </c>
      <c r="D7">
        <v>0</v>
      </c>
      <c r="E7">
        <v>1</v>
      </c>
      <c r="F7">
        <f t="shared" si="1"/>
        <v>1</v>
      </c>
    </row>
    <row r="8" spans="1:6" x14ac:dyDescent="0.3">
      <c r="A8" t="s">
        <v>88</v>
      </c>
      <c r="B8">
        <v>74</v>
      </c>
      <c r="C8">
        <v>64</v>
      </c>
      <c r="D8">
        <v>0</v>
      </c>
      <c r="E8">
        <v>0</v>
      </c>
      <c r="F8">
        <f t="shared" si="1"/>
        <v>10</v>
      </c>
    </row>
    <row r="9" spans="1:6" x14ac:dyDescent="0.3">
      <c r="A9" t="s">
        <v>89</v>
      </c>
      <c r="B9">
        <v>24</v>
      </c>
      <c r="C9">
        <v>24</v>
      </c>
      <c r="D9">
        <v>0</v>
      </c>
      <c r="E9">
        <v>0</v>
      </c>
      <c r="F9">
        <f t="shared" si="1"/>
        <v>0</v>
      </c>
    </row>
    <row r="10" spans="1:6" x14ac:dyDescent="0.3">
      <c r="A10" t="s">
        <v>90</v>
      </c>
      <c r="B10">
        <v>38</v>
      </c>
      <c r="C10">
        <v>35</v>
      </c>
      <c r="D10">
        <v>1</v>
      </c>
      <c r="E10">
        <v>0</v>
      </c>
      <c r="F10">
        <f t="shared" si="1"/>
        <v>2</v>
      </c>
    </row>
    <row r="11" spans="1:6" x14ac:dyDescent="0.3">
      <c r="A11" t="s">
        <v>91</v>
      </c>
      <c r="B11">
        <v>46</v>
      </c>
      <c r="C11">
        <v>35</v>
      </c>
      <c r="D11">
        <v>8</v>
      </c>
      <c r="E11">
        <v>1</v>
      </c>
      <c r="F11">
        <f t="shared" si="1"/>
        <v>2</v>
      </c>
    </row>
    <row r="12" spans="1:6" x14ac:dyDescent="0.3">
      <c r="A12" t="s">
        <v>92</v>
      </c>
      <c r="B12">
        <v>84</v>
      </c>
      <c r="C12">
        <v>53</v>
      </c>
      <c r="D12">
        <v>2</v>
      </c>
      <c r="E12">
        <v>0</v>
      </c>
      <c r="F12">
        <f t="shared" si="1"/>
        <v>29</v>
      </c>
    </row>
    <row r="13" spans="1:6" x14ac:dyDescent="0.3">
      <c r="A13" t="s">
        <v>93</v>
      </c>
      <c r="B13">
        <v>25</v>
      </c>
      <c r="C13">
        <v>16</v>
      </c>
      <c r="D13">
        <v>3</v>
      </c>
      <c r="E13">
        <v>1</v>
      </c>
      <c r="F13">
        <f t="shared" si="1"/>
        <v>5</v>
      </c>
    </row>
    <row r="14" spans="1:6" x14ac:dyDescent="0.3">
      <c r="A14" t="s">
        <v>94</v>
      </c>
      <c r="B14">
        <v>1905</v>
      </c>
      <c r="C14">
        <v>1666</v>
      </c>
      <c r="D14">
        <v>169</v>
      </c>
      <c r="E14">
        <v>17</v>
      </c>
      <c r="F14">
        <f t="shared" si="1"/>
        <v>53</v>
      </c>
    </row>
    <row r="15" spans="1:6" x14ac:dyDescent="0.3">
      <c r="A15" t="s">
        <v>95</v>
      </c>
      <c r="B15">
        <v>189</v>
      </c>
      <c r="C15">
        <v>155</v>
      </c>
      <c r="D15">
        <v>30</v>
      </c>
      <c r="E15">
        <v>0</v>
      </c>
      <c r="F15">
        <f t="shared" si="1"/>
        <v>4</v>
      </c>
    </row>
    <row r="16" spans="1:6" x14ac:dyDescent="0.3">
      <c r="A16" t="s">
        <v>96</v>
      </c>
      <c r="B16">
        <v>1477</v>
      </c>
      <c r="C16">
        <v>1300</v>
      </c>
      <c r="D16">
        <v>119</v>
      </c>
      <c r="E16">
        <v>13</v>
      </c>
      <c r="F16">
        <f t="shared" si="1"/>
        <v>45</v>
      </c>
    </row>
    <row r="17" spans="1:6" x14ac:dyDescent="0.3">
      <c r="A17" t="s">
        <v>97</v>
      </c>
      <c r="B17">
        <v>91</v>
      </c>
      <c r="C17">
        <v>79</v>
      </c>
      <c r="D17">
        <v>5</v>
      </c>
      <c r="E17">
        <v>3</v>
      </c>
      <c r="F17">
        <f t="shared" si="1"/>
        <v>4</v>
      </c>
    </row>
    <row r="18" spans="1:6" x14ac:dyDescent="0.3">
      <c r="A18" t="s">
        <v>98</v>
      </c>
      <c r="B18">
        <v>68</v>
      </c>
      <c r="C18">
        <v>66</v>
      </c>
      <c r="D18">
        <v>1</v>
      </c>
      <c r="E18">
        <v>1</v>
      </c>
      <c r="F18">
        <f t="shared" si="1"/>
        <v>0</v>
      </c>
    </row>
    <row r="19" spans="1:6" x14ac:dyDescent="0.3">
      <c r="A19" t="s">
        <v>99</v>
      </c>
      <c r="B19">
        <v>80</v>
      </c>
      <c r="C19">
        <v>66</v>
      </c>
      <c r="D19">
        <v>14</v>
      </c>
      <c r="E19">
        <v>0</v>
      </c>
      <c r="F19">
        <f t="shared" si="1"/>
        <v>0</v>
      </c>
    </row>
    <row r="20" spans="1:6" x14ac:dyDescent="0.3">
      <c r="A20" t="s">
        <v>100</v>
      </c>
      <c r="B20">
        <v>117</v>
      </c>
      <c r="C20">
        <v>95</v>
      </c>
      <c r="D20">
        <v>14</v>
      </c>
      <c r="E20">
        <v>0</v>
      </c>
      <c r="F20">
        <f t="shared" si="1"/>
        <v>8</v>
      </c>
    </row>
    <row r="21" spans="1:6" x14ac:dyDescent="0.3">
      <c r="A21" t="s">
        <v>101</v>
      </c>
      <c r="B21">
        <v>3</v>
      </c>
      <c r="C21">
        <v>2</v>
      </c>
      <c r="D21">
        <v>1</v>
      </c>
      <c r="E21">
        <v>0</v>
      </c>
      <c r="F21">
        <f t="shared" si="1"/>
        <v>0</v>
      </c>
    </row>
    <row r="22" spans="1:6" x14ac:dyDescent="0.3">
      <c r="A22" t="s">
        <v>102</v>
      </c>
      <c r="B22">
        <v>38</v>
      </c>
      <c r="C22">
        <v>30</v>
      </c>
      <c r="D22">
        <v>4</v>
      </c>
      <c r="E22">
        <v>0</v>
      </c>
      <c r="F22">
        <f t="shared" si="1"/>
        <v>4</v>
      </c>
    </row>
    <row r="23" spans="1:6" x14ac:dyDescent="0.3">
      <c r="A23" t="s">
        <v>103</v>
      </c>
      <c r="B23">
        <v>176</v>
      </c>
      <c r="C23">
        <v>111</v>
      </c>
      <c r="D23">
        <v>7</v>
      </c>
      <c r="E23">
        <v>1</v>
      </c>
      <c r="F23">
        <f t="shared" si="1"/>
        <v>57</v>
      </c>
    </row>
    <row r="24" spans="1:6" x14ac:dyDescent="0.3">
      <c r="A24" t="s">
        <v>558</v>
      </c>
      <c r="B24">
        <v>144</v>
      </c>
      <c r="C24">
        <v>87</v>
      </c>
      <c r="D24">
        <v>5</v>
      </c>
      <c r="E24">
        <v>1</v>
      </c>
      <c r="F24">
        <f t="shared" si="1"/>
        <v>51</v>
      </c>
    </row>
    <row r="25" spans="1:6" x14ac:dyDescent="0.3">
      <c r="A25" t="s">
        <v>559</v>
      </c>
      <c r="B25">
        <v>45</v>
      </c>
      <c r="C25">
        <v>39</v>
      </c>
      <c r="D25">
        <v>2</v>
      </c>
      <c r="E25">
        <v>0</v>
      </c>
      <c r="F25">
        <f t="shared" si="1"/>
        <v>4</v>
      </c>
    </row>
    <row r="26" spans="1:6" x14ac:dyDescent="0.3">
      <c r="A26" t="s">
        <v>104</v>
      </c>
      <c r="B26">
        <v>3</v>
      </c>
      <c r="C26">
        <v>3</v>
      </c>
      <c r="D26">
        <v>0</v>
      </c>
      <c r="E26">
        <v>0</v>
      </c>
      <c r="F26">
        <f t="shared" si="1"/>
        <v>0</v>
      </c>
    </row>
    <row r="28" spans="1:6" x14ac:dyDescent="0.3">
      <c r="A28" t="s">
        <v>22</v>
      </c>
      <c r="B28">
        <f t="shared" ref="B28:F37" si="2">B3-B53</f>
        <v>8139</v>
      </c>
      <c r="C28">
        <f t="shared" si="2"/>
        <v>5639</v>
      </c>
      <c r="D28">
        <f t="shared" si="2"/>
        <v>688</v>
      </c>
      <c r="E28">
        <f t="shared" si="2"/>
        <v>314</v>
      </c>
      <c r="F28">
        <f t="shared" si="2"/>
        <v>1498</v>
      </c>
    </row>
    <row r="29" spans="1:6" x14ac:dyDescent="0.3">
      <c r="A29" t="s">
        <v>85</v>
      </c>
      <c r="B29">
        <f t="shared" si="2"/>
        <v>8037</v>
      </c>
      <c r="C29">
        <f t="shared" si="2"/>
        <v>5575</v>
      </c>
      <c r="D29">
        <f t="shared" si="2"/>
        <v>682</v>
      </c>
      <c r="E29">
        <f t="shared" si="2"/>
        <v>313</v>
      </c>
      <c r="F29">
        <f t="shared" si="2"/>
        <v>1467</v>
      </c>
    </row>
    <row r="30" spans="1:6" x14ac:dyDescent="0.3">
      <c r="A30" t="s">
        <v>87</v>
      </c>
      <c r="B30">
        <f t="shared" si="2"/>
        <v>6451</v>
      </c>
      <c r="C30">
        <f t="shared" si="2"/>
        <v>4221</v>
      </c>
      <c r="D30">
        <f t="shared" si="2"/>
        <v>539</v>
      </c>
      <c r="E30">
        <f t="shared" si="2"/>
        <v>302</v>
      </c>
      <c r="F30">
        <f t="shared" si="2"/>
        <v>1389</v>
      </c>
    </row>
    <row r="31" spans="1:6" x14ac:dyDescent="0.3">
      <c r="A31" t="s">
        <v>86</v>
      </c>
      <c r="B31">
        <f t="shared" si="2"/>
        <v>3</v>
      </c>
      <c r="C31">
        <f t="shared" si="2"/>
        <v>3</v>
      </c>
      <c r="D31">
        <f t="shared" si="2"/>
        <v>0</v>
      </c>
      <c r="E31">
        <f t="shared" si="2"/>
        <v>0</v>
      </c>
      <c r="F31">
        <f t="shared" si="2"/>
        <v>0</v>
      </c>
    </row>
    <row r="32" spans="1:6" x14ac:dyDescent="0.3">
      <c r="A32" t="s">
        <v>557</v>
      </c>
      <c r="B32">
        <f t="shared" si="2"/>
        <v>7</v>
      </c>
      <c r="C32">
        <f t="shared" si="2"/>
        <v>6</v>
      </c>
      <c r="D32">
        <f t="shared" si="2"/>
        <v>0</v>
      </c>
      <c r="E32">
        <f t="shared" si="2"/>
        <v>1</v>
      </c>
      <c r="F32">
        <f t="shared" si="2"/>
        <v>0</v>
      </c>
    </row>
    <row r="33" spans="1:6" x14ac:dyDescent="0.3">
      <c r="A33" t="s">
        <v>88</v>
      </c>
      <c r="B33">
        <f t="shared" si="2"/>
        <v>60</v>
      </c>
      <c r="C33">
        <f t="shared" si="2"/>
        <v>51</v>
      </c>
      <c r="D33">
        <f t="shared" si="2"/>
        <v>0</v>
      </c>
      <c r="E33">
        <f t="shared" si="2"/>
        <v>0</v>
      </c>
      <c r="F33">
        <f t="shared" si="2"/>
        <v>9</v>
      </c>
    </row>
    <row r="34" spans="1:6" x14ac:dyDescent="0.3">
      <c r="A34" t="s">
        <v>89</v>
      </c>
      <c r="B34">
        <f t="shared" si="2"/>
        <v>19</v>
      </c>
      <c r="C34">
        <f t="shared" si="2"/>
        <v>19</v>
      </c>
      <c r="D34">
        <f t="shared" si="2"/>
        <v>0</v>
      </c>
      <c r="E34">
        <f t="shared" si="2"/>
        <v>0</v>
      </c>
      <c r="F34">
        <f t="shared" si="2"/>
        <v>0</v>
      </c>
    </row>
    <row r="35" spans="1:6" x14ac:dyDescent="0.3">
      <c r="A35" t="s">
        <v>90</v>
      </c>
      <c r="B35">
        <f t="shared" si="2"/>
        <v>31</v>
      </c>
      <c r="C35">
        <f t="shared" si="2"/>
        <v>29</v>
      </c>
      <c r="D35">
        <f t="shared" si="2"/>
        <v>0</v>
      </c>
      <c r="E35">
        <f t="shared" si="2"/>
        <v>0</v>
      </c>
      <c r="F35">
        <f t="shared" si="2"/>
        <v>2</v>
      </c>
    </row>
    <row r="36" spans="1:6" x14ac:dyDescent="0.3">
      <c r="A36" t="s">
        <v>91</v>
      </c>
      <c r="B36">
        <f t="shared" si="2"/>
        <v>18</v>
      </c>
      <c r="C36">
        <f t="shared" si="2"/>
        <v>15</v>
      </c>
      <c r="D36">
        <f t="shared" si="2"/>
        <v>3</v>
      </c>
      <c r="E36">
        <f t="shared" si="2"/>
        <v>0</v>
      </c>
      <c r="F36">
        <f t="shared" si="2"/>
        <v>0</v>
      </c>
    </row>
    <row r="37" spans="1:6" x14ac:dyDescent="0.3">
      <c r="A37" t="s">
        <v>92</v>
      </c>
      <c r="B37">
        <f t="shared" si="2"/>
        <v>53</v>
      </c>
      <c r="C37">
        <f t="shared" si="2"/>
        <v>35</v>
      </c>
      <c r="D37">
        <f t="shared" si="2"/>
        <v>1</v>
      </c>
      <c r="E37">
        <f t="shared" si="2"/>
        <v>0</v>
      </c>
      <c r="F37">
        <f t="shared" si="2"/>
        <v>17</v>
      </c>
    </row>
    <row r="38" spans="1:6" x14ac:dyDescent="0.3">
      <c r="A38" t="s">
        <v>93</v>
      </c>
      <c r="B38">
        <f t="shared" ref="B38:F47" si="3">B13-B63</f>
        <v>13</v>
      </c>
      <c r="C38">
        <f t="shared" si="3"/>
        <v>8</v>
      </c>
      <c r="D38">
        <f t="shared" si="3"/>
        <v>2</v>
      </c>
      <c r="E38">
        <f t="shared" si="3"/>
        <v>0</v>
      </c>
      <c r="F38">
        <f t="shared" si="3"/>
        <v>3</v>
      </c>
    </row>
    <row r="39" spans="1:6" x14ac:dyDescent="0.3">
      <c r="A39" t="s">
        <v>94</v>
      </c>
      <c r="B39">
        <f t="shared" si="3"/>
        <v>1284</v>
      </c>
      <c r="C39">
        <f t="shared" si="3"/>
        <v>1107</v>
      </c>
      <c r="D39">
        <f t="shared" si="3"/>
        <v>124</v>
      </c>
      <c r="E39">
        <f t="shared" si="3"/>
        <v>10</v>
      </c>
      <c r="F39">
        <f t="shared" si="3"/>
        <v>43</v>
      </c>
    </row>
    <row r="40" spans="1:6" x14ac:dyDescent="0.3">
      <c r="A40" t="s">
        <v>95</v>
      </c>
      <c r="B40">
        <f t="shared" si="3"/>
        <v>176</v>
      </c>
      <c r="C40">
        <f t="shared" si="3"/>
        <v>142</v>
      </c>
      <c r="D40">
        <f t="shared" si="3"/>
        <v>30</v>
      </c>
      <c r="E40">
        <f t="shared" si="3"/>
        <v>0</v>
      </c>
      <c r="F40">
        <f t="shared" si="3"/>
        <v>4</v>
      </c>
    </row>
    <row r="41" spans="1:6" x14ac:dyDescent="0.3">
      <c r="A41" t="s">
        <v>96</v>
      </c>
      <c r="B41">
        <f t="shared" si="3"/>
        <v>921</v>
      </c>
      <c r="C41">
        <f t="shared" si="3"/>
        <v>796</v>
      </c>
      <c r="D41">
        <f t="shared" si="3"/>
        <v>82</v>
      </c>
      <c r="E41">
        <f t="shared" si="3"/>
        <v>7</v>
      </c>
      <c r="F41">
        <f t="shared" si="3"/>
        <v>36</v>
      </c>
    </row>
    <row r="42" spans="1:6" x14ac:dyDescent="0.3">
      <c r="A42" t="s">
        <v>97</v>
      </c>
      <c r="B42">
        <f t="shared" si="3"/>
        <v>72</v>
      </c>
      <c r="C42">
        <f t="shared" si="3"/>
        <v>64</v>
      </c>
      <c r="D42">
        <f t="shared" si="3"/>
        <v>3</v>
      </c>
      <c r="E42">
        <f t="shared" si="3"/>
        <v>2</v>
      </c>
      <c r="F42">
        <f t="shared" si="3"/>
        <v>3</v>
      </c>
    </row>
    <row r="43" spans="1:6" x14ac:dyDescent="0.3">
      <c r="A43" t="s">
        <v>98</v>
      </c>
      <c r="B43">
        <f t="shared" si="3"/>
        <v>52</v>
      </c>
      <c r="C43">
        <f t="shared" si="3"/>
        <v>50</v>
      </c>
      <c r="D43">
        <f t="shared" si="3"/>
        <v>1</v>
      </c>
      <c r="E43">
        <f t="shared" si="3"/>
        <v>1</v>
      </c>
      <c r="F43">
        <f t="shared" si="3"/>
        <v>0</v>
      </c>
    </row>
    <row r="44" spans="1:6" x14ac:dyDescent="0.3">
      <c r="A44" t="s">
        <v>99</v>
      </c>
      <c r="B44">
        <f t="shared" si="3"/>
        <v>63</v>
      </c>
      <c r="C44">
        <f t="shared" si="3"/>
        <v>55</v>
      </c>
      <c r="D44">
        <f t="shared" si="3"/>
        <v>8</v>
      </c>
      <c r="E44">
        <f t="shared" si="3"/>
        <v>0</v>
      </c>
      <c r="F44">
        <f t="shared" si="3"/>
        <v>0</v>
      </c>
    </row>
    <row r="45" spans="1:6" x14ac:dyDescent="0.3">
      <c r="A45" t="s">
        <v>100</v>
      </c>
      <c r="B45">
        <f t="shared" si="3"/>
        <v>71</v>
      </c>
      <c r="C45">
        <f t="shared" si="3"/>
        <v>60</v>
      </c>
      <c r="D45">
        <f t="shared" si="3"/>
        <v>8</v>
      </c>
      <c r="E45">
        <f t="shared" si="3"/>
        <v>0</v>
      </c>
      <c r="F45">
        <f t="shared" si="3"/>
        <v>3</v>
      </c>
    </row>
    <row r="46" spans="1:6" x14ac:dyDescent="0.3">
      <c r="A46" t="s">
        <v>101</v>
      </c>
      <c r="B46">
        <f t="shared" si="3"/>
        <v>3</v>
      </c>
      <c r="C46">
        <f t="shared" si="3"/>
        <v>2</v>
      </c>
      <c r="D46">
        <f t="shared" si="3"/>
        <v>1</v>
      </c>
      <c r="E46">
        <f t="shared" si="3"/>
        <v>0</v>
      </c>
      <c r="F46">
        <f t="shared" si="3"/>
        <v>0</v>
      </c>
    </row>
    <row r="47" spans="1:6" x14ac:dyDescent="0.3">
      <c r="A47" t="s">
        <v>102</v>
      </c>
      <c r="B47">
        <f t="shared" si="3"/>
        <v>24</v>
      </c>
      <c r="C47">
        <f t="shared" si="3"/>
        <v>19</v>
      </c>
      <c r="D47">
        <f t="shared" si="3"/>
        <v>4</v>
      </c>
      <c r="E47">
        <f t="shared" si="3"/>
        <v>0</v>
      </c>
      <c r="F47">
        <f t="shared" si="3"/>
        <v>1</v>
      </c>
    </row>
    <row r="48" spans="1:6" x14ac:dyDescent="0.3">
      <c r="A48" t="s">
        <v>103</v>
      </c>
      <c r="B48">
        <f t="shared" ref="B48:F51" si="4">B23-B73</f>
        <v>100</v>
      </c>
      <c r="C48">
        <f t="shared" si="4"/>
        <v>62</v>
      </c>
      <c r="D48">
        <f t="shared" si="4"/>
        <v>6</v>
      </c>
      <c r="E48">
        <f t="shared" si="4"/>
        <v>1</v>
      </c>
      <c r="F48">
        <f t="shared" si="4"/>
        <v>31</v>
      </c>
    </row>
    <row r="49" spans="1:6" x14ac:dyDescent="0.3">
      <c r="A49" t="s">
        <v>558</v>
      </c>
      <c r="B49">
        <f t="shared" si="4"/>
        <v>78</v>
      </c>
      <c r="C49">
        <f t="shared" si="4"/>
        <v>46</v>
      </c>
      <c r="D49">
        <f t="shared" si="4"/>
        <v>4</v>
      </c>
      <c r="E49">
        <f t="shared" si="4"/>
        <v>1</v>
      </c>
      <c r="F49">
        <f t="shared" si="4"/>
        <v>27</v>
      </c>
    </row>
    <row r="50" spans="1:6" x14ac:dyDescent="0.3">
      <c r="A50" t="s">
        <v>559</v>
      </c>
      <c r="B50">
        <f t="shared" si="4"/>
        <v>21</v>
      </c>
      <c r="C50">
        <f t="shared" si="4"/>
        <v>19</v>
      </c>
      <c r="D50">
        <f t="shared" si="4"/>
        <v>1</v>
      </c>
      <c r="E50">
        <f t="shared" si="4"/>
        <v>0</v>
      </c>
      <c r="F50">
        <f t="shared" si="4"/>
        <v>1</v>
      </c>
    </row>
    <row r="51" spans="1:6" x14ac:dyDescent="0.3">
      <c r="A51" t="s">
        <v>104</v>
      </c>
      <c r="B51">
        <f t="shared" si="4"/>
        <v>2</v>
      </c>
      <c r="C51">
        <f t="shared" si="4"/>
        <v>2</v>
      </c>
      <c r="D51">
        <f t="shared" si="4"/>
        <v>0</v>
      </c>
      <c r="E51">
        <f t="shared" si="4"/>
        <v>0</v>
      </c>
      <c r="F51">
        <f t="shared" si="4"/>
        <v>0</v>
      </c>
    </row>
    <row r="53" spans="1:6" x14ac:dyDescent="0.3">
      <c r="A53" t="s">
        <v>105</v>
      </c>
      <c r="B53">
        <f>B54+B73+B76</f>
        <v>6983</v>
      </c>
      <c r="C53">
        <f t="shared" ref="C53" si="5">C54+C73+C76</f>
        <v>4862</v>
      </c>
      <c r="D53">
        <f t="shared" ref="D53" si="6">D54+D73+D76</f>
        <v>546</v>
      </c>
      <c r="E53">
        <f t="shared" ref="E53" si="7">E54+E73+E76</f>
        <v>287</v>
      </c>
      <c r="F53">
        <f>B53-C53-D53-E53</f>
        <v>1288</v>
      </c>
    </row>
    <row r="54" spans="1:6" x14ac:dyDescent="0.3">
      <c r="A54" t="s">
        <v>85</v>
      </c>
      <c r="B54">
        <v>6906</v>
      </c>
      <c r="C54">
        <v>4812</v>
      </c>
      <c r="D54">
        <v>545</v>
      </c>
      <c r="E54">
        <v>287</v>
      </c>
      <c r="F54">
        <f t="shared" ref="F54:F76" si="8">B54-C54-D54-E54</f>
        <v>1262</v>
      </c>
    </row>
    <row r="55" spans="1:6" x14ac:dyDescent="0.3">
      <c r="A55" t="s">
        <v>87</v>
      </c>
      <c r="B55">
        <v>6124</v>
      </c>
      <c r="C55">
        <v>4134</v>
      </c>
      <c r="D55">
        <v>486</v>
      </c>
      <c r="E55">
        <v>278</v>
      </c>
      <c r="F55">
        <f t="shared" si="8"/>
        <v>1226</v>
      </c>
    </row>
    <row r="56" spans="1:6" x14ac:dyDescent="0.3">
      <c r="A56" t="s">
        <v>86</v>
      </c>
      <c r="B56">
        <v>0</v>
      </c>
      <c r="C56">
        <v>0</v>
      </c>
      <c r="D56">
        <v>0</v>
      </c>
      <c r="E56">
        <v>0</v>
      </c>
      <c r="F56">
        <f t="shared" si="8"/>
        <v>0</v>
      </c>
    </row>
    <row r="57" spans="1:6" x14ac:dyDescent="0.3">
      <c r="A57" t="s">
        <v>557</v>
      </c>
      <c r="B57">
        <v>4</v>
      </c>
      <c r="C57">
        <v>3</v>
      </c>
      <c r="D57">
        <v>0</v>
      </c>
      <c r="E57">
        <v>0</v>
      </c>
      <c r="F57">
        <f t="shared" si="8"/>
        <v>1</v>
      </c>
    </row>
    <row r="58" spans="1:6" x14ac:dyDescent="0.3">
      <c r="A58" t="s">
        <v>88</v>
      </c>
      <c r="B58">
        <v>14</v>
      </c>
      <c r="C58">
        <v>13</v>
      </c>
      <c r="D58">
        <v>0</v>
      </c>
      <c r="E58">
        <v>0</v>
      </c>
      <c r="F58">
        <f t="shared" si="8"/>
        <v>1</v>
      </c>
    </row>
    <row r="59" spans="1:6" x14ac:dyDescent="0.3">
      <c r="A59" t="s">
        <v>89</v>
      </c>
      <c r="B59">
        <v>5</v>
      </c>
      <c r="C59">
        <v>5</v>
      </c>
      <c r="D59">
        <v>0</v>
      </c>
      <c r="E59">
        <v>0</v>
      </c>
      <c r="F59">
        <f t="shared" si="8"/>
        <v>0</v>
      </c>
    </row>
    <row r="60" spans="1:6" x14ac:dyDescent="0.3">
      <c r="A60" t="s">
        <v>90</v>
      </c>
      <c r="B60">
        <v>7</v>
      </c>
      <c r="C60">
        <v>6</v>
      </c>
      <c r="D60">
        <v>1</v>
      </c>
      <c r="E60">
        <v>0</v>
      </c>
      <c r="F60">
        <f t="shared" si="8"/>
        <v>0</v>
      </c>
    </row>
    <row r="61" spans="1:6" x14ac:dyDescent="0.3">
      <c r="A61" t="s">
        <v>91</v>
      </c>
      <c r="B61">
        <v>28</v>
      </c>
      <c r="C61">
        <v>20</v>
      </c>
      <c r="D61">
        <v>5</v>
      </c>
      <c r="E61">
        <v>1</v>
      </c>
      <c r="F61">
        <f t="shared" si="8"/>
        <v>2</v>
      </c>
    </row>
    <row r="62" spans="1:6" x14ac:dyDescent="0.3">
      <c r="A62" t="s">
        <v>92</v>
      </c>
      <c r="B62">
        <v>31</v>
      </c>
      <c r="C62">
        <v>18</v>
      </c>
      <c r="D62">
        <v>1</v>
      </c>
      <c r="E62">
        <v>0</v>
      </c>
      <c r="F62">
        <f t="shared" si="8"/>
        <v>12</v>
      </c>
    </row>
    <row r="63" spans="1:6" x14ac:dyDescent="0.3">
      <c r="A63" t="s">
        <v>93</v>
      </c>
      <c r="B63">
        <v>12</v>
      </c>
      <c r="C63">
        <v>8</v>
      </c>
      <c r="D63">
        <v>1</v>
      </c>
      <c r="E63">
        <v>1</v>
      </c>
      <c r="F63">
        <f t="shared" si="8"/>
        <v>2</v>
      </c>
    </row>
    <row r="64" spans="1:6" x14ac:dyDescent="0.3">
      <c r="A64" t="s">
        <v>94</v>
      </c>
      <c r="B64">
        <v>621</v>
      </c>
      <c r="C64">
        <v>559</v>
      </c>
      <c r="D64">
        <v>45</v>
      </c>
      <c r="E64">
        <v>7</v>
      </c>
      <c r="F64">
        <f t="shared" si="8"/>
        <v>10</v>
      </c>
    </row>
    <row r="65" spans="1:6" x14ac:dyDescent="0.3">
      <c r="A65" t="s">
        <v>95</v>
      </c>
      <c r="B65">
        <v>13</v>
      </c>
      <c r="C65">
        <v>13</v>
      </c>
      <c r="D65">
        <v>0</v>
      </c>
      <c r="E65">
        <v>0</v>
      </c>
      <c r="F65">
        <f t="shared" si="8"/>
        <v>0</v>
      </c>
    </row>
    <row r="66" spans="1:6" x14ac:dyDescent="0.3">
      <c r="A66" t="s">
        <v>96</v>
      </c>
      <c r="B66">
        <v>556</v>
      </c>
      <c r="C66">
        <v>504</v>
      </c>
      <c r="D66">
        <v>37</v>
      </c>
      <c r="E66">
        <v>6</v>
      </c>
      <c r="F66">
        <f t="shared" si="8"/>
        <v>9</v>
      </c>
    </row>
    <row r="67" spans="1:6" x14ac:dyDescent="0.3">
      <c r="A67" t="s">
        <v>97</v>
      </c>
      <c r="B67">
        <v>19</v>
      </c>
      <c r="C67">
        <v>15</v>
      </c>
      <c r="D67">
        <v>2</v>
      </c>
      <c r="E67">
        <v>1</v>
      </c>
      <c r="F67">
        <f t="shared" si="8"/>
        <v>1</v>
      </c>
    </row>
    <row r="68" spans="1:6" x14ac:dyDescent="0.3">
      <c r="A68" t="s">
        <v>98</v>
      </c>
      <c r="B68">
        <v>16</v>
      </c>
      <c r="C68">
        <v>16</v>
      </c>
      <c r="D68">
        <v>0</v>
      </c>
      <c r="E68">
        <v>0</v>
      </c>
      <c r="F68">
        <f t="shared" si="8"/>
        <v>0</v>
      </c>
    </row>
    <row r="69" spans="1:6" x14ac:dyDescent="0.3">
      <c r="A69" t="s">
        <v>99</v>
      </c>
      <c r="B69">
        <v>17</v>
      </c>
      <c r="C69">
        <v>11</v>
      </c>
      <c r="D69">
        <v>6</v>
      </c>
      <c r="E69">
        <v>0</v>
      </c>
      <c r="F69">
        <f t="shared" si="8"/>
        <v>0</v>
      </c>
    </row>
    <row r="70" spans="1:6" x14ac:dyDescent="0.3">
      <c r="A70" t="s">
        <v>100</v>
      </c>
      <c r="B70">
        <v>46</v>
      </c>
      <c r="C70">
        <v>35</v>
      </c>
      <c r="D70">
        <v>6</v>
      </c>
      <c r="E70">
        <v>0</v>
      </c>
      <c r="F70">
        <f t="shared" si="8"/>
        <v>5</v>
      </c>
    </row>
    <row r="71" spans="1:6" x14ac:dyDescent="0.3">
      <c r="A71" t="s">
        <v>101</v>
      </c>
      <c r="B71">
        <v>0</v>
      </c>
      <c r="C71">
        <v>0</v>
      </c>
      <c r="D71">
        <v>0</v>
      </c>
      <c r="E71">
        <v>0</v>
      </c>
      <c r="F71">
        <f t="shared" si="8"/>
        <v>0</v>
      </c>
    </row>
    <row r="72" spans="1:6" x14ac:dyDescent="0.3">
      <c r="A72" t="s">
        <v>102</v>
      </c>
      <c r="B72">
        <v>14</v>
      </c>
      <c r="C72">
        <v>11</v>
      </c>
      <c r="D72">
        <v>0</v>
      </c>
      <c r="E72">
        <v>0</v>
      </c>
      <c r="F72">
        <f t="shared" si="8"/>
        <v>3</v>
      </c>
    </row>
    <row r="73" spans="1:6" x14ac:dyDescent="0.3">
      <c r="A73" t="s">
        <v>103</v>
      </c>
      <c r="B73">
        <v>76</v>
      </c>
      <c r="C73">
        <v>49</v>
      </c>
      <c r="D73">
        <v>1</v>
      </c>
      <c r="E73">
        <v>0</v>
      </c>
      <c r="F73">
        <f t="shared" si="8"/>
        <v>26</v>
      </c>
    </row>
    <row r="74" spans="1:6" x14ac:dyDescent="0.3">
      <c r="A74" t="s">
        <v>558</v>
      </c>
      <c r="B74">
        <v>66</v>
      </c>
      <c r="C74">
        <v>41</v>
      </c>
      <c r="D74">
        <v>1</v>
      </c>
      <c r="E74">
        <v>0</v>
      </c>
      <c r="F74">
        <f t="shared" si="8"/>
        <v>24</v>
      </c>
    </row>
    <row r="75" spans="1:6" x14ac:dyDescent="0.3">
      <c r="A75" t="s">
        <v>559</v>
      </c>
      <c r="B75">
        <v>24</v>
      </c>
      <c r="C75">
        <v>20</v>
      </c>
      <c r="D75">
        <v>1</v>
      </c>
      <c r="E75">
        <v>0</v>
      </c>
      <c r="F75">
        <f t="shared" si="8"/>
        <v>3</v>
      </c>
    </row>
    <row r="76" spans="1:6" x14ac:dyDescent="0.3">
      <c r="A76" t="s">
        <v>104</v>
      </c>
      <c r="B76">
        <v>1</v>
      </c>
      <c r="C76">
        <v>1</v>
      </c>
      <c r="D76">
        <v>0</v>
      </c>
      <c r="E76">
        <v>0</v>
      </c>
      <c r="F76">
        <f t="shared" si="8"/>
        <v>0</v>
      </c>
    </row>
    <row r="77" spans="1:6" x14ac:dyDescent="0.3">
      <c r="A77" s="2" t="s">
        <v>571</v>
      </c>
      <c r="B77" s="2"/>
      <c r="C77" s="2"/>
      <c r="D77" s="2"/>
      <c r="E77" s="2"/>
      <c r="F7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Age and Sex</vt:lpstr>
      <vt:lpstr>Fertility</vt:lpstr>
      <vt:lpstr>Marital Status</vt:lpstr>
      <vt:lpstr>Birthplace</vt:lpstr>
      <vt:lpstr>Citizenship</vt:lpstr>
      <vt:lpstr>Year of entry</vt:lpstr>
      <vt:lpstr>Mother's birthplace</vt:lpstr>
      <vt:lpstr>Father's Birthplace</vt:lpstr>
      <vt:lpstr>Ethnic Origin</vt:lpstr>
      <vt:lpstr>Residence in 1985</vt:lpstr>
      <vt:lpstr>Language Spoken at Home</vt:lpstr>
      <vt:lpstr>Frequency of English Usage</vt:lpstr>
      <vt:lpstr>School Attendance</vt:lpstr>
      <vt:lpstr>Educational Attainment</vt:lpstr>
      <vt:lpstr>Literacy and VoEd</vt:lpstr>
      <vt:lpstr>Disability</vt:lpstr>
      <vt:lpstr>Veteran's Status</vt:lpstr>
      <vt:lpstr>Labor Force Status</vt:lpstr>
      <vt:lpstr>Work status in 1989</vt:lpstr>
      <vt:lpstr>Occupation</vt:lpstr>
      <vt:lpstr>Class of Worker</vt:lpstr>
      <vt:lpstr>Industry</vt:lpstr>
      <vt:lpstr>Commuting</vt:lpstr>
      <vt:lpstr>Income in 1989</vt:lpstr>
      <vt:lpstr>Income for characteristics</vt:lpstr>
      <vt:lpstr>Poverty status in 1989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Levin</dc:creator>
  <cp:lastModifiedBy>Michael Levin</cp:lastModifiedBy>
  <dcterms:created xsi:type="dcterms:W3CDTF">2018-04-11T23:42:31Z</dcterms:created>
  <dcterms:modified xsi:type="dcterms:W3CDTF">2018-04-18T02:23:30Z</dcterms:modified>
</cp:coreProperties>
</file>