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CNMI\Census\Early censuses\"/>
    </mc:Choice>
  </mc:AlternateContent>
  <xr:revisionPtr revIDLastSave="0" documentId="13_ncr:1_{F6E465C3-9F16-4CAB-85C6-E45492AED82F}" xr6:coauthVersionLast="43" xr6:coauthVersionMax="43" xr10:uidLastSave="{00000000-0000-0000-0000-000000000000}"/>
  <bookViews>
    <workbookView xWindow="-108" yWindow="-108" windowWidth="20376" windowHeight="12216" firstSheet="12" activeTab="12" xr2:uid="{00000000-000D-0000-FFFF-FFFF00000000}"/>
  </bookViews>
  <sheets>
    <sheet name="CNMI 1980 Age and sex" sheetId="1" r:id="rId1"/>
    <sheet name="Relationship" sheetId="2" r:id="rId2"/>
    <sheet name="Marital status" sheetId="3" r:id="rId3"/>
    <sheet name="Father's Birthplace" sheetId="5" r:id="rId4"/>
    <sheet name="Mother's Birthplace" sheetId="6" r:id="rId5"/>
    <sheet name="Ethnicity" sheetId="7" r:id="rId6"/>
    <sheet name="Language" sheetId="8" r:id="rId7"/>
    <sheet name="Res in 1975" sheetId="9" r:id="rId8"/>
    <sheet name="Schooling" sheetId="10" r:id="rId9"/>
    <sheet name="Educational Attainment" sheetId="11" r:id="rId10"/>
    <sheet name="Vocational Training" sheetId="12" r:id="rId11"/>
    <sheet name="Year of Arrival" sheetId="13" r:id="rId12"/>
    <sheet name="Employment Status" sheetId="15" r:id="rId13"/>
    <sheet name="Work Last Week" sheetId="16" r:id="rId14"/>
    <sheet name="Class of worker" sheetId="17" r:id="rId15"/>
    <sheet name="Occupation" sheetId="18" r:id="rId16"/>
    <sheet name="Industry" sheetId="19" r:id="rId17"/>
    <sheet name="Work in 1979" sheetId="20" r:id="rId18"/>
  </sheets>
  <definedNames>
    <definedName name="_xlnm.Print_Area" localSheetId="8">Schooling!$A$1:$J$35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5" l="1"/>
  <c r="F10" i="15"/>
  <c r="F52" i="11"/>
  <c r="F51" i="11"/>
  <c r="C52" i="11"/>
  <c r="C51" i="11"/>
  <c r="C35" i="11"/>
  <c r="C34" i="11"/>
  <c r="F35" i="11"/>
  <c r="F34" i="11"/>
  <c r="F18" i="11"/>
  <c r="F17" i="11"/>
  <c r="C18" i="11"/>
  <c r="C17" i="11"/>
  <c r="G32" i="15"/>
  <c r="C32" i="15"/>
  <c r="C21" i="15"/>
  <c r="G21" i="15"/>
  <c r="G10" i="15"/>
  <c r="C10" i="15"/>
  <c r="C27" i="15"/>
  <c r="C16" i="15"/>
  <c r="F16" i="15"/>
  <c r="F15" i="15"/>
  <c r="C15" i="15"/>
  <c r="F5" i="15"/>
  <c r="C5" i="15"/>
  <c r="J5" i="15"/>
  <c r="I5" i="15"/>
  <c r="H5" i="15"/>
  <c r="G5" i="15"/>
  <c r="E5" i="15"/>
  <c r="D5" i="15"/>
  <c r="D27" i="15"/>
  <c r="E27" i="15"/>
  <c r="F27" i="15"/>
  <c r="G27" i="15"/>
  <c r="H27" i="15"/>
  <c r="I27" i="15"/>
  <c r="J27" i="15"/>
  <c r="C4" i="20"/>
  <c r="C5" i="20"/>
  <c r="C6" i="20"/>
  <c r="C7" i="20"/>
  <c r="C8" i="20"/>
  <c r="C9" i="20"/>
  <c r="C12" i="20"/>
  <c r="C13" i="20"/>
  <c r="C14" i="20"/>
  <c r="C15" i="20"/>
  <c r="C16" i="20"/>
  <c r="C17" i="20"/>
  <c r="C18" i="20"/>
  <c r="C19" i="20"/>
  <c r="C22" i="20"/>
  <c r="C23" i="20"/>
  <c r="C24" i="20"/>
  <c r="C25" i="20"/>
  <c r="C26" i="20"/>
  <c r="C27" i="20"/>
  <c r="C28" i="20"/>
  <c r="C29" i="20"/>
  <c r="C4" i="19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4" i="18"/>
  <c r="C5" i="18"/>
  <c r="C6" i="18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4" i="17"/>
  <c r="C5" i="17"/>
  <c r="C6" i="17"/>
  <c r="C7" i="17"/>
  <c r="C8" i="17"/>
  <c r="C9" i="17"/>
  <c r="C11" i="17"/>
  <c r="C12" i="17"/>
  <c r="C13" i="17"/>
  <c r="C14" i="17"/>
  <c r="C15" i="17"/>
  <c r="C16" i="17"/>
  <c r="C17" i="17"/>
  <c r="C19" i="17"/>
  <c r="C20" i="17"/>
  <c r="C21" i="17"/>
  <c r="C22" i="17"/>
  <c r="C23" i="17"/>
  <c r="C24" i="17"/>
  <c r="C25" i="17"/>
  <c r="C4" i="16"/>
  <c r="C5" i="16"/>
  <c r="C6" i="16"/>
  <c r="C7" i="16"/>
  <c r="C4" i="15"/>
  <c r="C6" i="15"/>
  <c r="C7" i="15"/>
  <c r="C8" i="15"/>
  <c r="C9" i="15"/>
  <c r="C11" i="15"/>
  <c r="C12" i="15"/>
  <c r="C14" i="15"/>
  <c r="C17" i="15"/>
  <c r="C18" i="15"/>
  <c r="C19" i="15"/>
  <c r="C20" i="15"/>
  <c r="C22" i="15"/>
  <c r="C23" i="15"/>
  <c r="C25" i="15"/>
  <c r="C26" i="15"/>
  <c r="C28" i="15"/>
  <c r="C29" i="15"/>
  <c r="C30" i="15"/>
  <c r="C31" i="15"/>
  <c r="C33" i="15"/>
  <c r="C34" i="15"/>
  <c r="C4" i="13"/>
  <c r="C5" i="13"/>
  <c r="C6" i="13"/>
  <c r="C7" i="13"/>
  <c r="C8" i="13"/>
  <c r="C9" i="13"/>
  <c r="C10" i="13"/>
  <c r="C11" i="13"/>
  <c r="C12" i="13"/>
  <c r="C13" i="13"/>
  <c r="C14" i="13"/>
  <c r="C4" i="12"/>
  <c r="C5" i="12"/>
  <c r="C6" i="12"/>
  <c r="C7" i="12"/>
  <c r="C8" i="12"/>
  <c r="C9" i="12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4" i="10"/>
  <c r="C5" i="10"/>
  <c r="C6" i="10"/>
  <c r="C7" i="10"/>
  <c r="C8" i="10"/>
  <c r="C9" i="10"/>
  <c r="C10" i="10"/>
  <c r="C11" i="10"/>
  <c r="C12" i="10"/>
  <c r="C14" i="10"/>
  <c r="C15" i="10"/>
  <c r="C16" i="10"/>
  <c r="C17" i="10"/>
  <c r="C18" i="10"/>
  <c r="C19" i="10"/>
  <c r="C20" i="10"/>
  <c r="C21" i="10"/>
  <c r="C22" i="10"/>
  <c r="C23" i="10"/>
  <c r="C25" i="10"/>
  <c r="C26" i="10"/>
  <c r="C27" i="10"/>
  <c r="C28" i="10"/>
  <c r="C29" i="10"/>
  <c r="C30" i="10"/>
  <c r="C31" i="10"/>
  <c r="C32" i="10"/>
  <c r="C33" i="10"/>
  <c r="C34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4" i="3"/>
  <c r="C5" i="3"/>
  <c r="C6" i="3"/>
  <c r="C7" i="3"/>
  <c r="C8" i="3"/>
  <c r="C9" i="3"/>
  <c r="C11" i="3"/>
  <c r="C12" i="3"/>
  <c r="C13" i="3"/>
  <c r="C14" i="3"/>
  <c r="C15" i="3"/>
  <c r="C16" i="3"/>
  <c r="C17" i="3"/>
  <c r="C19" i="3"/>
  <c r="C20" i="3"/>
  <c r="C21" i="3"/>
  <c r="C22" i="3"/>
  <c r="C23" i="3"/>
  <c r="C24" i="3"/>
  <c r="C25" i="3"/>
  <c r="C4" i="2"/>
  <c r="C5" i="2"/>
  <c r="C6" i="2"/>
  <c r="C7" i="2"/>
  <c r="C8" i="2"/>
  <c r="C9" i="2"/>
  <c r="C10" i="2"/>
  <c r="C11" i="2"/>
  <c r="C12" i="2"/>
  <c r="C13" i="2"/>
  <c r="C15" i="2"/>
  <c r="C17" i="2"/>
  <c r="C18" i="2"/>
  <c r="C20" i="2"/>
  <c r="C21" i="2"/>
  <c r="C22" i="2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3" i="20"/>
  <c r="C3" i="19"/>
  <c r="C3" i="18"/>
  <c r="C3" i="17"/>
  <c r="C3" i="16"/>
  <c r="C3" i="15"/>
  <c r="C3" i="13"/>
  <c r="C3" i="12"/>
  <c r="C3" i="11"/>
  <c r="C3" i="10"/>
  <c r="C3" i="9"/>
  <c r="C3" i="8"/>
  <c r="C3" i="7"/>
  <c r="C3" i="6"/>
  <c r="C3" i="5"/>
  <c r="C3" i="3"/>
  <c r="C3" i="2"/>
  <c r="C10" i="1"/>
  <c r="C4" i="1"/>
  <c r="C5" i="1"/>
  <c r="C3" i="1"/>
  <c r="F12" i="20"/>
  <c r="F13" i="20"/>
  <c r="F14" i="20"/>
  <c r="F15" i="20"/>
  <c r="F16" i="20"/>
  <c r="F17" i="20"/>
  <c r="F18" i="20"/>
  <c r="F19" i="20"/>
  <c r="F22" i="20"/>
  <c r="F23" i="20"/>
  <c r="F24" i="20"/>
  <c r="F25" i="20"/>
  <c r="F26" i="20"/>
  <c r="F27" i="20"/>
  <c r="F28" i="20"/>
  <c r="F29" i="20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4" i="17"/>
  <c r="F5" i="17"/>
  <c r="F6" i="17"/>
  <c r="F7" i="17"/>
  <c r="F8" i="17"/>
  <c r="F9" i="17"/>
  <c r="F20" i="17"/>
  <c r="F21" i="17"/>
  <c r="F22" i="17"/>
  <c r="F23" i="17"/>
  <c r="F24" i="17"/>
  <c r="F25" i="17"/>
  <c r="F4" i="16"/>
  <c r="F5" i="16"/>
  <c r="F6" i="16"/>
  <c r="F7" i="16"/>
  <c r="F4" i="15"/>
  <c r="F6" i="15"/>
  <c r="F7" i="15"/>
  <c r="F8" i="15"/>
  <c r="F9" i="15"/>
  <c r="F11" i="15"/>
  <c r="F12" i="15"/>
  <c r="F25" i="15"/>
  <c r="F26" i="15"/>
  <c r="F28" i="15"/>
  <c r="F29" i="15"/>
  <c r="F30" i="15"/>
  <c r="F31" i="15"/>
  <c r="F33" i="15"/>
  <c r="F34" i="15"/>
  <c r="F4" i="13"/>
  <c r="F6" i="13"/>
  <c r="F7" i="13"/>
  <c r="F8" i="13"/>
  <c r="F9" i="13"/>
  <c r="F10" i="13"/>
  <c r="F11" i="13"/>
  <c r="F12" i="13"/>
  <c r="F13" i="13"/>
  <c r="F14" i="13"/>
  <c r="F4" i="12"/>
  <c r="F5" i="12"/>
  <c r="F6" i="12"/>
  <c r="F7" i="12"/>
  <c r="F8" i="12"/>
  <c r="F9" i="12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4" i="10"/>
  <c r="F5" i="10"/>
  <c r="F6" i="10"/>
  <c r="F7" i="10"/>
  <c r="F8" i="10"/>
  <c r="F9" i="10"/>
  <c r="F10" i="10"/>
  <c r="F11" i="10"/>
  <c r="F12" i="10"/>
  <c r="F25" i="10"/>
  <c r="F26" i="10"/>
  <c r="F27" i="10"/>
  <c r="F28" i="10"/>
  <c r="F29" i="10"/>
  <c r="F30" i="10"/>
  <c r="F31" i="10"/>
  <c r="F32" i="10"/>
  <c r="F33" i="10"/>
  <c r="F34" i="10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4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12" i="3"/>
  <c r="F13" i="3"/>
  <c r="F14" i="3"/>
  <c r="F15" i="3"/>
  <c r="F16" i="3"/>
  <c r="F17" i="3"/>
  <c r="F20" i="3"/>
  <c r="F21" i="3"/>
  <c r="F22" i="3"/>
  <c r="F23" i="3"/>
  <c r="F24" i="3"/>
  <c r="F25" i="3"/>
  <c r="F5" i="2"/>
  <c r="F6" i="2"/>
  <c r="F7" i="2"/>
  <c r="F8" i="2"/>
  <c r="F9" i="2"/>
  <c r="F10" i="2"/>
  <c r="F11" i="2"/>
  <c r="F12" i="2"/>
  <c r="F13" i="2"/>
  <c r="F17" i="2"/>
  <c r="F18" i="2"/>
  <c r="F20" i="2"/>
  <c r="F21" i="2"/>
  <c r="F22" i="2"/>
  <c r="F3" i="16"/>
  <c r="F3" i="15"/>
  <c r="F3" i="12"/>
  <c r="F3" i="10"/>
  <c r="F3" i="9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10" i="1"/>
  <c r="F4" i="1"/>
  <c r="F5" i="1"/>
  <c r="F3" i="1"/>
  <c r="D4" i="7" l="1"/>
  <c r="D3" i="7" s="1"/>
  <c r="E4" i="7"/>
  <c r="H4" i="7"/>
  <c r="H3" i="7" s="1"/>
  <c r="I4" i="7"/>
  <c r="I3" i="7" s="1"/>
  <c r="J4" i="7"/>
  <c r="J3" i="7" s="1"/>
  <c r="G4" i="7"/>
  <c r="E3" i="7"/>
  <c r="G24" i="18"/>
  <c r="G25" i="18"/>
  <c r="G26" i="18"/>
  <c r="J43" i="18"/>
  <c r="I43" i="18"/>
  <c r="H43" i="18"/>
  <c r="E43" i="18"/>
  <c r="D43" i="18"/>
  <c r="G43" i="18"/>
  <c r="D3" i="18"/>
  <c r="E3" i="18"/>
  <c r="H3" i="18"/>
  <c r="I3" i="18"/>
  <c r="J3" i="18"/>
  <c r="G3" i="18"/>
  <c r="F3" i="18" s="1"/>
  <c r="J19" i="17"/>
  <c r="I19" i="17"/>
  <c r="H19" i="17"/>
  <c r="E19" i="17"/>
  <c r="D19" i="17"/>
  <c r="G19" i="17"/>
  <c r="F19" i="17" s="1"/>
  <c r="D3" i="17"/>
  <c r="E3" i="17"/>
  <c r="H3" i="17"/>
  <c r="I3" i="17"/>
  <c r="J3" i="17"/>
  <c r="G3" i="17"/>
  <c r="J3" i="6"/>
  <c r="I3" i="6"/>
  <c r="H3" i="6"/>
  <c r="E3" i="6"/>
  <c r="D3" i="6"/>
  <c r="G3" i="6"/>
  <c r="D3" i="5"/>
  <c r="E3" i="5"/>
  <c r="H3" i="5"/>
  <c r="I3" i="5"/>
  <c r="J3" i="5"/>
  <c r="G3" i="5"/>
  <c r="F3" i="5" s="1"/>
  <c r="J19" i="3"/>
  <c r="I19" i="3"/>
  <c r="H19" i="3"/>
  <c r="E19" i="3"/>
  <c r="D19" i="3"/>
  <c r="G19" i="3"/>
  <c r="F19" i="3" s="1"/>
  <c r="D11" i="3"/>
  <c r="E11" i="3"/>
  <c r="E3" i="3" s="1"/>
  <c r="H11" i="3"/>
  <c r="I11" i="3"/>
  <c r="I3" i="3" s="1"/>
  <c r="J11" i="3"/>
  <c r="G11" i="3"/>
  <c r="G4" i="3"/>
  <c r="D4" i="3"/>
  <c r="E4" i="3"/>
  <c r="H4" i="3"/>
  <c r="I4" i="3"/>
  <c r="J4" i="3"/>
  <c r="G5" i="3"/>
  <c r="D5" i="3"/>
  <c r="E5" i="3"/>
  <c r="H5" i="3"/>
  <c r="I5" i="3"/>
  <c r="J5" i="3"/>
  <c r="G6" i="3"/>
  <c r="F6" i="3" s="1"/>
  <c r="D6" i="3"/>
  <c r="E6" i="3"/>
  <c r="H6" i="3"/>
  <c r="I6" i="3"/>
  <c r="J6" i="3"/>
  <c r="G7" i="3"/>
  <c r="F7" i="3" s="1"/>
  <c r="D7" i="3"/>
  <c r="E7" i="3"/>
  <c r="H7" i="3"/>
  <c r="I7" i="3"/>
  <c r="J7" i="3"/>
  <c r="G8" i="3"/>
  <c r="D8" i="3"/>
  <c r="E8" i="3"/>
  <c r="H8" i="3"/>
  <c r="I8" i="3"/>
  <c r="J8" i="3"/>
  <c r="G9" i="3"/>
  <c r="D9" i="3"/>
  <c r="E9" i="3"/>
  <c r="H9" i="3"/>
  <c r="I9" i="3"/>
  <c r="J9" i="3"/>
  <c r="G4" i="2"/>
  <c r="J44" i="1"/>
  <c r="I44" i="1"/>
  <c r="H44" i="1"/>
  <c r="E44" i="1"/>
  <c r="D44" i="1"/>
  <c r="G44" i="1"/>
  <c r="B44" i="1"/>
  <c r="G10" i="1"/>
  <c r="D10" i="1"/>
  <c r="E10" i="1"/>
  <c r="H10" i="1"/>
  <c r="I10" i="1"/>
  <c r="J10" i="1"/>
  <c r="B10" i="1"/>
  <c r="B28" i="1"/>
  <c r="G28" i="1"/>
  <c r="D28" i="1"/>
  <c r="E28" i="1"/>
  <c r="H28" i="1"/>
  <c r="I28" i="1"/>
  <c r="J28" i="1"/>
  <c r="B29" i="1"/>
  <c r="G29" i="1"/>
  <c r="D29" i="1"/>
  <c r="E29" i="1"/>
  <c r="H29" i="1"/>
  <c r="I29" i="1"/>
  <c r="J29" i="1"/>
  <c r="B30" i="1"/>
  <c r="G30" i="1"/>
  <c r="D30" i="1"/>
  <c r="E30" i="1"/>
  <c r="H30" i="1"/>
  <c r="I30" i="1"/>
  <c r="J30" i="1"/>
  <c r="B31" i="1"/>
  <c r="G31" i="1"/>
  <c r="D31" i="1"/>
  <c r="E31" i="1"/>
  <c r="H31" i="1"/>
  <c r="I31" i="1"/>
  <c r="J31" i="1"/>
  <c r="B32" i="1"/>
  <c r="G32" i="1"/>
  <c r="D32" i="1"/>
  <c r="E32" i="1"/>
  <c r="H32" i="1"/>
  <c r="I32" i="1"/>
  <c r="J32" i="1"/>
  <c r="B33" i="1"/>
  <c r="G33" i="1"/>
  <c r="D33" i="1"/>
  <c r="E33" i="1"/>
  <c r="H33" i="1"/>
  <c r="I33" i="1"/>
  <c r="J33" i="1"/>
  <c r="B34" i="1"/>
  <c r="G34" i="1"/>
  <c r="D34" i="1"/>
  <c r="E34" i="1"/>
  <c r="H34" i="1"/>
  <c r="I34" i="1"/>
  <c r="J34" i="1"/>
  <c r="B35" i="1"/>
  <c r="G35" i="1"/>
  <c r="D35" i="1"/>
  <c r="E35" i="1"/>
  <c r="H35" i="1"/>
  <c r="I35" i="1"/>
  <c r="J35" i="1"/>
  <c r="B36" i="1"/>
  <c r="G36" i="1"/>
  <c r="D36" i="1"/>
  <c r="E36" i="1"/>
  <c r="H36" i="1"/>
  <c r="I36" i="1"/>
  <c r="J36" i="1"/>
  <c r="B37" i="1"/>
  <c r="G37" i="1"/>
  <c r="D37" i="1"/>
  <c r="E37" i="1"/>
  <c r="H37" i="1"/>
  <c r="I37" i="1"/>
  <c r="J37" i="1"/>
  <c r="B38" i="1"/>
  <c r="G38" i="1"/>
  <c r="D38" i="1"/>
  <c r="E38" i="1"/>
  <c r="H38" i="1"/>
  <c r="I38" i="1"/>
  <c r="J38" i="1"/>
  <c r="B39" i="1"/>
  <c r="G39" i="1"/>
  <c r="D39" i="1"/>
  <c r="E39" i="1"/>
  <c r="H39" i="1"/>
  <c r="I39" i="1"/>
  <c r="J39" i="1"/>
  <c r="B40" i="1"/>
  <c r="G40" i="1"/>
  <c r="D40" i="1"/>
  <c r="E40" i="1"/>
  <c r="H40" i="1"/>
  <c r="I40" i="1"/>
  <c r="J40" i="1"/>
  <c r="B41" i="1"/>
  <c r="G41" i="1"/>
  <c r="D41" i="1"/>
  <c r="E41" i="1"/>
  <c r="H41" i="1"/>
  <c r="I41" i="1"/>
  <c r="J41" i="1"/>
  <c r="G23" i="18" l="1"/>
  <c r="F43" i="18"/>
  <c r="F25" i="18"/>
  <c r="F3" i="17"/>
  <c r="G3" i="7"/>
  <c r="F3" i="7" s="1"/>
  <c r="F4" i="7"/>
  <c r="F3" i="6"/>
  <c r="F8" i="3"/>
  <c r="F4" i="3"/>
  <c r="F11" i="3"/>
  <c r="F5" i="3"/>
  <c r="F9" i="3"/>
  <c r="J3" i="3"/>
  <c r="H3" i="3"/>
  <c r="D3" i="3"/>
  <c r="G3" i="3"/>
  <c r="J27" i="1"/>
  <c r="I27" i="1"/>
  <c r="D27" i="1"/>
  <c r="G27" i="1"/>
  <c r="H27" i="1"/>
  <c r="E27" i="1"/>
  <c r="B27" i="1"/>
  <c r="D24" i="18"/>
  <c r="E24" i="18"/>
  <c r="H24" i="18"/>
  <c r="F24" i="18" s="1"/>
  <c r="I24" i="18"/>
  <c r="J24" i="18"/>
  <c r="D25" i="18"/>
  <c r="E25" i="18"/>
  <c r="H25" i="18"/>
  <c r="I25" i="18"/>
  <c r="J25" i="18"/>
  <c r="D26" i="18"/>
  <c r="E26" i="18"/>
  <c r="H26" i="18"/>
  <c r="F26" i="18" s="1"/>
  <c r="I26" i="18"/>
  <c r="J26" i="18"/>
  <c r="G27" i="18"/>
  <c r="D27" i="18"/>
  <c r="E27" i="18"/>
  <c r="H27" i="18"/>
  <c r="I27" i="18"/>
  <c r="J27" i="18"/>
  <c r="G28" i="18"/>
  <c r="F28" i="18" s="1"/>
  <c r="D28" i="18"/>
  <c r="E28" i="18"/>
  <c r="H28" i="18"/>
  <c r="I28" i="18"/>
  <c r="J28" i="18"/>
  <c r="G29" i="18"/>
  <c r="D29" i="18"/>
  <c r="E29" i="18"/>
  <c r="H29" i="18"/>
  <c r="I29" i="18"/>
  <c r="J29" i="18"/>
  <c r="G30" i="18"/>
  <c r="D30" i="18"/>
  <c r="E30" i="18"/>
  <c r="H30" i="18"/>
  <c r="I30" i="18"/>
  <c r="J30" i="18"/>
  <c r="G31" i="18"/>
  <c r="D31" i="18"/>
  <c r="E31" i="18"/>
  <c r="H31" i="18"/>
  <c r="I31" i="18"/>
  <c r="J31" i="18"/>
  <c r="G32" i="18"/>
  <c r="F32" i="18" s="1"/>
  <c r="D32" i="18"/>
  <c r="E32" i="18"/>
  <c r="H32" i="18"/>
  <c r="I32" i="18"/>
  <c r="J32" i="18"/>
  <c r="G33" i="18"/>
  <c r="D33" i="18"/>
  <c r="E33" i="18"/>
  <c r="H33" i="18"/>
  <c r="I33" i="18"/>
  <c r="J33" i="18"/>
  <c r="G34" i="18"/>
  <c r="D34" i="18"/>
  <c r="E34" i="18"/>
  <c r="H34" i="18"/>
  <c r="I34" i="18"/>
  <c r="J34" i="18"/>
  <c r="G35" i="18"/>
  <c r="D35" i="18"/>
  <c r="E35" i="18"/>
  <c r="H35" i="18"/>
  <c r="I35" i="18"/>
  <c r="J35" i="18"/>
  <c r="G36" i="18"/>
  <c r="F36" i="18" s="1"/>
  <c r="D36" i="18"/>
  <c r="E36" i="18"/>
  <c r="H36" i="18"/>
  <c r="I36" i="18"/>
  <c r="J36" i="18"/>
  <c r="G37" i="18"/>
  <c r="D37" i="18"/>
  <c r="E37" i="18"/>
  <c r="H37" i="18"/>
  <c r="I37" i="18"/>
  <c r="J37" i="18"/>
  <c r="G38" i="18"/>
  <c r="D38" i="18"/>
  <c r="E38" i="18"/>
  <c r="H38" i="18"/>
  <c r="I38" i="18"/>
  <c r="J38" i="18"/>
  <c r="G39" i="18"/>
  <c r="D39" i="18"/>
  <c r="E39" i="18"/>
  <c r="H39" i="18"/>
  <c r="I39" i="18"/>
  <c r="J39" i="18"/>
  <c r="G40" i="18"/>
  <c r="F40" i="18" s="1"/>
  <c r="D40" i="18"/>
  <c r="E40" i="18"/>
  <c r="H40" i="18"/>
  <c r="I40" i="18"/>
  <c r="J40" i="18"/>
  <c r="G41" i="18"/>
  <c r="D41" i="18"/>
  <c r="E41" i="18"/>
  <c r="H41" i="18"/>
  <c r="I41" i="18"/>
  <c r="J41" i="18"/>
  <c r="D23" i="18"/>
  <c r="E23" i="18"/>
  <c r="H23" i="18"/>
  <c r="I23" i="18"/>
  <c r="J23" i="18"/>
  <c r="J23" i="15"/>
  <c r="I23" i="15"/>
  <c r="H23" i="15"/>
  <c r="E23" i="15"/>
  <c r="D23" i="15"/>
  <c r="G23" i="15"/>
  <c r="F23" i="15" s="1"/>
  <c r="J22" i="15"/>
  <c r="I22" i="15"/>
  <c r="H22" i="15"/>
  <c r="E22" i="15"/>
  <c r="D22" i="15"/>
  <c r="G22" i="15"/>
  <c r="J20" i="15"/>
  <c r="I20" i="15"/>
  <c r="H20" i="15"/>
  <c r="E20" i="15"/>
  <c r="D20" i="15"/>
  <c r="G20" i="15"/>
  <c r="J19" i="15"/>
  <c r="I19" i="15"/>
  <c r="H19" i="15"/>
  <c r="E19" i="15"/>
  <c r="D19" i="15"/>
  <c r="G19" i="15"/>
  <c r="J18" i="15"/>
  <c r="I18" i="15"/>
  <c r="H18" i="15"/>
  <c r="E18" i="15"/>
  <c r="D18" i="15"/>
  <c r="G18" i="15"/>
  <c r="F18" i="15" s="1"/>
  <c r="J17" i="15"/>
  <c r="I17" i="15"/>
  <c r="H17" i="15"/>
  <c r="E17" i="15"/>
  <c r="D17" i="15"/>
  <c r="G17" i="15"/>
  <c r="J15" i="15"/>
  <c r="I15" i="15"/>
  <c r="H15" i="15"/>
  <c r="E15" i="15"/>
  <c r="D15" i="15"/>
  <c r="G15" i="15"/>
  <c r="G14" i="15"/>
  <c r="D14" i="15"/>
  <c r="E14" i="15"/>
  <c r="H14" i="15"/>
  <c r="I14" i="15"/>
  <c r="J14" i="15"/>
  <c r="G24" i="19"/>
  <c r="F24" i="19" s="1"/>
  <c r="D24" i="19"/>
  <c r="E24" i="19"/>
  <c r="H24" i="19"/>
  <c r="I24" i="19"/>
  <c r="J24" i="19"/>
  <c r="G25" i="19"/>
  <c r="D25" i="19"/>
  <c r="E25" i="19"/>
  <c r="H25" i="19"/>
  <c r="I25" i="19"/>
  <c r="J25" i="19"/>
  <c r="G26" i="19"/>
  <c r="D26" i="19"/>
  <c r="E26" i="19"/>
  <c r="H26" i="19"/>
  <c r="I26" i="19"/>
  <c r="J26" i="19"/>
  <c r="G27" i="19"/>
  <c r="F27" i="19" s="1"/>
  <c r="D27" i="19"/>
  <c r="E27" i="19"/>
  <c r="H27" i="19"/>
  <c r="I27" i="19"/>
  <c r="J27" i="19"/>
  <c r="G28" i="19"/>
  <c r="F28" i="19" s="1"/>
  <c r="D28" i="19"/>
  <c r="E28" i="19"/>
  <c r="H28" i="19"/>
  <c r="I28" i="19"/>
  <c r="J28" i="19"/>
  <c r="G29" i="19"/>
  <c r="D29" i="19"/>
  <c r="E29" i="19"/>
  <c r="H29" i="19"/>
  <c r="I29" i="19"/>
  <c r="J29" i="19"/>
  <c r="G30" i="19"/>
  <c r="D30" i="19"/>
  <c r="E30" i="19"/>
  <c r="H30" i="19"/>
  <c r="I30" i="19"/>
  <c r="J30" i="19"/>
  <c r="G31" i="19"/>
  <c r="F31" i="19" s="1"/>
  <c r="D31" i="19"/>
  <c r="E31" i="19"/>
  <c r="H31" i="19"/>
  <c r="I31" i="19"/>
  <c r="J31" i="19"/>
  <c r="G32" i="19"/>
  <c r="F32" i="19" s="1"/>
  <c r="D32" i="19"/>
  <c r="E32" i="19"/>
  <c r="H32" i="19"/>
  <c r="I32" i="19"/>
  <c r="J32" i="19"/>
  <c r="G33" i="19"/>
  <c r="D33" i="19"/>
  <c r="E33" i="19"/>
  <c r="H33" i="19"/>
  <c r="I33" i="19"/>
  <c r="J33" i="19"/>
  <c r="G34" i="19"/>
  <c r="D34" i="19"/>
  <c r="E34" i="19"/>
  <c r="H34" i="19"/>
  <c r="I34" i="19"/>
  <c r="J34" i="19"/>
  <c r="G35" i="19"/>
  <c r="F35" i="19" s="1"/>
  <c r="D35" i="19"/>
  <c r="E35" i="19"/>
  <c r="H35" i="19"/>
  <c r="I35" i="19"/>
  <c r="J35" i="19"/>
  <c r="G36" i="19"/>
  <c r="F36" i="19" s="1"/>
  <c r="D36" i="19"/>
  <c r="E36" i="19"/>
  <c r="H36" i="19"/>
  <c r="I36" i="19"/>
  <c r="J36" i="19"/>
  <c r="G37" i="19"/>
  <c r="D37" i="19"/>
  <c r="E37" i="19"/>
  <c r="H37" i="19"/>
  <c r="I37" i="19"/>
  <c r="J37" i="19"/>
  <c r="G38" i="19"/>
  <c r="D38" i="19"/>
  <c r="E38" i="19"/>
  <c r="H38" i="19"/>
  <c r="I38" i="19"/>
  <c r="J38" i="19"/>
  <c r="G39" i="19"/>
  <c r="F39" i="19" s="1"/>
  <c r="D39" i="19"/>
  <c r="E39" i="19"/>
  <c r="H39" i="19"/>
  <c r="I39" i="19"/>
  <c r="J39" i="19"/>
  <c r="G40" i="19"/>
  <c r="F40" i="19" s="1"/>
  <c r="D40" i="19"/>
  <c r="E40" i="19"/>
  <c r="H40" i="19"/>
  <c r="I40" i="19"/>
  <c r="J40" i="19"/>
  <c r="G41" i="19"/>
  <c r="D41" i="19"/>
  <c r="E41" i="19"/>
  <c r="H41" i="19"/>
  <c r="I41" i="19"/>
  <c r="J41" i="19"/>
  <c r="J43" i="19"/>
  <c r="I43" i="19"/>
  <c r="H43" i="19"/>
  <c r="E43" i="19"/>
  <c r="D43" i="19"/>
  <c r="G43" i="19"/>
  <c r="F43" i="19" s="1"/>
  <c r="G3" i="19"/>
  <c r="F3" i="19" s="1"/>
  <c r="D3" i="19"/>
  <c r="E3" i="19"/>
  <c r="H3" i="19"/>
  <c r="I3" i="19"/>
  <c r="J3" i="19"/>
  <c r="G11" i="17"/>
  <c r="D11" i="17"/>
  <c r="E11" i="17"/>
  <c r="G12" i="17"/>
  <c r="D12" i="17"/>
  <c r="E12" i="17"/>
  <c r="H12" i="17"/>
  <c r="I12" i="17"/>
  <c r="J12" i="17"/>
  <c r="G13" i="17"/>
  <c r="D13" i="17"/>
  <c r="E13" i="17"/>
  <c r="H13" i="17"/>
  <c r="I13" i="17"/>
  <c r="J13" i="17"/>
  <c r="G14" i="17"/>
  <c r="F14" i="17" s="1"/>
  <c r="D14" i="17"/>
  <c r="E14" i="17"/>
  <c r="H14" i="17"/>
  <c r="I14" i="17"/>
  <c r="J14" i="17"/>
  <c r="G15" i="17"/>
  <c r="F15" i="17" s="1"/>
  <c r="D15" i="17"/>
  <c r="E15" i="17"/>
  <c r="H15" i="17"/>
  <c r="I15" i="17"/>
  <c r="J15" i="17"/>
  <c r="G16" i="17"/>
  <c r="D16" i="17"/>
  <c r="E16" i="17"/>
  <c r="H16" i="17"/>
  <c r="I16" i="17"/>
  <c r="J16" i="17"/>
  <c r="G17" i="17"/>
  <c r="D17" i="17"/>
  <c r="E17" i="17"/>
  <c r="H17" i="17"/>
  <c r="I17" i="17"/>
  <c r="J17" i="17"/>
  <c r="D5" i="13"/>
  <c r="D3" i="13" s="1"/>
  <c r="E5" i="13"/>
  <c r="E3" i="13" s="1"/>
  <c r="H5" i="13"/>
  <c r="H3" i="13" s="1"/>
  <c r="I5" i="13"/>
  <c r="I3" i="13" s="1"/>
  <c r="J5" i="13"/>
  <c r="J3" i="13" s="1"/>
  <c r="G5" i="13"/>
  <c r="G21" i="11"/>
  <c r="D21" i="11"/>
  <c r="E21" i="11"/>
  <c r="H21" i="11"/>
  <c r="I21" i="11"/>
  <c r="J21" i="11"/>
  <c r="G22" i="11"/>
  <c r="F22" i="11" s="1"/>
  <c r="D22" i="11"/>
  <c r="E22" i="11"/>
  <c r="H22" i="11"/>
  <c r="I22" i="11"/>
  <c r="J22" i="11"/>
  <c r="G23" i="11"/>
  <c r="D23" i="11"/>
  <c r="E23" i="11"/>
  <c r="H23" i="11"/>
  <c r="I23" i="11"/>
  <c r="J23" i="11"/>
  <c r="G24" i="11"/>
  <c r="D24" i="11"/>
  <c r="E24" i="11"/>
  <c r="H24" i="11"/>
  <c r="I24" i="11"/>
  <c r="J24" i="11"/>
  <c r="G25" i="11"/>
  <c r="D25" i="11"/>
  <c r="E25" i="11"/>
  <c r="H25" i="11"/>
  <c r="I25" i="11"/>
  <c r="J25" i="11"/>
  <c r="G26" i="11"/>
  <c r="F26" i="11" s="1"/>
  <c r="D26" i="11"/>
  <c r="E26" i="11"/>
  <c r="H26" i="11"/>
  <c r="I26" i="11"/>
  <c r="J26" i="11"/>
  <c r="G27" i="11"/>
  <c r="D27" i="11"/>
  <c r="E27" i="11"/>
  <c r="H27" i="11"/>
  <c r="I27" i="11"/>
  <c r="J27" i="11"/>
  <c r="G28" i="11"/>
  <c r="D28" i="11"/>
  <c r="E28" i="11"/>
  <c r="H28" i="11"/>
  <c r="I28" i="11"/>
  <c r="J28" i="11"/>
  <c r="G29" i="11"/>
  <c r="D29" i="11"/>
  <c r="E29" i="11"/>
  <c r="H29" i="11"/>
  <c r="I29" i="11"/>
  <c r="J29" i="11"/>
  <c r="G30" i="11"/>
  <c r="F30" i="11" s="1"/>
  <c r="D30" i="11"/>
  <c r="E30" i="11"/>
  <c r="H30" i="11"/>
  <c r="I30" i="11"/>
  <c r="J30" i="11"/>
  <c r="G31" i="11"/>
  <c r="D31" i="11"/>
  <c r="E31" i="11"/>
  <c r="H31" i="11"/>
  <c r="I31" i="11"/>
  <c r="J31" i="11"/>
  <c r="G32" i="11"/>
  <c r="D32" i="11"/>
  <c r="E32" i="11"/>
  <c r="H32" i="11"/>
  <c r="I32" i="11"/>
  <c r="J32" i="11"/>
  <c r="G33" i="11"/>
  <c r="D33" i="11"/>
  <c r="E33" i="11"/>
  <c r="H33" i="11"/>
  <c r="I33" i="11"/>
  <c r="J33" i="11"/>
  <c r="J37" i="11"/>
  <c r="I37" i="11"/>
  <c r="H37" i="11"/>
  <c r="E37" i="11"/>
  <c r="D37" i="11"/>
  <c r="G37" i="11"/>
  <c r="D3" i="11"/>
  <c r="E3" i="11"/>
  <c r="H3" i="11"/>
  <c r="I3" i="11"/>
  <c r="J3" i="11"/>
  <c r="G3" i="11"/>
  <c r="F41" i="19" l="1"/>
  <c r="F37" i="19"/>
  <c r="F33" i="19"/>
  <c r="F29" i="19"/>
  <c r="F25" i="19"/>
  <c r="F38" i="19"/>
  <c r="F34" i="19"/>
  <c r="F30" i="19"/>
  <c r="F26" i="19"/>
  <c r="F33" i="18"/>
  <c r="F41" i="18"/>
  <c r="F38" i="18"/>
  <c r="F34" i="18"/>
  <c r="F30" i="18"/>
  <c r="F37" i="18"/>
  <c r="F29" i="18"/>
  <c r="F39" i="18"/>
  <c r="F35" i="18"/>
  <c r="F31" i="18"/>
  <c r="F27" i="18"/>
  <c r="F23" i="18"/>
  <c r="F12" i="17"/>
  <c r="F17" i="17"/>
  <c r="F13" i="17"/>
  <c r="F16" i="17"/>
  <c r="F17" i="15"/>
  <c r="F22" i="15"/>
  <c r="F14" i="15"/>
  <c r="F20" i="15"/>
  <c r="F19" i="15"/>
  <c r="G3" i="13"/>
  <c r="F3" i="13" s="1"/>
  <c r="F5" i="13"/>
  <c r="F3" i="11"/>
  <c r="F33" i="11"/>
  <c r="F29" i="11"/>
  <c r="F25" i="11"/>
  <c r="F21" i="11"/>
  <c r="F27" i="11"/>
  <c r="F23" i="11"/>
  <c r="F37" i="11"/>
  <c r="G51" i="11"/>
  <c r="F31" i="11"/>
  <c r="F32" i="11"/>
  <c r="F28" i="11"/>
  <c r="F24" i="11"/>
  <c r="F3" i="3"/>
  <c r="G23" i="19"/>
  <c r="F23" i="19" s="1"/>
  <c r="I11" i="17"/>
  <c r="G20" i="11"/>
  <c r="J23" i="19"/>
  <c r="I23" i="19"/>
  <c r="H23" i="19"/>
  <c r="E23" i="19"/>
  <c r="D23" i="19"/>
  <c r="J11" i="17"/>
  <c r="H11" i="17"/>
  <c r="F11" i="17" s="1"/>
  <c r="J20" i="11"/>
  <c r="J34" i="11" s="1"/>
  <c r="I20" i="11"/>
  <c r="I34" i="11" s="1"/>
  <c r="H20" i="11"/>
  <c r="H34" i="11" s="1"/>
  <c r="E20" i="11"/>
  <c r="E34" i="11" s="1"/>
  <c r="D20" i="11"/>
  <c r="D35" i="11" s="1"/>
  <c r="D5" i="8"/>
  <c r="D3" i="8" s="1"/>
  <c r="E5" i="8"/>
  <c r="E3" i="8" s="1"/>
  <c r="H5" i="8"/>
  <c r="H3" i="8" s="1"/>
  <c r="I5" i="8"/>
  <c r="I3" i="8" s="1"/>
  <c r="J5" i="8"/>
  <c r="J3" i="8" s="1"/>
  <c r="G5" i="8"/>
  <c r="F5" i="8" s="1"/>
  <c r="G3" i="2"/>
  <c r="D4" i="2"/>
  <c r="D3" i="2" s="1"/>
  <c r="E4" i="2"/>
  <c r="E3" i="2" s="1"/>
  <c r="H4" i="2"/>
  <c r="I4" i="2"/>
  <c r="I3" i="2" s="1"/>
  <c r="J4" i="2"/>
  <c r="J3" i="2" s="1"/>
  <c r="D3" i="1"/>
  <c r="E3" i="1"/>
  <c r="H3" i="1"/>
  <c r="I3" i="1"/>
  <c r="J3" i="1"/>
  <c r="G3" i="1"/>
  <c r="D15" i="2"/>
  <c r="H15" i="2"/>
  <c r="I15" i="2"/>
  <c r="J15" i="2"/>
  <c r="J52" i="11"/>
  <c r="I52" i="11"/>
  <c r="H52" i="11"/>
  <c r="E52" i="11"/>
  <c r="D52" i="11"/>
  <c r="G52" i="11"/>
  <c r="J51" i="11"/>
  <c r="I51" i="11"/>
  <c r="H51" i="11"/>
  <c r="E51" i="11"/>
  <c r="D51" i="11"/>
  <c r="G18" i="11"/>
  <c r="D18" i="11"/>
  <c r="E18" i="11"/>
  <c r="H18" i="11"/>
  <c r="I18" i="11"/>
  <c r="J18" i="11"/>
  <c r="G17" i="11"/>
  <c r="D17" i="11"/>
  <c r="E17" i="11"/>
  <c r="H17" i="11"/>
  <c r="I17" i="11"/>
  <c r="J17" i="11"/>
  <c r="G14" i="10"/>
  <c r="D14" i="10"/>
  <c r="E14" i="10"/>
  <c r="H14" i="10"/>
  <c r="I14" i="10"/>
  <c r="J14" i="10"/>
  <c r="G15" i="10"/>
  <c r="D15" i="10"/>
  <c r="E15" i="10"/>
  <c r="H15" i="10"/>
  <c r="I15" i="10"/>
  <c r="J15" i="10"/>
  <c r="G16" i="10"/>
  <c r="D16" i="10"/>
  <c r="E16" i="10"/>
  <c r="H16" i="10"/>
  <c r="I16" i="10"/>
  <c r="J16" i="10"/>
  <c r="G17" i="10"/>
  <c r="F17" i="10" s="1"/>
  <c r="D17" i="10"/>
  <c r="E17" i="10"/>
  <c r="H17" i="10"/>
  <c r="I17" i="10"/>
  <c r="J17" i="10"/>
  <c r="G18" i="10"/>
  <c r="D18" i="10"/>
  <c r="E18" i="10"/>
  <c r="H18" i="10"/>
  <c r="I18" i="10"/>
  <c r="J18" i="10"/>
  <c r="G19" i="10"/>
  <c r="D19" i="10"/>
  <c r="E19" i="10"/>
  <c r="H19" i="10"/>
  <c r="I19" i="10"/>
  <c r="J19" i="10"/>
  <c r="G20" i="10"/>
  <c r="D20" i="10"/>
  <c r="E20" i="10"/>
  <c r="H20" i="10"/>
  <c r="I20" i="10"/>
  <c r="J20" i="10"/>
  <c r="G21" i="10"/>
  <c r="F21" i="10" s="1"/>
  <c r="D21" i="10"/>
  <c r="E21" i="10"/>
  <c r="H21" i="10"/>
  <c r="I21" i="10"/>
  <c r="J21" i="10"/>
  <c r="G22" i="10"/>
  <c r="D22" i="10"/>
  <c r="E22" i="10"/>
  <c r="H22" i="10"/>
  <c r="I22" i="10"/>
  <c r="J22" i="10"/>
  <c r="G23" i="10"/>
  <c r="D23" i="10"/>
  <c r="E23" i="10"/>
  <c r="H23" i="10"/>
  <c r="I23" i="10"/>
  <c r="J23" i="10"/>
  <c r="G34" i="11" l="1"/>
  <c r="F20" i="11"/>
  <c r="F18" i="10"/>
  <c r="F14" i="10"/>
  <c r="F22" i="10"/>
  <c r="F23" i="10"/>
  <c r="F19" i="10"/>
  <c r="F15" i="10"/>
  <c r="F20" i="10"/>
  <c r="F16" i="10"/>
  <c r="F3" i="2"/>
  <c r="F15" i="2"/>
  <c r="H3" i="2"/>
  <c r="F4" i="2"/>
  <c r="J35" i="11"/>
  <c r="H35" i="11"/>
  <c r="I35" i="11"/>
  <c r="G35" i="11"/>
  <c r="E35" i="11"/>
  <c r="D34" i="11"/>
  <c r="G3" i="8"/>
  <c r="F3" i="8" s="1"/>
  <c r="D21" i="15"/>
  <c r="E21" i="15"/>
  <c r="H21" i="15"/>
  <c r="I21" i="15"/>
  <c r="J21" i="15"/>
  <c r="G16" i="15"/>
  <c r="D16" i="15"/>
  <c r="E16" i="15"/>
  <c r="H16" i="15"/>
  <c r="I16" i="15"/>
  <c r="J16" i="15"/>
  <c r="D10" i="15"/>
  <c r="E10" i="15"/>
  <c r="H10" i="15"/>
  <c r="I10" i="15"/>
  <c r="J10" i="15"/>
  <c r="E9" i="20" l="1"/>
  <c r="H5" i="20"/>
  <c r="I3" i="20"/>
  <c r="G6" i="20"/>
  <c r="D8" i="20"/>
  <c r="G5" i="20"/>
  <c r="J8" i="20"/>
  <c r="D5" i="20"/>
  <c r="I10" i="20"/>
  <c r="J10" i="20"/>
  <c r="D6" i="20"/>
  <c r="I6" i="20"/>
  <c r="E7" i="20"/>
  <c r="D9" i="20"/>
  <c r="H3" i="20"/>
  <c r="G4" i="20"/>
  <c r="I9" i="20"/>
  <c r="J9" i="20"/>
  <c r="H6" i="20"/>
  <c r="J5" i="20"/>
  <c r="H4" i="20"/>
  <c r="E8" i="20"/>
  <c r="H8" i="20"/>
  <c r="J6" i="20"/>
  <c r="G3" i="20"/>
  <c r="F3" i="20" s="1"/>
  <c r="I8" i="20"/>
  <c r="E6" i="20"/>
  <c r="I7" i="20"/>
  <c r="D10" i="20"/>
  <c r="E5" i="20"/>
  <c r="H9" i="20"/>
  <c r="H7" i="20"/>
  <c r="I5" i="20"/>
  <c r="J7" i="20"/>
  <c r="G9" i="20"/>
  <c r="F9" i="20" s="1"/>
  <c r="E3" i="20"/>
  <c r="D3" i="20"/>
  <c r="G10" i="20"/>
  <c r="J3" i="20"/>
  <c r="H10" i="20"/>
  <c r="I4" i="20"/>
  <c r="G7" i="20"/>
  <c r="G8" i="20"/>
  <c r="F8" i="20" s="1"/>
  <c r="J4" i="20"/>
  <c r="D4" i="20"/>
  <c r="E4" i="20"/>
  <c r="E10" i="20"/>
  <c r="D7" i="20"/>
  <c r="F6" i="20" l="1"/>
  <c r="F7" i="20"/>
  <c r="F4" i="20"/>
  <c r="F5" i="20"/>
</calcChain>
</file>

<file path=xl/sharedStrings.xml><?xml version="1.0" encoding="utf-8"?>
<sst xmlns="http://schemas.openxmlformats.org/spreadsheetml/2006/main" count="754" uniqueCount="285">
  <si>
    <t>Total</t>
  </si>
  <si>
    <t xml:space="preserve">    Total</t>
  </si>
  <si>
    <t>Male</t>
  </si>
  <si>
    <t>Female</t>
  </si>
  <si>
    <t>Householder</t>
  </si>
  <si>
    <t>Spouse</t>
  </si>
  <si>
    <t>Other relative</t>
  </si>
  <si>
    <t>Never married</t>
  </si>
  <si>
    <t>Now married</t>
  </si>
  <si>
    <t>Widowed</t>
  </si>
  <si>
    <t>Divorced</t>
  </si>
  <si>
    <t>Separated</t>
  </si>
  <si>
    <t>American Samoa</t>
  </si>
  <si>
    <t>Guam</t>
  </si>
  <si>
    <t>CNMI</t>
  </si>
  <si>
    <t>Other Pacific</t>
  </si>
  <si>
    <t>Asia</t>
  </si>
  <si>
    <t>Not reported</t>
  </si>
  <si>
    <t>English</t>
  </si>
  <si>
    <t>Other languages</t>
  </si>
  <si>
    <t>Same house</t>
  </si>
  <si>
    <t>Pre-kindergarten</t>
  </si>
  <si>
    <t>Kindergarten</t>
  </si>
  <si>
    <t>Elementary (1-8)</t>
  </si>
  <si>
    <t>High school (1-4)</t>
  </si>
  <si>
    <t>College</t>
  </si>
  <si>
    <t>None</t>
  </si>
  <si>
    <t>Elementary 1 to 4 years</t>
  </si>
  <si>
    <t>Elementary 5 and 6 years</t>
  </si>
  <si>
    <t>Elementary 7 years</t>
  </si>
  <si>
    <t>Elementary 8 years</t>
  </si>
  <si>
    <t>High school 1 year</t>
  </si>
  <si>
    <t>High school 2 years</t>
  </si>
  <si>
    <t>High school 3 years</t>
  </si>
  <si>
    <t>High school 4 years</t>
  </si>
  <si>
    <t>College 1 to 3 years</t>
  </si>
  <si>
    <t>College 4 years</t>
  </si>
  <si>
    <t>College 5 and 6 years</t>
  </si>
  <si>
    <t>College 7 or more years</t>
  </si>
  <si>
    <t>Born outside</t>
  </si>
  <si>
    <t>In the Labor Force</t>
  </si>
  <si>
    <t>Not in the labor force</t>
  </si>
  <si>
    <t>Private wage and salary workers</t>
  </si>
  <si>
    <t>Federal government workers</t>
  </si>
  <si>
    <t>Local government workers</t>
  </si>
  <si>
    <t>Self employed workers</t>
  </si>
  <si>
    <t>Unpaid family workers</t>
  </si>
  <si>
    <t>Subsistence</t>
  </si>
  <si>
    <t>Service</t>
  </si>
  <si>
    <t>Construction</t>
  </si>
  <si>
    <t>Manufacturing</t>
  </si>
  <si>
    <t>Transportation</t>
  </si>
  <si>
    <t>Wholesale trade</t>
  </si>
  <si>
    <t>Retail trade</t>
  </si>
  <si>
    <t>Business /repair</t>
  </si>
  <si>
    <t>Sex</t>
  </si>
  <si>
    <t>Marital Status</t>
  </si>
  <si>
    <t>Relationship</t>
  </si>
  <si>
    <t>Father's Birthplace</t>
  </si>
  <si>
    <t>Residence in 1975</t>
  </si>
  <si>
    <t>Language</t>
  </si>
  <si>
    <t>Ethnicity</t>
  </si>
  <si>
    <t>School Attendance</t>
  </si>
  <si>
    <t>Educational Attainment</t>
  </si>
  <si>
    <t>Vocational training</t>
  </si>
  <si>
    <t>Year of Arrival</t>
  </si>
  <si>
    <t>Employment Status</t>
  </si>
  <si>
    <t>Class of worker</t>
  </si>
  <si>
    <t>Occupation</t>
  </si>
  <si>
    <t xml:space="preserve">      Males</t>
  </si>
  <si>
    <t xml:space="preserve">    Females</t>
  </si>
  <si>
    <t xml:space="preserve">     Females</t>
  </si>
  <si>
    <t xml:space="preserve">     Males</t>
  </si>
  <si>
    <t xml:space="preserve">      Females</t>
  </si>
  <si>
    <t xml:space="preserve">   1979 or 1980</t>
  </si>
  <si>
    <t xml:space="preserve">   1977 or 1978</t>
  </si>
  <si>
    <t xml:space="preserve">   1975 or 1976</t>
  </si>
  <si>
    <t xml:space="preserve">   1973 or 1974</t>
  </si>
  <si>
    <t xml:space="preserve">   1971 or 1972</t>
  </si>
  <si>
    <t xml:space="preserve">   1960 to 1969</t>
  </si>
  <si>
    <t xml:space="preserve">   1950 to 1959</t>
  </si>
  <si>
    <t xml:space="preserve">   Before 1950</t>
  </si>
  <si>
    <t xml:space="preserve">   1970</t>
  </si>
  <si>
    <t xml:space="preserve">   Did subsistence only</t>
  </si>
  <si>
    <t xml:space="preserve">   Civilian Labor Force</t>
  </si>
  <si>
    <t xml:space="preserve">      Employed</t>
  </si>
  <si>
    <t xml:space="preserve">         Also did subsistenc</t>
  </si>
  <si>
    <t xml:space="preserve">   Unemployed</t>
  </si>
  <si>
    <t xml:space="preserve">          Percent</t>
  </si>
  <si>
    <t xml:space="preserve">       Total</t>
  </si>
  <si>
    <t>Labor Force in 19789</t>
  </si>
  <si>
    <t>Worked in 1979</t>
  </si>
  <si>
    <t xml:space="preserve">      50 to 52 weeks</t>
  </si>
  <si>
    <t xml:space="preserve">      40 to 49 weeks</t>
  </si>
  <si>
    <t xml:space="preserve">      1 to 39 weeks</t>
  </si>
  <si>
    <t xml:space="preserve">   Usually worked 35+ hours</t>
  </si>
  <si>
    <t>With unemployment in 1979</t>
  </si>
  <si>
    <t xml:space="preserve">   Mean weeks of unemployment</t>
  </si>
  <si>
    <t>Communic &amp; utilities</t>
  </si>
  <si>
    <t>Finance, insurance</t>
  </si>
  <si>
    <t>Entertainment, recreation</t>
  </si>
  <si>
    <t>Professional services</t>
  </si>
  <si>
    <t xml:space="preserve">   Health service</t>
  </si>
  <si>
    <t xml:space="preserve">   Other professional</t>
  </si>
  <si>
    <t xml:space="preserve">   Educational service</t>
  </si>
  <si>
    <t>Public administration</t>
  </si>
  <si>
    <t>Agriculture/fishing</t>
  </si>
  <si>
    <t>Industry</t>
  </si>
  <si>
    <t>Females and children</t>
  </si>
  <si>
    <t xml:space="preserve">     Females, 16+ years</t>
  </si>
  <si>
    <t>With own children &lt; 6</t>
  </si>
  <si>
    <t xml:space="preserve">       In the labor force</t>
  </si>
  <si>
    <t>With own children 6-17</t>
  </si>
  <si>
    <t>TTPI</t>
  </si>
  <si>
    <t xml:space="preserve">   Kosrae</t>
  </si>
  <si>
    <t xml:space="preserve">   Marshall Islands</t>
  </si>
  <si>
    <t xml:space="preserve">   Palau</t>
  </si>
  <si>
    <t xml:space="preserve">   Pohnpei</t>
  </si>
  <si>
    <t xml:space="preserve">   Chuuk</t>
  </si>
  <si>
    <t xml:space="preserve">   Yap</t>
  </si>
  <si>
    <t xml:space="preserve">   Western Samoa</t>
  </si>
  <si>
    <t xml:space="preserve">   Tonga</t>
  </si>
  <si>
    <t xml:space="preserve">   Japan and Okinawa</t>
  </si>
  <si>
    <t xml:space="preserve">   Korea</t>
  </si>
  <si>
    <t xml:space="preserve">   Philippines</t>
  </si>
  <si>
    <t>United States</t>
  </si>
  <si>
    <t>Elsewhere</t>
  </si>
  <si>
    <t xml:space="preserve">   Carolinian</t>
  </si>
  <si>
    <t xml:space="preserve">   Chamorro</t>
  </si>
  <si>
    <t xml:space="preserve">   Japanese</t>
  </si>
  <si>
    <t xml:space="preserve">   Kosraean</t>
  </si>
  <si>
    <t xml:space="preserve">   Marshallese</t>
  </si>
  <si>
    <t xml:space="preserve">   Mortlockese</t>
  </si>
  <si>
    <t xml:space="preserve">   Palauan</t>
  </si>
  <si>
    <t xml:space="preserve">   Philippines Languages</t>
  </si>
  <si>
    <t xml:space="preserve">   Pohnpeian/Ping/Mokil</t>
  </si>
  <si>
    <t xml:space="preserve">   Polynesian Lang (exc Samoan)</t>
  </si>
  <si>
    <t xml:space="preserve">   Samoan</t>
  </si>
  <si>
    <t xml:space="preserve">   Chuukese</t>
  </si>
  <si>
    <t xml:space="preserve">   Yapese</t>
  </si>
  <si>
    <t xml:space="preserve">   Others</t>
  </si>
  <si>
    <t xml:space="preserve">   American Samoa</t>
  </si>
  <si>
    <t xml:space="preserve">   Guam</t>
  </si>
  <si>
    <t xml:space="preserve">   CNMI</t>
  </si>
  <si>
    <t xml:space="preserve">   TTPI</t>
  </si>
  <si>
    <t xml:space="preserve">      Kosrae</t>
  </si>
  <si>
    <t xml:space="preserve">      Marshall Islands</t>
  </si>
  <si>
    <t xml:space="preserve">      Palau</t>
  </si>
  <si>
    <t xml:space="preserve">      Pohnpei</t>
  </si>
  <si>
    <t xml:space="preserve">      Chuuk</t>
  </si>
  <si>
    <t xml:space="preserve">      Yap</t>
  </si>
  <si>
    <t xml:space="preserve">   Other Pacific</t>
  </si>
  <si>
    <t xml:space="preserve">      Tonga</t>
  </si>
  <si>
    <t xml:space="preserve">      Western Samoa</t>
  </si>
  <si>
    <t xml:space="preserve">   Asia</t>
  </si>
  <si>
    <t xml:space="preserve">      Korea</t>
  </si>
  <si>
    <t xml:space="preserve">      Philippines</t>
  </si>
  <si>
    <t xml:space="preserve">   United States</t>
  </si>
  <si>
    <t xml:space="preserve">      California</t>
  </si>
  <si>
    <t xml:space="preserve">      Hawaii</t>
  </si>
  <si>
    <t xml:space="preserve">   Elsewhere</t>
  </si>
  <si>
    <t xml:space="preserve">      Japan and Okinawa</t>
  </si>
  <si>
    <t xml:space="preserve">        Public</t>
  </si>
  <si>
    <t xml:space="preserve">            Total, 3+ enrolled</t>
  </si>
  <si>
    <t xml:space="preserve">     Public</t>
  </si>
  <si>
    <t>Percent High School Grads</t>
  </si>
  <si>
    <t>Percent BA/BS or more</t>
  </si>
  <si>
    <t>Single ethnic group</t>
  </si>
  <si>
    <t xml:space="preserve">   Asian</t>
  </si>
  <si>
    <t xml:space="preserve">      Filipino</t>
  </si>
  <si>
    <t xml:space="preserve">      Japanese</t>
  </si>
  <si>
    <t xml:space="preserve">      Koreans</t>
  </si>
  <si>
    <t xml:space="preserve">   Guamanian</t>
  </si>
  <si>
    <t xml:space="preserve">   Nukuoro/Kapinga</t>
  </si>
  <si>
    <t xml:space="preserve">   Part Samoan</t>
  </si>
  <si>
    <t xml:space="preserve">   Pingelapese/Mokilese</t>
  </si>
  <si>
    <t xml:space="preserve">   Pohnpeian</t>
  </si>
  <si>
    <t xml:space="preserve">   Tongan</t>
  </si>
  <si>
    <t xml:space="preserve">   Ulithian &amp; Woleaian</t>
  </si>
  <si>
    <t xml:space="preserve">   Western Chuukese</t>
  </si>
  <si>
    <t xml:space="preserve">   European</t>
  </si>
  <si>
    <t xml:space="preserve">      English</t>
  </si>
  <si>
    <t xml:space="preserve">      German</t>
  </si>
  <si>
    <t xml:space="preserve">      Irish</t>
  </si>
  <si>
    <t xml:space="preserve">   Other Single group</t>
  </si>
  <si>
    <t>Multiple Ethnic Group</t>
  </si>
  <si>
    <t xml:space="preserve">   Carolinian and other</t>
  </si>
  <si>
    <t xml:space="preserve">   Chamorro and other</t>
  </si>
  <si>
    <t xml:space="preserve">   Samoan and other</t>
  </si>
  <si>
    <t xml:space="preserve">   Other PI and other</t>
  </si>
  <si>
    <t xml:space="preserve">   Asian and other</t>
  </si>
  <si>
    <t xml:space="preserve">   European and other</t>
  </si>
  <si>
    <t>Child</t>
  </si>
  <si>
    <t>Grandchild</t>
  </si>
  <si>
    <t>Parent</t>
  </si>
  <si>
    <t>Nonrelatives</t>
  </si>
  <si>
    <t xml:space="preserve">    In Group Quarters</t>
  </si>
  <si>
    <t>Inmates of:</t>
  </si>
  <si>
    <t xml:space="preserve">   Correctional Instituion</t>
  </si>
  <si>
    <t xml:space="preserve">   Other Institution</t>
  </si>
  <si>
    <t>Noninmates</t>
  </si>
  <si>
    <t xml:space="preserve">   Military quarters</t>
  </si>
  <si>
    <t xml:space="preserve">   College dormitory</t>
  </si>
  <si>
    <t xml:space="preserve">   Other  </t>
  </si>
  <si>
    <t xml:space="preserve">   Family householder</t>
  </si>
  <si>
    <t xml:space="preserve">   Nonfamily Male</t>
  </si>
  <si>
    <t xml:space="preserve">   Nonfamily Females</t>
  </si>
  <si>
    <t xml:space="preserve">   Consensual</t>
  </si>
  <si>
    <t>Source: 1980 CNMI Detailed Social and Economic Characteristics</t>
  </si>
  <si>
    <t>Complete Program</t>
  </si>
  <si>
    <t xml:space="preserve">   Business school</t>
  </si>
  <si>
    <t xml:space="preserve">   High school</t>
  </si>
  <si>
    <t xml:space="preserve">   Place of work</t>
  </si>
  <si>
    <t xml:space="preserve">   Other school</t>
  </si>
  <si>
    <t xml:space="preserve">   Not reported</t>
  </si>
  <si>
    <t xml:space="preserve">  Persons 16 to 64 yrs</t>
  </si>
  <si>
    <t>Born in CNMI</t>
  </si>
  <si>
    <t>Note: Total Persons includes persons not reporting place of birth.</t>
  </si>
  <si>
    <t xml:space="preserve">   Nondurable goods</t>
  </si>
  <si>
    <t xml:space="preserve">   Durable goods</t>
  </si>
  <si>
    <t xml:space="preserve">   In Households</t>
  </si>
  <si>
    <t xml:space="preserve">   Same Municipality</t>
  </si>
  <si>
    <t xml:space="preserve">   Different Municipality</t>
  </si>
  <si>
    <t>Different house in CNMI</t>
  </si>
  <si>
    <t>Outside CNMI</t>
  </si>
  <si>
    <t>Managerial and Professionals</t>
  </si>
  <si>
    <t>Technicians, Sales, Administrative support</t>
  </si>
  <si>
    <t>Farming, fishing, forestry</t>
  </si>
  <si>
    <t>Precision production, crafts and repair</t>
  </si>
  <si>
    <t>Operators, fabricators, Laborers</t>
  </si>
  <si>
    <t>Primarily subsistence activities</t>
  </si>
  <si>
    <t xml:space="preserve">   Executive, administrative, managerial</t>
  </si>
  <si>
    <t xml:space="preserve">   Professional specialties</t>
  </si>
  <si>
    <t xml:space="preserve">   Technicians </t>
  </si>
  <si>
    <t xml:space="preserve">   Sales </t>
  </si>
  <si>
    <t xml:space="preserve">   Administratiev support</t>
  </si>
  <si>
    <t xml:space="preserve">   Private household</t>
  </si>
  <si>
    <t xml:space="preserve">   Protective service</t>
  </si>
  <si>
    <t xml:space="preserve">   Other services</t>
  </si>
  <si>
    <t xml:space="preserve">   Machine operators, assemblers, inspectors</t>
  </si>
  <si>
    <t xml:space="preserve">   Transportation and material moving</t>
  </si>
  <si>
    <t xml:space="preserve">   Handlers, equipment cleaners, helpers, laborers</t>
  </si>
  <si>
    <t>RMI</t>
  </si>
  <si>
    <t>Palau</t>
  </si>
  <si>
    <t>Kosrae</t>
  </si>
  <si>
    <t>Chuuk</t>
  </si>
  <si>
    <t>Pohnpei</t>
  </si>
  <si>
    <t>Yap</t>
  </si>
  <si>
    <t xml:space="preserve">     Total</t>
  </si>
  <si>
    <t>0 to 4</t>
  </si>
  <si>
    <t>5 to 9</t>
  </si>
  <si>
    <t>10 to 14</t>
  </si>
  <si>
    <t>15 to 19</t>
  </si>
  <si>
    <t>20 to 24</t>
  </si>
  <si>
    <t>25 to 29</t>
  </si>
  <si>
    <t>30 to 34</t>
  </si>
  <si>
    <t>55 to 59</t>
  </si>
  <si>
    <t>60 to 64</t>
  </si>
  <si>
    <t>65 to 74</t>
  </si>
  <si>
    <t>75 to 84</t>
  </si>
  <si>
    <t>85+</t>
  </si>
  <si>
    <t>Median</t>
  </si>
  <si>
    <t xml:space="preserve">    Males</t>
  </si>
  <si>
    <t>35 to 44</t>
  </si>
  <si>
    <t>45 to 54</t>
  </si>
  <si>
    <t xml:space="preserve">    Tonga</t>
  </si>
  <si>
    <t>Table 5. Father's Birthplace by FAS Birthplace, CNMI: 1980</t>
  </si>
  <si>
    <t>Table 6. Mother's Birthplace by FAS Birthplace, CNMI: 1980</t>
  </si>
  <si>
    <t>Table 7. Ethnicity by FAS Birthplace, CNMI: 1980</t>
  </si>
  <si>
    <t>Table 8. Language Spoken at Home by FAS Birthplace, CNMI: 1980</t>
  </si>
  <si>
    <t>Table 9. Residence in 1975 by FAS Birthplace, CNMI: 1980</t>
  </si>
  <si>
    <t>Table 10. School Attendance by FAS Birthplace, CNMI: 1980</t>
  </si>
  <si>
    <t>Table 11. Educational Attainment by FAS Birthplace, CNMI: 1980</t>
  </si>
  <si>
    <t>Table 12. Vocational Training by FAS Birthplace, CNMI: 1980</t>
  </si>
  <si>
    <t>Table 13. Year of Arrival by FAS Birthplace, CNMI: 1980</t>
  </si>
  <si>
    <t>Table 15. Employment Status by FAS Birthplace, CNMI: 1980</t>
  </si>
  <si>
    <t>Table 16. Females in Labor Force with Children by FAS Birthplace, CNMI: 1980</t>
  </si>
  <si>
    <t>Table 17. Class of Worker by FAS Birthplace, CNMI: 1980</t>
  </si>
  <si>
    <t>Table 18. Occupation by FAS Birthplace, CNMI: 1980</t>
  </si>
  <si>
    <t>Table 19. Industry by FAS Birthplace, CNMI: 1980</t>
  </si>
  <si>
    <t>Table 20. Labor Force Status in 1979 by FAS Birthplace, CNMI: 1980</t>
  </si>
  <si>
    <t>Table 1. Sex by FAS Birthplace, CNMI: 1980</t>
  </si>
  <si>
    <t>Table 2. Relationship by FAS Birthplace, CNMI: 1980</t>
  </si>
  <si>
    <t>Table 3. Marital Status by FAS Birthplace, CNMI: 1980</t>
  </si>
  <si>
    <t>FSM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</si>
</sst>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0"/>
      <name val="Arial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view="pageBreakPreview" zoomScale="125" zoomScaleNormal="100" zoomScaleSheetLayoutView="125" workbookViewId="0">
      <selection activeCell="F10" sqref="F10"/>
    </sheetView>
  </sheetViews>
  <sheetFormatPr defaultRowHeight="10.199999999999999" x14ac:dyDescent="0.2"/>
  <cols>
    <col min="1" max="1" width="13.5546875" style="1" customWidth="1"/>
    <col min="2" max="2" width="6" style="2" customWidth="1"/>
    <col min="3" max="10" width="5.6640625" style="2" customWidth="1"/>
    <col min="11" max="37" width="5.77734375" style="3" customWidth="1"/>
    <col min="38" max="16384" width="8.88671875" style="3"/>
  </cols>
  <sheetData>
    <row r="1" spans="1:10" x14ac:dyDescent="0.2">
      <c r="A1" s="1" t="s">
        <v>281</v>
      </c>
    </row>
    <row r="2" spans="1:10" s="6" customFormat="1" x14ac:dyDescent="0.2">
      <c r="A2" s="7" t="s">
        <v>55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x14ac:dyDescent="0.2">
      <c r="A3" s="1" t="s">
        <v>1</v>
      </c>
      <c r="B3" s="2">
        <v>16780</v>
      </c>
      <c r="C3" s="2">
        <f>D3+E3+F3</f>
        <v>1543</v>
      </c>
      <c r="D3" s="2">
        <f t="shared" ref="D3:J3" si="0">D4+D5</f>
        <v>115</v>
      </c>
      <c r="E3" s="2">
        <f t="shared" si="0"/>
        <v>659</v>
      </c>
      <c r="F3" s="2">
        <f>SUM(G3:J3)</f>
        <v>769</v>
      </c>
      <c r="G3" s="2">
        <f>G4+G5</f>
        <v>28</v>
      </c>
      <c r="H3" s="2">
        <f t="shared" si="0"/>
        <v>275</v>
      </c>
      <c r="I3" s="2">
        <f t="shared" si="0"/>
        <v>246</v>
      </c>
      <c r="J3" s="2">
        <f t="shared" si="0"/>
        <v>220</v>
      </c>
    </row>
    <row r="4" spans="1:10" x14ac:dyDescent="0.2">
      <c r="A4" s="1" t="s">
        <v>2</v>
      </c>
      <c r="B4" s="2">
        <v>8817</v>
      </c>
      <c r="C4" s="2">
        <f t="shared" ref="C4:C5" si="1">D4+E4+F4</f>
        <v>698</v>
      </c>
      <c r="D4" s="2">
        <v>46</v>
      </c>
      <c r="E4" s="2">
        <v>289</v>
      </c>
      <c r="F4" s="2">
        <f t="shared" ref="F4:F5" si="2">SUM(G4:J4)</f>
        <v>363</v>
      </c>
      <c r="G4" s="2">
        <v>15</v>
      </c>
      <c r="H4" s="2">
        <v>127</v>
      </c>
      <c r="I4" s="2">
        <v>114</v>
      </c>
      <c r="J4" s="2">
        <v>107</v>
      </c>
    </row>
    <row r="5" spans="1:10" x14ac:dyDescent="0.2">
      <c r="A5" s="1" t="s">
        <v>3</v>
      </c>
      <c r="B5" s="2">
        <v>7963</v>
      </c>
      <c r="C5" s="2">
        <f t="shared" si="1"/>
        <v>845</v>
      </c>
      <c r="D5" s="2">
        <v>69</v>
      </c>
      <c r="E5" s="2">
        <v>370</v>
      </c>
      <c r="F5" s="2">
        <f t="shared" si="2"/>
        <v>406</v>
      </c>
      <c r="G5" s="2">
        <v>13</v>
      </c>
      <c r="H5" s="2">
        <v>148</v>
      </c>
      <c r="I5" s="2">
        <v>132</v>
      </c>
      <c r="J5" s="2">
        <v>113</v>
      </c>
    </row>
    <row r="6" spans="1:10" x14ac:dyDescent="0.2">
      <c r="A6" s="10" t="s">
        <v>208</v>
      </c>
      <c r="B6" s="10"/>
      <c r="C6" s="10"/>
      <c r="D6" s="10"/>
      <c r="E6" s="10"/>
      <c r="F6" s="10"/>
      <c r="G6" s="10"/>
      <c r="H6" s="10"/>
      <c r="I6" s="10"/>
      <c r="J6" s="10"/>
    </row>
    <row r="8" spans="1:10" x14ac:dyDescent="0.2">
      <c r="A8" s="1" t="s">
        <v>281</v>
      </c>
    </row>
    <row r="9" spans="1:10" x14ac:dyDescent="0.2">
      <c r="A9" s="7" t="s">
        <v>55</v>
      </c>
      <c r="B9" s="8" t="s">
        <v>0</v>
      </c>
      <c r="C9" s="8" t="s">
        <v>113</v>
      </c>
      <c r="D9" s="8" t="s">
        <v>242</v>
      </c>
      <c r="E9" s="8" t="s">
        <v>243</v>
      </c>
      <c r="F9" s="8" t="s">
        <v>284</v>
      </c>
      <c r="G9" s="8" t="s">
        <v>244</v>
      </c>
      <c r="H9" s="8" t="s">
        <v>246</v>
      </c>
      <c r="I9" s="8" t="s">
        <v>245</v>
      </c>
      <c r="J9" s="8" t="s">
        <v>247</v>
      </c>
    </row>
    <row r="10" spans="1:10" x14ac:dyDescent="0.2">
      <c r="A10" s="1" t="s">
        <v>248</v>
      </c>
      <c r="B10" s="2">
        <f>SUM(B11:B24)</f>
        <v>16780</v>
      </c>
      <c r="C10" s="2">
        <f>D10+E10+F10</f>
        <v>1543</v>
      </c>
      <c r="D10" s="2">
        <f t="shared" ref="C10:J10" si="3">SUM(D11:D24)</f>
        <v>115</v>
      </c>
      <c r="E10" s="2">
        <f t="shared" si="3"/>
        <v>659</v>
      </c>
      <c r="F10" s="2">
        <f t="shared" ref="F10:F58" si="4">SUM(G10:J10)</f>
        <v>769</v>
      </c>
      <c r="G10" s="2">
        <f>SUM(G11:G24)</f>
        <v>28</v>
      </c>
      <c r="H10" s="2">
        <f t="shared" si="3"/>
        <v>275</v>
      </c>
      <c r="I10" s="2">
        <f t="shared" si="3"/>
        <v>246</v>
      </c>
      <c r="J10" s="2">
        <f t="shared" si="3"/>
        <v>220</v>
      </c>
    </row>
    <row r="11" spans="1:10" x14ac:dyDescent="0.2">
      <c r="A11" s="1" t="s">
        <v>249</v>
      </c>
      <c r="B11" s="2">
        <v>2464</v>
      </c>
      <c r="C11" s="2">
        <f t="shared" ref="C11:C58" si="5">D11+E11+F11</f>
        <v>85</v>
      </c>
      <c r="D11" s="2">
        <v>8</v>
      </c>
      <c r="E11" s="2">
        <v>29</v>
      </c>
      <c r="F11" s="2">
        <f t="shared" si="4"/>
        <v>48</v>
      </c>
      <c r="G11" s="2">
        <v>2</v>
      </c>
      <c r="H11" s="2">
        <v>24</v>
      </c>
      <c r="I11" s="2">
        <v>17</v>
      </c>
      <c r="J11" s="2">
        <v>5</v>
      </c>
    </row>
    <row r="12" spans="1:10" x14ac:dyDescent="0.2">
      <c r="A12" s="1" t="s">
        <v>250</v>
      </c>
      <c r="B12" s="2">
        <v>2148</v>
      </c>
      <c r="C12" s="2">
        <f t="shared" si="5"/>
        <v>126</v>
      </c>
      <c r="D12" s="2">
        <v>13</v>
      </c>
      <c r="E12" s="2">
        <v>49</v>
      </c>
      <c r="F12" s="2">
        <f t="shared" si="4"/>
        <v>64</v>
      </c>
      <c r="G12" s="2">
        <v>2</v>
      </c>
      <c r="H12" s="2">
        <v>21</v>
      </c>
      <c r="I12" s="2">
        <v>25</v>
      </c>
      <c r="J12" s="2">
        <v>16</v>
      </c>
    </row>
    <row r="13" spans="1:10" x14ac:dyDescent="0.2">
      <c r="A13" s="1" t="s">
        <v>251</v>
      </c>
      <c r="B13" s="2">
        <v>2193</v>
      </c>
      <c r="C13" s="2">
        <f t="shared" si="5"/>
        <v>168</v>
      </c>
      <c r="D13" s="2">
        <v>26</v>
      </c>
      <c r="E13" s="2">
        <v>72</v>
      </c>
      <c r="F13" s="2">
        <f t="shared" si="4"/>
        <v>70</v>
      </c>
      <c r="G13" s="2">
        <v>0</v>
      </c>
      <c r="H13" s="2">
        <v>30</v>
      </c>
      <c r="I13" s="2">
        <v>25</v>
      </c>
      <c r="J13" s="2">
        <v>15</v>
      </c>
    </row>
    <row r="14" spans="1:10" x14ac:dyDescent="0.2">
      <c r="A14" s="1" t="s">
        <v>252</v>
      </c>
      <c r="B14" s="2">
        <v>1703</v>
      </c>
      <c r="C14" s="2">
        <f t="shared" si="5"/>
        <v>207</v>
      </c>
      <c r="D14" s="2">
        <v>24</v>
      </c>
      <c r="E14" s="2">
        <v>81</v>
      </c>
      <c r="F14" s="2">
        <f t="shared" si="4"/>
        <v>102</v>
      </c>
      <c r="G14" s="2">
        <v>6</v>
      </c>
      <c r="H14" s="2">
        <v>47</v>
      </c>
      <c r="I14" s="2">
        <v>32</v>
      </c>
      <c r="J14" s="2">
        <v>17</v>
      </c>
    </row>
    <row r="15" spans="1:10" x14ac:dyDescent="0.2">
      <c r="A15" s="1" t="s">
        <v>253</v>
      </c>
      <c r="B15" s="2">
        <v>1512</v>
      </c>
      <c r="C15" s="2">
        <f t="shared" si="5"/>
        <v>193</v>
      </c>
      <c r="D15" s="2">
        <v>11</v>
      </c>
      <c r="E15" s="2">
        <v>77</v>
      </c>
      <c r="F15" s="2">
        <f t="shared" si="4"/>
        <v>105</v>
      </c>
      <c r="G15" s="2">
        <v>2</v>
      </c>
      <c r="H15" s="2">
        <v>43</v>
      </c>
      <c r="I15" s="2">
        <v>40</v>
      </c>
      <c r="J15" s="2">
        <v>20</v>
      </c>
    </row>
    <row r="16" spans="1:10" x14ac:dyDescent="0.2">
      <c r="A16" s="1" t="s">
        <v>254</v>
      </c>
      <c r="B16" s="2">
        <v>1463</v>
      </c>
      <c r="C16" s="2">
        <f t="shared" si="5"/>
        <v>144</v>
      </c>
      <c r="D16" s="2">
        <v>9</v>
      </c>
      <c r="E16" s="2">
        <v>71</v>
      </c>
      <c r="F16" s="2">
        <f t="shared" si="4"/>
        <v>64</v>
      </c>
      <c r="G16" s="2">
        <v>1</v>
      </c>
      <c r="H16" s="2">
        <v>25</v>
      </c>
      <c r="I16" s="2">
        <v>27</v>
      </c>
      <c r="J16" s="2">
        <v>11</v>
      </c>
    </row>
    <row r="17" spans="1:10" x14ac:dyDescent="0.2">
      <c r="A17" s="1" t="s">
        <v>255</v>
      </c>
      <c r="B17" s="2">
        <v>1303</v>
      </c>
      <c r="C17" s="2">
        <f t="shared" si="5"/>
        <v>151</v>
      </c>
      <c r="D17" s="2">
        <v>9</v>
      </c>
      <c r="E17" s="2">
        <v>71</v>
      </c>
      <c r="F17" s="2">
        <f t="shared" si="4"/>
        <v>71</v>
      </c>
      <c r="G17" s="2">
        <v>7</v>
      </c>
      <c r="H17" s="2">
        <v>18</v>
      </c>
      <c r="I17" s="2">
        <v>20</v>
      </c>
      <c r="J17" s="2">
        <v>26</v>
      </c>
    </row>
    <row r="18" spans="1:10" x14ac:dyDescent="0.2">
      <c r="A18" s="1" t="s">
        <v>263</v>
      </c>
      <c r="B18" s="2">
        <v>1688</v>
      </c>
      <c r="C18" s="2">
        <f t="shared" si="5"/>
        <v>236</v>
      </c>
      <c r="D18" s="2">
        <v>7</v>
      </c>
      <c r="E18" s="2">
        <v>113</v>
      </c>
      <c r="F18" s="2">
        <f t="shared" si="4"/>
        <v>116</v>
      </c>
      <c r="G18" s="2">
        <v>7</v>
      </c>
      <c r="H18" s="2">
        <v>30</v>
      </c>
      <c r="I18" s="2">
        <v>27</v>
      </c>
      <c r="J18" s="2">
        <v>52</v>
      </c>
    </row>
    <row r="19" spans="1:10" x14ac:dyDescent="0.2">
      <c r="A19" s="1" t="s">
        <v>264</v>
      </c>
      <c r="B19" s="2">
        <v>1156</v>
      </c>
      <c r="C19" s="2">
        <f t="shared" si="5"/>
        <v>107</v>
      </c>
      <c r="D19" s="2">
        <v>5</v>
      </c>
      <c r="E19" s="2">
        <v>43</v>
      </c>
      <c r="F19" s="2">
        <f t="shared" si="4"/>
        <v>59</v>
      </c>
      <c r="G19" s="2">
        <v>1</v>
      </c>
      <c r="H19" s="2">
        <v>16</v>
      </c>
      <c r="I19" s="2">
        <v>17</v>
      </c>
      <c r="J19" s="2">
        <v>25</v>
      </c>
    </row>
    <row r="20" spans="1:10" x14ac:dyDescent="0.2">
      <c r="A20" s="1" t="s">
        <v>256</v>
      </c>
      <c r="B20" s="2">
        <v>388</v>
      </c>
      <c r="C20" s="2">
        <f t="shared" si="5"/>
        <v>53</v>
      </c>
      <c r="D20" s="2">
        <v>2</v>
      </c>
      <c r="E20" s="2">
        <v>20</v>
      </c>
      <c r="F20" s="2">
        <f t="shared" si="4"/>
        <v>31</v>
      </c>
      <c r="G20" s="2">
        <v>0</v>
      </c>
      <c r="H20" s="2">
        <v>9</v>
      </c>
      <c r="I20" s="2">
        <v>9</v>
      </c>
      <c r="J20" s="2">
        <v>13</v>
      </c>
    </row>
    <row r="21" spans="1:10" x14ac:dyDescent="0.2">
      <c r="A21" s="1" t="s">
        <v>257</v>
      </c>
      <c r="B21" s="2">
        <v>267</v>
      </c>
      <c r="C21" s="2">
        <f t="shared" si="5"/>
        <v>38</v>
      </c>
      <c r="D21" s="2">
        <v>1</v>
      </c>
      <c r="E21" s="2">
        <v>19</v>
      </c>
      <c r="F21" s="2">
        <f t="shared" si="4"/>
        <v>18</v>
      </c>
      <c r="G21" s="2">
        <v>0</v>
      </c>
      <c r="H21" s="2">
        <v>5</v>
      </c>
      <c r="I21" s="2">
        <v>4</v>
      </c>
      <c r="J21" s="2">
        <v>9</v>
      </c>
    </row>
    <row r="22" spans="1:10" x14ac:dyDescent="0.2">
      <c r="A22" s="1" t="s">
        <v>258</v>
      </c>
      <c r="B22" s="2">
        <v>367</v>
      </c>
      <c r="C22" s="2">
        <f t="shared" si="5"/>
        <v>24</v>
      </c>
      <c r="D22" s="2">
        <v>0</v>
      </c>
      <c r="E22" s="2">
        <v>11</v>
      </c>
      <c r="F22" s="2">
        <f t="shared" si="4"/>
        <v>13</v>
      </c>
      <c r="G22" s="2">
        <v>0</v>
      </c>
      <c r="H22" s="2">
        <v>2</v>
      </c>
      <c r="I22" s="2">
        <v>3</v>
      </c>
      <c r="J22" s="2">
        <v>8</v>
      </c>
    </row>
    <row r="23" spans="1:10" x14ac:dyDescent="0.2">
      <c r="A23" s="1" t="s">
        <v>259</v>
      </c>
      <c r="B23" s="2">
        <v>114</v>
      </c>
      <c r="C23" s="2">
        <f t="shared" si="5"/>
        <v>11</v>
      </c>
      <c r="D23" s="2">
        <v>0</v>
      </c>
      <c r="E23" s="2">
        <v>3</v>
      </c>
      <c r="F23" s="2">
        <f t="shared" si="4"/>
        <v>8</v>
      </c>
      <c r="G23" s="2">
        <v>0</v>
      </c>
      <c r="H23" s="2">
        <v>5</v>
      </c>
      <c r="I23" s="2">
        <v>0</v>
      </c>
      <c r="J23" s="2">
        <v>3</v>
      </c>
    </row>
    <row r="24" spans="1:10" x14ac:dyDescent="0.2">
      <c r="A24" s="1" t="s">
        <v>260</v>
      </c>
      <c r="B24" s="2">
        <v>14</v>
      </c>
      <c r="C24" s="2">
        <f t="shared" si="5"/>
        <v>0</v>
      </c>
      <c r="D24" s="2">
        <v>0</v>
      </c>
      <c r="E24" s="2">
        <v>0</v>
      </c>
      <c r="F24" s="2">
        <f t="shared" si="4"/>
        <v>0</v>
      </c>
      <c r="G24" s="2">
        <v>0</v>
      </c>
      <c r="H24" s="2">
        <v>0</v>
      </c>
      <c r="I24" s="2">
        <v>0</v>
      </c>
      <c r="J24" s="2">
        <v>0</v>
      </c>
    </row>
    <row r="25" spans="1:10" x14ac:dyDescent="0.2">
      <c r="A25" s="1" t="s">
        <v>261</v>
      </c>
      <c r="B25" s="9">
        <v>19.7</v>
      </c>
      <c r="D25" s="9">
        <v>17.2</v>
      </c>
      <c r="E25" s="9">
        <v>26.5</v>
      </c>
      <c r="G25" s="9">
        <v>30.7</v>
      </c>
      <c r="H25" s="9">
        <v>21.8</v>
      </c>
      <c r="I25" s="9">
        <v>23</v>
      </c>
      <c r="J25" s="9">
        <v>35</v>
      </c>
    </row>
    <row r="27" spans="1:10" x14ac:dyDescent="0.2">
      <c r="A27" s="1" t="s">
        <v>262</v>
      </c>
      <c r="B27" s="2">
        <f>B10-B44</f>
        <v>8817</v>
      </c>
      <c r="C27" s="2">
        <f t="shared" si="5"/>
        <v>698</v>
      </c>
      <c r="D27" s="2">
        <f t="shared" ref="C27:J27" si="6">D10-D44</f>
        <v>46</v>
      </c>
      <c r="E27" s="2">
        <f t="shared" si="6"/>
        <v>289</v>
      </c>
      <c r="F27" s="2">
        <f t="shared" si="4"/>
        <v>363</v>
      </c>
      <c r="G27" s="2">
        <f>G10-G44</f>
        <v>15</v>
      </c>
      <c r="H27" s="2">
        <f t="shared" si="6"/>
        <v>127</v>
      </c>
      <c r="I27" s="2">
        <f t="shared" si="6"/>
        <v>114</v>
      </c>
      <c r="J27" s="2">
        <f t="shared" si="6"/>
        <v>107</v>
      </c>
    </row>
    <row r="28" spans="1:10" x14ac:dyDescent="0.2">
      <c r="A28" s="1" t="s">
        <v>249</v>
      </c>
      <c r="B28" s="2">
        <f t="shared" ref="B28:J28" si="7">B11-B45</f>
        <v>1274</v>
      </c>
      <c r="C28" s="2">
        <f t="shared" si="5"/>
        <v>42</v>
      </c>
      <c r="D28" s="2">
        <f t="shared" si="7"/>
        <v>5</v>
      </c>
      <c r="E28" s="2">
        <f t="shared" si="7"/>
        <v>15</v>
      </c>
      <c r="F28" s="2">
        <f t="shared" si="4"/>
        <v>22</v>
      </c>
      <c r="G28" s="2">
        <f>G11-G45</f>
        <v>1</v>
      </c>
      <c r="H28" s="2">
        <f t="shared" si="7"/>
        <v>11</v>
      </c>
      <c r="I28" s="2">
        <f t="shared" si="7"/>
        <v>9</v>
      </c>
      <c r="J28" s="2">
        <f t="shared" si="7"/>
        <v>1</v>
      </c>
    </row>
    <row r="29" spans="1:10" x14ac:dyDescent="0.2">
      <c r="A29" s="1" t="s">
        <v>250</v>
      </c>
      <c r="B29" s="2">
        <f t="shared" ref="B29:J29" si="8">B12-B46</f>
        <v>1040</v>
      </c>
      <c r="C29" s="2">
        <f t="shared" si="5"/>
        <v>56</v>
      </c>
      <c r="D29" s="2">
        <f t="shared" si="8"/>
        <v>5</v>
      </c>
      <c r="E29" s="2">
        <f t="shared" si="8"/>
        <v>23</v>
      </c>
      <c r="F29" s="2">
        <f t="shared" si="4"/>
        <v>28</v>
      </c>
      <c r="G29" s="2">
        <f>G12-G46</f>
        <v>1</v>
      </c>
      <c r="H29" s="2">
        <f t="shared" si="8"/>
        <v>12</v>
      </c>
      <c r="I29" s="2">
        <f t="shared" si="8"/>
        <v>10</v>
      </c>
      <c r="J29" s="2">
        <f t="shared" si="8"/>
        <v>5</v>
      </c>
    </row>
    <row r="30" spans="1:10" x14ac:dyDescent="0.2">
      <c r="A30" s="1" t="s">
        <v>251</v>
      </c>
      <c r="B30" s="2">
        <f t="shared" ref="B30:J30" si="9">B13-B47</f>
        <v>1119</v>
      </c>
      <c r="C30" s="2">
        <f t="shared" si="5"/>
        <v>81</v>
      </c>
      <c r="D30" s="2">
        <f t="shared" si="9"/>
        <v>9</v>
      </c>
      <c r="E30" s="2">
        <f t="shared" si="9"/>
        <v>32</v>
      </c>
      <c r="F30" s="2">
        <f t="shared" si="4"/>
        <v>40</v>
      </c>
      <c r="G30" s="2">
        <f>G13-G47</f>
        <v>0</v>
      </c>
      <c r="H30" s="2">
        <f t="shared" si="9"/>
        <v>16</v>
      </c>
      <c r="I30" s="2">
        <f t="shared" si="9"/>
        <v>15</v>
      </c>
      <c r="J30" s="2">
        <f t="shared" si="9"/>
        <v>9</v>
      </c>
    </row>
    <row r="31" spans="1:10" x14ac:dyDescent="0.2">
      <c r="A31" s="1" t="s">
        <v>252</v>
      </c>
      <c r="B31" s="2">
        <f t="shared" ref="B31:J31" si="10">B14-B48</f>
        <v>842</v>
      </c>
      <c r="C31" s="2">
        <f t="shared" si="5"/>
        <v>78</v>
      </c>
      <c r="D31" s="2">
        <f t="shared" si="10"/>
        <v>9</v>
      </c>
      <c r="E31" s="2">
        <f t="shared" si="10"/>
        <v>32</v>
      </c>
      <c r="F31" s="2">
        <f t="shared" si="4"/>
        <v>37</v>
      </c>
      <c r="G31" s="2">
        <f>G14-G48</f>
        <v>2</v>
      </c>
      <c r="H31" s="2">
        <f t="shared" si="10"/>
        <v>19</v>
      </c>
      <c r="I31" s="2">
        <f t="shared" si="10"/>
        <v>9</v>
      </c>
      <c r="J31" s="2">
        <f t="shared" si="10"/>
        <v>7</v>
      </c>
    </row>
    <row r="32" spans="1:10" x14ac:dyDescent="0.2">
      <c r="A32" s="1" t="s">
        <v>253</v>
      </c>
      <c r="B32" s="2">
        <f t="shared" ref="B32:J32" si="11">B15-B49</f>
        <v>709</v>
      </c>
      <c r="C32" s="2">
        <f t="shared" si="5"/>
        <v>81</v>
      </c>
      <c r="D32" s="2">
        <f t="shared" si="11"/>
        <v>4</v>
      </c>
      <c r="E32" s="2">
        <f t="shared" si="11"/>
        <v>34</v>
      </c>
      <c r="F32" s="2">
        <f t="shared" si="4"/>
        <v>43</v>
      </c>
      <c r="G32" s="2">
        <f>G15-G49</f>
        <v>1</v>
      </c>
      <c r="H32" s="2">
        <f t="shared" si="11"/>
        <v>13</v>
      </c>
      <c r="I32" s="2">
        <f t="shared" si="11"/>
        <v>14</v>
      </c>
      <c r="J32" s="2">
        <f t="shared" si="11"/>
        <v>15</v>
      </c>
    </row>
    <row r="33" spans="1:10" x14ac:dyDescent="0.2">
      <c r="A33" s="1" t="s">
        <v>254</v>
      </c>
      <c r="B33" s="2">
        <f t="shared" ref="B33:J33" si="12">B16-B50</f>
        <v>753</v>
      </c>
      <c r="C33" s="2">
        <f t="shared" si="5"/>
        <v>63</v>
      </c>
      <c r="D33" s="2">
        <f t="shared" si="12"/>
        <v>5</v>
      </c>
      <c r="E33" s="2">
        <f t="shared" si="12"/>
        <v>32</v>
      </c>
      <c r="F33" s="2">
        <f t="shared" si="4"/>
        <v>26</v>
      </c>
      <c r="G33" s="2">
        <f>G16-G50</f>
        <v>0</v>
      </c>
      <c r="H33" s="2">
        <f t="shared" si="12"/>
        <v>11</v>
      </c>
      <c r="I33" s="2">
        <f t="shared" si="12"/>
        <v>8</v>
      </c>
      <c r="J33" s="2">
        <f t="shared" si="12"/>
        <v>7</v>
      </c>
    </row>
    <row r="34" spans="1:10" x14ac:dyDescent="0.2">
      <c r="A34" s="1" t="s">
        <v>255</v>
      </c>
      <c r="B34" s="2">
        <f t="shared" ref="B34:J34" si="13">B17-B51</f>
        <v>743</v>
      </c>
      <c r="C34" s="2">
        <f t="shared" si="5"/>
        <v>69</v>
      </c>
      <c r="D34" s="2">
        <f t="shared" si="13"/>
        <v>2</v>
      </c>
      <c r="E34" s="2">
        <f t="shared" si="13"/>
        <v>28</v>
      </c>
      <c r="F34" s="2">
        <f t="shared" si="4"/>
        <v>39</v>
      </c>
      <c r="G34" s="2">
        <f>G17-G51</f>
        <v>5</v>
      </c>
      <c r="H34" s="2">
        <f t="shared" si="13"/>
        <v>12</v>
      </c>
      <c r="I34" s="2">
        <f t="shared" si="13"/>
        <v>10</v>
      </c>
      <c r="J34" s="2">
        <f t="shared" si="13"/>
        <v>12</v>
      </c>
    </row>
    <row r="35" spans="1:10" x14ac:dyDescent="0.2">
      <c r="A35" s="1" t="s">
        <v>263</v>
      </c>
      <c r="B35" s="2">
        <f t="shared" ref="B35:J35" si="14">B18-B52</f>
        <v>1040</v>
      </c>
      <c r="C35" s="2">
        <f t="shared" si="5"/>
        <v>108</v>
      </c>
      <c r="D35" s="2">
        <f t="shared" si="14"/>
        <v>3</v>
      </c>
      <c r="E35" s="2">
        <f t="shared" si="14"/>
        <v>46</v>
      </c>
      <c r="F35" s="2">
        <f t="shared" si="4"/>
        <v>59</v>
      </c>
      <c r="G35" s="2">
        <f>G18-G52</f>
        <v>5</v>
      </c>
      <c r="H35" s="2">
        <f t="shared" si="14"/>
        <v>18</v>
      </c>
      <c r="I35" s="2">
        <f t="shared" si="14"/>
        <v>18</v>
      </c>
      <c r="J35" s="2">
        <f t="shared" si="14"/>
        <v>18</v>
      </c>
    </row>
    <row r="36" spans="1:10" x14ac:dyDescent="0.2">
      <c r="A36" s="1" t="s">
        <v>264</v>
      </c>
      <c r="B36" s="2">
        <f t="shared" ref="B36:J36" si="15">B19-B53</f>
        <v>719</v>
      </c>
      <c r="C36" s="2">
        <f t="shared" si="5"/>
        <v>55</v>
      </c>
      <c r="D36" s="2">
        <f t="shared" si="15"/>
        <v>3</v>
      </c>
      <c r="E36" s="2">
        <f t="shared" si="15"/>
        <v>23</v>
      </c>
      <c r="F36" s="2">
        <f t="shared" si="4"/>
        <v>29</v>
      </c>
      <c r="G36" s="2">
        <f>G19-G53</f>
        <v>0</v>
      </c>
      <c r="H36" s="2">
        <f t="shared" si="15"/>
        <v>4</v>
      </c>
      <c r="I36" s="2">
        <f t="shared" si="15"/>
        <v>10</v>
      </c>
      <c r="J36" s="2">
        <f t="shared" si="15"/>
        <v>15</v>
      </c>
    </row>
    <row r="37" spans="1:10" x14ac:dyDescent="0.2">
      <c r="A37" s="1" t="s">
        <v>256</v>
      </c>
      <c r="B37" s="2">
        <f t="shared" ref="B37:J37" si="16">B20-B54</f>
        <v>225</v>
      </c>
      <c r="C37" s="2">
        <f t="shared" si="5"/>
        <v>27</v>
      </c>
      <c r="D37" s="2">
        <f t="shared" si="16"/>
        <v>0</v>
      </c>
      <c r="E37" s="2">
        <f t="shared" si="16"/>
        <v>12</v>
      </c>
      <c r="F37" s="2">
        <f t="shared" si="4"/>
        <v>15</v>
      </c>
      <c r="G37" s="2">
        <f>G20-G54</f>
        <v>0</v>
      </c>
      <c r="H37" s="2">
        <f t="shared" si="16"/>
        <v>6</v>
      </c>
      <c r="I37" s="2">
        <f t="shared" si="16"/>
        <v>5</v>
      </c>
      <c r="J37" s="2">
        <f t="shared" si="16"/>
        <v>4</v>
      </c>
    </row>
    <row r="38" spans="1:10" x14ac:dyDescent="0.2">
      <c r="A38" s="1" t="s">
        <v>257</v>
      </c>
      <c r="B38" s="2">
        <f t="shared" ref="B38:J38" si="17">B21-B55</f>
        <v>125</v>
      </c>
      <c r="C38" s="2">
        <f t="shared" si="5"/>
        <v>21</v>
      </c>
      <c r="D38" s="2">
        <f t="shared" si="17"/>
        <v>1</v>
      </c>
      <c r="E38" s="2">
        <f t="shared" si="17"/>
        <v>6</v>
      </c>
      <c r="F38" s="2">
        <f t="shared" si="4"/>
        <v>14</v>
      </c>
      <c r="G38" s="2">
        <f>G21-G55</f>
        <v>0</v>
      </c>
      <c r="H38" s="2">
        <f t="shared" si="17"/>
        <v>3</v>
      </c>
      <c r="I38" s="2">
        <f t="shared" si="17"/>
        <v>4</v>
      </c>
      <c r="J38" s="2">
        <f t="shared" si="17"/>
        <v>7</v>
      </c>
    </row>
    <row r="39" spans="1:10" x14ac:dyDescent="0.2">
      <c r="A39" s="1" t="s">
        <v>258</v>
      </c>
      <c r="B39" s="2">
        <f t="shared" ref="B39:J39" si="18">B22-B56</f>
        <v>184</v>
      </c>
      <c r="C39" s="2">
        <f t="shared" si="5"/>
        <v>13</v>
      </c>
      <c r="D39" s="2">
        <f t="shared" si="18"/>
        <v>0</v>
      </c>
      <c r="E39" s="2">
        <f t="shared" si="18"/>
        <v>5</v>
      </c>
      <c r="F39" s="2">
        <f t="shared" si="4"/>
        <v>8</v>
      </c>
      <c r="G39" s="2">
        <f>G22-G56</f>
        <v>0</v>
      </c>
      <c r="H39" s="2">
        <f t="shared" si="18"/>
        <v>1</v>
      </c>
      <c r="I39" s="2">
        <f t="shared" si="18"/>
        <v>2</v>
      </c>
      <c r="J39" s="2">
        <f t="shared" si="18"/>
        <v>5</v>
      </c>
    </row>
    <row r="40" spans="1:10" x14ac:dyDescent="0.2">
      <c r="A40" s="1" t="s">
        <v>259</v>
      </c>
      <c r="B40" s="2">
        <f t="shared" ref="B40:J40" si="19">B23-B57</f>
        <v>39</v>
      </c>
      <c r="C40" s="2">
        <f t="shared" si="5"/>
        <v>4</v>
      </c>
      <c r="D40" s="2">
        <f t="shared" si="19"/>
        <v>0</v>
      </c>
      <c r="E40" s="2">
        <f t="shared" si="19"/>
        <v>1</v>
      </c>
      <c r="F40" s="2">
        <f t="shared" si="4"/>
        <v>3</v>
      </c>
      <c r="G40" s="2">
        <f>G23-G57</f>
        <v>0</v>
      </c>
      <c r="H40" s="2">
        <f t="shared" si="19"/>
        <v>1</v>
      </c>
      <c r="I40" s="2">
        <f t="shared" si="19"/>
        <v>0</v>
      </c>
      <c r="J40" s="2">
        <f t="shared" si="19"/>
        <v>2</v>
      </c>
    </row>
    <row r="41" spans="1:10" x14ac:dyDescent="0.2">
      <c r="A41" s="1" t="s">
        <v>260</v>
      </c>
      <c r="B41" s="2">
        <f t="shared" ref="B41:J41" si="20">B24-B58</f>
        <v>5</v>
      </c>
      <c r="C41" s="2">
        <v>0</v>
      </c>
      <c r="D41" s="2">
        <f t="shared" si="20"/>
        <v>0</v>
      </c>
      <c r="E41" s="2">
        <f t="shared" si="20"/>
        <v>0</v>
      </c>
      <c r="F41" s="2">
        <v>0</v>
      </c>
      <c r="G41" s="2">
        <f>G24-G58</f>
        <v>0</v>
      </c>
      <c r="H41" s="2">
        <f t="shared" si="20"/>
        <v>0</v>
      </c>
      <c r="I41" s="2">
        <f t="shared" si="20"/>
        <v>0</v>
      </c>
      <c r="J41" s="2">
        <f t="shared" si="20"/>
        <v>0</v>
      </c>
    </row>
    <row r="42" spans="1:10" x14ac:dyDescent="0.2">
      <c r="A42" s="1" t="s">
        <v>261</v>
      </c>
    </row>
    <row r="44" spans="1:10" x14ac:dyDescent="0.2">
      <c r="A44" s="1" t="s">
        <v>71</v>
      </c>
      <c r="B44" s="2">
        <f>SUM(B45:B58)</f>
        <v>7963</v>
      </c>
      <c r="C44" s="2">
        <f t="shared" si="5"/>
        <v>845</v>
      </c>
      <c r="D44" s="2">
        <f t="shared" ref="D44" si="21">SUM(D45:D58)</f>
        <v>69</v>
      </c>
      <c r="E44" s="2">
        <f t="shared" ref="E44" si="22">SUM(E45:E58)</f>
        <v>370</v>
      </c>
      <c r="F44" s="2">
        <f t="shared" si="4"/>
        <v>406</v>
      </c>
      <c r="G44" s="2">
        <f t="shared" ref="G44" si="23">SUM(G45:G58)</f>
        <v>13</v>
      </c>
      <c r="H44" s="2">
        <f t="shared" ref="H44" si="24">SUM(H45:H58)</f>
        <v>148</v>
      </c>
      <c r="I44" s="2">
        <f t="shared" ref="I44" si="25">SUM(I45:I58)</f>
        <v>132</v>
      </c>
      <c r="J44" s="2">
        <f t="shared" ref="J44" si="26">SUM(J45:J58)</f>
        <v>113</v>
      </c>
    </row>
    <row r="45" spans="1:10" x14ac:dyDescent="0.2">
      <c r="A45" s="1" t="s">
        <v>249</v>
      </c>
      <c r="B45" s="2">
        <v>1190</v>
      </c>
      <c r="C45" s="2">
        <f t="shared" si="5"/>
        <v>43</v>
      </c>
      <c r="D45" s="2">
        <v>3</v>
      </c>
      <c r="E45" s="2">
        <v>14</v>
      </c>
      <c r="F45" s="2">
        <f t="shared" si="4"/>
        <v>26</v>
      </c>
      <c r="G45" s="2">
        <v>1</v>
      </c>
      <c r="H45" s="2">
        <v>13</v>
      </c>
      <c r="I45" s="2">
        <v>8</v>
      </c>
      <c r="J45" s="2">
        <v>4</v>
      </c>
    </row>
    <row r="46" spans="1:10" x14ac:dyDescent="0.2">
      <c r="A46" s="1" t="s">
        <v>250</v>
      </c>
      <c r="B46" s="2">
        <v>1108</v>
      </c>
      <c r="C46" s="2">
        <f t="shared" si="5"/>
        <v>70</v>
      </c>
      <c r="D46" s="2">
        <v>8</v>
      </c>
      <c r="E46" s="2">
        <v>26</v>
      </c>
      <c r="F46" s="2">
        <f t="shared" si="4"/>
        <v>36</v>
      </c>
      <c r="G46" s="2">
        <v>1</v>
      </c>
      <c r="H46" s="2">
        <v>9</v>
      </c>
      <c r="I46" s="2">
        <v>15</v>
      </c>
      <c r="J46" s="2">
        <v>11</v>
      </c>
    </row>
    <row r="47" spans="1:10" x14ac:dyDescent="0.2">
      <c r="A47" s="1" t="s">
        <v>251</v>
      </c>
      <c r="B47" s="2">
        <v>1074</v>
      </c>
      <c r="C47" s="2">
        <f t="shared" si="5"/>
        <v>87</v>
      </c>
      <c r="D47" s="2">
        <v>17</v>
      </c>
      <c r="E47" s="2">
        <v>40</v>
      </c>
      <c r="F47" s="2">
        <f t="shared" si="4"/>
        <v>30</v>
      </c>
      <c r="G47" s="2">
        <v>0</v>
      </c>
      <c r="H47" s="2">
        <v>14</v>
      </c>
      <c r="I47" s="2">
        <v>10</v>
      </c>
      <c r="J47" s="2">
        <v>6</v>
      </c>
    </row>
    <row r="48" spans="1:10" x14ac:dyDescent="0.2">
      <c r="A48" s="1" t="s">
        <v>252</v>
      </c>
      <c r="B48" s="2">
        <v>861</v>
      </c>
      <c r="C48" s="2">
        <f t="shared" si="5"/>
        <v>129</v>
      </c>
      <c r="D48" s="2">
        <v>15</v>
      </c>
      <c r="E48" s="2">
        <v>49</v>
      </c>
      <c r="F48" s="2">
        <f t="shared" si="4"/>
        <v>65</v>
      </c>
      <c r="G48" s="2">
        <v>4</v>
      </c>
      <c r="H48" s="2">
        <v>28</v>
      </c>
      <c r="I48" s="2">
        <v>23</v>
      </c>
      <c r="J48" s="2">
        <v>10</v>
      </c>
    </row>
    <row r="49" spans="1:10" x14ac:dyDescent="0.2">
      <c r="A49" s="1" t="s">
        <v>253</v>
      </c>
      <c r="B49" s="2">
        <v>803</v>
      </c>
      <c r="C49" s="2">
        <f t="shared" si="5"/>
        <v>112</v>
      </c>
      <c r="D49" s="2">
        <v>7</v>
      </c>
      <c r="E49" s="2">
        <v>43</v>
      </c>
      <c r="F49" s="2">
        <f t="shared" si="4"/>
        <v>62</v>
      </c>
      <c r="G49" s="2">
        <v>1</v>
      </c>
      <c r="H49" s="2">
        <v>30</v>
      </c>
      <c r="I49" s="2">
        <v>26</v>
      </c>
      <c r="J49" s="2">
        <v>5</v>
      </c>
    </row>
    <row r="50" spans="1:10" x14ac:dyDescent="0.2">
      <c r="A50" s="1" t="s">
        <v>254</v>
      </c>
      <c r="B50" s="2">
        <v>710</v>
      </c>
      <c r="C50" s="2">
        <f t="shared" si="5"/>
        <v>81</v>
      </c>
      <c r="D50" s="2">
        <v>4</v>
      </c>
      <c r="E50" s="2">
        <v>39</v>
      </c>
      <c r="F50" s="2">
        <f t="shared" si="4"/>
        <v>38</v>
      </c>
      <c r="G50" s="2">
        <v>1</v>
      </c>
      <c r="H50" s="2">
        <v>14</v>
      </c>
      <c r="I50" s="2">
        <v>19</v>
      </c>
      <c r="J50" s="2">
        <v>4</v>
      </c>
    </row>
    <row r="51" spans="1:10" x14ac:dyDescent="0.2">
      <c r="A51" s="1" t="s">
        <v>255</v>
      </c>
      <c r="B51" s="2">
        <v>560</v>
      </c>
      <c r="C51" s="2">
        <f t="shared" si="5"/>
        <v>82</v>
      </c>
      <c r="D51" s="2">
        <v>7</v>
      </c>
      <c r="E51" s="2">
        <v>43</v>
      </c>
      <c r="F51" s="2">
        <f t="shared" si="4"/>
        <v>32</v>
      </c>
      <c r="G51" s="2">
        <v>2</v>
      </c>
      <c r="H51" s="2">
        <v>6</v>
      </c>
      <c r="I51" s="2">
        <v>10</v>
      </c>
      <c r="J51" s="2">
        <v>14</v>
      </c>
    </row>
    <row r="52" spans="1:10" x14ac:dyDescent="0.2">
      <c r="A52" s="1" t="s">
        <v>263</v>
      </c>
      <c r="B52" s="2">
        <v>648</v>
      </c>
      <c r="C52" s="2">
        <f t="shared" si="5"/>
        <v>128</v>
      </c>
      <c r="D52" s="2">
        <v>4</v>
      </c>
      <c r="E52" s="2">
        <v>67</v>
      </c>
      <c r="F52" s="2">
        <f t="shared" si="4"/>
        <v>57</v>
      </c>
      <c r="G52" s="2">
        <v>2</v>
      </c>
      <c r="H52" s="2">
        <v>12</v>
      </c>
      <c r="I52" s="2">
        <v>9</v>
      </c>
      <c r="J52" s="2">
        <v>34</v>
      </c>
    </row>
    <row r="53" spans="1:10" x14ac:dyDescent="0.2">
      <c r="A53" s="1" t="s">
        <v>264</v>
      </c>
      <c r="B53" s="2">
        <v>437</v>
      </c>
      <c r="C53" s="2">
        <f t="shared" si="5"/>
        <v>52</v>
      </c>
      <c r="D53" s="2">
        <v>2</v>
      </c>
      <c r="E53" s="2">
        <v>20</v>
      </c>
      <c r="F53" s="2">
        <f t="shared" si="4"/>
        <v>30</v>
      </c>
      <c r="G53" s="2">
        <v>1</v>
      </c>
      <c r="H53" s="2">
        <v>12</v>
      </c>
      <c r="I53" s="2">
        <v>7</v>
      </c>
      <c r="J53" s="2">
        <v>10</v>
      </c>
    </row>
    <row r="54" spans="1:10" x14ac:dyDescent="0.2">
      <c r="A54" s="1" t="s">
        <v>256</v>
      </c>
      <c r="B54" s="2">
        <v>163</v>
      </c>
      <c r="C54" s="2">
        <f t="shared" si="5"/>
        <v>26</v>
      </c>
      <c r="D54" s="2">
        <v>2</v>
      </c>
      <c r="E54" s="2">
        <v>8</v>
      </c>
      <c r="F54" s="2">
        <f t="shared" si="4"/>
        <v>16</v>
      </c>
      <c r="G54" s="2">
        <v>0</v>
      </c>
      <c r="H54" s="2">
        <v>3</v>
      </c>
      <c r="I54" s="2">
        <v>4</v>
      </c>
      <c r="J54" s="2">
        <v>9</v>
      </c>
    </row>
    <row r="55" spans="1:10" x14ac:dyDescent="0.2">
      <c r="A55" s="1" t="s">
        <v>257</v>
      </c>
      <c r="B55" s="2">
        <v>142</v>
      </c>
      <c r="C55" s="2">
        <f t="shared" si="5"/>
        <v>17</v>
      </c>
      <c r="D55" s="2">
        <v>0</v>
      </c>
      <c r="E55" s="2">
        <v>13</v>
      </c>
      <c r="F55" s="2">
        <f t="shared" si="4"/>
        <v>4</v>
      </c>
      <c r="G55" s="2">
        <v>0</v>
      </c>
      <c r="H55" s="2">
        <v>2</v>
      </c>
      <c r="I55" s="2">
        <v>0</v>
      </c>
      <c r="J55" s="2">
        <v>2</v>
      </c>
    </row>
    <row r="56" spans="1:10" x14ac:dyDescent="0.2">
      <c r="A56" s="1" t="s">
        <v>258</v>
      </c>
      <c r="B56" s="2">
        <v>183</v>
      </c>
      <c r="C56" s="2">
        <f t="shared" si="5"/>
        <v>11</v>
      </c>
      <c r="D56" s="2">
        <v>0</v>
      </c>
      <c r="E56" s="2">
        <v>6</v>
      </c>
      <c r="F56" s="2">
        <f t="shared" si="4"/>
        <v>5</v>
      </c>
      <c r="G56" s="2">
        <v>0</v>
      </c>
      <c r="H56" s="2">
        <v>1</v>
      </c>
      <c r="I56" s="2">
        <v>1</v>
      </c>
      <c r="J56" s="2">
        <v>3</v>
      </c>
    </row>
    <row r="57" spans="1:10" x14ac:dyDescent="0.2">
      <c r="A57" s="1" t="s">
        <v>259</v>
      </c>
      <c r="B57" s="2">
        <v>75</v>
      </c>
      <c r="C57" s="2">
        <f t="shared" si="5"/>
        <v>7</v>
      </c>
      <c r="D57" s="2">
        <v>0</v>
      </c>
      <c r="E57" s="2">
        <v>2</v>
      </c>
      <c r="F57" s="2">
        <f t="shared" si="4"/>
        <v>5</v>
      </c>
      <c r="G57" s="2">
        <v>0</v>
      </c>
      <c r="H57" s="2">
        <v>4</v>
      </c>
      <c r="I57" s="2">
        <v>0</v>
      </c>
      <c r="J57" s="2">
        <v>1</v>
      </c>
    </row>
    <row r="58" spans="1:10" x14ac:dyDescent="0.2">
      <c r="A58" s="1" t="s">
        <v>260</v>
      </c>
      <c r="B58" s="2">
        <v>9</v>
      </c>
      <c r="C58" s="2">
        <f t="shared" si="5"/>
        <v>0</v>
      </c>
      <c r="D58" s="2">
        <v>0</v>
      </c>
      <c r="E58" s="2">
        <v>0</v>
      </c>
      <c r="F58" s="2">
        <f t="shared" si="4"/>
        <v>0</v>
      </c>
      <c r="G58" s="2">
        <v>0</v>
      </c>
      <c r="H58" s="2">
        <v>0</v>
      </c>
      <c r="I58" s="2">
        <v>0</v>
      </c>
      <c r="J58" s="2">
        <v>0</v>
      </c>
    </row>
    <row r="59" spans="1:10" x14ac:dyDescent="0.2">
      <c r="A59" s="1" t="s">
        <v>261</v>
      </c>
      <c r="B59" s="9">
        <v>18.5</v>
      </c>
      <c r="D59" s="9">
        <v>17.2</v>
      </c>
      <c r="E59" s="9">
        <v>26.7</v>
      </c>
      <c r="F59" s="9"/>
      <c r="G59" s="9">
        <v>22.5</v>
      </c>
      <c r="H59" s="9">
        <v>21.7</v>
      </c>
      <c r="I59" s="9">
        <v>21.9</v>
      </c>
      <c r="J59" s="9">
        <v>35.700000000000003</v>
      </c>
    </row>
  </sheetData>
  <mergeCells count="1">
    <mergeCell ref="A6:J6"/>
  </mergeCells>
  <phoneticPr fontId="0" type="noConversion"/>
  <pageMargins left="0.75" right="0.75" top="1" bottom="1" header="0.5" footer="0.5"/>
  <pageSetup scale="86" orientation="portrait" r:id="rId1"/>
  <headerFooter alignWithMargins="0"/>
  <rowBreaks count="1" manualBreakCount="1">
    <brk id="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25244-CABC-44A2-93A0-9D6FFF275FBB}">
  <dimension ref="A1:J53"/>
  <sheetViews>
    <sheetView view="pageBreakPreview" topLeftCell="A16" zoomScale="125" zoomScaleNormal="100" zoomScaleSheetLayoutView="125" workbookViewId="0">
      <selection activeCell="C36" sqref="C36"/>
    </sheetView>
  </sheetViews>
  <sheetFormatPr defaultRowHeight="10.199999999999999" x14ac:dyDescent="0.2"/>
  <cols>
    <col min="1" max="1" width="16.77734375" style="4" customWidth="1"/>
    <col min="2" max="10" width="8.33203125" style="4" customWidth="1"/>
    <col min="11" max="16384" width="8.88671875" style="4"/>
  </cols>
  <sheetData>
    <row r="1" spans="1:10" s="3" customFormat="1" x14ac:dyDescent="0.2">
      <c r="A1" s="1" t="s">
        <v>272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63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s="3" customFormat="1" x14ac:dyDescent="0.2">
      <c r="A3" s="1" t="s">
        <v>1</v>
      </c>
      <c r="B3" s="2">
        <v>6760</v>
      </c>
      <c r="C3" s="2">
        <f>D3+E3+F3</f>
        <v>764</v>
      </c>
      <c r="D3" s="2">
        <f t="shared" ref="D3:J3" si="0">SUM(D4:D16)</f>
        <v>33</v>
      </c>
      <c r="E3" s="2">
        <f t="shared" si="0"/>
        <v>351</v>
      </c>
      <c r="F3" s="2">
        <f>SUM(G3:J3)</f>
        <v>380</v>
      </c>
      <c r="G3" s="2">
        <f>SUM(G4:G16)</f>
        <v>16</v>
      </c>
      <c r="H3" s="2">
        <f t="shared" si="0"/>
        <v>110</v>
      </c>
      <c r="I3" s="2">
        <f t="shared" si="0"/>
        <v>107</v>
      </c>
      <c r="J3" s="2">
        <f t="shared" si="0"/>
        <v>147</v>
      </c>
    </row>
    <row r="4" spans="1:10" s="3" customFormat="1" x14ac:dyDescent="0.2">
      <c r="A4" s="1" t="s">
        <v>26</v>
      </c>
      <c r="B4" s="2">
        <v>345</v>
      </c>
      <c r="C4" s="2">
        <f t="shared" ref="C4:C52" si="1">D4+E4+F4</f>
        <v>39</v>
      </c>
      <c r="D4" s="2">
        <v>0</v>
      </c>
      <c r="E4" s="2">
        <v>6</v>
      </c>
      <c r="F4" s="2">
        <f>SUM(G4:J4)</f>
        <v>33</v>
      </c>
      <c r="G4" s="2">
        <v>0</v>
      </c>
      <c r="H4" s="2">
        <v>2</v>
      </c>
      <c r="I4" s="2">
        <v>12</v>
      </c>
      <c r="J4" s="2">
        <v>19</v>
      </c>
    </row>
    <row r="5" spans="1:10" s="3" customFormat="1" x14ac:dyDescent="0.2">
      <c r="A5" s="1" t="s">
        <v>27</v>
      </c>
      <c r="B5" s="2">
        <v>668</v>
      </c>
      <c r="C5" s="2">
        <f t="shared" si="1"/>
        <v>80</v>
      </c>
      <c r="D5" s="2">
        <v>1</v>
      </c>
      <c r="E5" s="2">
        <v>36</v>
      </c>
      <c r="F5" s="2">
        <f>SUM(G5:J5)</f>
        <v>43</v>
      </c>
      <c r="G5" s="2">
        <v>0</v>
      </c>
      <c r="H5" s="2">
        <v>15</v>
      </c>
      <c r="I5" s="2">
        <v>16</v>
      </c>
      <c r="J5" s="2">
        <v>12</v>
      </c>
    </row>
    <row r="6" spans="1:10" s="3" customFormat="1" x14ac:dyDescent="0.2">
      <c r="A6" s="1" t="s">
        <v>28</v>
      </c>
      <c r="B6" s="2">
        <v>1226</v>
      </c>
      <c r="C6" s="2">
        <f t="shared" si="1"/>
        <v>118</v>
      </c>
      <c r="D6" s="2">
        <v>2</v>
      </c>
      <c r="E6" s="2">
        <v>47</v>
      </c>
      <c r="F6" s="2">
        <f>SUM(G6:J6)</f>
        <v>69</v>
      </c>
      <c r="G6" s="2">
        <v>0</v>
      </c>
      <c r="H6" s="2">
        <v>17</v>
      </c>
      <c r="I6" s="2">
        <v>18</v>
      </c>
      <c r="J6" s="2">
        <v>34</v>
      </c>
    </row>
    <row r="7" spans="1:10" s="3" customFormat="1" x14ac:dyDescent="0.2">
      <c r="A7" s="1" t="s">
        <v>29</v>
      </c>
      <c r="B7" s="2">
        <v>317</v>
      </c>
      <c r="C7" s="2">
        <f t="shared" si="1"/>
        <v>40</v>
      </c>
      <c r="D7" s="2">
        <v>3</v>
      </c>
      <c r="E7" s="2">
        <v>19</v>
      </c>
      <c r="F7" s="2">
        <f>SUM(G7:J7)</f>
        <v>18</v>
      </c>
      <c r="G7" s="2">
        <v>1</v>
      </c>
      <c r="H7" s="2">
        <v>3</v>
      </c>
      <c r="I7" s="2">
        <v>3</v>
      </c>
      <c r="J7" s="2">
        <v>11</v>
      </c>
    </row>
    <row r="8" spans="1:10" s="3" customFormat="1" x14ac:dyDescent="0.2">
      <c r="A8" s="1" t="s">
        <v>30</v>
      </c>
      <c r="B8" s="2">
        <v>330</v>
      </c>
      <c r="C8" s="2">
        <f t="shared" si="1"/>
        <v>46</v>
      </c>
      <c r="D8" s="2">
        <v>2</v>
      </c>
      <c r="E8" s="2">
        <v>22</v>
      </c>
      <c r="F8" s="2">
        <f>SUM(G8:J8)</f>
        <v>22</v>
      </c>
      <c r="G8" s="2">
        <v>0</v>
      </c>
      <c r="H8" s="2">
        <v>7</v>
      </c>
      <c r="I8" s="2">
        <v>10</v>
      </c>
      <c r="J8" s="2">
        <v>5</v>
      </c>
    </row>
    <row r="9" spans="1:10" s="3" customFormat="1" x14ac:dyDescent="0.2">
      <c r="A9" s="1" t="s">
        <v>31</v>
      </c>
      <c r="B9" s="2">
        <v>388</v>
      </c>
      <c r="C9" s="2">
        <f t="shared" si="1"/>
        <v>49</v>
      </c>
      <c r="D9" s="2">
        <v>2</v>
      </c>
      <c r="E9" s="2">
        <v>22</v>
      </c>
      <c r="F9" s="2">
        <f>SUM(G9:J9)</f>
        <v>25</v>
      </c>
      <c r="G9" s="2">
        <v>0</v>
      </c>
      <c r="H9" s="2">
        <v>7</v>
      </c>
      <c r="I9" s="2">
        <v>10</v>
      </c>
      <c r="J9" s="2">
        <v>8</v>
      </c>
    </row>
    <row r="10" spans="1:10" s="3" customFormat="1" x14ac:dyDescent="0.2">
      <c r="A10" s="1" t="s">
        <v>32</v>
      </c>
      <c r="B10" s="2">
        <v>276</v>
      </c>
      <c r="C10" s="2">
        <f t="shared" si="1"/>
        <v>22</v>
      </c>
      <c r="D10" s="2">
        <v>0</v>
      </c>
      <c r="E10" s="2">
        <v>15</v>
      </c>
      <c r="F10" s="2">
        <f>SUM(G10:J10)</f>
        <v>7</v>
      </c>
      <c r="G10" s="2">
        <v>1</v>
      </c>
      <c r="H10" s="2">
        <v>2</v>
      </c>
      <c r="I10" s="2">
        <v>1</v>
      </c>
      <c r="J10" s="2">
        <v>3</v>
      </c>
    </row>
    <row r="11" spans="1:10" s="3" customFormat="1" x14ac:dyDescent="0.2">
      <c r="A11" s="1" t="s">
        <v>33</v>
      </c>
      <c r="B11" s="2">
        <v>187</v>
      </c>
      <c r="C11" s="2">
        <f t="shared" si="1"/>
        <v>27</v>
      </c>
      <c r="D11" s="2">
        <v>1</v>
      </c>
      <c r="E11" s="2">
        <v>10</v>
      </c>
      <c r="F11" s="2">
        <f>SUM(G11:J11)</f>
        <v>16</v>
      </c>
      <c r="G11" s="2">
        <v>1</v>
      </c>
      <c r="H11" s="2">
        <v>4</v>
      </c>
      <c r="I11" s="2">
        <v>4</v>
      </c>
      <c r="J11" s="2">
        <v>7</v>
      </c>
    </row>
    <row r="12" spans="1:10" s="3" customFormat="1" x14ac:dyDescent="0.2">
      <c r="A12" s="1" t="s">
        <v>34</v>
      </c>
      <c r="B12" s="2">
        <v>1543</v>
      </c>
      <c r="C12" s="2">
        <f t="shared" si="1"/>
        <v>159</v>
      </c>
      <c r="D12" s="2">
        <v>6</v>
      </c>
      <c r="E12" s="2">
        <v>87</v>
      </c>
      <c r="F12" s="2">
        <f>SUM(G12:J12)</f>
        <v>66</v>
      </c>
      <c r="G12" s="2">
        <v>5</v>
      </c>
      <c r="H12" s="2">
        <v>21</v>
      </c>
      <c r="I12" s="2">
        <v>14</v>
      </c>
      <c r="J12" s="2">
        <v>26</v>
      </c>
    </row>
    <row r="13" spans="1:10" s="3" customFormat="1" x14ac:dyDescent="0.2">
      <c r="A13" s="1" t="s">
        <v>35</v>
      </c>
      <c r="B13" s="2">
        <v>716</v>
      </c>
      <c r="C13" s="2">
        <f t="shared" si="1"/>
        <v>102</v>
      </c>
      <c r="D13" s="2">
        <v>8</v>
      </c>
      <c r="E13" s="2">
        <v>50</v>
      </c>
      <c r="F13" s="2">
        <f>SUM(G13:J13)</f>
        <v>44</v>
      </c>
      <c r="G13" s="2">
        <v>4</v>
      </c>
      <c r="H13" s="2">
        <v>15</v>
      </c>
      <c r="I13" s="2">
        <v>12</v>
      </c>
      <c r="J13" s="2">
        <v>13</v>
      </c>
    </row>
    <row r="14" spans="1:10" s="3" customFormat="1" x14ac:dyDescent="0.2">
      <c r="A14" s="1" t="s">
        <v>36</v>
      </c>
      <c r="B14" s="2">
        <v>484</v>
      </c>
      <c r="C14" s="2">
        <f t="shared" si="1"/>
        <v>59</v>
      </c>
      <c r="D14" s="2">
        <v>7</v>
      </c>
      <c r="E14" s="2">
        <v>25</v>
      </c>
      <c r="F14" s="2">
        <f>SUM(G14:J14)</f>
        <v>27</v>
      </c>
      <c r="G14" s="2">
        <v>2</v>
      </c>
      <c r="H14" s="2">
        <v>15</v>
      </c>
      <c r="I14" s="2">
        <v>4</v>
      </c>
      <c r="J14" s="2">
        <v>6</v>
      </c>
    </row>
    <row r="15" spans="1:10" s="3" customFormat="1" x14ac:dyDescent="0.2">
      <c r="A15" s="1" t="s">
        <v>37</v>
      </c>
      <c r="B15" s="2">
        <v>175</v>
      </c>
      <c r="C15" s="2">
        <f t="shared" si="1"/>
        <v>14</v>
      </c>
      <c r="D15" s="2">
        <v>0</v>
      </c>
      <c r="E15" s="2">
        <v>7</v>
      </c>
      <c r="F15" s="2">
        <f>SUM(G15:J15)</f>
        <v>7</v>
      </c>
      <c r="G15" s="2">
        <v>1</v>
      </c>
      <c r="H15" s="2">
        <v>2</v>
      </c>
      <c r="I15" s="2">
        <v>2</v>
      </c>
      <c r="J15" s="2">
        <v>2</v>
      </c>
    </row>
    <row r="16" spans="1:10" s="3" customFormat="1" x14ac:dyDescent="0.2">
      <c r="A16" s="1" t="s">
        <v>38</v>
      </c>
      <c r="B16" s="2">
        <v>105</v>
      </c>
      <c r="C16" s="2">
        <f t="shared" si="1"/>
        <v>9</v>
      </c>
      <c r="D16" s="2">
        <v>1</v>
      </c>
      <c r="E16" s="2">
        <v>5</v>
      </c>
      <c r="F16" s="2">
        <f>SUM(G16:J16)</f>
        <v>3</v>
      </c>
      <c r="G16" s="2">
        <v>1</v>
      </c>
      <c r="H16" s="2">
        <v>0</v>
      </c>
      <c r="I16" s="2">
        <v>1</v>
      </c>
      <c r="J16" s="2">
        <v>1</v>
      </c>
    </row>
    <row r="17" spans="1:10" s="3" customFormat="1" x14ac:dyDescent="0.2">
      <c r="A17" s="1" t="s">
        <v>165</v>
      </c>
      <c r="B17" s="9">
        <v>44.718934911242606</v>
      </c>
      <c r="C17" s="9">
        <f t="shared" ref="C17" si="2">SUM(C12:C16)*100/C3</f>
        <v>44.895287958115183</v>
      </c>
      <c r="D17" s="9">
        <f t="shared" ref="C17:J17" si="3">SUM(D12:D16)*100/D3</f>
        <v>66.666666666666671</v>
      </c>
      <c r="E17" s="9">
        <f t="shared" si="3"/>
        <v>49.572649572649574</v>
      </c>
      <c r="F17" s="9">
        <f t="shared" ref="F17" si="4">SUM(F12:F16)*100/F3</f>
        <v>38.684210526315788</v>
      </c>
      <c r="G17" s="9">
        <f>SUM(G12:G16)*100/G3</f>
        <v>81.25</v>
      </c>
      <c r="H17" s="9">
        <f t="shared" si="3"/>
        <v>48.18181818181818</v>
      </c>
      <c r="I17" s="9">
        <f t="shared" si="3"/>
        <v>30.841121495327101</v>
      </c>
      <c r="J17" s="9">
        <f t="shared" si="3"/>
        <v>32.653061224489797</v>
      </c>
    </row>
    <row r="18" spans="1:10" s="3" customFormat="1" x14ac:dyDescent="0.2">
      <c r="A18" s="1" t="s">
        <v>166</v>
      </c>
      <c r="B18" s="9">
        <v>11.301775147928995</v>
      </c>
      <c r="C18" s="9">
        <f t="shared" ref="C18" si="5">SUM(C14:C16)*100/C3</f>
        <v>10.732984293193716</v>
      </c>
      <c r="D18" s="9">
        <f t="shared" ref="C18:J18" si="6">SUM(D14:D16)*100/D3</f>
        <v>24.242424242424242</v>
      </c>
      <c r="E18" s="9">
        <f t="shared" si="6"/>
        <v>10.541310541310541</v>
      </c>
      <c r="F18" s="9">
        <f t="shared" ref="F18" si="7">SUM(F14:F16)*100/F3</f>
        <v>9.7368421052631575</v>
      </c>
      <c r="G18" s="9">
        <f>SUM(G14:G16)*100/G3</f>
        <v>25</v>
      </c>
      <c r="H18" s="9">
        <f t="shared" si="6"/>
        <v>15.454545454545455</v>
      </c>
      <c r="I18" s="9">
        <f t="shared" si="6"/>
        <v>6.5420560747663554</v>
      </c>
      <c r="J18" s="9">
        <f t="shared" si="6"/>
        <v>6.1224489795918364</v>
      </c>
    </row>
    <row r="19" spans="1:10" s="3" customFormat="1" x14ac:dyDescent="0.2">
      <c r="A19" s="1"/>
      <c r="B19" s="9"/>
      <c r="C19" s="2"/>
      <c r="D19" s="9"/>
      <c r="E19" s="9"/>
      <c r="F19" s="2"/>
      <c r="G19" s="9"/>
      <c r="H19" s="9"/>
      <c r="I19" s="9"/>
      <c r="J19" s="9"/>
    </row>
    <row r="20" spans="1:10" s="3" customFormat="1" x14ac:dyDescent="0.2">
      <c r="A20" s="1" t="s">
        <v>72</v>
      </c>
      <c r="B20" s="2">
        <v>3833</v>
      </c>
      <c r="C20" s="2">
        <f t="shared" si="1"/>
        <v>360</v>
      </c>
      <c r="D20" s="2">
        <f t="shared" ref="C20:J20" si="8">D3-D37</f>
        <v>14</v>
      </c>
      <c r="E20" s="2">
        <f t="shared" si="8"/>
        <v>153</v>
      </c>
      <c r="F20" s="2">
        <f>SUM(G20:J20)</f>
        <v>193</v>
      </c>
      <c r="G20" s="2">
        <f>G3-G37</f>
        <v>10</v>
      </c>
      <c r="H20" s="2">
        <f t="shared" si="8"/>
        <v>56</v>
      </c>
      <c r="I20" s="2">
        <f t="shared" si="8"/>
        <v>57</v>
      </c>
      <c r="J20" s="2">
        <f t="shared" si="8"/>
        <v>70</v>
      </c>
    </row>
    <row r="21" spans="1:10" s="3" customFormat="1" x14ac:dyDescent="0.2">
      <c r="A21" s="1" t="s">
        <v>26</v>
      </c>
      <c r="B21" s="2">
        <v>154</v>
      </c>
      <c r="C21" s="2">
        <f t="shared" si="1"/>
        <v>15</v>
      </c>
      <c r="D21" s="2">
        <f t="shared" ref="C21:J21" si="9">D4-D38</f>
        <v>0</v>
      </c>
      <c r="E21" s="2">
        <f t="shared" si="9"/>
        <v>1</v>
      </c>
      <c r="F21" s="2">
        <f>SUM(G21:J21)</f>
        <v>14</v>
      </c>
      <c r="G21" s="2">
        <f>G4-G38</f>
        <v>0</v>
      </c>
      <c r="H21" s="2">
        <f t="shared" si="9"/>
        <v>0</v>
      </c>
      <c r="I21" s="2">
        <f t="shared" si="9"/>
        <v>4</v>
      </c>
      <c r="J21" s="2">
        <f t="shared" si="9"/>
        <v>10</v>
      </c>
    </row>
    <row r="22" spans="1:10" s="3" customFormat="1" x14ac:dyDescent="0.2">
      <c r="A22" s="1" t="s">
        <v>27</v>
      </c>
      <c r="B22" s="2">
        <v>278</v>
      </c>
      <c r="C22" s="2">
        <f t="shared" si="1"/>
        <v>30</v>
      </c>
      <c r="D22" s="2">
        <f t="shared" ref="C22:J22" si="10">D5-D39</f>
        <v>0</v>
      </c>
      <c r="E22" s="2">
        <f t="shared" si="10"/>
        <v>13</v>
      </c>
      <c r="F22" s="2">
        <f>SUM(G22:J22)</f>
        <v>17</v>
      </c>
      <c r="G22" s="2">
        <f>G5-G39</f>
        <v>0</v>
      </c>
      <c r="H22" s="2">
        <f t="shared" si="10"/>
        <v>5</v>
      </c>
      <c r="I22" s="2">
        <f t="shared" si="10"/>
        <v>7</v>
      </c>
      <c r="J22" s="2">
        <f t="shared" si="10"/>
        <v>5</v>
      </c>
    </row>
    <row r="23" spans="1:10" s="3" customFormat="1" x14ac:dyDescent="0.2">
      <c r="A23" s="1" t="s">
        <v>28</v>
      </c>
      <c r="B23" s="2">
        <v>640</v>
      </c>
      <c r="C23" s="2">
        <f t="shared" si="1"/>
        <v>55</v>
      </c>
      <c r="D23" s="2">
        <f t="shared" ref="C23:J23" si="11">D6-D40</f>
        <v>0</v>
      </c>
      <c r="E23" s="2">
        <f t="shared" si="11"/>
        <v>21</v>
      </c>
      <c r="F23" s="2">
        <f>SUM(G23:J23)</f>
        <v>34</v>
      </c>
      <c r="G23" s="2">
        <f>G6-G40</f>
        <v>0</v>
      </c>
      <c r="H23" s="2">
        <f t="shared" si="11"/>
        <v>6</v>
      </c>
      <c r="I23" s="2">
        <f t="shared" si="11"/>
        <v>10</v>
      </c>
      <c r="J23" s="2">
        <f t="shared" si="11"/>
        <v>18</v>
      </c>
    </row>
    <row r="24" spans="1:10" s="3" customFormat="1" x14ac:dyDescent="0.2">
      <c r="A24" s="1" t="s">
        <v>29</v>
      </c>
      <c r="B24" s="2">
        <v>172</v>
      </c>
      <c r="C24" s="2">
        <f t="shared" si="1"/>
        <v>9</v>
      </c>
      <c r="D24" s="2">
        <f t="shared" ref="C24:J24" si="12">D7-D41</f>
        <v>1</v>
      </c>
      <c r="E24" s="2">
        <f t="shared" si="12"/>
        <v>2</v>
      </c>
      <c r="F24" s="2">
        <f>SUM(G24:J24)</f>
        <v>6</v>
      </c>
      <c r="G24" s="2">
        <f>G7-G41</f>
        <v>0</v>
      </c>
      <c r="H24" s="2">
        <f t="shared" si="12"/>
        <v>1</v>
      </c>
      <c r="I24" s="2">
        <f t="shared" si="12"/>
        <v>3</v>
      </c>
      <c r="J24" s="2">
        <f t="shared" si="12"/>
        <v>2</v>
      </c>
    </row>
    <row r="25" spans="1:10" s="3" customFormat="1" x14ac:dyDescent="0.2">
      <c r="A25" s="1" t="s">
        <v>30</v>
      </c>
      <c r="B25" s="2">
        <v>178</v>
      </c>
      <c r="C25" s="2">
        <f t="shared" si="1"/>
        <v>13</v>
      </c>
      <c r="D25" s="2">
        <f t="shared" ref="C25:J25" si="13">D8-D42</f>
        <v>0</v>
      </c>
      <c r="E25" s="2">
        <f t="shared" si="13"/>
        <v>6</v>
      </c>
      <c r="F25" s="2">
        <f>SUM(G25:J25)</f>
        <v>7</v>
      </c>
      <c r="G25" s="2">
        <f>G8-G42</f>
        <v>0</v>
      </c>
      <c r="H25" s="2">
        <f t="shared" si="13"/>
        <v>1</v>
      </c>
      <c r="I25" s="2">
        <f t="shared" si="13"/>
        <v>4</v>
      </c>
      <c r="J25" s="2">
        <f t="shared" si="13"/>
        <v>2</v>
      </c>
    </row>
    <row r="26" spans="1:10" s="3" customFormat="1" x14ac:dyDescent="0.2">
      <c r="A26" s="1" t="s">
        <v>31</v>
      </c>
      <c r="B26" s="2">
        <v>201</v>
      </c>
      <c r="C26" s="2">
        <f t="shared" si="1"/>
        <v>19</v>
      </c>
      <c r="D26" s="2">
        <f t="shared" ref="C26:J26" si="14">D9-D43</f>
        <v>0</v>
      </c>
      <c r="E26" s="2">
        <f t="shared" si="14"/>
        <v>9</v>
      </c>
      <c r="F26" s="2">
        <f>SUM(G26:J26)</f>
        <v>10</v>
      </c>
      <c r="G26" s="2">
        <f>G9-G43</f>
        <v>0</v>
      </c>
      <c r="H26" s="2">
        <f t="shared" si="14"/>
        <v>2</v>
      </c>
      <c r="I26" s="2">
        <f t="shared" si="14"/>
        <v>4</v>
      </c>
      <c r="J26" s="2">
        <f t="shared" si="14"/>
        <v>4</v>
      </c>
    </row>
    <row r="27" spans="1:10" s="3" customFormat="1" x14ac:dyDescent="0.2">
      <c r="A27" s="1" t="s">
        <v>32</v>
      </c>
      <c r="B27" s="2">
        <v>197</v>
      </c>
      <c r="C27" s="2">
        <f t="shared" si="1"/>
        <v>9</v>
      </c>
      <c r="D27" s="2">
        <f t="shared" ref="C27:J27" si="15">D10-D44</f>
        <v>0</v>
      </c>
      <c r="E27" s="2">
        <f t="shared" si="15"/>
        <v>6</v>
      </c>
      <c r="F27" s="2">
        <f>SUM(G27:J27)</f>
        <v>3</v>
      </c>
      <c r="G27" s="2">
        <f>G10-G44</f>
        <v>1</v>
      </c>
      <c r="H27" s="2">
        <f t="shared" si="15"/>
        <v>0</v>
      </c>
      <c r="I27" s="2">
        <f t="shared" si="15"/>
        <v>0</v>
      </c>
      <c r="J27" s="2">
        <f t="shared" si="15"/>
        <v>2</v>
      </c>
    </row>
    <row r="28" spans="1:10" s="3" customFormat="1" x14ac:dyDescent="0.2">
      <c r="A28" s="1" t="s">
        <v>33</v>
      </c>
      <c r="B28" s="2">
        <v>109</v>
      </c>
      <c r="C28" s="2">
        <f t="shared" si="1"/>
        <v>13</v>
      </c>
      <c r="D28" s="2">
        <f t="shared" ref="C28:J28" si="16">D11-D45</f>
        <v>0</v>
      </c>
      <c r="E28" s="2">
        <f t="shared" si="16"/>
        <v>4</v>
      </c>
      <c r="F28" s="2">
        <f>SUM(G28:J28)</f>
        <v>9</v>
      </c>
      <c r="G28" s="2">
        <f>G11-G45</f>
        <v>1</v>
      </c>
      <c r="H28" s="2">
        <f t="shared" si="16"/>
        <v>1</v>
      </c>
      <c r="I28" s="2">
        <f t="shared" si="16"/>
        <v>3</v>
      </c>
      <c r="J28" s="2">
        <f t="shared" si="16"/>
        <v>4</v>
      </c>
    </row>
    <row r="29" spans="1:10" s="3" customFormat="1" x14ac:dyDescent="0.2">
      <c r="A29" s="1" t="s">
        <v>34</v>
      </c>
      <c r="B29" s="2">
        <v>919</v>
      </c>
      <c r="C29" s="2">
        <f t="shared" si="1"/>
        <v>80</v>
      </c>
      <c r="D29" s="2">
        <f t="shared" ref="C29:J29" si="17">D12-D46</f>
        <v>3</v>
      </c>
      <c r="E29" s="2">
        <f t="shared" si="17"/>
        <v>46</v>
      </c>
      <c r="F29" s="2">
        <f>SUM(G29:J29)</f>
        <v>31</v>
      </c>
      <c r="G29" s="2">
        <f>G12-G46</f>
        <v>2</v>
      </c>
      <c r="H29" s="2">
        <f t="shared" si="17"/>
        <v>12</v>
      </c>
      <c r="I29" s="2">
        <f t="shared" si="17"/>
        <v>8</v>
      </c>
      <c r="J29" s="2">
        <f t="shared" si="17"/>
        <v>9</v>
      </c>
    </row>
    <row r="30" spans="1:10" s="3" customFormat="1" x14ac:dyDescent="0.2">
      <c r="A30" s="1" t="s">
        <v>35</v>
      </c>
      <c r="B30" s="2">
        <v>441</v>
      </c>
      <c r="C30" s="2">
        <f t="shared" si="1"/>
        <v>50</v>
      </c>
      <c r="D30" s="2">
        <f t="shared" ref="C30:J30" si="18">D13-D47</f>
        <v>4</v>
      </c>
      <c r="E30" s="2">
        <f t="shared" si="18"/>
        <v>16</v>
      </c>
      <c r="F30" s="2">
        <f>SUM(G30:J30)</f>
        <v>30</v>
      </c>
      <c r="G30" s="2">
        <f>G13-G47</f>
        <v>2</v>
      </c>
      <c r="H30" s="2">
        <f t="shared" si="18"/>
        <v>12</v>
      </c>
      <c r="I30" s="2">
        <f t="shared" si="18"/>
        <v>8</v>
      </c>
      <c r="J30" s="2">
        <f t="shared" si="18"/>
        <v>8</v>
      </c>
    </row>
    <row r="31" spans="1:10" s="3" customFormat="1" x14ac:dyDescent="0.2">
      <c r="A31" s="1" t="s">
        <v>36</v>
      </c>
      <c r="B31" s="2">
        <v>336</v>
      </c>
      <c r="C31" s="2">
        <f t="shared" si="1"/>
        <v>48</v>
      </c>
      <c r="D31" s="2">
        <f t="shared" ref="C31:J31" si="19">D14-D48</f>
        <v>5</v>
      </c>
      <c r="E31" s="2">
        <f t="shared" si="19"/>
        <v>20</v>
      </c>
      <c r="F31" s="2">
        <f>SUM(G31:J31)</f>
        <v>23</v>
      </c>
      <c r="G31" s="2">
        <f>G14-G48</f>
        <v>2</v>
      </c>
      <c r="H31" s="2">
        <f t="shared" si="19"/>
        <v>14</v>
      </c>
      <c r="I31" s="2">
        <f t="shared" si="19"/>
        <v>3</v>
      </c>
      <c r="J31" s="2">
        <f t="shared" si="19"/>
        <v>4</v>
      </c>
    </row>
    <row r="32" spans="1:10" s="3" customFormat="1" x14ac:dyDescent="0.2">
      <c r="A32" s="1" t="s">
        <v>37</v>
      </c>
      <c r="B32" s="2">
        <v>118</v>
      </c>
      <c r="C32" s="2">
        <f t="shared" si="1"/>
        <v>11</v>
      </c>
      <c r="D32" s="2">
        <f t="shared" ref="C32:J32" si="20">D15-D49</f>
        <v>0</v>
      </c>
      <c r="E32" s="2">
        <f t="shared" si="20"/>
        <v>5</v>
      </c>
      <c r="F32" s="2">
        <f>SUM(G32:J32)</f>
        <v>6</v>
      </c>
      <c r="G32" s="2">
        <f>G15-G49</f>
        <v>1</v>
      </c>
      <c r="H32" s="2">
        <f t="shared" si="20"/>
        <v>2</v>
      </c>
      <c r="I32" s="2">
        <f t="shared" si="20"/>
        <v>2</v>
      </c>
      <c r="J32" s="2">
        <f t="shared" si="20"/>
        <v>1</v>
      </c>
    </row>
    <row r="33" spans="1:10" s="3" customFormat="1" x14ac:dyDescent="0.2">
      <c r="A33" s="1" t="s">
        <v>38</v>
      </c>
      <c r="B33" s="2">
        <v>90</v>
      </c>
      <c r="C33" s="2">
        <f t="shared" si="1"/>
        <v>8</v>
      </c>
      <c r="D33" s="2">
        <f t="shared" ref="C33:J33" si="21">D16-D50</f>
        <v>1</v>
      </c>
      <c r="E33" s="2">
        <f t="shared" si="21"/>
        <v>4</v>
      </c>
      <c r="F33" s="2">
        <f>SUM(G33:J33)</f>
        <v>3</v>
      </c>
      <c r="G33" s="2">
        <f>G16-G50</f>
        <v>1</v>
      </c>
      <c r="H33" s="2">
        <f t="shared" si="21"/>
        <v>0</v>
      </c>
      <c r="I33" s="2">
        <f t="shared" si="21"/>
        <v>1</v>
      </c>
      <c r="J33" s="2">
        <f t="shared" si="21"/>
        <v>1</v>
      </c>
    </row>
    <row r="34" spans="1:10" s="3" customFormat="1" x14ac:dyDescent="0.2">
      <c r="A34" s="1" t="s">
        <v>165</v>
      </c>
      <c r="B34" s="9">
        <v>49.673884685624834</v>
      </c>
      <c r="C34" s="9">
        <f t="shared" ref="C34" si="22">SUM(C29:C33)*100/C20</f>
        <v>54.722222222222221</v>
      </c>
      <c r="D34" s="9">
        <f t="shared" ref="D34" si="23">SUM(D29:D33)*100/D20</f>
        <v>92.857142857142861</v>
      </c>
      <c r="E34" s="9">
        <f t="shared" ref="E34" si="24">SUM(E29:E33)*100/E20</f>
        <v>59.477124183006538</v>
      </c>
      <c r="F34" s="9">
        <f t="shared" ref="F34" si="25">SUM(F29:F33)*100/F20</f>
        <v>48.186528497409327</v>
      </c>
      <c r="G34" s="9">
        <f t="shared" ref="G34" si="26">SUM(G29:G33)*100/G20</f>
        <v>80</v>
      </c>
      <c r="H34" s="9">
        <f t="shared" ref="H34" si="27">SUM(H29:H33)*100/H20</f>
        <v>71.428571428571431</v>
      </c>
      <c r="I34" s="9">
        <f t="shared" ref="I34" si="28">SUM(I29:I33)*100/I20</f>
        <v>38.596491228070178</v>
      </c>
      <c r="J34" s="9">
        <f t="shared" ref="J34" si="29">SUM(J29:J33)*100/J20</f>
        <v>32.857142857142854</v>
      </c>
    </row>
    <row r="35" spans="1:10" s="3" customFormat="1" x14ac:dyDescent="0.2">
      <c r="A35" s="1" t="s">
        <v>166</v>
      </c>
      <c r="B35" s="9">
        <v>14.192538481607096</v>
      </c>
      <c r="C35" s="9">
        <f t="shared" ref="C35" si="30">SUM(C31:C33)*100/C20</f>
        <v>18.611111111111111</v>
      </c>
      <c r="D35" s="9">
        <f t="shared" ref="C35:J35" si="31">SUM(D31:D33)*100/D20</f>
        <v>42.857142857142854</v>
      </c>
      <c r="E35" s="9">
        <f t="shared" si="31"/>
        <v>18.954248366013072</v>
      </c>
      <c r="F35" s="9">
        <f t="shared" ref="F35" si="32">SUM(F31:F33)*100/F20</f>
        <v>16.580310880829014</v>
      </c>
      <c r="G35" s="9">
        <f>SUM(G31:G33)*100/G20</f>
        <v>40</v>
      </c>
      <c r="H35" s="9">
        <f t="shared" si="31"/>
        <v>28.571428571428573</v>
      </c>
      <c r="I35" s="9">
        <f t="shared" si="31"/>
        <v>10.526315789473685</v>
      </c>
      <c r="J35" s="9">
        <f t="shared" si="31"/>
        <v>8.5714285714285712</v>
      </c>
    </row>
    <row r="36" spans="1:10" s="3" customForma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</row>
    <row r="37" spans="1:10" s="3" customFormat="1" x14ac:dyDescent="0.2">
      <c r="A37" s="1" t="s">
        <v>73</v>
      </c>
      <c r="B37" s="2">
        <v>2927</v>
      </c>
      <c r="C37" s="2">
        <f t="shared" si="1"/>
        <v>404</v>
      </c>
      <c r="D37" s="2">
        <f t="shared" ref="D37" si="33">SUM(D38:D50)</f>
        <v>19</v>
      </c>
      <c r="E37" s="2">
        <f t="shared" ref="E37" si="34">SUM(E38:E50)</f>
        <v>198</v>
      </c>
      <c r="F37" s="2">
        <f>SUM(G37:J37)</f>
        <v>187</v>
      </c>
      <c r="G37" s="2">
        <f>SUM(G38:G50)</f>
        <v>6</v>
      </c>
      <c r="H37" s="2">
        <f t="shared" ref="H37" si="35">SUM(H38:H50)</f>
        <v>54</v>
      </c>
      <c r="I37" s="2">
        <f t="shared" ref="I37" si="36">SUM(I38:I50)</f>
        <v>50</v>
      </c>
      <c r="J37" s="2">
        <f t="shared" ref="J37" si="37">SUM(J38:J50)</f>
        <v>77</v>
      </c>
    </row>
    <row r="38" spans="1:10" s="3" customFormat="1" x14ac:dyDescent="0.2">
      <c r="A38" s="1" t="s">
        <v>26</v>
      </c>
      <c r="B38" s="2">
        <v>191</v>
      </c>
      <c r="C38" s="2">
        <f t="shared" si="1"/>
        <v>24</v>
      </c>
      <c r="D38" s="2">
        <v>0</v>
      </c>
      <c r="E38" s="2">
        <v>5</v>
      </c>
      <c r="F38" s="2">
        <f>SUM(G38:J38)</f>
        <v>19</v>
      </c>
      <c r="G38" s="2">
        <v>0</v>
      </c>
      <c r="H38" s="2">
        <v>2</v>
      </c>
      <c r="I38" s="2">
        <v>8</v>
      </c>
      <c r="J38" s="2">
        <v>9</v>
      </c>
    </row>
    <row r="39" spans="1:10" s="3" customFormat="1" x14ac:dyDescent="0.2">
      <c r="A39" s="1" t="s">
        <v>27</v>
      </c>
      <c r="B39" s="2">
        <v>390</v>
      </c>
      <c r="C39" s="2">
        <f t="shared" si="1"/>
        <v>50</v>
      </c>
      <c r="D39" s="2">
        <v>1</v>
      </c>
      <c r="E39" s="2">
        <v>23</v>
      </c>
      <c r="F39" s="2">
        <f>SUM(G39:J39)</f>
        <v>26</v>
      </c>
      <c r="G39" s="2">
        <v>0</v>
      </c>
      <c r="H39" s="2">
        <v>10</v>
      </c>
      <c r="I39" s="2">
        <v>9</v>
      </c>
      <c r="J39" s="2">
        <v>7</v>
      </c>
    </row>
    <row r="40" spans="1:10" s="3" customFormat="1" x14ac:dyDescent="0.2">
      <c r="A40" s="1" t="s">
        <v>28</v>
      </c>
      <c r="B40" s="2">
        <v>586</v>
      </c>
      <c r="C40" s="2">
        <f t="shared" si="1"/>
        <v>63</v>
      </c>
      <c r="D40" s="2">
        <v>2</v>
      </c>
      <c r="E40" s="2">
        <v>26</v>
      </c>
      <c r="F40" s="2">
        <f>SUM(G40:J40)</f>
        <v>35</v>
      </c>
      <c r="G40" s="2">
        <v>0</v>
      </c>
      <c r="H40" s="2">
        <v>11</v>
      </c>
      <c r="I40" s="2">
        <v>8</v>
      </c>
      <c r="J40" s="2">
        <v>16</v>
      </c>
    </row>
    <row r="41" spans="1:10" s="3" customFormat="1" x14ac:dyDescent="0.2">
      <c r="A41" s="1" t="s">
        <v>29</v>
      </c>
      <c r="B41" s="2">
        <v>145</v>
      </c>
      <c r="C41" s="2">
        <f t="shared" si="1"/>
        <v>31</v>
      </c>
      <c r="D41" s="2">
        <v>2</v>
      </c>
      <c r="E41" s="2">
        <v>17</v>
      </c>
      <c r="F41" s="2">
        <f>SUM(G41:J41)</f>
        <v>12</v>
      </c>
      <c r="G41" s="2">
        <v>1</v>
      </c>
      <c r="H41" s="2">
        <v>2</v>
      </c>
      <c r="I41" s="2">
        <v>0</v>
      </c>
      <c r="J41" s="2">
        <v>9</v>
      </c>
    </row>
    <row r="42" spans="1:10" s="3" customFormat="1" x14ac:dyDescent="0.2">
      <c r="A42" s="1" t="s">
        <v>30</v>
      </c>
      <c r="B42" s="2">
        <v>152</v>
      </c>
      <c r="C42" s="2">
        <f t="shared" si="1"/>
        <v>33</v>
      </c>
      <c r="D42" s="2">
        <v>2</v>
      </c>
      <c r="E42" s="2">
        <v>16</v>
      </c>
      <c r="F42" s="2">
        <f>SUM(G42:J42)</f>
        <v>15</v>
      </c>
      <c r="G42" s="2">
        <v>0</v>
      </c>
      <c r="H42" s="2">
        <v>6</v>
      </c>
      <c r="I42" s="2">
        <v>6</v>
      </c>
      <c r="J42" s="2">
        <v>3</v>
      </c>
    </row>
    <row r="43" spans="1:10" s="3" customFormat="1" x14ac:dyDescent="0.2">
      <c r="A43" s="1" t="s">
        <v>31</v>
      </c>
      <c r="B43" s="2">
        <v>187</v>
      </c>
      <c r="C43" s="2">
        <f t="shared" si="1"/>
        <v>30</v>
      </c>
      <c r="D43" s="2">
        <v>2</v>
      </c>
      <c r="E43" s="2">
        <v>13</v>
      </c>
      <c r="F43" s="2">
        <f>SUM(G43:J43)</f>
        <v>15</v>
      </c>
      <c r="G43" s="2">
        <v>0</v>
      </c>
      <c r="H43" s="2">
        <v>5</v>
      </c>
      <c r="I43" s="2">
        <v>6</v>
      </c>
      <c r="J43" s="2">
        <v>4</v>
      </c>
    </row>
    <row r="44" spans="1:10" s="3" customFormat="1" x14ac:dyDescent="0.2">
      <c r="A44" s="1" t="s">
        <v>32</v>
      </c>
      <c r="B44" s="2">
        <v>79</v>
      </c>
      <c r="C44" s="2">
        <f t="shared" si="1"/>
        <v>13</v>
      </c>
      <c r="D44" s="2">
        <v>0</v>
      </c>
      <c r="E44" s="2">
        <v>9</v>
      </c>
      <c r="F44" s="2">
        <f>SUM(G44:J44)</f>
        <v>4</v>
      </c>
      <c r="G44" s="2">
        <v>0</v>
      </c>
      <c r="H44" s="2">
        <v>2</v>
      </c>
      <c r="I44" s="2">
        <v>1</v>
      </c>
      <c r="J44" s="2">
        <v>1</v>
      </c>
    </row>
    <row r="45" spans="1:10" s="3" customFormat="1" x14ac:dyDescent="0.2">
      <c r="A45" s="1" t="s">
        <v>33</v>
      </c>
      <c r="B45" s="2">
        <v>78</v>
      </c>
      <c r="C45" s="2">
        <f t="shared" si="1"/>
        <v>14</v>
      </c>
      <c r="D45" s="2">
        <v>1</v>
      </c>
      <c r="E45" s="2">
        <v>6</v>
      </c>
      <c r="F45" s="2">
        <f>SUM(G45:J45)</f>
        <v>7</v>
      </c>
      <c r="G45" s="2">
        <v>0</v>
      </c>
      <c r="H45" s="2">
        <v>3</v>
      </c>
      <c r="I45" s="2">
        <v>1</v>
      </c>
      <c r="J45" s="2">
        <v>3</v>
      </c>
    </row>
    <row r="46" spans="1:10" s="3" customFormat="1" x14ac:dyDescent="0.2">
      <c r="A46" s="1" t="s">
        <v>34</v>
      </c>
      <c r="B46" s="2">
        <v>624</v>
      </c>
      <c r="C46" s="2">
        <f t="shared" si="1"/>
        <v>79</v>
      </c>
      <c r="D46" s="2">
        <v>3</v>
      </c>
      <c r="E46" s="2">
        <v>41</v>
      </c>
      <c r="F46" s="2">
        <f>SUM(G46:J46)</f>
        <v>35</v>
      </c>
      <c r="G46" s="2">
        <v>3</v>
      </c>
      <c r="H46" s="2">
        <v>9</v>
      </c>
      <c r="I46" s="2">
        <v>6</v>
      </c>
      <c r="J46" s="2">
        <v>17</v>
      </c>
    </row>
    <row r="47" spans="1:10" s="3" customFormat="1" x14ac:dyDescent="0.2">
      <c r="A47" s="1" t="s">
        <v>35</v>
      </c>
      <c r="B47" s="2">
        <v>275</v>
      </c>
      <c r="C47" s="2">
        <f t="shared" si="1"/>
        <v>52</v>
      </c>
      <c r="D47" s="2">
        <v>4</v>
      </c>
      <c r="E47" s="2">
        <v>34</v>
      </c>
      <c r="F47" s="2">
        <f>SUM(G47:J47)</f>
        <v>14</v>
      </c>
      <c r="G47" s="2">
        <v>2</v>
      </c>
      <c r="H47" s="2">
        <v>3</v>
      </c>
      <c r="I47" s="2">
        <v>4</v>
      </c>
      <c r="J47" s="2">
        <v>5</v>
      </c>
    </row>
    <row r="48" spans="1:10" s="3" customFormat="1" x14ac:dyDescent="0.2">
      <c r="A48" s="1" t="s">
        <v>36</v>
      </c>
      <c r="B48" s="2">
        <v>148</v>
      </c>
      <c r="C48" s="2">
        <f t="shared" si="1"/>
        <v>11</v>
      </c>
      <c r="D48" s="2">
        <v>2</v>
      </c>
      <c r="E48" s="2">
        <v>5</v>
      </c>
      <c r="F48" s="2">
        <f>SUM(G48:J48)</f>
        <v>4</v>
      </c>
      <c r="G48" s="2">
        <v>0</v>
      </c>
      <c r="H48" s="2">
        <v>1</v>
      </c>
      <c r="I48" s="2">
        <v>1</v>
      </c>
      <c r="J48" s="2">
        <v>2</v>
      </c>
    </row>
    <row r="49" spans="1:10" s="3" customFormat="1" x14ac:dyDescent="0.2">
      <c r="A49" s="1" t="s">
        <v>37</v>
      </c>
      <c r="B49" s="2">
        <v>57</v>
      </c>
      <c r="C49" s="2">
        <f t="shared" si="1"/>
        <v>3</v>
      </c>
      <c r="D49" s="2">
        <v>0</v>
      </c>
      <c r="E49" s="2">
        <v>2</v>
      </c>
      <c r="F49" s="2">
        <f>SUM(G49:J49)</f>
        <v>1</v>
      </c>
      <c r="G49" s="2">
        <v>0</v>
      </c>
      <c r="H49" s="2">
        <v>0</v>
      </c>
      <c r="I49" s="2">
        <v>0</v>
      </c>
      <c r="J49" s="2">
        <v>1</v>
      </c>
    </row>
    <row r="50" spans="1:10" s="3" customFormat="1" x14ac:dyDescent="0.2">
      <c r="A50" s="1" t="s">
        <v>38</v>
      </c>
      <c r="B50" s="2">
        <v>15</v>
      </c>
      <c r="C50" s="2">
        <f t="shared" si="1"/>
        <v>1</v>
      </c>
      <c r="D50" s="2">
        <v>0</v>
      </c>
      <c r="E50" s="2">
        <v>1</v>
      </c>
      <c r="F50" s="2">
        <f>SUM(G50:J50)</f>
        <v>0</v>
      </c>
      <c r="G50" s="2">
        <v>0</v>
      </c>
      <c r="H50" s="2">
        <v>0</v>
      </c>
      <c r="I50" s="2">
        <v>0</v>
      </c>
      <c r="J50" s="2">
        <v>0</v>
      </c>
    </row>
    <row r="51" spans="1:10" s="3" customFormat="1" x14ac:dyDescent="0.2">
      <c r="A51" s="1" t="s">
        <v>165</v>
      </c>
      <c r="B51" s="9">
        <v>38.230269900922444</v>
      </c>
      <c r="C51" s="9">
        <f t="shared" ref="C51" si="38">SUM(C46:C50)*100/C37</f>
        <v>36.138613861386141</v>
      </c>
      <c r="D51" s="9">
        <f t="shared" ref="C51:D51" si="39">SUM(D46:D50)*100/D37</f>
        <v>47.368421052631582</v>
      </c>
      <c r="E51" s="9">
        <f t="shared" ref="E51" si="40">SUM(E46:E50)*100/E37</f>
        <v>41.919191919191917</v>
      </c>
      <c r="F51" s="9">
        <f t="shared" ref="F51" si="41">SUM(F46:F50)*100/F37</f>
        <v>28.877005347593585</v>
      </c>
      <c r="G51" s="9">
        <f>SUM(G46:G50)*100/G37</f>
        <v>83.333333333333329</v>
      </c>
      <c r="H51" s="9">
        <f t="shared" ref="H51" si="42">SUM(H46:H50)*100/H37</f>
        <v>24.074074074074073</v>
      </c>
      <c r="I51" s="9">
        <f t="shared" ref="I51" si="43">SUM(I46:I50)*100/I37</f>
        <v>22</v>
      </c>
      <c r="J51" s="9">
        <f t="shared" ref="J51" si="44">SUM(J46:J50)*100/J37</f>
        <v>32.467532467532465</v>
      </c>
    </row>
    <row r="52" spans="1:10" s="3" customFormat="1" x14ac:dyDescent="0.2">
      <c r="A52" s="1" t="s">
        <v>166</v>
      </c>
      <c r="B52" s="9">
        <v>7.5162282200204986</v>
      </c>
      <c r="C52" s="9">
        <f t="shared" ref="C52" si="45">SUM(C48:C50)*100/C37</f>
        <v>3.7128712871287131</v>
      </c>
      <c r="D52" s="9">
        <f t="shared" ref="C52:J52" si="46">SUM(D48:D50)*100/D37</f>
        <v>10.526315789473685</v>
      </c>
      <c r="E52" s="9">
        <f t="shared" si="46"/>
        <v>4.0404040404040407</v>
      </c>
      <c r="F52" s="9">
        <f t="shared" ref="F52" si="47">SUM(F48:F50)*100/F37</f>
        <v>2.6737967914438503</v>
      </c>
      <c r="G52" s="9">
        <f>SUM(G48:G50)*100/G37</f>
        <v>0</v>
      </c>
      <c r="H52" s="9">
        <f t="shared" si="46"/>
        <v>1.8518518518518519</v>
      </c>
      <c r="I52" s="9">
        <f t="shared" si="46"/>
        <v>2</v>
      </c>
      <c r="J52" s="9">
        <f t="shared" si="46"/>
        <v>3.8961038961038961</v>
      </c>
    </row>
    <row r="53" spans="1:10" s="3" customFormat="1" x14ac:dyDescent="0.2">
      <c r="A53" s="10" t="s">
        <v>208</v>
      </c>
      <c r="B53" s="10"/>
      <c r="C53" s="10"/>
      <c r="D53" s="10"/>
      <c r="E53" s="10"/>
      <c r="F53" s="10"/>
      <c r="G53" s="10"/>
      <c r="H53" s="10"/>
      <c r="I53" s="10"/>
      <c r="J53" s="10"/>
    </row>
  </sheetData>
  <mergeCells count="1">
    <mergeCell ref="A53:J5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9F37-3923-4ADE-B012-EAE4070A8F84}">
  <dimension ref="A1:J10"/>
  <sheetViews>
    <sheetView view="pageBreakPreview" zoomScale="125" zoomScaleNormal="100" zoomScaleSheetLayoutView="125" workbookViewId="0">
      <selection activeCell="C3" sqref="C3:C9"/>
    </sheetView>
  </sheetViews>
  <sheetFormatPr defaultRowHeight="10.199999999999999" x14ac:dyDescent="0.2"/>
  <cols>
    <col min="1" max="1" width="14.77734375" style="4" customWidth="1"/>
    <col min="2" max="10" width="5.6640625" style="4" customWidth="1"/>
    <col min="11" max="16384" width="8.88671875" style="4"/>
  </cols>
  <sheetData>
    <row r="1" spans="1:10" s="3" customFormat="1" x14ac:dyDescent="0.2">
      <c r="A1" s="1" t="s">
        <v>273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64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s="3" customFormat="1" x14ac:dyDescent="0.2">
      <c r="A3" s="1" t="s">
        <v>215</v>
      </c>
      <c r="B3" s="2">
        <v>9104</v>
      </c>
      <c r="C3" s="2">
        <f>D3+E3+F3</f>
        <v>1091</v>
      </c>
      <c r="D3" s="2">
        <v>62</v>
      </c>
      <c r="E3" s="2">
        <v>481</v>
      </c>
      <c r="F3" s="2">
        <f>SUM(G3:J3)</f>
        <v>548</v>
      </c>
      <c r="G3" s="2">
        <v>22</v>
      </c>
      <c r="H3" s="2">
        <v>184</v>
      </c>
      <c r="I3" s="2">
        <v>171</v>
      </c>
      <c r="J3" s="2">
        <v>171</v>
      </c>
    </row>
    <row r="4" spans="1:10" s="3" customFormat="1" x14ac:dyDescent="0.2">
      <c r="A4" s="1" t="s">
        <v>209</v>
      </c>
      <c r="B4" s="2">
        <v>1683</v>
      </c>
      <c r="C4" s="2">
        <f t="shared" ref="C4:C9" si="0">D4+E4+F4</f>
        <v>155</v>
      </c>
      <c r="D4" s="2">
        <v>8</v>
      </c>
      <c r="E4" s="2">
        <v>79</v>
      </c>
      <c r="F4" s="2">
        <f>SUM(G4:J4)</f>
        <v>68</v>
      </c>
      <c r="G4" s="2">
        <v>3</v>
      </c>
      <c r="H4" s="2">
        <v>32</v>
      </c>
      <c r="I4" s="2">
        <v>17</v>
      </c>
      <c r="J4" s="2">
        <v>16</v>
      </c>
    </row>
    <row r="5" spans="1:10" s="3" customFormat="1" x14ac:dyDescent="0.2">
      <c r="A5" s="1" t="s">
        <v>210</v>
      </c>
      <c r="B5" s="2">
        <v>398</v>
      </c>
      <c r="C5" s="2">
        <f t="shared" si="0"/>
        <v>33</v>
      </c>
      <c r="D5" s="2">
        <v>3</v>
      </c>
      <c r="E5" s="2">
        <v>14</v>
      </c>
      <c r="F5" s="2">
        <f>SUM(G5:J5)</f>
        <v>16</v>
      </c>
      <c r="G5" s="2">
        <v>0</v>
      </c>
      <c r="H5" s="2">
        <v>11</v>
      </c>
      <c r="I5" s="2">
        <v>3</v>
      </c>
      <c r="J5" s="2">
        <v>2</v>
      </c>
    </row>
    <row r="6" spans="1:10" s="3" customFormat="1" x14ac:dyDescent="0.2">
      <c r="A6" s="1" t="s">
        <v>211</v>
      </c>
      <c r="B6" s="2">
        <v>291</v>
      </c>
      <c r="C6" s="2">
        <f t="shared" si="0"/>
        <v>14</v>
      </c>
      <c r="D6" s="2">
        <v>0</v>
      </c>
      <c r="E6" s="2">
        <v>5</v>
      </c>
      <c r="F6" s="2">
        <f>SUM(G6:J6)</f>
        <v>9</v>
      </c>
      <c r="G6" s="2">
        <v>1</v>
      </c>
      <c r="H6" s="2">
        <v>2</v>
      </c>
      <c r="I6" s="2">
        <v>4</v>
      </c>
      <c r="J6" s="2">
        <v>2</v>
      </c>
    </row>
    <row r="7" spans="1:10" s="3" customFormat="1" x14ac:dyDescent="0.2">
      <c r="A7" s="1" t="s">
        <v>212</v>
      </c>
      <c r="B7" s="2">
        <v>644</v>
      </c>
      <c r="C7" s="2">
        <f t="shared" si="0"/>
        <v>67</v>
      </c>
      <c r="D7" s="2">
        <v>3</v>
      </c>
      <c r="E7" s="2">
        <v>39</v>
      </c>
      <c r="F7" s="2">
        <f>SUM(G7:J7)</f>
        <v>25</v>
      </c>
      <c r="G7" s="2">
        <v>3</v>
      </c>
      <c r="H7" s="2">
        <v>10</v>
      </c>
      <c r="I7" s="2">
        <v>6</v>
      </c>
      <c r="J7" s="2">
        <v>6</v>
      </c>
    </row>
    <row r="8" spans="1:10" s="3" customFormat="1" x14ac:dyDescent="0.2">
      <c r="A8" s="1" t="s">
        <v>213</v>
      </c>
      <c r="B8" s="2">
        <v>123</v>
      </c>
      <c r="C8" s="2">
        <f t="shared" si="0"/>
        <v>19</v>
      </c>
      <c r="D8" s="2">
        <v>1</v>
      </c>
      <c r="E8" s="2">
        <v>11</v>
      </c>
      <c r="F8" s="2">
        <f>SUM(G8:J8)</f>
        <v>7</v>
      </c>
      <c r="G8" s="2">
        <v>0</v>
      </c>
      <c r="H8" s="2">
        <v>4</v>
      </c>
      <c r="I8" s="2">
        <v>2</v>
      </c>
      <c r="J8" s="2">
        <v>1</v>
      </c>
    </row>
    <row r="9" spans="1:10" s="3" customFormat="1" x14ac:dyDescent="0.2">
      <c r="A9" s="1" t="s">
        <v>214</v>
      </c>
      <c r="B9" s="2">
        <v>227</v>
      </c>
      <c r="C9" s="2">
        <f t="shared" si="0"/>
        <v>25</v>
      </c>
      <c r="D9" s="2">
        <v>1</v>
      </c>
      <c r="E9" s="2">
        <v>10</v>
      </c>
      <c r="F9" s="2">
        <f>SUM(G9:J9)</f>
        <v>14</v>
      </c>
      <c r="G9" s="2">
        <v>2</v>
      </c>
      <c r="H9" s="2">
        <v>5</v>
      </c>
      <c r="I9" s="2">
        <v>2</v>
      </c>
      <c r="J9" s="2">
        <v>5</v>
      </c>
    </row>
    <row r="10" spans="1:10" s="3" customFormat="1" x14ac:dyDescent="0.2">
      <c r="A10" s="10" t="s">
        <v>208</v>
      </c>
      <c r="B10" s="10"/>
      <c r="C10" s="10"/>
      <c r="D10" s="10"/>
      <c r="E10" s="10"/>
      <c r="F10" s="10"/>
      <c r="G10" s="10"/>
      <c r="H10" s="10"/>
      <c r="I10" s="10"/>
      <c r="J10" s="10"/>
    </row>
  </sheetData>
  <mergeCells count="1">
    <mergeCell ref="A10:J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3FED3-0CF0-4B8E-B351-20D7AEA92E7F}">
  <dimension ref="A1:J16"/>
  <sheetViews>
    <sheetView view="pageBreakPreview" zoomScale="125" zoomScaleNormal="100" zoomScaleSheetLayoutView="125" workbookViewId="0">
      <selection activeCell="C3" sqref="C3:C14"/>
    </sheetView>
  </sheetViews>
  <sheetFormatPr defaultRowHeight="10.199999999999999" x14ac:dyDescent="0.2"/>
  <cols>
    <col min="1" max="1" width="13.33203125" style="4" customWidth="1"/>
    <col min="2" max="2" width="6.33203125" style="4" customWidth="1"/>
    <col min="3" max="10" width="5.6640625" style="4" customWidth="1"/>
    <col min="11" max="16384" width="8.88671875" style="4"/>
  </cols>
  <sheetData>
    <row r="1" spans="1:10" s="3" customFormat="1" x14ac:dyDescent="0.2">
      <c r="A1" s="1" t="s">
        <v>274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65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s="3" customFormat="1" x14ac:dyDescent="0.2">
      <c r="A3" s="1" t="s">
        <v>1</v>
      </c>
      <c r="B3" s="2">
        <v>16780</v>
      </c>
      <c r="C3" s="2">
        <f>D3+E3+F3</f>
        <v>1543</v>
      </c>
      <c r="D3" s="2">
        <f t="shared" ref="D3:J3" si="0">D4+D5</f>
        <v>115</v>
      </c>
      <c r="E3" s="2">
        <f t="shared" si="0"/>
        <v>659</v>
      </c>
      <c r="F3" s="2">
        <f>SUM(G3:J3)</f>
        <v>769</v>
      </c>
      <c r="G3" s="2">
        <f>G4+G5</f>
        <v>28</v>
      </c>
      <c r="H3" s="2">
        <f t="shared" si="0"/>
        <v>275</v>
      </c>
      <c r="I3" s="2">
        <f t="shared" si="0"/>
        <v>246</v>
      </c>
      <c r="J3" s="2">
        <f t="shared" si="0"/>
        <v>220</v>
      </c>
    </row>
    <row r="4" spans="1:10" s="3" customFormat="1" x14ac:dyDescent="0.2">
      <c r="A4" s="1" t="s">
        <v>216</v>
      </c>
      <c r="B4" s="2">
        <v>11993</v>
      </c>
      <c r="C4" s="2">
        <f t="shared" ref="C4:C14" si="1">D4+E4+F4</f>
        <v>0</v>
      </c>
      <c r="D4" s="2">
        <v>0</v>
      </c>
      <c r="E4" s="2">
        <v>0</v>
      </c>
      <c r="F4" s="2">
        <f>SUM(G4:J4)</f>
        <v>0</v>
      </c>
      <c r="G4" s="2">
        <v>0</v>
      </c>
      <c r="H4" s="2">
        <v>0</v>
      </c>
      <c r="I4" s="2">
        <v>0</v>
      </c>
      <c r="J4" s="2">
        <v>0</v>
      </c>
    </row>
    <row r="5" spans="1:10" s="3" customFormat="1" x14ac:dyDescent="0.2">
      <c r="A5" s="1" t="s">
        <v>39</v>
      </c>
      <c r="B5" s="2">
        <v>4623</v>
      </c>
      <c r="C5" s="2">
        <f t="shared" si="1"/>
        <v>1543</v>
      </c>
      <c r="D5" s="2">
        <f t="shared" ref="D5:J5" si="2">SUM(D6:D14)</f>
        <v>115</v>
      </c>
      <c r="E5" s="2">
        <f t="shared" si="2"/>
        <v>659</v>
      </c>
      <c r="F5" s="2">
        <f>SUM(G5:J5)</f>
        <v>769</v>
      </c>
      <c r="G5" s="2">
        <f>SUM(G6:G14)</f>
        <v>28</v>
      </c>
      <c r="H5" s="2">
        <f t="shared" si="2"/>
        <v>275</v>
      </c>
      <c r="I5" s="2">
        <f t="shared" si="2"/>
        <v>246</v>
      </c>
      <c r="J5" s="2">
        <f t="shared" si="2"/>
        <v>220</v>
      </c>
    </row>
    <row r="6" spans="1:10" s="3" customFormat="1" x14ac:dyDescent="0.2">
      <c r="A6" s="1" t="s">
        <v>74</v>
      </c>
      <c r="B6" s="2">
        <v>1379</v>
      </c>
      <c r="C6" s="2">
        <f t="shared" si="1"/>
        <v>351</v>
      </c>
      <c r="D6" s="2">
        <v>18</v>
      </c>
      <c r="E6" s="2">
        <v>129</v>
      </c>
      <c r="F6" s="2">
        <f>SUM(G6:J6)</f>
        <v>204</v>
      </c>
      <c r="G6" s="2">
        <v>3</v>
      </c>
      <c r="H6" s="2">
        <v>75</v>
      </c>
      <c r="I6" s="2">
        <v>74</v>
      </c>
      <c r="J6" s="2">
        <v>52</v>
      </c>
    </row>
    <row r="7" spans="1:10" s="3" customFormat="1" x14ac:dyDescent="0.2">
      <c r="A7" s="1" t="s">
        <v>75</v>
      </c>
      <c r="B7" s="2">
        <v>1004</v>
      </c>
      <c r="C7" s="2">
        <f t="shared" si="1"/>
        <v>258</v>
      </c>
      <c r="D7" s="2">
        <v>30</v>
      </c>
      <c r="E7" s="2">
        <v>111</v>
      </c>
      <c r="F7" s="2">
        <f>SUM(G7:J7)</f>
        <v>117</v>
      </c>
      <c r="G7" s="2">
        <v>4</v>
      </c>
      <c r="H7" s="2">
        <v>49</v>
      </c>
      <c r="I7" s="2">
        <v>56</v>
      </c>
      <c r="J7" s="2">
        <v>8</v>
      </c>
    </row>
    <row r="8" spans="1:10" s="3" customFormat="1" x14ac:dyDescent="0.2">
      <c r="A8" s="1" t="s">
        <v>76</v>
      </c>
      <c r="B8" s="2">
        <v>533</v>
      </c>
      <c r="C8" s="2">
        <f t="shared" si="1"/>
        <v>129</v>
      </c>
      <c r="D8" s="2">
        <v>12</v>
      </c>
      <c r="E8" s="2">
        <v>64</v>
      </c>
      <c r="F8" s="2">
        <f>SUM(G8:J8)</f>
        <v>53</v>
      </c>
      <c r="G8" s="2">
        <v>6</v>
      </c>
      <c r="H8" s="2">
        <v>29</v>
      </c>
      <c r="I8" s="2">
        <v>10</v>
      </c>
      <c r="J8" s="2">
        <v>8</v>
      </c>
    </row>
    <row r="9" spans="1:10" s="3" customFormat="1" x14ac:dyDescent="0.2">
      <c r="A9" s="1" t="s">
        <v>77</v>
      </c>
      <c r="B9" s="2">
        <v>564</v>
      </c>
      <c r="C9" s="2">
        <f t="shared" si="1"/>
        <v>195</v>
      </c>
      <c r="D9" s="2">
        <v>28</v>
      </c>
      <c r="E9" s="2">
        <v>93</v>
      </c>
      <c r="F9" s="2">
        <f>SUM(G9:J9)</f>
        <v>74</v>
      </c>
      <c r="G9" s="2">
        <v>3</v>
      </c>
      <c r="H9" s="2">
        <v>23</v>
      </c>
      <c r="I9" s="2">
        <v>35</v>
      </c>
      <c r="J9" s="2">
        <v>13</v>
      </c>
    </row>
    <row r="10" spans="1:10" s="3" customFormat="1" x14ac:dyDescent="0.2">
      <c r="A10" s="1" t="s">
        <v>78</v>
      </c>
      <c r="B10" s="2">
        <v>319</v>
      </c>
      <c r="C10" s="2">
        <f t="shared" si="1"/>
        <v>110</v>
      </c>
      <c r="D10" s="2">
        <v>6</v>
      </c>
      <c r="E10" s="2">
        <v>61</v>
      </c>
      <c r="F10" s="2">
        <f>SUM(G10:J10)</f>
        <v>43</v>
      </c>
      <c r="G10" s="2">
        <v>0</v>
      </c>
      <c r="H10" s="2">
        <v>24</v>
      </c>
      <c r="I10" s="2">
        <v>17</v>
      </c>
      <c r="J10" s="2">
        <v>2</v>
      </c>
    </row>
    <row r="11" spans="1:10" s="3" customFormat="1" x14ac:dyDescent="0.2">
      <c r="A11" s="5" t="s">
        <v>82</v>
      </c>
      <c r="B11" s="2">
        <v>144</v>
      </c>
      <c r="C11" s="2">
        <f t="shared" si="1"/>
        <v>71</v>
      </c>
      <c r="D11" s="2">
        <v>4</v>
      </c>
      <c r="E11" s="2">
        <v>30</v>
      </c>
      <c r="F11" s="2">
        <f>SUM(G11:J11)</f>
        <v>37</v>
      </c>
      <c r="G11" s="2">
        <v>2</v>
      </c>
      <c r="H11" s="2">
        <v>11</v>
      </c>
      <c r="I11" s="2">
        <v>14</v>
      </c>
      <c r="J11" s="2">
        <v>10</v>
      </c>
    </row>
    <row r="12" spans="1:10" s="3" customFormat="1" x14ac:dyDescent="0.2">
      <c r="A12" s="1" t="s">
        <v>79</v>
      </c>
      <c r="B12" s="2">
        <v>398</v>
      </c>
      <c r="C12" s="2">
        <f t="shared" si="1"/>
        <v>214</v>
      </c>
      <c r="D12" s="2">
        <v>17</v>
      </c>
      <c r="E12" s="2">
        <v>106</v>
      </c>
      <c r="F12" s="2">
        <f>SUM(G12:J12)</f>
        <v>91</v>
      </c>
      <c r="G12" s="2">
        <v>5</v>
      </c>
      <c r="H12" s="2">
        <v>43</v>
      </c>
      <c r="I12" s="2">
        <v>17</v>
      </c>
      <c r="J12" s="2">
        <v>26</v>
      </c>
    </row>
    <row r="13" spans="1:10" s="3" customFormat="1" x14ac:dyDescent="0.2">
      <c r="A13" s="1" t="s">
        <v>80</v>
      </c>
      <c r="B13" s="2">
        <v>53</v>
      </c>
      <c r="C13" s="2">
        <f t="shared" si="1"/>
        <v>34</v>
      </c>
      <c r="D13" s="2">
        <v>0</v>
      </c>
      <c r="E13" s="2">
        <v>9</v>
      </c>
      <c r="F13" s="2">
        <f>SUM(G13:J13)</f>
        <v>25</v>
      </c>
      <c r="G13" s="2">
        <v>5</v>
      </c>
      <c r="H13" s="2">
        <v>3</v>
      </c>
      <c r="I13" s="2">
        <v>4</v>
      </c>
      <c r="J13" s="2">
        <v>13</v>
      </c>
    </row>
    <row r="14" spans="1:10" s="3" customFormat="1" x14ac:dyDescent="0.2">
      <c r="A14" s="1" t="s">
        <v>81</v>
      </c>
      <c r="B14" s="2">
        <v>229</v>
      </c>
      <c r="C14" s="2">
        <f t="shared" si="1"/>
        <v>181</v>
      </c>
      <c r="D14" s="2">
        <v>0</v>
      </c>
      <c r="E14" s="2">
        <v>56</v>
      </c>
      <c r="F14" s="2">
        <f>SUM(G14:J14)</f>
        <v>125</v>
      </c>
      <c r="G14" s="2">
        <v>0</v>
      </c>
      <c r="H14" s="2">
        <v>18</v>
      </c>
      <c r="I14" s="2">
        <v>19</v>
      </c>
      <c r="J14" s="2">
        <v>88</v>
      </c>
    </row>
    <row r="15" spans="1:10" s="3" customFormat="1" x14ac:dyDescent="0.2">
      <c r="A15" s="10" t="s">
        <v>208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2">
      <c r="A16" s="4" t="s">
        <v>217</v>
      </c>
    </row>
  </sheetData>
  <mergeCells count="1">
    <mergeCell ref="A15:J1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0811F-A99B-4CE6-8048-CF8B0782C5B4}">
  <dimension ref="A1:J35"/>
  <sheetViews>
    <sheetView tabSelected="1" view="pageBreakPreview" zoomScale="125" zoomScaleNormal="100" zoomScaleSheetLayoutView="125" workbookViewId="0">
      <selection activeCell="B23" sqref="B23"/>
    </sheetView>
  </sheetViews>
  <sheetFormatPr defaultRowHeight="10.199999999999999" x14ac:dyDescent="0.2"/>
  <cols>
    <col min="1" max="1" width="14.77734375" style="4" customWidth="1"/>
    <col min="2" max="10" width="7.6640625" style="4" customWidth="1"/>
    <col min="11" max="16384" width="8.88671875" style="4"/>
  </cols>
  <sheetData>
    <row r="1" spans="1:10" s="3" customFormat="1" x14ac:dyDescent="0.2">
      <c r="A1" s="1" t="s">
        <v>275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66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s="3" customFormat="1" x14ac:dyDescent="0.2">
      <c r="A3" s="1" t="s">
        <v>89</v>
      </c>
      <c r="B3" s="2">
        <v>9599</v>
      </c>
      <c r="C3" s="2">
        <f>D3+E3+F3</f>
        <v>1126</v>
      </c>
      <c r="D3" s="2">
        <v>62</v>
      </c>
      <c r="E3" s="2">
        <v>495</v>
      </c>
      <c r="F3" s="2">
        <f>SUM(G3:J3)</f>
        <v>569</v>
      </c>
      <c r="G3" s="2">
        <v>22</v>
      </c>
      <c r="H3" s="2">
        <v>191</v>
      </c>
      <c r="I3" s="2">
        <v>174</v>
      </c>
      <c r="J3" s="2">
        <v>182</v>
      </c>
    </row>
    <row r="4" spans="1:10" s="3" customFormat="1" x14ac:dyDescent="0.2">
      <c r="A4" s="1" t="s">
        <v>40</v>
      </c>
      <c r="B4" s="2">
        <v>6102</v>
      </c>
      <c r="C4" s="2">
        <f t="shared" ref="C4:C34" si="0">D4+E4+F4</f>
        <v>646</v>
      </c>
      <c r="D4" s="2">
        <v>26</v>
      </c>
      <c r="E4" s="2">
        <v>305</v>
      </c>
      <c r="F4" s="2">
        <f>SUM(G4:J4)</f>
        <v>315</v>
      </c>
      <c r="G4" s="2">
        <v>13</v>
      </c>
      <c r="H4" s="2">
        <v>111</v>
      </c>
      <c r="I4" s="2">
        <v>90</v>
      </c>
      <c r="J4" s="2">
        <v>101</v>
      </c>
    </row>
    <row r="5" spans="1:10" s="3" customFormat="1" x14ac:dyDescent="0.2">
      <c r="A5" s="1" t="s">
        <v>88</v>
      </c>
      <c r="B5" s="9">
        <v>63.569121783519115</v>
      </c>
      <c r="C5" s="9">
        <f t="shared" ref="C5:J5" si="1">C4*100/C3</f>
        <v>57.371225577264653</v>
      </c>
      <c r="D5" s="9">
        <f t="shared" si="1"/>
        <v>41.935483870967744</v>
      </c>
      <c r="E5" s="9">
        <f t="shared" si="1"/>
        <v>61.616161616161619</v>
      </c>
      <c r="F5" s="9">
        <f t="shared" si="1"/>
        <v>55.360281195079089</v>
      </c>
      <c r="G5" s="9">
        <f>G4*100/G3</f>
        <v>59.090909090909093</v>
      </c>
      <c r="H5" s="9">
        <f t="shared" si="1"/>
        <v>58.1151832460733</v>
      </c>
      <c r="I5" s="9">
        <f t="shared" si="1"/>
        <v>51.724137931034484</v>
      </c>
      <c r="J5" s="9">
        <f t="shared" si="1"/>
        <v>55.494505494505496</v>
      </c>
    </row>
    <row r="6" spans="1:10" s="3" customFormat="1" x14ac:dyDescent="0.2">
      <c r="A6" s="1" t="s">
        <v>84</v>
      </c>
      <c r="B6" s="2">
        <v>6089</v>
      </c>
      <c r="C6" s="2">
        <f t="shared" si="0"/>
        <v>646</v>
      </c>
      <c r="D6" s="2">
        <v>26</v>
      </c>
      <c r="E6" s="2">
        <v>305</v>
      </c>
      <c r="F6" s="2">
        <f>SUM(G6:J6)</f>
        <v>315</v>
      </c>
      <c r="G6" s="2">
        <v>13</v>
      </c>
      <c r="H6" s="2">
        <v>111</v>
      </c>
      <c r="I6" s="2">
        <v>90</v>
      </c>
      <c r="J6" s="2">
        <v>101</v>
      </c>
    </row>
    <row r="7" spans="1:10" s="3" customFormat="1" x14ac:dyDescent="0.2">
      <c r="A7" s="1" t="s">
        <v>85</v>
      </c>
      <c r="B7" s="2">
        <v>5941</v>
      </c>
      <c r="C7" s="2">
        <f t="shared" si="0"/>
        <v>627</v>
      </c>
      <c r="D7" s="2">
        <v>26</v>
      </c>
      <c r="E7" s="2">
        <v>294</v>
      </c>
      <c r="F7" s="2">
        <f>SUM(G7:J7)</f>
        <v>307</v>
      </c>
      <c r="G7" s="2">
        <v>13</v>
      </c>
      <c r="H7" s="2">
        <v>108</v>
      </c>
      <c r="I7" s="2">
        <v>88</v>
      </c>
      <c r="J7" s="2">
        <v>98</v>
      </c>
    </row>
    <row r="8" spans="1:10" s="3" customFormat="1" x14ac:dyDescent="0.2">
      <c r="A8" s="1" t="s">
        <v>86</v>
      </c>
      <c r="B8" s="2">
        <v>331</v>
      </c>
      <c r="C8" s="2">
        <f t="shared" si="0"/>
        <v>42</v>
      </c>
      <c r="D8" s="2">
        <v>0</v>
      </c>
      <c r="E8" s="2">
        <v>18</v>
      </c>
      <c r="F8" s="2">
        <f>SUM(G8:J8)</f>
        <v>24</v>
      </c>
      <c r="G8" s="2">
        <v>0</v>
      </c>
      <c r="H8" s="2">
        <v>11</v>
      </c>
      <c r="I8" s="2">
        <v>6</v>
      </c>
      <c r="J8" s="2">
        <v>7</v>
      </c>
    </row>
    <row r="9" spans="1:10" s="3" customFormat="1" x14ac:dyDescent="0.2">
      <c r="A9" s="1" t="s">
        <v>87</v>
      </c>
      <c r="B9" s="2">
        <v>148</v>
      </c>
      <c r="C9" s="2">
        <f t="shared" si="0"/>
        <v>19</v>
      </c>
      <c r="D9" s="2">
        <v>0</v>
      </c>
      <c r="E9" s="2">
        <v>11</v>
      </c>
      <c r="F9" s="2">
        <f>SUM(G9:J9)</f>
        <v>8</v>
      </c>
      <c r="G9" s="2">
        <v>0</v>
      </c>
      <c r="H9" s="2">
        <v>3</v>
      </c>
      <c r="I9" s="2">
        <v>2</v>
      </c>
      <c r="J9" s="2">
        <v>3</v>
      </c>
    </row>
    <row r="10" spans="1:10" s="3" customFormat="1" x14ac:dyDescent="0.2">
      <c r="A10" s="1" t="s">
        <v>88</v>
      </c>
      <c r="B10" s="9">
        <v>2.4306125800624074</v>
      </c>
      <c r="C10" s="9">
        <f t="shared" ref="C10:J10" si="2">C9*100/C6</f>
        <v>2.9411764705882355</v>
      </c>
      <c r="D10" s="9">
        <f t="shared" si="2"/>
        <v>0</v>
      </c>
      <c r="E10" s="9">
        <f t="shared" si="2"/>
        <v>3.6065573770491803</v>
      </c>
      <c r="F10" s="9">
        <f t="shared" si="2"/>
        <v>2.5396825396825395</v>
      </c>
      <c r="G10" s="9">
        <f t="shared" si="2"/>
        <v>0</v>
      </c>
      <c r="H10" s="9">
        <f t="shared" si="2"/>
        <v>2.7027027027027026</v>
      </c>
      <c r="I10" s="9">
        <f t="shared" si="2"/>
        <v>2.2222222222222223</v>
      </c>
      <c r="J10" s="9">
        <f t="shared" si="2"/>
        <v>2.9702970297029703</v>
      </c>
    </row>
    <row r="11" spans="1:10" s="3" customFormat="1" x14ac:dyDescent="0.2">
      <c r="A11" s="1" t="s">
        <v>41</v>
      </c>
      <c r="B11" s="2">
        <v>3497</v>
      </c>
      <c r="C11" s="2">
        <f t="shared" si="0"/>
        <v>480</v>
      </c>
      <c r="D11" s="2">
        <v>36</v>
      </c>
      <c r="E11" s="2">
        <v>190</v>
      </c>
      <c r="F11" s="2">
        <f>SUM(G11:J11)</f>
        <v>254</v>
      </c>
      <c r="G11" s="2">
        <v>9</v>
      </c>
      <c r="H11" s="2">
        <v>80</v>
      </c>
      <c r="I11" s="2">
        <v>84</v>
      </c>
      <c r="J11" s="2">
        <v>81</v>
      </c>
    </row>
    <row r="12" spans="1:10" s="3" customFormat="1" x14ac:dyDescent="0.2">
      <c r="A12" s="1" t="s">
        <v>83</v>
      </c>
      <c r="B12" s="2">
        <v>127</v>
      </c>
      <c r="C12" s="2">
        <f t="shared" si="0"/>
        <v>8</v>
      </c>
      <c r="D12" s="2">
        <v>0</v>
      </c>
      <c r="E12" s="2">
        <v>5</v>
      </c>
      <c r="F12" s="2">
        <f>SUM(G12:J12)</f>
        <v>3</v>
      </c>
      <c r="G12" s="2">
        <v>0</v>
      </c>
      <c r="H12" s="2">
        <v>0</v>
      </c>
      <c r="I12" s="2">
        <v>0</v>
      </c>
      <c r="J12" s="2">
        <v>3</v>
      </c>
    </row>
    <row r="13" spans="1:10" s="3" customFormat="1" x14ac:dyDescent="0.2">
      <c r="A13" s="1"/>
      <c r="B13" s="2"/>
      <c r="C13" s="2"/>
      <c r="D13" s="2"/>
      <c r="E13" s="2"/>
      <c r="F13" s="2"/>
      <c r="G13" s="2"/>
      <c r="H13" s="2"/>
      <c r="I13" s="2"/>
      <c r="J13" s="2"/>
    </row>
    <row r="14" spans="1:10" s="3" customFormat="1" x14ac:dyDescent="0.2">
      <c r="A14" s="1" t="s">
        <v>72</v>
      </c>
      <c r="B14" s="2">
        <v>5197</v>
      </c>
      <c r="C14" s="2">
        <f t="shared" si="0"/>
        <v>504</v>
      </c>
      <c r="D14" s="2">
        <f t="shared" ref="C14:J23" si="3">D3-D25</f>
        <v>25</v>
      </c>
      <c r="E14" s="2">
        <f t="shared" si="3"/>
        <v>215</v>
      </c>
      <c r="F14" s="2">
        <f>SUM(G14:J14)</f>
        <v>264</v>
      </c>
      <c r="G14" s="2">
        <f>G3-G25</f>
        <v>12</v>
      </c>
      <c r="H14" s="2">
        <f t="shared" si="3"/>
        <v>83</v>
      </c>
      <c r="I14" s="2">
        <f t="shared" si="3"/>
        <v>79</v>
      </c>
      <c r="J14" s="2">
        <f t="shared" si="3"/>
        <v>90</v>
      </c>
    </row>
    <row r="15" spans="1:10" s="3" customFormat="1" x14ac:dyDescent="0.2">
      <c r="A15" s="1" t="s">
        <v>40</v>
      </c>
      <c r="B15" s="2">
        <v>4008</v>
      </c>
      <c r="C15" s="2">
        <f t="shared" si="0"/>
        <v>377</v>
      </c>
      <c r="D15" s="2">
        <f t="shared" si="3"/>
        <v>17</v>
      </c>
      <c r="E15" s="2">
        <f t="shared" si="3"/>
        <v>156</v>
      </c>
      <c r="F15" s="2">
        <f>SUM(G15:J15)</f>
        <v>204</v>
      </c>
      <c r="G15" s="2">
        <f>G4-G26</f>
        <v>11</v>
      </c>
      <c r="H15" s="2">
        <f t="shared" si="3"/>
        <v>70</v>
      </c>
      <c r="I15" s="2">
        <f t="shared" si="3"/>
        <v>62</v>
      </c>
      <c r="J15" s="2">
        <f t="shared" si="3"/>
        <v>61</v>
      </c>
    </row>
    <row r="16" spans="1:10" s="3" customFormat="1" x14ac:dyDescent="0.2">
      <c r="A16" s="1" t="s">
        <v>88</v>
      </c>
      <c r="B16" s="9">
        <v>77.121416201654796</v>
      </c>
      <c r="C16" s="9">
        <f t="shared" ref="C16" si="4">C15*100/C14</f>
        <v>74.801587301587304</v>
      </c>
      <c r="D16" s="9">
        <f t="shared" ref="C16:J16" si="5">D15*100/D14</f>
        <v>68</v>
      </c>
      <c r="E16" s="9">
        <f t="shared" si="5"/>
        <v>72.558139534883722</v>
      </c>
      <c r="F16" s="9">
        <f t="shared" si="5"/>
        <v>77.272727272727266</v>
      </c>
      <c r="G16" s="9">
        <f>G15*100/G14</f>
        <v>91.666666666666671</v>
      </c>
      <c r="H16" s="9">
        <f t="shared" si="5"/>
        <v>84.337349397590359</v>
      </c>
      <c r="I16" s="9">
        <f t="shared" si="5"/>
        <v>78.481012658227854</v>
      </c>
      <c r="J16" s="9">
        <f t="shared" si="5"/>
        <v>67.777777777777771</v>
      </c>
    </row>
    <row r="17" spans="1:10" s="3" customFormat="1" x14ac:dyDescent="0.2">
      <c r="A17" s="1" t="s">
        <v>84</v>
      </c>
      <c r="B17" s="2">
        <v>3995</v>
      </c>
      <c r="C17" s="2">
        <f t="shared" si="0"/>
        <v>377</v>
      </c>
      <c r="D17" s="2">
        <f t="shared" si="3"/>
        <v>17</v>
      </c>
      <c r="E17" s="2">
        <f t="shared" si="3"/>
        <v>156</v>
      </c>
      <c r="F17" s="2">
        <f>SUM(G17:J17)</f>
        <v>204</v>
      </c>
      <c r="G17" s="2">
        <f>G6-G28</f>
        <v>11</v>
      </c>
      <c r="H17" s="2">
        <f t="shared" si="3"/>
        <v>70</v>
      </c>
      <c r="I17" s="2">
        <f t="shared" si="3"/>
        <v>62</v>
      </c>
      <c r="J17" s="2">
        <f t="shared" si="3"/>
        <v>61</v>
      </c>
    </row>
    <row r="18" spans="1:10" s="3" customFormat="1" x14ac:dyDescent="0.2">
      <c r="A18" s="1" t="s">
        <v>85</v>
      </c>
      <c r="B18" s="2">
        <v>3902</v>
      </c>
      <c r="C18" s="2">
        <f t="shared" si="0"/>
        <v>369</v>
      </c>
      <c r="D18" s="2">
        <f t="shared" si="3"/>
        <v>17</v>
      </c>
      <c r="E18" s="2">
        <f t="shared" si="3"/>
        <v>154</v>
      </c>
      <c r="F18" s="2">
        <f>SUM(G18:J18)</f>
        <v>198</v>
      </c>
      <c r="G18" s="2">
        <f>G7-G29</f>
        <v>11</v>
      </c>
      <c r="H18" s="2">
        <f t="shared" si="3"/>
        <v>67</v>
      </c>
      <c r="I18" s="2">
        <f t="shared" si="3"/>
        <v>60</v>
      </c>
      <c r="J18" s="2">
        <f t="shared" si="3"/>
        <v>60</v>
      </c>
    </row>
    <row r="19" spans="1:10" s="3" customFormat="1" x14ac:dyDescent="0.2">
      <c r="A19" s="1" t="s">
        <v>86</v>
      </c>
      <c r="B19" s="2">
        <v>249</v>
      </c>
      <c r="C19" s="2">
        <f t="shared" si="0"/>
        <v>27</v>
      </c>
      <c r="D19" s="2">
        <f t="shared" si="3"/>
        <v>0</v>
      </c>
      <c r="E19" s="2">
        <f t="shared" si="3"/>
        <v>7</v>
      </c>
      <c r="F19" s="2">
        <f>SUM(G19:J19)</f>
        <v>20</v>
      </c>
      <c r="G19" s="2">
        <f>G8-G30</f>
        <v>0</v>
      </c>
      <c r="H19" s="2">
        <f t="shared" si="3"/>
        <v>9</v>
      </c>
      <c r="I19" s="2">
        <f t="shared" si="3"/>
        <v>6</v>
      </c>
      <c r="J19" s="2">
        <f t="shared" si="3"/>
        <v>5</v>
      </c>
    </row>
    <row r="20" spans="1:10" s="3" customFormat="1" x14ac:dyDescent="0.2">
      <c r="A20" s="1" t="s">
        <v>87</v>
      </c>
      <c r="B20" s="2">
        <v>93</v>
      </c>
      <c r="C20" s="2">
        <f t="shared" si="0"/>
        <v>8</v>
      </c>
      <c r="D20" s="2">
        <f t="shared" si="3"/>
        <v>0</v>
      </c>
      <c r="E20" s="2">
        <f t="shared" si="3"/>
        <v>2</v>
      </c>
      <c r="F20" s="2">
        <f>SUM(G20:J20)</f>
        <v>6</v>
      </c>
      <c r="G20" s="2">
        <f>G9-G31</f>
        <v>0</v>
      </c>
      <c r="H20" s="2">
        <f t="shared" si="3"/>
        <v>3</v>
      </c>
      <c r="I20" s="2">
        <f t="shared" si="3"/>
        <v>2</v>
      </c>
      <c r="J20" s="2">
        <f t="shared" si="3"/>
        <v>1</v>
      </c>
    </row>
    <row r="21" spans="1:10" s="3" customFormat="1" x14ac:dyDescent="0.2">
      <c r="A21" s="1" t="s">
        <v>88</v>
      </c>
      <c r="B21" s="9">
        <v>2.327909887359199</v>
      </c>
      <c r="C21" s="9">
        <f t="shared" ref="C21" si="6">C20*100/C17</f>
        <v>2.1220159151193636</v>
      </c>
      <c r="D21" s="9">
        <f t="shared" ref="C21:J21" si="7">D20*100/D17</f>
        <v>0</v>
      </c>
      <c r="E21" s="9">
        <f t="shared" si="7"/>
        <v>1.2820512820512822</v>
      </c>
      <c r="F21" s="9">
        <f t="shared" si="7"/>
        <v>2.9411764705882355</v>
      </c>
      <c r="G21" s="9">
        <f t="shared" ref="G21" si="8">G20*100/G17</f>
        <v>0</v>
      </c>
      <c r="H21" s="9">
        <f t="shared" si="7"/>
        <v>4.2857142857142856</v>
      </c>
      <c r="I21" s="9">
        <f t="shared" si="7"/>
        <v>3.225806451612903</v>
      </c>
      <c r="J21" s="9">
        <f t="shared" si="7"/>
        <v>1.639344262295082</v>
      </c>
    </row>
    <row r="22" spans="1:10" s="3" customFormat="1" x14ac:dyDescent="0.2">
      <c r="A22" s="1" t="s">
        <v>41</v>
      </c>
      <c r="B22" s="2">
        <v>1189</v>
      </c>
      <c r="C22" s="2">
        <f t="shared" si="0"/>
        <v>127</v>
      </c>
      <c r="D22" s="2">
        <f t="shared" si="3"/>
        <v>8</v>
      </c>
      <c r="E22" s="2">
        <f t="shared" si="3"/>
        <v>59</v>
      </c>
      <c r="F22" s="2">
        <f>SUM(G22:J22)</f>
        <v>60</v>
      </c>
      <c r="G22" s="2">
        <f>G11-G33</f>
        <v>1</v>
      </c>
      <c r="H22" s="2">
        <f t="shared" si="3"/>
        <v>13</v>
      </c>
      <c r="I22" s="2">
        <f t="shared" si="3"/>
        <v>17</v>
      </c>
      <c r="J22" s="2">
        <f t="shared" si="3"/>
        <v>29</v>
      </c>
    </row>
    <row r="23" spans="1:10" s="3" customFormat="1" x14ac:dyDescent="0.2">
      <c r="A23" s="1" t="s">
        <v>83</v>
      </c>
      <c r="B23" s="2">
        <v>106</v>
      </c>
      <c r="C23" s="2">
        <f t="shared" si="0"/>
        <v>8</v>
      </c>
      <c r="D23" s="2">
        <f t="shared" si="3"/>
        <v>0</v>
      </c>
      <c r="E23" s="2">
        <f t="shared" si="3"/>
        <v>5</v>
      </c>
      <c r="F23" s="2">
        <f>SUM(G23:J23)</f>
        <v>3</v>
      </c>
      <c r="G23" s="2">
        <f>G12-G34</f>
        <v>0</v>
      </c>
      <c r="H23" s="2">
        <f t="shared" si="3"/>
        <v>0</v>
      </c>
      <c r="I23" s="2">
        <f t="shared" si="3"/>
        <v>0</v>
      </c>
      <c r="J23" s="2">
        <f t="shared" si="3"/>
        <v>3</v>
      </c>
    </row>
    <row r="24" spans="1:10" s="3" customFormat="1" x14ac:dyDescent="0.2">
      <c r="A24" s="1"/>
      <c r="B24" s="2"/>
      <c r="C24" s="2"/>
      <c r="D24" s="2"/>
      <c r="E24" s="2"/>
      <c r="F24" s="2"/>
      <c r="G24" s="2"/>
      <c r="H24" s="2"/>
      <c r="I24" s="2"/>
      <c r="J24" s="2"/>
    </row>
    <row r="25" spans="1:10" s="3" customFormat="1" x14ac:dyDescent="0.2">
      <c r="A25" s="1" t="s">
        <v>71</v>
      </c>
      <c r="B25" s="2">
        <v>4402</v>
      </c>
      <c r="C25" s="2">
        <f t="shared" si="0"/>
        <v>622</v>
      </c>
      <c r="D25" s="2">
        <v>37</v>
      </c>
      <c r="E25" s="2">
        <v>280</v>
      </c>
      <c r="F25" s="2">
        <f>SUM(G25:J25)</f>
        <v>305</v>
      </c>
      <c r="G25" s="2">
        <v>10</v>
      </c>
      <c r="H25" s="2">
        <v>108</v>
      </c>
      <c r="I25" s="2">
        <v>95</v>
      </c>
      <c r="J25" s="2">
        <v>92</v>
      </c>
    </row>
    <row r="26" spans="1:10" s="3" customFormat="1" x14ac:dyDescent="0.2">
      <c r="A26" s="1" t="s">
        <v>40</v>
      </c>
      <c r="B26" s="2">
        <v>2094</v>
      </c>
      <c r="C26" s="2">
        <f t="shared" si="0"/>
        <v>269</v>
      </c>
      <c r="D26" s="2">
        <v>9</v>
      </c>
      <c r="E26" s="2">
        <v>149</v>
      </c>
      <c r="F26" s="2">
        <f>SUM(G26:J26)</f>
        <v>111</v>
      </c>
      <c r="G26" s="2">
        <v>2</v>
      </c>
      <c r="H26" s="2">
        <v>41</v>
      </c>
      <c r="I26" s="2">
        <v>28</v>
      </c>
      <c r="J26" s="2">
        <v>40</v>
      </c>
    </row>
    <row r="27" spans="1:10" s="3" customFormat="1" x14ac:dyDescent="0.2">
      <c r="A27" s="1" t="s">
        <v>88</v>
      </c>
      <c r="B27" s="9">
        <v>47.569286687869152</v>
      </c>
      <c r="C27" s="9">
        <f t="shared" ref="C27" si="9">C26*100/C25</f>
        <v>43.247588424437296</v>
      </c>
      <c r="D27" s="9">
        <f t="shared" ref="C27:J27" si="10">D26*100/D25</f>
        <v>24.324324324324323</v>
      </c>
      <c r="E27" s="9">
        <f t="shared" si="10"/>
        <v>53.214285714285715</v>
      </c>
      <c r="F27" s="9">
        <f t="shared" si="10"/>
        <v>36.393442622950822</v>
      </c>
      <c r="G27" s="9">
        <f t="shared" si="10"/>
        <v>20</v>
      </c>
      <c r="H27" s="9">
        <f t="shared" si="10"/>
        <v>37.962962962962962</v>
      </c>
      <c r="I27" s="9">
        <f t="shared" si="10"/>
        <v>29.473684210526315</v>
      </c>
      <c r="J27" s="9">
        <f t="shared" si="10"/>
        <v>43.478260869565219</v>
      </c>
    </row>
    <row r="28" spans="1:10" s="3" customFormat="1" x14ac:dyDescent="0.2">
      <c r="A28" s="1" t="s">
        <v>84</v>
      </c>
      <c r="B28" s="2">
        <v>2094</v>
      </c>
      <c r="C28" s="2">
        <f t="shared" si="0"/>
        <v>269</v>
      </c>
      <c r="D28" s="2">
        <v>9</v>
      </c>
      <c r="E28" s="2">
        <v>149</v>
      </c>
      <c r="F28" s="2">
        <f>SUM(G28:J28)</f>
        <v>111</v>
      </c>
      <c r="G28" s="2">
        <v>2</v>
      </c>
      <c r="H28" s="2">
        <v>41</v>
      </c>
      <c r="I28" s="2">
        <v>28</v>
      </c>
      <c r="J28" s="2">
        <v>40</v>
      </c>
    </row>
    <row r="29" spans="1:10" s="3" customFormat="1" x14ac:dyDescent="0.2">
      <c r="A29" s="1" t="s">
        <v>85</v>
      </c>
      <c r="B29" s="2">
        <v>2039</v>
      </c>
      <c r="C29" s="2">
        <f t="shared" si="0"/>
        <v>258</v>
      </c>
      <c r="D29" s="2">
        <v>9</v>
      </c>
      <c r="E29" s="2">
        <v>140</v>
      </c>
      <c r="F29" s="2">
        <f>SUM(G29:J29)</f>
        <v>109</v>
      </c>
      <c r="G29" s="2">
        <v>2</v>
      </c>
      <c r="H29" s="2">
        <v>41</v>
      </c>
      <c r="I29" s="2">
        <v>28</v>
      </c>
      <c r="J29" s="2">
        <v>38</v>
      </c>
    </row>
    <row r="30" spans="1:10" s="3" customFormat="1" x14ac:dyDescent="0.2">
      <c r="A30" s="1" t="s">
        <v>86</v>
      </c>
      <c r="B30" s="2">
        <v>82</v>
      </c>
      <c r="C30" s="2">
        <f t="shared" si="0"/>
        <v>15</v>
      </c>
      <c r="D30" s="2">
        <v>0</v>
      </c>
      <c r="E30" s="2">
        <v>11</v>
      </c>
      <c r="F30" s="2">
        <f>SUM(G30:J30)</f>
        <v>4</v>
      </c>
      <c r="G30" s="2">
        <v>0</v>
      </c>
      <c r="H30" s="2">
        <v>2</v>
      </c>
      <c r="I30" s="2">
        <v>0</v>
      </c>
      <c r="J30" s="2">
        <v>2</v>
      </c>
    </row>
    <row r="31" spans="1:10" s="3" customFormat="1" x14ac:dyDescent="0.2">
      <c r="A31" s="1" t="s">
        <v>87</v>
      </c>
      <c r="B31" s="2">
        <v>55</v>
      </c>
      <c r="C31" s="2">
        <f t="shared" si="0"/>
        <v>11</v>
      </c>
      <c r="D31" s="2">
        <v>0</v>
      </c>
      <c r="E31" s="2">
        <v>9</v>
      </c>
      <c r="F31" s="2">
        <f>SUM(G31:J31)</f>
        <v>2</v>
      </c>
      <c r="G31" s="2">
        <v>0</v>
      </c>
      <c r="H31" s="2">
        <v>0</v>
      </c>
      <c r="I31" s="2">
        <v>0</v>
      </c>
      <c r="J31" s="2">
        <v>2</v>
      </c>
    </row>
    <row r="32" spans="1:10" s="3" customFormat="1" x14ac:dyDescent="0.2">
      <c r="A32" s="1" t="s">
        <v>88</v>
      </c>
      <c r="B32" s="9">
        <v>2.6265520534861508</v>
      </c>
      <c r="C32" s="9">
        <f t="shared" ref="C32" si="11">C31*100/C28</f>
        <v>4.0892193308550189</v>
      </c>
      <c r="D32" s="9">
        <v>2.6265520534861508</v>
      </c>
      <c r="E32" s="9">
        <v>2.6265520534861508</v>
      </c>
      <c r="F32" s="9">
        <v>2.6265520534861508</v>
      </c>
      <c r="G32" s="9">
        <f t="shared" ref="G32" si="12">G31*100/G28</f>
        <v>0</v>
      </c>
      <c r="H32" s="9">
        <v>2.6265520534861508</v>
      </c>
      <c r="I32" s="9">
        <v>2.6265520534861508</v>
      </c>
      <c r="J32" s="9">
        <v>2.6265520534861508</v>
      </c>
    </row>
    <row r="33" spans="1:10" s="3" customFormat="1" x14ac:dyDescent="0.2">
      <c r="A33" s="1" t="s">
        <v>41</v>
      </c>
      <c r="B33" s="2">
        <v>2308</v>
      </c>
      <c r="C33" s="2">
        <f t="shared" si="0"/>
        <v>353</v>
      </c>
      <c r="D33" s="2">
        <v>28</v>
      </c>
      <c r="E33" s="2">
        <v>131</v>
      </c>
      <c r="F33" s="2">
        <f>SUM(G33:J33)</f>
        <v>194</v>
      </c>
      <c r="G33" s="2">
        <v>8</v>
      </c>
      <c r="H33" s="2">
        <v>67</v>
      </c>
      <c r="I33" s="2">
        <v>67</v>
      </c>
      <c r="J33" s="2">
        <v>52</v>
      </c>
    </row>
    <row r="34" spans="1:10" s="3" customFormat="1" x14ac:dyDescent="0.2">
      <c r="A34" s="1" t="s">
        <v>83</v>
      </c>
      <c r="B34" s="2">
        <v>21</v>
      </c>
      <c r="C34" s="2">
        <f t="shared" si="0"/>
        <v>0</v>
      </c>
      <c r="D34" s="2">
        <v>0</v>
      </c>
      <c r="E34" s="2">
        <v>0</v>
      </c>
      <c r="F34" s="2">
        <f>SUM(G34:J34)</f>
        <v>0</v>
      </c>
      <c r="G34" s="2">
        <v>0</v>
      </c>
      <c r="H34" s="2">
        <v>0</v>
      </c>
      <c r="I34" s="2">
        <v>0</v>
      </c>
      <c r="J34" s="2">
        <v>0</v>
      </c>
    </row>
    <row r="35" spans="1:10" s="3" customFormat="1" x14ac:dyDescent="0.2">
      <c r="A35" s="10" t="s">
        <v>208</v>
      </c>
      <c r="B35" s="10"/>
      <c r="C35" s="10"/>
      <c r="D35" s="10"/>
      <c r="E35" s="10"/>
      <c r="F35" s="10"/>
      <c r="G35" s="10"/>
      <c r="H35" s="10"/>
      <c r="I35" s="10"/>
      <c r="J35" s="10"/>
    </row>
  </sheetData>
  <mergeCells count="1">
    <mergeCell ref="A35:J3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AFD41-E2D2-4773-A94E-25E3116775D1}">
  <dimension ref="A1:J8"/>
  <sheetViews>
    <sheetView view="pageBreakPreview" zoomScale="125" zoomScaleNormal="100" zoomScaleSheetLayoutView="125" workbookViewId="0">
      <selection activeCell="C3" sqref="C3:C7"/>
    </sheetView>
  </sheetViews>
  <sheetFormatPr defaultRowHeight="10.199999999999999" x14ac:dyDescent="0.2"/>
  <cols>
    <col min="1" max="1" width="14.77734375" style="4" customWidth="1"/>
    <col min="2" max="2" width="6.44140625" style="4" customWidth="1"/>
    <col min="3" max="10" width="5.6640625" style="4" customWidth="1"/>
    <col min="11" max="16384" width="8.88671875" style="4"/>
  </cols>
  <sheetData>
    <row r="1" spans="1:10" s="3" customFormat="1" x14ac:dyDescent="0.2">
      <c r="A1" s="1" t="s">
        <v>276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108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s="3" customFormat="1" x14ac:dyDescent="0.2">
      <c r="A3" s="1" t="s">
        <v>109</v>
      </c>
      <c r="B3" s="2">
        <v>4402</v>
      </c>
      <c r="C3" s="2">
        <f>D3+E3+F3</f>
        <v>622</v>
      </c>
      <c r="D3" s="2">
        <v>37</v>
      </c>
      <c r="E3" s="2">
        <v>280</v>
      </c>
      <c r="F3" s="2">
        <f>SUM(G3:J3)</f>
        <v>305</v>
      </c>
      <c r="G3" s="2">
        <v>10</v>
      </c>
      <c r="H3" s="2">
        <v>108</v>
      </c>
      <c r="I3" s="2">
        <v>95</v>
      </c>
      <c r="J3" s="2">
        <v>92</v>
      </c>
    </row>
    <row r="4" spans="1:10" s="3" customFormat="1" x14ac:dyDescent="0.2">
      <c r="A4" s="1" t="s">
        <v>110</v>
      </c>
      <c r="B4" s="2">
        <v>1486</v>
      </c>
      <c r="C4" s="2">
        <f t="shared" ref="C4:C7" si="0">D4+E4+F4</f>
        <v>199</v>
      </c>
      <c r="D4" s="2">
        <v>13</v>
      </c>
      <c r="E4" s="2">
        <v>99</v>
      </c>
      <c r="F4" s="2">
        <f>SUM(G4:J4)</f>
        <v>87</v>
      </c>
      <c r="G4" s="2">
        <v>5</v>
      </c>
      <c r="H4" s="2">
        <v>26</v>
      </c>
      <c r="I4" s="2">
        <v>27</v>
      </c>
      <c r="J4" s="2">
        <v>29</v>
      </c>
    </row>
    <row r="5" spans="1:10" s="3" customFormat="1" x14ac:dyDescent="0.2">
      <c r="A5" s="1" t="s">
        <v>111</v>
      </c>
      <c r="B5" s="2">
        <v>752</v>
      </c>
      <c r="C5" s="2">
        <f t="shared" si="0"/>
        <v>91</v>
      </c>
      <c r="D5" s="2">
        <v>4</v>
      </c>
      <c r="E5" s="2">
        <v>55</v>
      </c>
      <c r="F5" s="2">
        <f>SUM(G5:J5)</f>
        <v>32</v>
      </c>
      <c r="G5" s="2">
        <v>1</v>
      </c>
      <c r="H5" s="2">
        <v>11</v>
      </c>
      <c r="I5" s="2">
        <v>7</v>
      </c>
      <c r="J5" s="2">
        <v>13</v>
      </c>
    </row>
    <row r="6" spans="1:10" s="3" customFormat="1" x14ac:dyDescent="0.2">
      <c r="A6" s="1" t="s">
        <v>112</v>
      </c>
      <c r="B6" s="2">
        <v>735</v>
      </c>
      <c r="C6" s="2">
        <f t="shared" si="0"/>
        <v>118</v>
      </c>
      <c r="D6" s="2">
        <v>4</v>
      </c>
      <c r="E6" s="2">
        <v>58</v>
      </c>
      <c r="F6" s="2">
        <f>SUM(G6:J6)</f>
        <v>56</v>
      </c>
      <c r="G6" s="2">
        <v>1</v>
      </c>
      <c r="H6" s="2">
        <v>18</v>
      </c>
      <c r="I6" s="2">
        <v>12</v>
      </c>
      <c r="J6" s="2">
        <v>25</v>
      </c>
    </row>
    <row r="7" spans="1:10" s="3" customFormat="1" x14ac:dyDescent="0.2">
      <c r="A7" s="1" t="s">
        <v>111</v>
      </c>
      <c r="B7" s="2">
        <v>356</v>
      </c>
      <c r="C7" s="2">
        <f t="shared" si="0"/>
        <v>57</v>
      </c>
      <c r="D7" s="2">
        <v>0</v>
      </c>
      <c r="E7" s="2">
        <v>32</v>
      </c>
      <c r="F7" s="2">
        <f>SUM(G7:J7)</f>
        <v>25</v>
      </c>
      <c r="G7" s="2">
        <v>0</v>
      </c>
      <c r="H7" s="2">
        <v>7</v>
      </c>
      <c r="I7" s="2">
        <v>4</v>
      </c>
      <c r="J7" s="2">
        <v>14</v>
      </c>
    </row>
    <row r="8" spans="1:10" s="3" customFormat="1" x14ac:dyDescent="0.2">
      <c r="A8" s="10" t="s">
        <v>208</v>
      </c>
      <c r="B8" s="10"/>
      <c r="C8" s="10"/>
      <c r="D8" s="10"/>
      <c r="E8" s="10"/>
      <c r="F8" s="10"/>
      <c r="G8" s="10"/>
      <c r="H8" s="10"/>
      <c r="I8" s="10"/>
      <c r="J8" s="10"/>
    </row>
  </sheetData>
  <mergeCells count="1">
    <mergeCell ref="A8:J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89BA8-03D3-4765-AA47-EFAE8298340A}">
  <dimension ref="A1:J26"/>
  <sheetViews>
    <sheetView view="pageBreakPreview" topLeftCell="A2" zoomScale="125" zoomScaleNormal="100" zoomScaleSheetLayoutView="125" workbookViewId="0">
      <selection activeCell="F18" sqref="F18"/>
    </sheetView>
  </sheetViews>
  <sheetFormatPr defaultRowHeight="10.199999999999999" x14ac:dyDescent="0.2"/>
  <cols>
    <col min="1" max="1" width="19.6640625" style="4" customWidth="1"/>
    <col min="2" max="10" width="5.6640625" style="4" customWidth="1"/>
    <col min="11" max="16384" width="8.88671875" style="4"/>
  </cols>
  <sheetData>
    <row r="1" spans="1:10" s="3" customFormat="1" x14ac:dyDescent="0.2">
      <c r="A1" s="1" t="s">
        <v>277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67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s="3" customFormat="1" x14ac:dyDescent="0.2">
      <c r="A3" s="1" t="s">
        <v>1</v>
      </c>
      <c r="B3" s="2">
        <v>5941</v>
      </c>
      <c r="C3" s="2">
        <f>D3+E3+F3</f>
        <v>627</v>
      </c>
      <c r="D3" s="2">
        <f t="shared" ref="D3:J3" si="0">SUM(D4:D9)</f>
        <v>26</v>
      </c>
      <c r="E3" s="2">
        <f t="shared" si="0"/>
        <v>294</v>
      </c>
      <c r="F3" s="2">
        <f>SUM(G3:J3)</f>
        <v>307</v>
      </c>
      <c r="G3" s="2">
        <f>SUM(G4:G9)</f>
        <v>13</v>
      </c>
      <c r="H3" s="2">
        <f t="shared" si="0"/>
        <v>108</v>
      </c>
      <c r="I3" s="2">
        <f t="shared" si="0"/>
        <v>88</v>
      </c>
      <c r="J3" s="2">
        <f t="shared" si="0"/>
        <v>98</v>
      </c>
    </row>
    <row r="4" spans="1:10" s="3" customFormat="1" x14ac:dyDescent="0.2">
      <c r="A4" s="1" t="s">
        <v>42</v>
      </c>
      <c r="B4" s="2">
        <v>3308</v>
      </c>
      <c r="C4" s="2">
        <f t="shared" ref="C4:C25" si="1">D4+E4+F4</f>
        <v>276</v>
      </c>
      <c r="D4" s="2">
        <v>8</v>
      </c>
      <c r="E4" s="2">
        <v>142</v>
      </c>
      <c r="F4" s="2">
        <f>SUM(G4:J4)</f>
        <v>126</v>
      </c>
      <c r="G4" s="2">
        <v>1</v>
      </c>
      <c r="H4" s="2">
        <v>44</v>
      </c>
      <c r="I4" s="2">
        <v>41</v>
      </c>
      <c r="J4" s="2">
        <v>40</v>
      </c>
    </row>
    <row r="5" spans="1:10" s="3" customFormat="1" x14ac:dyDescent="0.2">
      <c r="A5" s="1" t="s">
        <v>43</v>
      </c>
      <c r="B5" s="2">
        <v>275</v>
      </c>
      <c r="C5" s="2">
        <f t="shared" si="1"/>
        <v>30</v>
      </c>
      <c r="D5" s="2">
        <v>1</v>
      </c>
      <c r="E5" s="2">
        <v>11</v>
      </c>
      <c r="F5" s="2">
        <f>SUM(G5:J5)</f>
        <v>18</v>
      </c>
      <c r="G5" s="2">
        <v>1</v>
      </c>
      <c r="H5" s="2">
        <v>8</v>
      </c>
      <c r="I5" s="2">
        <v>4</v>
      </c>
      <c r="J5" s="2">
        <v>5</v>
      </c>
    </row>
    <row r="6" spans="1:10" s="3" customFormat="1" x14ac:dyDescent="0.2">
      <c r="A6" s="1" t="s">
        <v>44</v>
      </c>
      <c r="B6" s="2">
        <v>2225</v>
      </c>
      <c r="C6" s="2">
        <f t="shared" si="1"/>
        <v>310</v>
      </c>
      <c r="D6" s="2">
        <v>17</v>
      </c>
      <c r="E6" s="2">
        <v>137</v>
      </c>
      <c r="F6" s="2">
        <f>SUM(G6:J6)</f>
        <v>156</v>
      </c>
      <c r="G6" s="2">
        <v>11</v>
      </c>
      <c r="H6" s="2">
        <v>52</v>
      </c>
      <c r="I6" s="2">
        <v>43</v>
      </c>
      <c r="J6" s="2">
        <v>50</v>
      </c>
    </row>
    <row r="7" spans="1:10" s="3" customFormat="1" x14ac:dyDescent="0.2">
      <c r="A7" s="1" t="s">
        <v>45</v>
      </c>
      <c r="B7" s="2">
        <v>124</v>
      </c>
      <c r="C7" s="2">
        <f t="shared" si="1"/>
        <v>10</v>
      </c>
      <c r="D7" s="2">
        <v>0</v>
      </c>
      <c r="E7" s="2">
        <v>4</v>
      </c>
      <c r="F7" s="2">
        <f>SUM(G7:J7)</f>
        <v>6</v>
      </c>
      <c r="G7" s="2">
        <v>0</v>
      </c>
      <c r="H7" s="2">
        <v>4</v>
      </c>
      <c r="I7" s="2">
        <v>0</v>
      </c>
      <c r="J7" s="2">
        <v>2</v>
      </c>
    </row>
    <row r="8" spans="1:10" s="3" customFormat="1" x14ac:dyDescent="0.2">
      <c r="A8" s="1" t="s">
        <v>46</v>
      </c>
      <c r="B8" s="2">
        <v>3</v>
      </c>
      <c r="C8" s="2">
        <f t="shared" si="1"/>
        <v>1</v>
      </c>
      <c r="D8" s="2">
        <v>0</v>
      </c>
      <c r="E8" s="2">
        <v>0</v>
      </c>
      <c r="F8" s="2">
        <f>SUM(G8:J8)</f>
        <v>1</v>
      </c>
      <c r="G8" s="2">
        <v>0</v>
      </c>
      <c r="H8" s="2">
        <v>0</v>
      </c>
      <c r="I8" s="2">
        <v>0</v>
      </c>
      <c r="J8" s="2">
        <v>1</v>
      </c>
    </row>
    <row r="9" spans="1:10" s="3" customFormat="1" x14ac:dyDescent="0.2">
      <c r="A9" s="1" t="s">
        <v>47</v>
      </c>
      <c r="B9" s="2">
        <v>6</v>
      </c>
      <c r="C9" s="2">
        <f t="shared" si="1"/>
        <v>0</v>
      </c>
      <c r="D9" s="2">
        <v>0</v>
      </c>
      <c r="E9" s="2">
        <v>0</v>
      </c>
      <c r="F9" s="2">
        <f>SUM(G9:J9)</f>
        <v>0</v>
      </c>
      <c r="G9" s="2">
        <v>0</v>
      </c>
      <c r="H9" s="2">
        <v>0</v>
      </c>
      <c r="I9" s="2">
        <v>0</v>
      </c>
      <c r="J9" s="2">
        <v>0</v>
      </c>
    </row>
    <row r="10" spans="1:10" s="3" customForma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</row>
    <row r="11" spans="1:10" s="3" customFormat="1" x14ac:dyDescent="0.2">
      <c r="A11" s="1" t="s">
        <v>72</v>
      </c>
      <c r="B11" s="2">
        <v>3902</v>
      </c>
      <c r="C11" s="2">
        <f t="shared" si="1"/>
        <v>369</v>
      </c>
      <c r="D11" s="2">
        <f t="shared" ref="C11:J11" si="2">D3-D19</f>
        <v>17</v>
      </c>
      <c r="E11" s="2">
        <f t="shared" si="2"/>
        <v>154</v>
      </c>
      <c r="F11" s="2">
        <f>SUM(G11:J11)</f>
        <v>198</v>
      </c>
      <c r="G11" s="2">
        <f>G3-G19</f>
        <v>11</v>
      </c>
      <c r="H11" s="2">
        <f t="shared" si="2"/>
        <v>67</v>
      </c>
      <c r="I11" s="2">
        <f t="shared" si="2"/>
        <v>60</v>
      </c>
      <c r="J11" s="2">
        <f t="shared" si="2"/>
        <v>60</v>
      </c>
    </row>
    <row r="12" spans="1:10" s="3" customFormat="1" x14ac:dyDescent="0.2">
      <c r="A12" s="1" t="s">
        <v>42</v>
      </c>
      <c r="B12" s="2">
        <v>2144</v>
      </c>
      <c r="C12" s="2">
        <f t="shared" si="1"/>
        <v>135</v>
      </c>
      <c r="D12" s="2">
        <f t="shared" ref="C12:J17" si="3">D4-D20</f>
        <v>4</v>
      </c>
      <c r="E12" s="2">
        <f t="shared" si="3"/>
        <v>61</v>
      </c>
      <c r="F12" s="2">
        <f>SUM(G12:J12)</f>
        <v>70</v>
      </c>
      <c r="G12" s="2">
        <f>G4-G20</f>
        <v>0</v>
      </c>
      <c r="H12" s="2">
        <f t="shared" si="3"/>
        <v>21</v>
      </c>
      <c r="I12" s="2">
        <f t="shared" si="3"/>
        <v>27</v>
      </c>
      <c r="J12" s="2">
        <f t="shared" si="3"/>
        <v>22</v>
      </c>
    </row>
    <row r="13" spans="1:10" s="3" customFormat="1" x14ac:dyDescent="0.2">
      <c r="A13" s="1" t="s">
        <v>43</v>
      </c>
      <c r="B13" s="2">
        <v>170</v>
      </c>
      <c r="C13" s="2">
        <f t="shared" si="1"/>
        <v>22</v>
      </c>
      <c r="D13" s="2">
        <f t="shared" si="3"/>
        <v>1</v>
      </c>
      <c r="E13" s="2">
        <f t="shared" si="3"/>
        <v>9</v>
      </c>
      <c r="F13" s="2">
        <f>SUM(G13:J13)</f>
        <v>12</v>
      </c>
      <c r="G13" s="2">
        <f>G5-G21</f>
        <v>1</v>
      </c>
      <c r="H13" s="2">
        <f t="shared" si="3"/>
        <v>5</v>
      </c>
      <c r="I13" s="2">
        <f t="shared" si="3"/>
        <v>2</v>
      </c>
      <c r="J13" s="2">
        <f t="shared" si="3"/>
        <v>4</v>
      </c>
    </row>
    <row r="14" spans="1:10" s="3" customFormat="1" x14ac:dyDescent="0.2">
      <c r="A14" s="1" t="s">
        <v>44</v>
      </c>
      <c r="B14" s="2">
        <v>1491</v>
      </c>
      <c r="C14" s="2">
        <f t="shared" si="1"/>
        <v>205</v>
      </c>
      <c r="D14" s="2">
        <f t="shared" si="3"/>
        <v>12</v>
      </c>
      <c r="E14" s="2">
        <f t="shared" si="3"/>
        <v>82</v>
      </c>
      <c r="F14" s="2">
        <f>SUM(G14:J14)</f>
        <v>111</v>
      </c>
      <c r="G14" s="2">
        <f>G6-G22</f>
        <v>10</v>
      </c>
      <c r="H14" s="2">
        <f t="shared" si="3"/>
        <v>38</v>
      </c>
      <c r="I14" s="2">
        <f t="shared" si="3"/>
        <v>31</v>
      </c>
      <c r="J14" s="2">
        <f t="shared" si="3"/>
        <v>32</v>
      </c>
    </row>
    <row r="15" spans="1:10" s="3" customFormat="1" x14ac:dyDescent="0.2">
      <c r="A15" s="1" t="s">
        <v>45</v>
      </c>
      <c r="B15" s="2">
        <v>91</v>
      </c>
      <c r="C15" s="2">
        <f t="shared" si="1"/>
        <v>7</v>
      </c>
      <c r="D15" s="2">
        <f t="shared" si="3"/>
        <v>0</v>
      </c>
      <c r="E15" s="2">
        <f t="shared" si="3"/>
        <v>2</v>
      </c>
      <c r="F15" s="2">
        <f>SUM(G15:J15)</f>
        <v>5</v>
      </c>
      <c r="G15" s="2">
        <f>G7-G23</f>
        <v>0</v>
      </c>
      <c r="H15" s="2">
        <f t="shared" si="3"/>
        <v>3</v>
      </c>
      <c r="I15" s="2">
        <f t="shared" si="3"/>
        <v>0</v>
      </c>
      <c r="J15" s="2">
        <f t="shared" si="3"/>
        <v>2</v>
      </c>
    </row>
    <row r="16" spans="1:10" s="3" customFormat="1" x14ac:dyDescent="0.2">
      <c r="A16" s="1" t="s">
        <v>46</v>
      </c>
      <c r="B16" s="2">
        <v>1</v>
      </c>
      <c r="C16" s="2">
        <f t="shared" si="1"/>
        <v>0</v>
      </c>
      <c r="D16" s="2">
        <f t="shared" si="3"/>
        <v>0</v>
      </c>
      <c r="E16" s="2">
        <f t="shared" si="3"/>
        <v>0</v>
      </c>
      <c r="F16" s="2">
        <f>SUM(G16:J16)</f>
        <v>0</v>
      </c>
      <c r="G16" s="2">
        <f>G8-G24</f>
        <v>0</v>
      </c>
      <c r="H16" s="2">
        <f t="shared" si="3"/>
        <v>0</v>
      </c>
      <c r="I16" s="2">
        <f t="shared" si="3"/>
        <v>0</v>
      </c>
      <c r="J16" s="2">
        <f t="shared" si="3"/>
        <v>0</v>
      </c>
    </row>
    <row r="17" spans="1:10" s="3" customFormat="1" x14ac:dyDescent="0.2">
      <c r="A17" s="1" t="s">
        <v>47</v>
      </c>
      <c r="B17" s="2">
        <v>5</v>
      </c>
      <c r="C17" s="2">
        <f t="shared" si="1"/>
        <v>0</v>
      </c>
      <c r="D17" s="2">
        <f t="shared" si="3"/>
        <v>0</v>
      </c>
      <c r="E17" s="2">
        <f t="shared" si="3"/>
        <v>0</v>
      </c>
      <c r="F17" s="2">
        <f>SUM(G17:J17)</f>
        <v>0</v>
      </c>
      <c r="G17" s="2">
        <f>G9-G25</f>
        <v>0</v>
      </c>
      <c r="H17" s="2">
        <f t="shared" si="3"/>
        <v>0</v>
      </c>
      <c r="I17" s="2">
        <f t="shared" si="3"/>
        <v>0</v>
      </c>
      <c r="J17" s="2">
        <f t="shared" si="3"/>
        <v>0</v>
      </c>
    </row>
    <row r="18" spans="1:10" s="3" customFormat="1" x14ac:dyDescent="0.2">
      <c r="A18" s="1"/>
      <c r="B18" s="2"/>
      <c r="C18" s="2"/>
      <c r="D18" s="2"/>
      <c r="E18" s="2"/>
      <c r="F18" s="2"/>
      <c r="G18" s="2"/>
      <c r="H18" s="2"/>
      <c r="I18" s="2"/>
      <c r="J18" s="2"/>
    </row>
    <row r="19" spans="1:10" s="3" customFormat="1" x14ac:dyDescent="0.2">
      <c r="A19" s="1" t="s">
        <v>70</v>
      </c>
      <c r="B19" s="2">
        <v>2039</v>
      </c>
      <c r="C19" s="2">
        <f t="shared" si="1"/>
        <v>258</v>
      </c>
      <c r="D19" s="2">
        <f t="shared" ref="D19" si="4">SUM(D20:D25)</f>
        <v>9</v>
      </c>
      <c r="E19" s="2">
        <f t="shared" ref="E19" si="5">SUM(E20:E25)</f>
        <v>140</v>
      </c>
      <c r="F19" s="2">
        <f>SUM(G19:J19)</f>
        <v>109</v>
      </c>
      <c r="G19" s="2">
        <f>SUM(G20:G25)</f>
        <v>2</v>
      </c>
      <c r="H19" s="2">
        <f t="shared" ref="H19" si="6">SUM(H20:H25)</f>
        <v>41</v>
      </c>
      <c r="I19" s="2">
        <f t="shared" ref="I19" si="7">SUM(I20:I25)</f>
        <v>28</v>
      </c>
      <c r="J19" s="2">
        <f t="shared" ref="J19" si="8">SUM(J20:J25)</f>
        <v>38</v>
      </c>
    </row>
    <row r="20" spans="1:10" s="3" customFormat="1" x14ac:dyDescent="0.2">
      <c r="A20" s="1" t="s">
        <v>42</v>
      </c>
      <c r="B20" s="2">
        <v>1164</v>
      </c>
      <c r="C20" s="2">
        <f t="shared" si="1"/>
        <v>141</v>
      </c>
      <c r="D20" s="2">
        <v>4</v>
      </c>
      <c r="E20" s="2">
        <v>81</v>
      </c>
      <c r="F20" s="2">
        <f>SUM(G20:J20)</f>
        <v>56</v>
      </c>
      <c r="G20" s="2">
        <v>1</v>
      </c>
      <c r="H20" s="2">
        <v>23</v>
      </c>
      <c r="I20" s="2">
        <v>14</v>
      </c>
      <c r="J20" s="2">
        <v>18</v>
      </c>
    </row>
    <row r="21" spans="1:10" s="3" customFormat="1" x14ac:dyDescent="0.2">
      <c r="A21" s="1" t="s">
        <v>43</v>
      </c>
      <c r="B21" s="2">
        <v>105</v>
      </c>
      <c r="C21" s="2">
        <f t="shared" si="1"/>
        <v>8</v>
      </c>
      <c r="D21" s="2">
        <v>0</v>
      </c>
      <c r="E21" s="2">
        <v>2</v>
      </c>
      <c r="F21" s="2">
        <f>SUM(G21:J21)</f>
        <v>6</v>
      </c>
      <c r="G21" s="2">
        <v>0</v>
      </c>
      <c r="H21" s="2">
        <v>3</v>
      </c>
      <c r="I21" s="2">
        <v>2</v>
      </c>
      <c r="J21" s="2">
        <v>1</v>
      </c>
    </row>
    <row r="22" spans="1:10" s="3" customFormat="1" x14ac:dyDescent="0.2">
      <c r="A22" s="1" t="s">
        <v>44</v>
      </c>
      <c r="B22" s="2">
        <v>734</v>
      </c>
      <c r="C22" s="2">
        <f t="shared" si="1"/>
        <v>105</v>
      </c>
      <c r="D22" s="2">
        <v>5</v>
      </c>
      <c r="E22" s="2">
        <v>55</v>
      </c>
      <c r="F22" s="2">
        <f>SUM(G22:J22)</f>
        <v>45</v>
      </c>
      <c r="G22" s="2">
        <v>1</v>
      </c>
      <c r="H22" s="2">
        <v>14</v>
      </c>
      <c r="I22" s="2">
        <v>12</v>
      </c>
      <c r="J22" s="2">
        <v>18</v>
      </c>
    </row>
    <row r="23" spans="1:10" s="3" customFormat="1" x14ac:dyDescent="0.2">
      <c r="A23" s="1" t="s">
        <v>45</v>
      </c>
      <c r="B23" s="2">
        <v>33</v>
      </c>
      <c r="C23" s="2">
        <f t="shared" si="1"/>
        <v>3</v>
      </c>
      <c r="D23" s="2">
        <v>0</v>
      </c>
      <c r="E23" s="2">
        <v>2</v>
      </c>
      <c r="F23" s="2">
        <f>SUM(G23:J23)</f>
        <v>1</v>
      </c>
      <c r="G23" s="2">
        <v>0</v>
      </c>
      <c r="H23" s="2">
        <v>1</v>
      </c>
      <c r="I23" s="2">
        <v>0</v>
      </c>
      <c r="J23" s="2">
        <v>0</v>
      </c>
    </row>
    <row r="24" spans="1:10" s="3" customFormat="1" x14ac:dyDescent="0.2">
      <c r="A24" s="1" t="s">
        <v>46</v>
      </c>
      <c r="B24" s="2">
        <v>2</v>
      </c>
      <c r="C24" s="2">
        <f t="shared" si="1"/>
        <v>1</v>
      </c>
      <c r="D24" s="2">
        <v>0</v>
      </c>
      <c r="E24" s="2">
        <v>0</v>
      </c>
      <c r="F24" s="2">
        <f>SUM(G24:J24)</f>
        <v>1</v>
      </c>
      <c r="G24" s="2">
        <v>0</v>
      </c>
      <c r="H24" s="2">
        <v>0</v>
      </c>
      <c r="I24" s="2">
        <v>0</v>
      </c>
      <c r="J24" s="2">
        <v>1</v>
      </c>
    </row>
    <row r="25" spans="1:10" s="3" customFormat="1" x14ac:dyDescent="0.2">
      <c r="A25" s="1" t="s">
        <v>47</v>
      </c>
      <c r="B25" s="2">
        <v>1</v>
      </c>
      <c r="C25" s="2">
        <f t="shared" si="1"/>
        <v>0</v>
      </c>
      <c r="D25" s="2">
        <v>0</v>
      </c>
      <c r="E25" s="2">
        <v>0</v>
      </c>
      <c r="F25" s="2">
        <f>SUM(G25:J25)</f>
        <v>0</v>
      </c>
      <c r="G25" s="2">
        <v>0</v>
      </c>
      <c r="H25" s="2">
        <v>0</v>
      </c>
      <c r="I25" s="2">
        <v>0</v>
      </c>
      <c r="J25" s="2">
        <v>0</v>
      </c>
    </row>
    <row r="26" spans="1:10" s="3" customFormat="1" x14ac:dyDescent="0.2">
      <c r="A26" s="10" t="s">
        <v>208</v>
      </c>
      <c r="B26" s="10"/>
      <c r="C26" s="10"/>
      <c r="D26" s="10"/>
      <c r="E26" s="10"/>
      <c r="F26" s="10"/>
      <c r="G26" s="10"/>
      <c r="H26" s="10"/>
      <c r="I26" s="10"/>
      <c r="J26" s="10"/>
    </row>
  </sheetData>
  <mergeCells count="1">
    <mergeCell ref="A26:J2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80896-F4D5-4539-A4DD-F27B32715E70}">
  <dimension ref="A1:J62"/>
  <sheetViews>
    <sheetView view="pageBreakPreview" topLeftCell="A18" zoomScale="125" zoomScaleNormal="100" zoomScaleSheetLayoutView="125" workbookViewId="0">
      <selection activeCell="F42" sqref="F42"/>
    </sheetView>
  </sheetViews>
  <sheetFormatPr defaultRowHeight="10.199999999999999" x14ac:dyDescent="0.2"/>
  <cols>
    <col min="1" max="1" width="30.5546875" style="4" customWidth="1"/>
    <col min="2" max="10" width="5.6640625" style="4" customWidth="1"/>
    <col min="11" max="16384" width="8.88671875" style="4"/>
  </cols>
  <sheetData>
    <row r="1" spans="1:10" s="3" customFormat="1" x14ac:dyDescent="0.2">
      <c r="A1" s="1" t="s">
        <v>278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68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s="3" customFormat="1" x14ac:dyDescent="0.2">
      <c r="A3" s="1" t="s">
        <v>1</v>
      </c>
      <c r="B3" s="2">
        <v>5941</v>
      </c>
      <c r="C3" s="2">
        <f>D3+E3+F3</f>
        <v>627</v>
      </c>
      <c r="D3" s="2">
        <f t="shared" ref="D3:J3" si="0">D4+D7+D11+D15+D16+D17+D21</f>
        <v>26</v>
      </c>
      <c r="E3" s="2">
        <f t="shared" si="0"/>
        <v>294</v>
      </c>
      <c r="F3" s="2">
        <f>SUM(G3:J3)</f>
        <v>307</v>
      </c>
      <c r="G3" s="2">
        <f>G4+G7+G11+G15+G16+G17+G21</f>
        <v>13</v>
      </c>
      <c r="H3" s="2">
        <f t="shared" si="0"/>
        <v>108</v>
      </c>
      <c r="I3" s="2">
        <f t="shared" si="0"/>
        <v>88</v>
      </c>
      <c r="J3" s="2">
        <f t="shared" si="0"/>
        <v>98</v>
      </c>
    </row>
    <row r="4" spans="1:10" s="3" customFormat="1" x14ac:dyDescent="0.2">
      <c r="A4" s="1" t="s">
        <v>225</v>
      </c>
      <c r="B4" s="2">
        <v>1381</v>
      </c>
      <c r="C4" s="2">
        <f t="shared" ref="C4:C61" si="1">D4+E4+F4</f>
        <v>148</v>
      </c>
      <c r="D4" s="2">
        <v>11</v>
      </c>
      <c r="E4" s="2">
        <v>64</v>
      </c>
      <c r="F4" s="2">
        <f>SUM(G4:J4)</f>
        <v>73</v>
      </c>
      <c r="G4" s="2">
        <v>6</v>
      </c>
      <c r="H4" s="3">
        <v>30</v>
      </c>
      <c r="I4" s="2">
        <v>10</v>
      </c>
      <c r="J4" s="2">
        <v>27</v>
      </c>
    </row>
    <row r="5" spans="1:10" s="3" customFormat="1" x14ac:dyDescent="0.2">
      <c r="A5" s="1" t="s">
        <v>231</v>
      </c>
      <c r="B5" s="2">
        <v>776</v>
      </c>
      <c r="C5" s="2">
        <f t="shared" si="1"/>
        <v>90</v>
      </c>
      <c r="D5" s="2">
        <v>6</v>
      </c>
      <c r="E5" s="2">
        <v>40</v>
      </c>
      <c r="F5" s="2">
        <f>SUM(G5:J5)</f>
        <v>44</v>
      </c>
      <c r="G5" s="2">
        <v>6</v>
      </c>
      <c r="H5" s="3">
        <v>23</v>
      </c>
      <c r="I5" s="2">
        <v>2</v>
      </c>
      <c r="J5" s="2">
        <v>13</v>
      </c>
    </row>
    <row r="6" spans="1:10" s="3" customFormat="1" x14ac:dyDescent="0.2">
      <c r="A6" s="1" t="s">
        <v>232</v>
      </c>
      <c r="B6" s="2">
        <v>605</v>
      </c>
      <c r="C6" s="2">
        <f t="shared" si="1"/>
        <v>58</v>
      </c>
      <c r="D6" s="2">
        <v>5</v>
      </c>
      <c r="E6" s="2">
        <v>24</v>
      </c>
      <c r="F6" s="2">
        <f>SUM(G6:J6)</f>
        <v>29</v>
      </c>
      <c r="G6" s="2">
        <v>0</v>
      </c>
      <c r="H6" s="3">
        <v>7</v>
      </c>
      <c r="I6" s="2">
        <v>8</v>
      </c>
      <c r="J6" s="2">
        <v>14</v>
      </c>
    </row>
    <row r="7" spans="1:10" s="3" customFormat="1" x14ac:dyDescent="0.2">
      <c r="A7" s="1" t="s">
        <v>226</v>
      </c>
      <c r="B7" s="2">
        <v>1523</v>
      </c>
      <c r="C7" s="2">
        <f t="shared" si="1"/>
        <v>188</v>
      </c>
      <c r="D7" s="2">
        <v>9</v>
      </c>
      <c r="E7" s="2">
        <v>105</v>
      </c>
      <c r="F7" s="2">
        <f>SUM(G7:J7)</f>
        <v>74</v>
      </c>
      <c r="G7" s="2">
        <v>2</v>
      </c>
      <c r="H7" s="3">
        <v>32</v>
      </c>
      <c r="I7" s="2">
        <v>23</v>
      </c>
      <c r="J7" s="2">
        <v>17</v>
      </c>
    </row>
    <row r="8" spans="1:10" s="3" customFormat="1" x14ac:dyDescent="0.2">
      <c r="A8" s="1" t="s">
        <v>233</v>
      </c>
      <c r="B8" s="2">
        <v>193</v>
      </c>
      <c r="C8" s="2">
        <f t="shared" si="1"/>
        <v>32</v>
      </c>
      <c r="D8" s="2">
        <v>1</v>
      </c>
      <c r="E8" s="2">
        <v>16</v>
      </c>
      <c r="F8" s="2">
        <f>SUM(G8:J8)</f>
        <v>15</v>
      </c>
      <c r="G8" s="2">
        <v>2</v>
      </c>
      <c r="H8" s="3">
        <v>6</v>
      </c>
      <c r="I8" s="2">
        <v>3</v>
      </c>
      <c r="J8" s="2">
        <v>4</v>
      </c>
    </row>
    <row r="9" spans="1:10" s="3" customFormat="1" x14ac:dyDescent="0.2">
      <c r="A9" s="1" t="s">
        <v>234</v>
      </c>
      <c r="B9" s="2">
        <v>388</v>
      </c>
      <c r="C9" s="2">
        <f t="shared" si="1"/>
        <v>50</v>
      </c>
      <c r="D9" s="2">
        <v>2</v>
      </c>
      <c r="E9" s="2">
        <v>32</v>
      </c>
      <c r="F9" s="2">
        <f>SUM(G9:J9)</f>
        <v>16</v>
      </c>
      <c r="G9" s="2">
        <v>0</v>
      </c>
      <c r="H9" s="3">
        <v>5</v>
      </c>
      <c r="I9" s="2">
        <v>7</v>
      </c>
      <c r="J9" s="2">
        <v>4</v>
      </c>
    </row>
    <row r="10" spans="1:10" s="3" customFormat="1" x14ac:dyDescent="0.2">
      <c r="A10" s="1" t="s">
        <v>235</v>
      </c>
      <c r="B10" s="2">
        <v>942</v>
      </c>
      <c r="C10" s="2">
        <f t="shared" si="1"/>
        <v>106</v>
      </c>
      <c r="D10" s="2">
        <v>6</v>
      </c>
      <c r="E10" s="2">
        <v>57</v>
      </c>
      <c r="F10" s="2">
        <f>SUM(G10:J10)</f>
        <v>43</v>
      </c>
      <c r="G10" s="2">
        <v>0</v>
      </c>
      <c r="H10" s="3">
        <v>21</v>
      </c>
      <c r="I10" s="2">
        <v>13</v>
      </c>
      <c r="J10" s="2">
        <v>9</v>
      </c>
    </row>
    <row r="11" spans="1:10" s="3" customFormat="1" x14ac:dyDescent="0.2">
      <c r="A11" s="1" t="s">
        <v>48</v>
      </c>
      <c r="B11" s="2">
        <v>1150</v>
      </c>
      <c r="C11" s="2">
        <f t="shared" si="1"/>
        <v>176</v>
      </c>
      <c r="D11" s="2">
        <v>3</v>
      </c>
      <c r="E11" s="2">
        <v>72</v>
      </c>
      <c r="F11" s="2">
        <f>SUM(G11:J11)</f>
        <v>101</v>
      </c>
      <c r="G11" s="2">
        <v>4</v>
      </c>
      <c r="H11" s="3">
        <v>31</v>
      </c>
      <c r="I11" s="2">
        <v>37</v>
      </c>
      <c r="J11" s="2">
        <v>29</v>
      </c>
    </row>
    <row r="12" spans="1:10" s="3" customFormat="1" x14ac:dyDescent="0.2">
      <c r="A12" s="1" t="s">
        <v>236</v>
      </c>
      <c r="B12" s="2">
        <v>105</v>
      </c>
      <c r="C12" s="2">
        <f t="shared" si="1"/>
        <v>12</v>
      </c>
      <c r="D12" s="2">
        <v>0</v>
      </c>
      <c r="E12" s="2">
        <v>4</v>
      </c>
      <c r="F12" s="2">
        <f>SUM(G12:J12)</f>
        <v>8</v>
      </c>
      <c r="G12" s="2">
        <v>1</v>
      </c>
      <c r="H12" s="3">
        <v>3</v>
      </c>
      <c r="I12" s="2">
        <v>2</v>
      </c>
      <c r="J12" s="2">
        <v>2</v>
      </c>
    </row>
    <row r="13" spans="1:10" s="3" customFormat="1" x14ac:dyDescent="0.2">
      <c r="A13" s="1" t="s">
        <v>237</v>
      </c>
      <c r="B13" s="2">
        <v>182</v>
      </c>
      <c r="C13" s="2">
        <f t="shared" si="1"/>
        <v>26</v>
      </c>
      <c r="D13" s="2">
        <v>1</v>
      </c>
      <c r="E13" s="2">
        <v>7</v>
      </c>
      <c r="F13" s="2">
        <f>SUM(G13:J13)</f>
        <v>18</v>
      </c>
      <c r="G13" s="2">
        <v>0</v>
      </c>
      <c r="H13" s="3">
        <v>3</v>
      </c>
      <c r="I13" s="2">
        <v>9</v>
      </c>
      <c r="J13" s="2">
        <v>6</v>
      </c>
    </row>
    <row r="14" spans="1:10" s="3" customFormat="1" x14ac:dyDescent="0.2">
      <c r="A14" s="1" t="s">
        <v>238</v>
      </c>
      <c r="B14" s="2">
        <v>863</v>
      </c>
      <c r="C14" s="2">
        <f t="shared" si="1"/>
        <v>138</v>
      </c>
      <c r="D14" s="2">
        <v>2</v>
      </c>
      <c r="E14" s="2">
        <v>61</v>
      </c>
      <c r="F14" s="2">
        <f>SUM(G14:J14)</f>
        <v>75</v>
      </c>
      <c r="G14" s="2">
        <v>3</v>
      </c>
      <c r="H14" s="3">
        <v>25</v>
      </c>
      <c r="I14" s="2">
        <v>26</v>
      </c>
      <c r="J14" s="2">
        <v>21</v>
      </c>
    </row>
    <row r="15" spans="1:10" s="3" customFormat="1" x14ac:dyDescent="0.2">
      <c r="A15" s="1" t="s">
        <v>227</v>
      </c>
      <c r="B15" s="2">
        <v>122</v>
      </c>
      <c r="C15" s="2">
        <f t="shared" si="1"/>
        <v>12</v>
      </c>
      <c r="D15" s="2">
        <v>0</v>
      </c>
      <c r="E15" s="2">
        <v>3</v>
      </c>
      <c r="F15" s="2">
        <f>SUM(G15:J15)</f>
        <v>9</v>
      </c>
      <c r="G15" s="2">
        <v>1</v>
      </c>
      <c r="H15" s="3">
        <v>3</v>
      </c>
      <c r="I15" s="2">
        <v>2</v>
      </c>
      <c r="J15" s="2">
        <v>3</v>
      </c>
    </row>
    <row r="16" spans="1:10" s="3" customFormat="1" x14ac:dyDescent="0.2">
      <c r="A16" s="1" t="s">
        <v>228</v>
      </c>
      <c r="B16" s="2">
        <v>1175</v>
      </c>
      <c r="C16" s="2">
        <f t="shared" si="1"/>
        <v>69</v>
      </c>
      <c r="D16" s="2">
        <v>2</v>
      </c>
      <c r="E16" s="2">
        <v>38</v>
      </c>
      <c r="F16" s="2">
        <f>SUM(G16:J16)</f>
        <v>29</v>
      </c>
      <c r="G16" s="2">
        <v>0</v>
      </c>
      <c r="H16" s="3">
        <v>8</v>
      </c>
      <c r="I16" s="2">
        <v>7</v>
      </c>
      <c r="J16" s="2">
        <v>14</v>
      </c>
    </row>
    <row r="17" spans="1:10" s="3" customFormat="1" x14ac:dyDescent="0.2">
      <c r="A17" s="1" t="s">
        <v>229</v>
      </c>
      <c r="B17" s="2">
        <v>584</v>
      </c>
      <c r="C17" s="2">
        <f t="shared" si="1"/>
        <v>34</v>
      </c>
      <c r="D17" s="2">
        <v>1</v>
      </c>
      <c r="E17" s="2">
        <v>12</v>
      </c>
      <c r="F17" s="2">
        <f>SUM(G17:J17)</f>
        <v>21</v>
      </c>
      <c r="G17" s="2">
        <v>0</v>
      </c>
      <c r="H17" s="3">
        <v>4</v>
      </c>
      <c r="I17" s="2">
        <v>9</v>
      </c>
      <c r="J17" s="2">
        <v>8</v>
      </c>
    </row>
    <row r="18" spans="1:10" s="3" customFormat="1" x14ac:dyDescent="0.2">
      <c r="A18" s="1" t="s">
        <v>239</v>
      </c>
      <c r="B18" s="2">
        <v>118</v>
      </c>
      <c r="C18" s="2">
        <f t="shared" si="1"/>
        <v>8</v>
      </c>
      <c r="D18" s="2">
        <v>0</v>
      </c>
      <c r="E18" s="2">
        <v>3</v>
      </c>
      <c r="F18" s="2">
        <f>SUM(G18:J18)</f>
        <v>5</v>
      </c>
      <c r="G18" s="2">
        <v>0</v>
      </c>
      <c r="H18" s="3">
        <v>1</v>
      </c>
      <c r="I18" s="2">
        <v>2</v>
      </c>
      <c r="J18" s="2">
        <v>2</v>
      </c>
    </row>
    <row r="19" spans="1:10" s="3" customFormat="1" x14ac:dyDescent="0.2">
      <c r="A19" s="1" t="s">
        <v>240</v>
      </c>
      <c r="B19" s="2">
        <v>232</v>
      </c>
      <c r="C19" s="2">
        <f t="shared" si="1"/>
        <v>14</v>
      </c>
      <c r="D19" s="2">
        <v>0</v>
      </c>
      <c r="E19" s="2">
        <v>5</v>
      </c>
      <c r="F19" s="2">
        <f>SUM(G19:J19)</f>
        <v>9</v>
      </c>
      <c r="G19" s="2">
        <v>0</v>
      </c>
      <c r="H19" s="3">
        <v>3</v>
      </c>
      <c r="I19" s="2">
        <v>2</v>
      </c>
      <c r="J19" s="2">
        <v>4</v>
      </c>
    </row>
    <row r="20" spans="1:10" s="3" customFormat="1" x14ac:dyDescent="0.2">
      <c r="A20" s="1" t="s">
        <v>241</v>
      </c>
      <c r="B20" s="2">
        <v>234</v>
      </c>
      <c r="C20" s="2">
        <f t="shared" si="1"/>
        <v>12</v>
      </c>
      <c r="D20" s="2">
        <v>1</v>
      </c>
      <c r="E20" s="2">
        <v>4</v>
      </c>
      <c r="F20" s="2">
        <f>SUM(G20:J20)</f>
        <v>7</v>
      </c>
      <c r="G20" s="2">
        <v>0</v>
      </c>
      <c r="H20" s="3">
        <v>0</v>
      </c>
      <c r="I20" s="2">
        <v>5</v>
      </c>
      <c r="J20" s="2">
        <v>2</v>
      </c>
    </row>
    <row r="21" spans="1:10" s="3" customFormat="1" x14ac:dyDescent="0.2">
      <c r="A21" s="1" t="s">
        <v>230</v>
      </c>
      <c r="B21" s="2">
        <v>6</v>
      </c>
      <c r="C21" s="2">
        <f t="shared" si="1"/>
        <v>0</v>
      </c>
      <c r="D21" s="2">
        <v>0</v>
      </c>
      <c r="E21" s="2">
        <v>0</v>
      </c>
      <c r="F21" s="2">
        <f>SUM(G21:J21)</f>
        <v>0</v>
      </c>
      <c r="G21" s="2">
        <v>0</v>
      </c>
      <c r="H21" s="3">
        <v>0</v>
      </c>
      <c r="I21" s="2">
        <v>0</v>
      </c>
      <c r="J21" s="2">
        <v>0</v>
      </c>
    </row>
    <row r="22" spans="1:10" s="3" customFormat="1" x14ac:dyDescent="0.2">
      <c r="A22" s="1"/>
      <c r="B22" s="2"/>
      <c r="C22" s="2"/>
      <c r="D22" s="2"/>
      <c r="E22" s="2"/>
      <c r="F22" s="2"/>
      <c r="G22" s="2"/>
      <c r="H22" s="2"/>
      <c r="I22" s="2"/>
      <c r="J22" s="2"/>
    </row>
    <row r="23" spans="1:10" s="3" customFormat="1" x14ac:dyDescent="0.2">
      <c r="A23" s="1" t="s">
        <v>69</v>
      </c>
      <c r="B23" s="2">
        <v>3902</v>
      </c>
      <c r="C23" s="2">
        <f t="shared" si="1"/>
        <v>369</v>
      </c>
      <c r="D23" s="2">
        <f t="shared" ref="D23:J23" si="2">D3-D43</f>
        <v>17</v>
      </c>
      <c r="E23" s="2">
        <f t="shared" si="2"/>
        <v>154</v>
      </c>
      <c r="F23" s="2">
        <f>SUM(G23:J23)</f>
        <v>198</v>
      </c>
      <c r="G23" s="2">
        <f t="shared" ref="G23" si="3">G3-G43</f>
        <v>11</v>
      </c>
      <c r="H23" s="2">
        <f t="shared" si="2"/>
        <v>67</v>
      </c>
      <c r="I23" s="2">
        <f t="shared" si="2"/>
        <v>60</v>
      </c>
      <c r="J23" s="2">
        <f t="shared" si="2"/>
        <v>60</v>
      </c>
    </row>
    <row r="24" spans="1:10" s="3" customFormat="1" x14ac:dyDescent="0.2">
      <c r="A24" s="1" t="s">
        <v>225</v>
      </c>
      <c r="B24" s="2">
        <v>980</v>
      </c>
      <c r="C24" s="2">
        <f t="shared" si="1"/>
        <v>98</v>
      </c>
      <c r="D24" s="2">
        <f t="shared" ref="D24:J24" si="4">D4-D44</f>
        <v>8</v>
      </c>
      <c r="E24" s="2">
        <f t="shared" si="4"/>
        <v>38</v>
      </c>
      <c r="F24" s="2">
        <f>SUM(G24:J24)</f>
        <v>52</v>
      </c>
      <c r="G24" s="2">
        <f t="shared" ref="G24" si="5">G4-G44</f>
        <v>5</v>
      </c>
      <c r="H24" s="2">
        <f t="shared" si="4"/>
        <v>24</v>
      </c>
      <c r="I24" s="2">
        <f t="shared" si="4"/>
        <v>7</v>
      </c>
      <c r="J24" s="2">
        <f t="shared" si="4"/>
        <v>16</v>
      </c>
    </row>
    <row r="25" spans="1:10" s="3" customFormat="1" x14ac:dyDescent="0.2">
      <c r="A25" s="1" t="s">
        <v>231</v>
      </c>
      <c r="B25" s="2">
        <v>618</v>
      </c>
      <c r="C25" s="2">
        <f t="shared" si="1"/>
        <v>70</v>
      </c>
      <c r="D25" s="2">
        <f t="shared" ref="D25:J25" si="6">D5-D45</f>
        <v>6</v>
      </c>
      <c r="E25" s="2">
        <f t="shared" si="6"/>
        <v>27</v>
      </c>
      <c r="F25" s="2">
        <f>SUM(G25:J25)</f>
        <v>37</v>
      </c>
      <c r="G25" s="2">
        <f t="shared" ref="G25" si="7">G5-G45</f>
        <v>5</v>
      </c>
      <c r="H25" s="2">
        <f t="shared" si="6"/>
        <v>20</v>
      </c>
      <c r="I25" s="2">
        <f t="shared" si="6"/>
        <v>1</v>
      </c>
      <c r="J25" s="2">
        <f t="shared" si="6"/>
        <v>11</v>
      </c>
    </row>
    <row r="26" spans="1:10" s="3" customFormat="1" x14ac:dyDescent="0.2">
      <c r="A26" s="1" t="s">
        <v>232</v>
      </c>
      <c r="B26" s="2">
        <v>362</v>
      </c>
      <c r="C26" s="2">
        <f t="shared" si="1"/>
        <v>28</v>
      </c>
      <c r="D26" s="2">
        <f t="shared" ref="D26:J26" si="8">D6-D46</f>
        <v>2</v>
      </c>
      <c r="E26" s="2">
        <f t="shared" si="8"/>
        <v>11</v>
      </c>
      <c r="F26" s="2">
        <f>SUM(G26:J26)</f>
        <v>15</v>
      </c>
      <c r="G26" s="2">
        <f t="shared" ref="G26" si="9">G6-G46</f>
        <v>0</v>
      </c>
      <c r="H26" s="2">
        <f t="shared" si="8"/>
        <v>4</v>
      </c>
      <c r="I26" s="2">
        <f t="shared" si="8"/>
        <v>6</v>
      </c>
      <c r="J26" s="2">
        <f t="shared" si="8"/>
        <v>5</v>
      </c>
    </row>
    <row r="27" spans="1:10" s="3" customFormat="1" x14ac:dyDescent="0.2">
      <c r="A27" s="1" t="s">
        <v>226</v>
      </c>
      <c r="B27" s="2">
        <v>614</v>
      </c>
      <c r="C27" s="2">
        <f t="shared" si="1"/>
        <v>86</v>
      </c>
      <c r="D27" s="2">
        <f t="shared" ref="C27:J27" si="10">D7-D47</f>
        <v>4</v>
      </c>
      <c r="E27" s="2">
        <f t="shared" si="10"/>
        <v>45</v>
      </c>
      <c r="F27" s="2">
        <f>SUM(G27:J27)</f>
        <v>37</v>
      </c>
      <c r="G27" s="2">
        <f>G7-G47</f>
        <v>2</v>
      </c>
      <c r="H27" s="2">
        <f t="shared" si="10"/>
        <v>14</v>
      </c>
      <c r="I27" s="2">
        <f t="shared" si="10"/>
        <v>14</v>
      </c>
      <c r="J27" s="2">
        <f t="shared" si="10"/>
        <v>7</v>
      </c>
    </row>
    <row r="28" spans="1:10" s="3" customFormat="1" x14ac:dyDescent="0.2">
      <c r="A28" s="1" t="s">
        <v>233</v>
      </c>
      <c r="B28" s="2">
        <v>141</v>
      </c>
      <c r="C28" s="2">
        <f t="shared" si="1"/>
        <v>23</v>
      </c>
      <c r="D28" s="2">
        <f t="shared" ref="C28:J28" si="11">D8-D48</f>
        <v>0</v>
      </c>
      <c r="E28" s="2">
        <f t="shared" si="11"/>
        <v>10</v>
      </c>
      <c r="F28" s="2">
        <f>SUM(G28:J28)</f>
        <v>13</v>
      </c>
      <c r="G28" s="2">
        <f>G8-G48</f>
        <v>2</v>
      </c>
      <c r="H28" s="2">
        <f t="shared" si="11"/>
        <v>5</v>
      </c>
      <c r="I28" s="2">
        <f t="shared" si="11"/>
        <v>3</v>
      </c>
      <c r="J28" s="2">
        <f t="shared" si="11"/>
        <v>3</v>
      </c>
    </row>
    <row r="29" spans="1:10" s="3" customFormat="1" x14ac:dyDescent="0.2">
      <c r="A29" s="1" t="s">
        <v>234</v>
      </c>
      <c r="B29" s="2">
        <v>117</v>
      </c>
      <c r="C29" s="2">
        <f t="shared" si="1"/>
        <v>14</v>
      </c>
      <c r="D29" s="2">
        <f t="shared" ref="C29:J29" si="12">D9-D49</f>
        <v>0</v>
      </c>
      <c r="E29" s="2">
        <f t="shared" si="12"/>
        <v>10</v>
      </c>
      <c r="F29" s="2">
        <f>SUM(G29:J29)</f>
        <v>4</v>
      </c>
      <c r="G29" s="2">
        <f>G9-G49</f>
        <v>0</v>
      </c>
      <c r="H29" s="2">
        <f t="shared" si="12"/>
        <v>1</v>
      </c>
      <c r="I29" s="2">
        <f t="shared" si="12"/>
        <v>3</v>
      </c>
      <c r="J29" s="2">
        <f t="shared" si="12"/>
        <v>0</v>
      </c>
    </row>
    <row r="30" spans="1:10" s="3" customFormat="1" x14ac:dyDescent="0.2">
      <c r="A30" s="1" t="s">
        <v>235</v>
      </c>
      <c r="B30" s="2">
        <v>356</v>
      </c>
      <c r="C30" s="2">
        <f t="shared" si="1"/>
        <v>49</v>
      </c>
      <c r="D30" s="2">
        <f t="shared" ref="C30:J30" si="13">D10-D50</f>
        <v>4</v>
      </c>
      <c r="E30" s="2">
        <f t="shared" si="13"/>
        <v>25</v>
      </c>
      <c r="F30" s="2">
        <f>SUM(G30:J30)</f>
        <v>20</v>
      </c>
      <c r="G30" s="2">
        <f>G10-G50</f>
        <v>0</v>
      </c>
      <c r="H30" s="2">
        <f t="shared" si="13"/>
        <v>8</v>
      </c>
      <c r="I30" s="2">
        <f t="shared" si="13"/>
        <v>8</v>
      </c>
      <c r="J30" s="2">
        <f t="shared" si="13"/>
        <v>4</v>
      </c>
    </row>
    <row r="31" spans="1:10" s="3" customFormat="1" x14ac:dyDescent="0.2">
      <c r="A31" s="1" t="s">
        <v>48</v>
      </c>
      <c r="B31" s="2">
        <v>519</v>
      </c>
      <c r="C31" s="2">
        <f t="shared" si="1"/>
        <v>81</v>
      </c>
      <c r="D31" s="2">
        <f t="shared" ref="C31:J31" si="14">D11-D51</f>
        <v>2</v>
      </c>
      <c r="E31" s="2">
        <f t="shared" si="14"/>
        <v>25</v>
      </c>
      <c r="F31" s="2">
        <f>SUM(G31:J31)</f>
        <v>54</v>
      </c>
      <c r="G31" s="2">
        <f>G11-G51</f>
        <v>3</v>
      </c>
      <c r="H31" s="2">
        <f t="shared" si="14"/>
        <v>15</v>
      </c>
      <c r="I31" s="2">
        <f t="shared" si="14"/>
        <v>23</v>
      </c>
      <c r="J31" s="2">
        <f t="shared" si="14"/>
        <v>13</v>
      </c>
    </row>
    <row r="32" spans="1:10" s="3" customFormat="1" x14ac:dyDescent="0.2">
      <c r="A32" s="1" t="s">
        <v>236</v>
      </c>
      <c r="B32" s="2">
        <v>0</v>
      </c>
      <c r="C32" s="2">
        <f t="shared" si="1"/>
        <v>0</v>
      </c>
      <c r="D32" s="2">
        <f t="shared" ref="C32:J32" si="15">D12-D52</f>
        <v>0</v>
      </c>
      <c r="E32" s="2">
        <f t="shared" si="15"/>
        <v>0</v>
      </c>
      <c r="F32" s="2">
        <f>SUM(G32:J32)</f>
        <v>0</v>
      </c>
      <c r="G32" s="2">
        <f>G12-G52</f>
        <v>0</v>
      </c>
      <c r="H32" s="2">
        <f t="shared" si="15"/>
        <v>0</v>
      </c>
      <c r="I32" s="2">
        <f t="shared" si="15"/>
        <v>0</v>
      </c>
      <c r="J32" s="2">
        <f t="shared" si="15"/>
        <v>0</v>
      </c>
    </row>
    <row r="33" spans="1:10" s="3" customFormat="1" x14ac:dyDescent="0.2">
      <c r="A33" s="1" t="s">
        <v>237</v>
      </c>
      <c r="B33" s="2">
        <v>175</v>
      </c>
      <c r="C33" s="2">
        <f t="shared" si="1"/>
        <v>25</v>
      </c>
      <c r="D33" s="2">
        <f t="shared" ref="C33:J33" si="16">D13-D53</f>
        <v>1</v>
      </c>
      <c r="E33" s="2">
        <f t="shared" si="16"/>
        <v>6</v>
      </c>
      <c r="F33" s="2">
        <f>SUM(G33:J33)</f>
        <v>18</v>
      </c>
      <c r="G33" s="2">
        <f>G13-G53</f>
        <v>0</v>
      </c>
      <c r="H33" s="2">
        <f t="shared" si="16"/>
        <v>3</v>
      </c>
      <c r="I33" s="2">
        <f t="shared" si="16"/>
        <v>9</v>
      </c>
      <c r="J33" s="2">
        <f t="shared" si="16"/>
        <v>6</v>
      </c>
    </row>
    <row r="34" spans="1:10" s="3" customFormat="1" x14ac:dyDescent="0.2">
      <c r="A34" s="1" t="s">
        <v>238</v>
      </c>
      <c r="B34" s="2">
        <v>344</v>
      </c>
      <c r="C34" s="2">
        <f t="shared" si="1"/>
        <v>56</v>
      </c>
      <c r="D34" s="2">
        <f t="shared" ref="C34:J34" si="17">D14-D54</f>
        <v>1</v>
      </c>
      <c r="E34" s="2">
        <f t="shared" si="17"/>
        <v>19</v>
      </c>
      <c r="F34" s="2">
        <f>SUM(G34:J34)</f>
        <v>36</v>
      </c>
      <c r="G34" s="2">
        <f>G14-G54</f>
        <v>3</v>
      </c>
      <c r="H34" s="2">
        <f t="shared" si="17"/>
        <v>12</v>
      </c>
      <c r="I34" s="2">
        <f t="shared" si="17"/>
        <v>14</v>
      </c>
      <c r="J34" s="2">
        <f t="shared" si="17"/>
        <v>7</v>
      </c>
    </row>
    <row r="35" spans="1:10" s="3" customFormat="1" x14ac:dyDescent="0.2">
      <c r="A35" s="1" t="s">
        <v>227</v>
      </c>
      <c r="B35" s="2">
        <v>116</v>
      </c>
      <c r="C35" s="2">
        <f t="shared" si="1"/>
        <v>11</v>
      </c>
      <c r="D35" s="2">
        <f t="shared" ref="C35:J35" si="18">D15-D55</f>
        <v>0</v>
      </c>
      <c r="E35" s="2">
        <f t="shared" si="18"/>
        <v>2</v>
      </c>
      <c r="F35" s="2">
        <f>SUM(G35:J35)</f>
        <v>9</v>
      </c>
      <c r="G35" s="2">
        <f>G15-G55</f>
        <v>1</v>
      </c>
      <c r="H35" s="2">
        <f t="shared" si="18"/>
        <v>3</v>
      </c>
      <c r="I35" s="2">
        <f t="shared" si="18"/>
        <v>2</v>
      </c>
      <c r="J35" s="2">
        <f t="shared" si="18"/>
        <v>3</v>
      </c>
    </row>
    <row r="36" spans="1:10" s="3" customFormat="1" x14ac:dyDescent="0.2">
      <c r="A36" s="1" t="s">
        <v>228</v>
      </c>
      <c r="B36" s="2">
        <v>1124</v>
      </c>
      <c r="C36" s="2">
        <f t="shared" si="1"/>
        <v>64</v>
      </c>
      <c r="D36" s="2">
        <f t="shared" ref="C36:J36" si="19">D16-D56</f>
        <v>2</v>
      </c>
      <c r="E36" s="2">
        <f t="shared" si="19"/>
        <v>35</v>
      </c>
      <c r="F36" s="2">
        <f>SUM(G36:J36)</f>
        <v>27</v>
      </c>
      <c r="G36" s="2">
        <f>G16-G56</f>
        <v>0</v>
      </c>
      <c r="H36" s="2">
        <f t="shared" si="19"/>
        <v>7</v>
      </c>
      <c r="I36" s="2">
        <f t="shared" si="19"/>
        <v>7</v>
      </c>
      <c r="J36" s="2">
        <f t="shared" si="19"/>
        <v>13</v>
      </c>
    </row>
    <row r="37" spans="1:10" s="3" customFormat="1" x14ac:dyDescent="0.2">
      <c r="A37" s="1" t="s">
        <v>229</v>
      </c>
      <c r="B37" s="2">
        <v>544</v>
      </c>
      <c r="C37" s="2">
        <f t="shared" si="1"/>
        <v>29</v>
      </c>
      <c r="D37" s="2">
        <f t="shared" ref="C37:J37" si="20">D17-D57</f>
        <v>1</v>
      </c>
      <c r="E37" s="2">
        <f t="shared" si="20"/>
        <v>9</v>
      </c>
      <c r="F37" s="2">
        <f>SUM(G37:J37)</f>
        <v>19</v>
      </c>
      <c r="G37" s="2">
        <f>G17-G57</f>
        <v>0</v>
      </c>
      <c r="H37" s="2">
        <f t="shared" si="20"/>
        <v>4</v>
      </c>
      <c r="I37" s="2">
        <f t="shared" si="20"/>
        <v>7</v>
      </c>
      <c r="J37" s="2">
        <f t="shared" si="20"/>
        <v>8</v>
      </c>
    </row>
    <row r="38" spans="1:10" s="3" customFormat="1" x14ac:dyDescent="0.2">
      <c r="A38" s="1" t="s">
        <v>239</v>
      </c>
      <c r="B38" s="2">
        <v>95</v>
      </c>
      <c r="C38" s="2">
        <f t="shared" si="1"/>
        <v>5</v>
      </c>
      <c r="D38" s="2">
        <f t="shared" ref="C38:J38" si="21">D18-D58</f>
        <v>0</v>
      </c>
      <c r="E38" s="2">
        <f t="shared" si="21"/>
        <v>1</v>
      </c>
      <c r="F38" s="2">
        <f>SUM(G38:J38)</f>
        <v>4</v>
      </c>
      <c r="G38" s="2">
        <f>G18-G58</f>
        <v>0</v>
      </c>
      <c r="H38" s="2">
        <f t="shared" si="21"/>
        <v>1</v>
      </c>
      <c r="I38" s="2">
        <f t="shared" si="21"/>
        <v>1</v>
      </c>
      <c r="J38" s="2">
        <f t="shared" si="21"/>
        <v>2</v>
      </c>
    </row>
    <row r="39" spans="1:10" s="3" customFormat="1" x14ac:dyDescent="0.2">
      <c r="A39" s="1" t="s">
        <v>240</v>
      </c>
      <c r="B39" s="2">
        <v>230</v>
      </c>
      <c r="C39" s="2">
        <f t="shared" si="1"/>
        <v>13</v>
      </c>
      <c r="D39" s="2">
        <f t="shared" ref="C39:J39" si="22">D19-D59</f>
        <v>0</v>
      </c>
      <c r="E39" s="2">
        <f t="shared" si="22"/>
        <v>5</v>
      </c>
      <c r="F39" s="2">
        <f>SUM(G39:J39)</f>
        <v>8</v>
      </c>
      <c r="G39" s="2">
        <f>G19-G59</f>
        <v>0</v>
      </c>
      <c r="H39" s="2">
        <f t="shared" si="22"/>
        <v>3</v>
      </c>
      <c r="I39" s="2">
        <f t="shared" si="22"/>
        <v>1</v>
      </c>
      <c r="J39" s="2">
        <f t="shared" si="22"/>
        <v>4</v>
      </c>
    </row>
    <row r="40" spans="1:10" s="3" customFormat="1" x14ac:dyDescent="0.2">
      <c r="A40" s="1" t="s">
        <v>241</v>
      </c>
      <c r="B40" s="2">
        <v>219</v>
      </c>
      <c r="C40" s="2">
        <f t="shared" si="1"/>
        <v>11</v>
      </c>
      <c r="D40" s="2">
        <f t="shared" ref="C40:J40" si="23">D20-D60</f>
        <v>1</v>
      </c>
      <c r="E40" s="2">
        <f t="shared" si="23"/>
        <v>3</v>
      </c>
      <c r="F40" s="2">
        <f>SUM(G40:J40)</f>
        <v>7</v>
      </c>
      <c r="G40" s="2">
        <f>G20-G60</f>
        <v>0</v>
      </c>
      <c r="H40" s="2">
        <f t="shared" si="23"/>
        <v>0</v>
      </c>
      <c r="I40" s="2">
        <f t="shared" si="23"/>
        <v>5</v>
      </c>
      <c r="J40" s="2">
        <f t="shared" si="23"/>
        <v>2</v>
      </c>
    </row>
    <row r="41" spans="1:10" s="3" customFormat="1" x14ac:dyDescent="0.2">
      <c r="A41" s="1" t="s">
        <v>230</v>
      </c>
      <c r="B41" s="2">
        <v>5</v>
      </c>
      <c r="C41" s="2">
        <f t="shared" si="1"/>
        <v>0</v>
      </c>
      <c r="D41" s="2">
        <f t="shared" ref="C41:J41" si="24">D21-D61</f>
        <v>0</v>
      </c>
      <c r="E41" s="2">
        <f t="shared" si="24"/>
        <v>0</v>
      </c>
      <c r="F41" s="2">
        <f>SUM(G41:J41)</f>
        <v>0</v>
      </c>
      <c r="G41" s="2">
        <f>G21-G61</f>
        <v>0</v>
      </c>
      <c r="H41" s="2">
        <f t="shared" si="24"/>
        <v>0</v>
      </c>
      <c r="I41" s="2">
        <f t="shared" si="24"/>
        <v>0</v>
      </c>
      <c r="J41" s="2">
        <f t="shared" si="24"/>
        <v>0</v>
      </c>
    </row>
    <row r="42" spans="1:10" s="3" customFormat="1" x14ac:dyDescent="0.2">
      <c r="A42" s="1"/>
      <c r="B42" s="2"/>
      <c r="C42" s="2"/>
      <c r="D42" s="2"/>
      <c r="E42" s="2"/>
      <c r="F42" s="2"/>
      <c r="G42" s="2"/>
      <c r="H42" s="2"/>
      <c r="I42" s="2"/>
      <c r="J42" s="2"/>
    </row>
    <row r="43" spans="1:10" s="3" customFormat="1" x14ac:dyDescent="0.2">
      <c r="A43" s="1" t="s">
        <v>71</v>
      </c>
      <c r="B43" s="2">
        <v>2039</v>
      </c>
      <c r="C43" s="2">
        <f t="shared" si="1"/>
        <v>258</v>
      </c>
      <c r="D43" s="2">
        <f t="shared" ref="D43" si="25">D44+D47+D51+D55+D56+D57+D61</f>
        <v>9</v>
      </c>
      <c r="E43" s="2">
        <f t="shared" ref="E43" si="26">E44+E47+E51+E55+E56+E57+E61</f>
        <v>140</v>
      </c>
      <c r="F43" s="2">
        <f>SUM(G43:J43)</f>
        <v>109</v>
      </c>
      <c r="G43" s="2">
        <f>G44+G47+G51+G55+G56+G57+G61</f>
        <v>2</v>
      </c>
      <c r="H43" s="2">
        <f t="shared" ref="H43" si="27">H44+H47+H51+H55+H56+H57+H61</f>
        <v>41</v>
      </c>
      <c r="I43" s="2">
        <f t="shared" ref="I43" si="28">I44+I47+I51+I55+I56+I57+I61</f>
        <v>28</v>
      </c>
      <c r="J43" s="2">
        <f t="shared" ref="J43" si="29">J44+J47+J51+J55+J56+J57+J61</f>
        <v>38</v>
      </c>
    </row>
    <row r="44" spans="1:10" s="3" customFormat="1" x14ac:dyDescent="0.2">
      <c r="A44" s="1" t="s">
        <v>225</v>
      </c>
      <c r="B44" s="2">
        <v>401</v>
      </c>
      <c r="C44" s="2">
        <f t="shared" si="1"/>
        <v>50</v>
      </c>
      <c r="D44" s="2">
        <v>3</v>
      </c>
      <c r="E44" s="2">
        <v>26</v>
      </c>
      <c r="F44" s="2">
        <f>SUM(G44:J44)</f>
        <v>21</v>
      </c>
      <c r="G44" s="2">
        <v>1</v>
      </c>
      <c r="H44" s="2">
        <v>6</v>
      </c>
      <c r="I44" s="2">
        <v>3</v>
      </c>
      <c r="J44" s="2">
        <v>11</v>
      </c>
    </row>
    <row r="45" spans="1:10" s="3" customFormat="1" x14ac:dyDescent="0.2">
      <c r="A45" s="1" t="s">
        <v>231</v>
      </c>
      <c r="B45" s="2">
        <v>158</v>
      </c>
      <c r="C45" s="2">
        <f t="shared" si="1"/>
        <v>20</v>
      </c>
      <c r="D45" s="2">
        <v>0</v>
      </c>
      <c r="E45" s="2">
        <v>13</v>
      </c>
      <c r="F45" s="2">
        <f>SUM(G45:J45)</f>
        <v>7</v>
      </c>
      <c r="G45" s="2">
        <v>1</v>
      </c>
      <c r="H45" s="2">
        <v>3</v>
      </c>
      <c r="I45" s="2">
        <v>1</v>
      </c>
      <c r="J45" s="2">
        <v>2</v>
      </c>
    </row>
    <row r="46" spans="1:10" s="3" customFormat="1" x14ac:dyDescent="0.2">
      <c r="A46" s="1" t="s">
        <v>232</v>
      </c>
      <c r="B46" s="2">
        <v>243</v>
      </c>
      <c r="C46" s="2">
        <f t="shared" si="1"/>
        <v>30</v>
      </c>
      <c r="D46" s="2">
        <v>3</v>
      </c>
      <c r="E46" s="2">
        <v>13</v>
      </c>
      <c r="F46" s="2">
        <f>SUM(G46:J46)</f>
        <v>14</v>
      </c>
      <c r="G46" s="2">
        <v>0</v>
      </c>
      <c r="H46" s="2">
        <v>3</v>
      </c>
      <c r="I46" s="2">
        <v>2</v>
      </c>
      <c r="J46" s="2">
        <v>9</v>
      </c>
    </row>
    <row r="47" spans="1:10" s="3" customFormat="1" x14ac:dyDescent="0.2">
      <c r="A47" s="1" t="s">
        <v>226</v>
      </c>
      <c r="B47" s="2">
        <v>909</v>
      </c>
      <c r="C47" s="2">
        <f t="shared" si="1"/>
        <v>102</v>
      </c>
      <c r="D47" s="2">
        <v>5</v>
      </c>
      <c r="E47" s="2">
        <v>60</v>
      </c>
      <c r="F47" s="2">
        <f>SUM(G47:J47)</f>
        <v>37</v>
      </c>
      <c r="G47" s="2">
        <v>0</v>
      </c>
      <c r="H47" s="2">
        <v>18</v>
      </c>
      <c r="I47" s="2">
        <v>9</v>
      </c>
      <c r="J47" s="2">
        <v>10</v>
      </c>
    </row>
    <row r="48" spans="1:10" s="3" customFormat="1" x14ac:dyDescent="0.2">
      <c r="A48" s="1" t="s">
        <v>233</v>
      </c>
      <c r="B48" s="2">
        <v>52</v>
      </c>
      <c r="C48" s="2">
        <f t="shared" si="1"/>
        <v>9</v>
      </c>
      <c r="D48" s="2">
        <v>1</v>
      </c>
      <c r="E48" s="2">
        <v>6</v>
      </c>
      <c r="F48" s="2">
        <f>SUM(G48:J48)</f>
        <v>2</v>
      </c>
      <c r="G48" s="2">
        <v>0</v>
      </c>
      <c r="H48" s="2">
        <v>1</v>
      </c>
      <c r="I48" s="2">
        <v>0</v>
      </c>
      <c r="J48" s="2">
        <v>1</v>
      </c>
    </row>
    <row r="49" spans="1:10" s="3" customFormat="1" x14ac:dyDescent="0.2">
      <c r="A49" s="1" t="s">
        <v>234</v>
      </c>
      <c r="B49" s="2">
        <v>271</v>
      </c>
      <c r="C49" s="2">
        <f t="shared" si="1"/>
        <v>36</v>
      </c>
      <c r="D49" s="2">
        <v>2</v>
      </c>
      <c r="E49" s="2">
        <v>22</v>
      </c>
      <c r="F49" s="2">
        <f>SUM(G49:J49)</f>
        <v>12</v>
      </c>
      <c r="G49" s="2">
        <v>0</v>
      </c>
      <c r="H49" s="2">
        <v>4</v>
      </c>
      <c r="I49" s="2">
        <v>4</v>
      </c>
      <c r="J49" s="2">
        <v>4</v>
      </c>
    </row>
    <row r="50" spans="1:10" s="3" customFormat="1" x14ac:dyDescent="0.2">
      <c r="A50" s="1" t="s">
        <v>235</v>
      </c>
      <c r="B50" s="2">
        <v>586</v>
      </c>
      <c r="C50" s="2">
        <f t="shared" si="1"/>
        <v>57</v>
      </c>
      <c r="D50" s="2">
        <v>2</v>
      </c>
      <c r="E50" s="2">
        <v>32</v>
      </c>
      <c r="F50" s="2">
        <f>SUM(G50:J50)</f>
        <v>23</v>
      </c>
      <c r="G50" s="2">
        <v>0</v>
      </c>
      <c r="H50" s="2">
        <v>13</v>
      </c>
      <c r="I50" s="2">
        <v>5</v>
      </c>
      <c r="J50" s="2">
        <v>5</v>
      </c>
    </row>
    <row r="51" spans="1:10" s="3" customFormat="1" x14ac:dyDescent="0.2">
      <c r="A51" s="1" t="s">
        <v>48</v>
      </c>
      <c r="B51" s="2">
        <v>631</v>
      </c>
      <c r="C51" s="2">
        <f t="shared" si="1"/>
        <v>95</v>
      </c>
      <c r="D51" s="2">
        <v>1</v>
      </c>
      <c r="E51" s="2">
        <v>47</v>
      </c>
      <c r="F51" s="2">
        <f>SUM(G51:J51)</f>
        <v>47</v>
      </c>
      <c r="G51" s="2">
        <v>1</v>
      </c>
      <c r="H51" s="2">
        <v>16</v>
      </c>
      <c r="I51" s="2">
        <v>14</v>
      </c>
      <c r="J51" s="2">
        <v>16</v>
      </c>
    </row>
    <row r="52" spans="1:10" s="3" customFormat="1" x14ac:dyDescent="0.2">
      <c r="A52" s="1" t="s">
        <v>236</v>
      </c>
      <c r="B52" s="2">
        <v>105</v>
      </c>
      <c r="C52" s="2">
        <f t="shared" si="1"/>
        <v>12</v>
      </c>
      <c r="D52" s="2">
        <v>0</v>
      </c>
      <c r="E52" s="2">
        <v>4</v>
      </c>
      <c r="F52" s="2">
        <f>SUM(G52:J52)</f>
        <v>8</v>
      </c>
      <c r="G52" s="2">
        <v>1</v>
      </c>
      <c r="H52" s="2">
        <v>3</v>
      </c>
      <c r="I52" s="2">
        <v>2</v>
      </c>
      <c r="J52" s="2">
        <v>2</v>
      </c>
    </row>
    <row r="53" spans="1:10" s="3" customFormat="1" x14ac:dyDescent="0.2">
      <c r="A53" s="1" t="s">
        <v>237</v>
      </c>
      <c r="B53" s="2">
        <v>7</v>
      </c>
      <c r="C53" s="2">
        <f t="shared" si="1"/>
        <v>1</v>
      </c>
      <c r="D53" s="2">
        <v>0</v>
      </c>
      <c r="E53" s="2">
        <v>1</v>
      </c>
      <c r="F53" s="2">
        <f>SUM(G53:J53)</f>
        <v>0</v>
      </c>
      <c r="G53" s="2">
        <v>0</v>
      </c>
      <c r="H53" s="2">
        <v>0</v>
      </c>
      <c r="I53" s="2">
        <v>0</v>
      </c>
      <c r="J53" s="2">
        <v>0</v>
      </c>
    </row>
    <row r="54" spans="1:10" s="3" customFormat="1" x14ac:dyDescent="0.2">
      <c r="A54" s="1" t="s">
        <v>238</v>
      </c>
      <c r="B54" s="2">
        <v>519</v>
      </c>
      <c r="C54" s="2">
        <f t="shared" si="1"/>
        <v>82</v>
      </c>
      <c r="D54" s="2">
        <v>1</v>
      </c>
      <c r="E54" s="2">
        <v>42</v>
      </c>
      <c r="F54" s="2">
        <f>SUM(G54:J54)</f>
        <v>39</v>
      </c>
      <c r="G54" s="2">
        <v>0</v>
      </c>
      <c r="H54" s="2">
        <v>13</v>
      </c>
      <c r="I54" s="2">
        <v>12</v>
      </c>
      <c r="J54" s="2">
        <v>14</v>
      </c>
    </row>
    <row r="55" spans="1:10" s="3" customFormat="1" x14ac:dyDescent="0.2">
      <c r="A55" s="1" t="s">
        <v>227</v>
      </c>
      <c r="B55" s="2">
        <v>6</v>
      </c>
      <c r="C55" s="2">
        <f t="shared" si="1"/>
        <v>1</v>
      </c>
      <c r="D55" s="2">
        <v>0</v>
      </c>
      <c r="E55" s="2">
        <v>1</v>
      </c>
      <c r="F55" s="2">
        <f>SUM(G55:J55)</f>
        <v>0</v>
      </c>
      <c r="G55" s="2">
        <v>0</v>
      </c>
      <c r="H55" s="2">
        <v>0</v>
      </c>
      <c r="I55" s="2">
        <v>0</v>
      </c>
      <c r="J55" s="2">
        <v>0</v>
      </c>
    </row>
    <row r="56" spans="1:10" s="3" customFormat="1" x14ac:dyDescent="0.2">
      <c r="A56" s="1" t="s">
        <v>228</v>
      </c>
      <c r="B56" s="2">
        <v>51</v>
      </c>
      <c r="C56" s="2">
        <f t="shared" si="1"/>
        <v>5</v>
      </c>
      <c r="D56" s="2">
        <v>0</v>
      </c>
      <c r="E56" s="2">
        <v>3</v>
      </c>
      <c r="F56" s="2">
        <f>SUM(G56:J56)</f>
        <v>2</v>
      </c>
      <c r="G56" s="2">
        <v>0</v>
      </c>
      <c r="H56" s="2">
        <v>1</v>
      </c>
      <c r="I56" s="2">
        <v>0</v>
      </c>
      <c r="J56" s="2">
        <v>1</v>
      </c>
    </row>
    <row r="57" spans="1:10" s="3" customFormat="1" x14ac:dyDescent="0.2">
      <c r="A57" s="1" t="s">
        <v>229</v>
      </c>
      <c r="B57" s="2">
        <v>40</v>
      </c>
      <c r="C57" s="2">
        <f t="shared" si="1"/>
        <v>5</v>
      </c>
      <c r="D57" s="2">
        <v>0</v>
      </c>
      <c r="E57" s="2">
        <v>3</v>
      </c>
      <c r="F57" s="2">
        <f>SUM(G57:J57)</f>
        <v>2</v>
      </c>
      <c r="G57" s="2">
        <v>0</v>
      </c>
      <c r="H57" s="2">
        <v>0</v>
      </c>
      <c r="I57" s="2">
        <v>2</v>
      </c>
      <c r="J57" s="2">
        <v>0</v>
      </c>
    </row>
    <row r="58" spans="1:10" s="3" customFormat="1" x14ac:dyDescent="0.2">
      <c r="A58" s="1" t="s">
        <v>239</v>
      </c>
      <c r="B58" s="2">
        <v>23</v>
      </c>
      <c r="C58" s="2">
        <f t="shared" si="1"/>
        <v>3</v>
      </c>
      <c r="D58" s="2">
        <v>0</v>
      </c>
      <c r="E58" s="2">
        <v>2</v>
      </c>
      <c r="F58" s="2">
        <f>SUM(G58:J58)</f>
        <v>1</v>
      </c>
      <c r="G58" s="2">
        <v>0</v>
      </c>
      <c r="H58" s="2">
        <v>0</v>
      </c>
      <c r="I58" s="2">
        <v>1</v>
      </c>
      <c r="J58" s="2">
        <v>0</v>
      </c>
    </row>
    <row r="59" spans="1:10" s="3" customFormat="1" x14ac:dyDescent="0.2">
      <c r="A59" s="1" t="s">
        <v>240</v>
      </c>
      <c r="B59" s="2">
        <v>2</v>
      </c>
      <c r="C59" s="2">
        <f t="shared" si="1"/>
        <v>1</v>
      </c>
      <c r="D59" s="2">
        <v>0</v>
      </c>
      <c r="E59" s="2">
        <v>0</v>
      </c>
      <c r="F59" s="2">
        <f>SUM(G59:J59)</f>
        <v>1</v>
      </c>
      <c r="G59" s="2">
        <v>0</v>
      </c>
      <c r="H59" s="2">
        <v>0</v>
      </c>
      <c r="I59" s="2">
        <v>1</v>
      </c>
      <c r="J59" s="2">
        <v>0</v>
      </c>
    </row>
    <row r="60" spans="1:10" s="3" customFormat="1" x14ac:dyDescent="0.2">
      <c r="A60" s="1" t="s">
        <v>241</v>
      </c>
      <c r="B60" s="2">
        <v>15</v>
      </c>
      <c r="C60" s="2">
        <f t="shared" si="1"/>
        <v>1</v>
      </c>
      <c r="D60" s="2">
        <v>0</v>
      </c>
      <c r="E60" s="2">
        <v>1</v>
      </c>
      <c r="F60" s="2">
        <f>SUM(G60:J60)</f>
        <v>0</v>
      </c>
      <c r="G60" s="2">
        <v>0</v>
      </c>
      <c r="H60" s="2">
        <v>0</v>
      </c>
      <c r="I60" s="2">
        <v>0</v>
      </c>
      <c r="J60" s="2">
        <v>0</v>
      </c>
    </row>
    <row r="61" spans="1:10" s="3" customFormat="1" x14ac:dyDescent="0.2">
      <c r="A61" s="1" t="s">
        <v>230</v>
      </c>
      <c r="B61" s="2">
        <v>1</v>
      </c>
      <c r="C61" s="2">
        <f t="shared" si="1"/>
        <v>0</v>
      </c>
      <c r="D61" s="2">
        <v>0</v>
      </c>
      <c r="E61" s="2">
        <v>0</v>
      </c>
      <c r="F61" s="2">
        <f>SUM(G61:J61)</f>
        <v>0</v>
      </c>
      <c r="G61" s="2">
        <v>0</v>
      </c>
      <c r="H61" s="2">
        <v>0</v>
      </c>
      <c r="I61" s="2">
        <v>0</v>
      </c>
      <c r="J61" s="2">
        <v>0</v>
      </c>
    </row>
    <row r="62" spans="1:10" s="3" customFormat="1" x14ac:dyDescent="0.2">
      <c r="A62" s="10" t="s">
        <v>208</v>
      </c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1">
    <mergeCell ref="A62:J6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3645-2A14-4331-A34F-2FAC79AA680D}">
  <dimension ref="A1:J62"/>
  <sheetViews>
    <sheetView view="pageBreakPreview" topLeftCell="A16" zoomScale="125" zoomScaleNormal="100" zoomScaleSheetLayoutView="125" workbookViewId="0">
      <selection activeCell="F42" sqref="F42"/>
    </sheetView>
  </sheetViews>
  <sheetFormatPr defaultRowHeight="10.199999999999999" x14ac:dyDescent="0.2"/>
  <cols>
    <col min="1" max="1" width="16.77734375" style="4" customWidth="1"/>
    <col min="2" max="10" width="5.6640625" style="4" customWidth="1"/>
    <col min="11" max="16384" width="8.88671875" style="4"/>
  </cols>
  <sheetData>
    <row r="1" spans="1:10" s="3" customFormat="1" x14ac:dyDescent="0.2">
      <c r="A1" s="1" t="s">
        <v>279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107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s="3" customFormat="1" x14ac:dyDescent="0.2">
      <c r="A3" s="1" t="s">
        <v>1</v>
      </c>
      <c r="B3" s="2">
        <v>5941</v>
      </c>
      <c r="C3" s="2">
        <f>D3+E3+F3</f>
        <v>627</v>
      </c>
      <c r="D3" s="2">
        <f t="shared" ref="C3:J3" si="0">SUM(D4:D21)-D7-D8-D17-D18-D19</f>
        <v>26</v>
      </c>
      <c r="E3" s="2">
        <f t="shared" si="0"/>
        <v>294</v>
      </c>
      <c r="F3" s="2">
        <f>SUM(G3:J3)</f>
        <v>307</v>
      </c>
      <c r="G3" s="2">
        <f>SUM(G4:G21)-G7-G8-G17-G18-G19</f>
        <v>13</v>
      </c>
      <c r="H3" s="2">
        <f t="shared" si="0"/>
        <v>108</v>
      </c>
      <c r="I3" s="2">
        <f t="shared" si="0"/>
        <v>88</v>
      </c>
      <c r="J3" s="2">
        <f t="shared" si="0"/>
        <v>98</v>
      </c>
    </row>
    <row r="4" spans="1:10" s="3" customFormat="1" x14ac:dyDescent="0.2">
      <c r="A4" s="1" t="s">
        <v>106</v>
      </c>
      <c r="B4" s="2">
        <v>126</v>
      </c>
      <c r="C4" s="2">
        <f t="shared" ref="C4:C61" si="1">D4+E4+F4</f>
        <v>8</v>
      </c>
      <c r="D4" s="2">
        <v>0</v>
      </c>
      <c r="E4" s="2">
        <v>1</v>
      </c>
      <c r="F4" s="2">
        <f>SUM(G4:J4)</f>
        <v>7</v>
      </c>
      <c r="G4" s="2">
        <v>0</v>
      </c>
      <c r="H4" s="2">
        <v>2</v>
      </c>
      <c r="I4" s="2">
        <v>0</v>
      </c>
      <c r="J4" s="2">
        <v>5</v>
      </c>
    </row>
    <row r="5" spans="1:10" s="3" customFormat="1" x14ac:dyDescent="0.2">
      <c r="A5" s="1" t="s">
        <v>49</v>
      </c>
      <c r="B5" s="2">
        <v>1000</v>
      </c>
      <c r="C5" s="2">
        <f t="shared" si="1"/>
        <v>30</v>
      </c>
      <c r="D5" s="2">
        <v>0</v>
      </c>
      <c r="E5" s="2">
        <v>20</v>
      </c>
      <c r="F5" s="2">
        <f>SUM(G5:J5)</f>
        <v>10</v>
      </c>
      <c r="G5" s="2">
        <v>0</v>
      </c>
      <c r="H5" s="2">
        <v>3</v>
      </c>
      <c r="I5" s="2">
        <v>3</v>
      </c>
      <c r="J5" s="2">
        <v>4</v>
      </c>
    </row>
    <row r="6" spans="1:10" s="3" customFormat="1" x14ac:dyDescent="0.2">
      <c r="A6" s="1" t="s">
        <v>50</v>
      </c>
      <c r="B6" s="2">
        <v>110</v>
      </c>
      <c r="C6" s="2">
        <f t="shared" si="1"/>
        <v>6</v>
      </c>
      <c r="D6" s="2">
        <v>0</v>
      </c>
      <c r="E6" s="2">
        <v>4</v>
      </c>
      <c r="F6" s="2">
        <f>SUM(G6:J6)</f>
        <v>2</v>
      </c>
      <c r="G6" s="2">
        <v>0</v>
      </c>
      <c r="H6" s="2">
        <v>0</v>
      </c>
      <c r="I6" s="2">
        <v>1</v>
      </c>
      <c r="J6" s="2">
        <v>1</v>
      </c>
    </row>
    <row r="7" spans="1:10" s="3" customFormat="1" x14ac:dyDescent="0.2">
      <c r="A7" s="1" t="s">
        <v>218</v>
      </c>
      <c r="B7" s="2">
        <v>79</v>
      </c>
      <c r="C7" s="2">
        <f t="shared" si="1"/>
        <v>3</v>
      </c>
      <c r="D7" s="2">
        <v>0</v>
      </c>
      <c r="E7" s="2">
        <v>1</v>
      </c>
      <c r="F7" s="2">
        <f>SUM(G7:J7)</f>
        <v>2</v>
      </c>
      <c r="G7" s="2">
        <v>0</v>
      </c>
      <c r="H7" s="2">
        <v>0</v>
      </c>
      <c r="I7" s="2">
        <v>1</v>
      </c>
      <c r="J7" s="2">
        <v>1</v>
      </c>
    </row>
    <row r="8" spans="1:10" s="3" customFormat="1" x14ac:dyDescent="0.2">
      <c r="A8" s="1" t="s">
        <v>219</v>
      </c>
      <c r="B8" s="2">
        <v>31</v>
      </c>
      <c r="C8" s="2">
        <f t="shared" si="1"/>
        <v>3</v>
      </c>
      <c r="D8" s="2">
        <v>0</v>
      </c>
      <c r="E8" s="2">
        <v>3</v>
      </c>
      <c r="F8" s="2">
        <f>SUM(G8:J8)</f>
        <v>0</v>
      </c>
      <c r="G8" s="2">
        <v>0</v>
      </c>
      <c r="H8" s="2">
        <v>0</v>
      </c>
      <c r="I8" s="2">
        <v>0</v>
      </c>
      <c r="J8" s="2">
        <v>0</v>
      </c>
    </row>
    <row r="9" spans="1:10" s="3" customFormat="1" x14ac:dyDescent="0.2">
      <c r="A9" s="1" t="s">
        <v>51</v>
      </c>
      <c r="B9" s="2">
        <v>352</v>
      </c>
      <c r="C9" s="2">
        <f t="shared" si="1"/>
        <v>33</v>
      </c>
      <c r="D9" s="2">
        <v>3</v>
      </c>
      <c r="E9" s="2">
        <v>10</v>
      </c>
      <c r="F9" s="2">
        <f>SUM(G9:J9)</f>
        <v>20</v>
      </c>
      <c r="G9" s="2">
        <v>1</v>
      </c>
      <c r="H9" s="2">
        <v>4</v>
      </c>
      <c r="I9" s="2">
        <v>9</v>
      </c>
      <c r="J9" s="2">
        <v>6</v>
      </c>
    </row>
    <row r="10" spans="1:10" s="3" customFormat="1" x14ac:dyDescent="0.2">
      <c r="A10" s="1" t="s">
        <v>98</v>
      </c>
      <c r="B10" s="2">
        <v>165</v>
      </c>
      <c r="C10" s="2">
        <f t="shared" si="1"/>
        <v>23</v>
      </c>
      <c r="D10" s="2">
        <v>1</v>
      </c>
      <c r="E10" s="2">
        <v>16</v>
      </c>
      <c r="F10" s="2">
        <f>SUM(G10:J10)</f>
        <v>6</v>
      </c>
      <c r="G10" s="2">
        <v>0</v>
      </c>
      <c r="H10" s="2">
        <v>1</v>
      </c>
      <c r="I10" s="2">
        <v>3</v>
      </c>
      <c r="J10" s="2">
        <v>2</v>
      </c>
    </row>
    <row r="11" spans="1:10" s="3" customFormat="1" x14ac:dyDescent="0.2">
      <c r="A11" s="1" t="s">
        <v>52</v>
      </c>
      <c r="B11" s="2">
        <v>101</v>
      </c>
      <c r="C11" s="2">
        <f t="shared" si="1"/>
        <v>15</v>
      </c>
      <c r="D11" s="2">
        <v>0</v>
      </c>
      <c r="E11" s="2">
        <v>13</v>
      </c>
      <c r="F11" s="2">
        <f>SUM(G11:J11)</f>
        <v>2</v>
      </c>
      <c r="G11" s="2">
        <v>0</v>
      </c>
      <c r="H11" s="2">
        <v>0</v>
      </c>
      <c r="I11" s="2">
        <v>1</v>
      </c>
      <c r="J11" s="2">
        <v>1</v>
      </c>
    </row>
    <row r="12" spans="1:10" s="3" customFormat="1" x14ac:dyDescent="0.2">
      <c r="A12" s="1" t="s">
        <v>53</v>
      </c>
      <c r="B12" s="2">
        <v>818</v>
      </c>
      <c r="C12" s="2">
        <f t="shared" si="1"/>
        <v>83</v>
      </c>
      <c r="D12" s="2">
        <v>1</v>
      </c>
      <c r="E12" s="2">
        <v>43</v>
      </c>
      <c r="F12" s="2">
        <f>SUM(G12:J12)</f>
        <v>39</v>
      </c>
      <c r="G12" s="2">
        <v>0</v>
      </c>
      <c r="H12" s="2">
        <v>17</v>
      </c>
      <c r="I12" s="2">
        <v>7</v>
      </c>
      <c r="J12" s="2">
        <v>15</v>
      </c>
    </row>
    <row r="13" spans="1:10" s="3" customFormat="1" x14ac:dyDescent="0.2">
      <c r="A13" s="1" t="s">
        <v>99</v>
      </c>
      <c r="B13" s="2">
        <v>163</v>
      </c>
      <c r="C13" s="2">
        <f t="shared" si="1"/>
        <v>12</v>
      </c>
      <c r="D13" s="2">
        <v>2</v>
      </c>
      <c r="E13" s="2">
        <v>4</v>
      </c>
      <c r="F13" s="2">
        <f>SUM(G13:J13)</f>
        <v>6</v>
      </c>
      <c r="G13" s="2">
        <v>1</v>
      </c>
      <c r="H13" s="2">
        <v>4</v>
      </c>
      <c r="I13" s="2">
        <v>0</v>
      </c>
      <c r="J13" s="2">
        <v>1</v>
      </c>
    </row>
    <row r="14" spans="1:10" s="3" customFormat="1" x14ac:dyDescent="0.2">
      <c r="A14" s="1" t="s">
        <v>54</v>
      </c>
      <c r="B14" s="2">
        <v>181</v>
      </c>
      <c r="C14" s="2">
        <f t="shared" si="1"/>
        <v>15</v>
      </c>
      <c r="D14" s="2">
        <v>0</v>
      </c>
      <c r="E14" s="2">
        <v>7</v>
      </c>
      <c r="F14" s="2">
        <f>SUM(G14:J14)</f>
        <v>8</v>
      </c>
      <c r="G14" s="2">
        <v>0</v>
      </c>
      <c r="H14" s="2">
        <v>2</v>
      </c>
      <c r="I14" s="2">
        <v>2</v>
      </c>
      <c r="J14" s="2">
        <v>4</v>
      </c>
    </row>
    <row r="15" spans="1:10" s="3" customFormat="1" x14ac:dyDescent="0.2">
      <c r="A15" s="1" t="s">
        <v>100</v>
      </c>
      <c r="B15" s="2">
        <v>760</v>
      </c>
      <c r="C15" s="2">
        <f t="shared" si="1"/>
        <v>111</v>
      </c>
      <c r="D15" s="2">
        <v>1</v>
      </c>
      <c r="E15" s="2">
        <v>59</v>
      </c>
      <c r="F15" s="2">
        <f>SUM(G15:J15)</f>
        <v>51</v>
      </c>
      <c r="G15" s="2">
        <v>1</v>
      </c>
      <c r="H15" s="2">
        <v>16</v>
      </c>
      <c r="I15" s="2">
        <v>21</v>
      </c>
      <c r="J15" s="2">
        <v>13</v>
      </c>
    </row>
    <row r="16" spans="1:10" s="3" customFormat="1" x14ac:dyDescent="0.2">
      <c r="A16" s="1" t="s">
        <v>101</v>
      </c>
      <c r="B16" s="2">
        <v>895</v>
      </c>
      <c r="C16" s="2">
        <f t="shared" si="1"/>
        <v>123</v>
      </c>
      <c r="D16" s="2">
        <v>7</v>
      </c>
      <c r="E16" s="2">
        <v>48</v>
      </c>
      <c r="F16" s="2">
        <f>SUM(G16:J16)</f>
        <v>68</v>
      </c>
      <c r="G16" s="2">
        <v>5</v>
      </c>
      <c r="H16" s="2">
        <v>21</v>
      </c>
      <c r="I16" s="2">
        <v>20</v>
      </c>
      <c r="J16" s="2">
        <v>22</v>
      </c>
    </row>
    <row r="17" spans="1:10" s="3" customFormat="1" x14ac:dyDescent="0.2">
      <c r="A17" s="1" t="s">
        <v>102</v>
      </c>
      <c r="B17" s="2">
        <v>234</v>
      </c>
      <c r="C17" s="2">
        <f t="shared" si="1"/>
        <v>42</v>
      </c>
      <c r="D17" s="2">
        <v>2</v>
      </c>
      <c r="E17" s="2">
        <v>15</v>
      </c>
      <c r="F17" s="2">
        <f>SUM(G17:J17)</f>
        <v>25</v>
      </c>
      <c r="G17" s="2">
        <v>3</v>
      </c>
      <c r="H17" s="2">
        <v>9</v>
      </c>
      <c r="I17" s="2">
        <v>7</v>
      </c>
      <c r="J17" s="2">
        <v>6</v>
      </c>
    </row>
    <row r="18" spans="1:10" s="3" customFormat="1" x14ac:dyDescent="0.2">
      <c r="A18" s="1" t="s">
        <v>104</v>
      </c>
      <c r="B18" s="2">
        <v>491</v>
      </c>
      <c r="C18" s="2">
        <f t="shared" si="1"/>
        <v>74</v>
      </c>
      <c r="D18" s="2">
        <v>5</v>
      </c>
      <c r="E18" s="2">
        <v>29</v>
      </c>
      <c r="F18" s="2">
        <f>SUM(G18:J18)</f>
        <v>40</v>
      </c>
      <c r="G18" s="2">
        <v>1</v>
      </c>
      <c r="H18" s="2">
        <v>11</v>
      </c>
      <c r="I18" s="2">
        <v>13</v>
      </c>
      <c r="J18" s="2">
        <v>15</v>
      </c>
    </row>
    <row r="19" spans="1:10" s="3" customFormat="1" x14ac:dyDescent="0.2">
      <c r="A19" s="1" t="s">
        <v>103</v>
      </c>
      <c r="B19" s="2">
        <v>170</v>
      </c>
      <c r="C19" s="2">
        <f t="shared" si="1"/>
        <v>7</v>
      </c>
      <c r="D19" s="2">
        <v>0</v>
      </c>
      <c r="E19" s="2">
        <v>4</v>
      </c>
      <c r="F19" s="2">
        <f>SUM(G19:J19)</f>
        <v>3</v>
      </c>
      <c r="G19" s="2">
        <v>1</v>
      </c>
      <c r="H19" s="2">
        <v>1</v>
      </c>
      <c r="I19" s="2">
        <v>0</v>
      </c>
      <c r="J19" s="2">
        <v>1</v>
      </c>
    </row>
    <row r="20" spans="1:10" s="3" customFormat="1" x14ac:dyDescent="0.2">
      <c r="A20" s="1" t="s">
        <v>105</v>
      </c>
      <c r="B20" s="2">
        <v>1264</v>
      </c>
      <c r="C20" s="2">
        <f t="shared" si="1"/>
        <v>168</v>
      </c>
      <c r="D20" s="2">
        <v>11</v>
      </c>
      <c r="E20" s="2">
        <v>69</v>
      </c>
      <c r="F20" s="2">
        <f>SUM(G20:J20)</f>
        <v>88</v>
      </c>
      <c r="G20" s="2">
        <v>5</v>
      </c>
      <c r="H20" s="2">
        <v>38</v>
      </c>
      <c r="I20" s="2">
        <v>21</v>
      </c>
      <c r="J20" s="2">
        <v>24</v>
      </c>
    </row>
    <row r="21" spans="1:10" s="3" customFormat="1" x14ac:dyDescent="0.2">
      <c r="A21" s="1" t="s">
        <v>47</v>
      </c>
      <c r="B21" s="2">
        <v>6</v>
      </c>
      <c r="C21" s="2">
        <v>0</v>
      </c>
      <c r="D21" s="2">
        <v>0</v>
      </c>
      <c r="E21" s="2">
        <v>0</v>
      </c>
      <c r="F21" s="2">
        <f>SUM(G21:J21)</f>
        <v>0</v>
      </c>
      <c r="G21" s="2">
        <v>0</v>
      </c>
      <c r="H21" s="2">
        <v>0</v>
      </c>
      <c r="I21" s="2">
        <v>0</v>
      </c>
      <c r="J21" s="2">
        <v>0</v>
      </c>
    </row>
    <row r="22" spans="1:10" s="3" customFormat="1" x14ac:dyDescent="0.2">
      <c r="A22" s="1"/>
      <c r="B22" s="2"/>
      <c r="C22" s="2"/>
      <c r="D22" s="2"/>
      <c r="E22" s="2"/>
      <c r="F22" s="2"/>
      <c r="G22" s="2"/>
      <c r="H22" s="2"/>
      <c r="I22" s="2"/>
      <c r="J22" s="2"/>
    </row>
    <row r="23" spans="1:10" s="3" customFormat="1" x14ac:dyDescent="0.2">
      <c r="A23" s="1" t="s">
        <v>72</v>
      </c>
      <c r="B23" s="2">
        <v>3902</v>
      </c>
      <c r="C23" s="2">
        <f t="shared" si="1"/>
        <v>369</v>
      </c>
      <c r="D23" s="2">
        <f t="shared" ref="C23:J23" si="2">D3-D43</f>
        <v>17</v>
      </c>
      <c r="E23" s="2">
        <f t="shared" si="2"/>
        <v>154</v>
      </c>
      <c r="F23" s="2">
        <f>SUM(G23:J23)</f>
        <v>198</v>
      </c>
      <c r="G23" s="2">
        <f>G3-G43</f>
        <v>11</v>
      </c>
      <c r="H23" s="2">
        <f t="shared" si="2"/>
        <v>67</v>
      </c>
      <c r="I23" s="2">
        <f t="shared" si="2"/>
        <v>60</v>
      </c>
      <c r="J23" s="2">
        <f t="shared" si="2"/>
        <v>60</v>
      </c>
    </row>
    <row r="24" spans="1:10" s="3" customFormat="1" x14ac:dyDescent="0.2">
      <c r="A24" s="1" t="s">
        <v>106</v>
      </c>
      <c r="B24" s="2">
        <v>119</v>
      </c>
      <c r="C24" s="2">
        <f t="shared" si="1"/>
        <v>8</v>
      </c>
      <c r="D24" s="2">
        <f t="shared" ref="C24:J41" si="3">D4-D44</f>
        <v>0</v>
      </c>
      <c r="E24" s="2">
        <f t="shared" si="3"/>
        <v>1</v>
      </c>
      <c r="F24" s="2">
        <f>SUM(G24:J24)</f>
        <v>7</v>
      </c>
      <c r="G24" s="2">
        <f>G4-G44</f>
        <v>0</v>
      </c>
      <c r="H24" s="2">
        <f t="shared" si="3"/>
        <v>2</v>
      </c>
      <c r="I24" s="2">
        <f t="shared" si="3"/>
        <v>0</v>
      </c>
      <c r="J24" s="2">
        <f t="shared" si="3"/>
        <v>5</v>
      </c>
    </row>
    <row r="25" spans="1:10" s="3" customFormat="1" x14ac:dyDescent="0.2">
      <c r="A25" s="1" t="s">
        <v>49</v>
      </c>
      <c r="B25" s="2">
        <v>972</v>
      </c>
      <c r="C25" s="2">
        <f t="shared" si="1"/>
        <v>28</v>
      </c>
      <c r="D25" s="2">
        <f t="shared" si="3"/>
        <v>0</v>
      </c>
      <c r="E25" s="2">
        <f t="shared" si="3"/>
        <v>19</v>
      </c>
      <c r="F25" s="2">
        <f>SUM(G25:J25)</f>
        <v>9</v>
      </c>
      <c r="G25" s="2">
        <f>G5-G45</f>
        <v>0</v>
      </c>
      <c r="H25" s="2">
        <f t="shared" si="3"/>
        <v>2</v>
      </c>
      <c r="I25" s="2">
        <f t="shared" si="3"/>
        <v>3</v>
      </c>
      <c r="J25" s="2">
        <f t="shared" si="3"/>
        <v>4</v>
      </c>
    </row>
    <row r="26" spans="1:10" s="3" customFormat="1" x14ac:dyDescent="0.2">
      <c r="A26" s="1" t="s">
        <v>50</v>
      </c>
      <c r="B26" s="2">
        <v>82</v>
      </c>
      <c r="C26" s="2">
        <f t="shared" si="1"/>
        <v>5</v>
      </c>
      <c r="D26" s="2">
        <f t="shared" si="3"/>
        <v>0</v>
      </c>
      <c r="E26" s="2">
        <f t="shared" si="3"/>
        <v>3</v>
      </c>
      <c r="F26" s="2">
        <f>SUM(G26:J26)</f>
        <v>2</v>
      </c>
      <c r="G26" s="2">
        <f>G6-G46</f>
        <v>0</v>
      </c>
      <c r="H26" s="2">
        <f t="shared" si="3"/>
        <v>0</v>
      </c>
      <c r="I26" s="2">
        <f t="shared" si="3"/>
        <v>1</v>
      </c>
      <c r="J26" s="2">
        <f t="shared" si="3"/>
        <v>1</v>
      </c>
    </row>
    <row r="27" spans="1:10" s="3" customFormat="1" x14ac:dyDescent="0.2">
      <c r="A27" s="1" t="s">
        <v>218</v>
      </c>
      <c r="B27" s="2">
        <v>54</v>
      </c>
      <c r="C27" s="2">
        <f t="shared" si="1"/>
        <v>2</v>
      </c>
      <c r="D27" s="2">
        <f t="shared" si="3"/>
        <v>0</v>
      </c>
      <c r="E27" s="2">
        <f t="shared" si="3"/>
        <v>0</v>
      </c>
      <c r="F27" s="2">
        <f>SUM(G27:J27)</f>
        <v>2</v>
      </c>
      <c r="G27" s="2">
        <f>G7-G47</f>
        <v>0</v>
      </c>
      <c r="H27" s="2">
        <f t="shared" si="3"/>
        <v>0</v>
      </c>
      <c r="I27" s="2">
        <f t="shared" si="3"/>
        <v>1</v>
      </c>
      <c r="J27" s="2">
        <f t="shared" si="3"/>
        <v>1</v>
      </c>
    </row>
    <row r="28" spans="1:10" s="3" customFormat="1" x14ac:dyDescent="0.2">
      <c r="A28" s="1" t="s">
        <v>219</v>
      </c>
      <c r="B28" s="2">
        <v>28</v>
      </c>
      <c r="C28" s="2">
        <f t="shared" si="1"/>
        <v>3</v>
      </c>
      <c r="D28" s="2">
        <f t="shared" si="3"/>
        <v>0</v>
      </c>
      <c r="E28" s="2">
        <f t="shared" si="3"/>
        <v>3</v>
      </c>
      <c r="F28" s="2">
        <f>SUM(G28:J28)</f>
        <v>0</v>
      </c>
      <c r="G28" s="2">
        <f>G8-G48</f>
        <v>0</v>
      </c>
      <c r="H28" s="2">
        <f t="shared" si="3"/>
        <v>0</v>
      </c>
      <c r="I28" s="2">
        <f t="shared" si="3"/>
        <v>0</v>
      </c>
      <c r="J28" s="2">
        <f t="shared" si="3"/>
        <v>0</v>
      </c>
    </row>
    <row r="29" spans="1:10" s="3" customFormat="1" x14ac:dyDescent="0.2">
      <c r="A29" s="1" t="s">
        <v>51</v>
      </c>
      <c r="B29" s="2">
        <v>290</v>
      </c>
      <c r="C29" s="2">
        <f t="shared" si="1"/>
        <v>31</v>
      </c>
      <c r="D29" s="2">
        <f t="shared" si="3"/>
        <v>3</v>
      </c>
      <c r="E29" s="2">
        <f t="shared" si="3"/>
        <v>8</v>
      </c>
      <c r="F29" s="2">
        <f>SUM(G29:J29)</f>
        <v>20</v>
      </c>
      <c r="G29" s="2">
        <f>G9-G49</f>
        <v>1</v>
      </c>
      <c r="H29" s="2">
        <f t="shared" si="3"/>
        <v>4</v>
      </c>
      <c r="I29" s="2">
        <f t="shared" si="3"/>
        <v>9</v>
      </c>
      <c r="J29" s="2">
        <f t="shared" si="3"/>
        <v>6</v>
      </c>
    </row>
    <row r="30" spans="1:10" s="3" customFormat="1" x14ac:dyDescent="0.2">
      <c r="A30" s="1" t="s">
        <v>98</v>
      </c>
      <c r="B30" s="2">
        <v>128</v>
      </c>
      <c r="C30" s="2">
        <f t="shared" si="1"/>
        <v>17</v>
      </c>
      <c r="D30" s="2">
        <f t="shared" si="3"/>
        <v>1</v>
      </c>
      <c r="E30" s="2">
        <f t="shared" si="3"/>
        <v>11</v>
      </c>
      <c r="F30" s="2">
        <f>SUM(G30:J30)</f>
        <v>5</v>
      </c>
      <c r="G30" s="2">
        <f>G10-G50</f>
        <v>0</v>
      </c>
      <c r="H30" s="2">
        <f t="shared" si="3"/>
        <v>0</v>
      </c>
      <c r="I30" s="2">
        <f t="shared" si="3"/>
        <v>3</v>
      </c>
      <c r="J30" s="2">
        <f t="shared" si="3"/>
        <v>2</v>
      </c>
    </row>
    <row r="31" spans="1:10" s="3" customFormat="1" x14ac:dyDescent="0.2">
      <c r="A31" s="1" t="s">
        <v>52</v>
      </c>
      <c r="B31" s="2">
        <v>78</v>
      </c>
      <c r="C31" s="2">
        <f t="shared" si="1"/>
        <v>10</v>
      </c>
      <c r="D31" s="2">
        <f t="shared" si="3"/>
        <v>0</v>
      </c>
      <c r="E31" s="2">
        <f t="shared" si="3"/>
        <v>8</v>
      </c>
      <c r="F31" s="2">
        <f>SUM(G31:J31)</f>
        <v>2</v>
      </c>
      <c r="G31" s="2">
        <f>G11-G51</f>
        <v>0</v>
      </c>
      <c r="H31" s="2">
        <f t="shared" si="3"/>
        <v>0</v>
      </c>
      <c r="I31" s="2">
        <f t="shared" si="3"/>
        <v>1</v>
      </c>
      <c r="J31" s="2">
        <f t="shared" si="3"/>
        <v>1</v>
      </c>
    </row>
    <row r="32" spans="1:10" s="3" customFormat="1" x14ac:dyDescent="0.2">
      <c r="A32" s="1" t="s">
        <v>53</v>
      </c>
      <c r="B32" s="2">
        <v>353</v>
      </c>
      <c r="C32" s="2">
        <f t="shared" si="1"/>
        <v>24</v>
      </c>
      <c r="D32" s="2">
        <f t="shared" si="3"/>
        <v>0</v>
      </c>
      <c r="E32" s="2">
        <f t="shared" si="3"/>
        <v>13</v>
      </c>
      <c r="F32" s="2">
        <f>SUM(G32:J32)</f>
        <v>11</v>
      </c>
      <c r="G32" s="2">
        <f>G12-G52</f>
        <v>0</v>
      </c>
      <c r="H32" s="2">
        <f t="shared" si="3"/>
        <v>5</v>
      </c>
      <c r="I32" s="2">
        <f t="shared" si="3"/>
        <v>3</v>
      </c>
      <c r="J32" s="2">
        <f t="shared" si="3"/>
        <v>3</v>
      </c>
    </row>
    <row r="33" spans="1:10" s="3" customFormat="1" x14ac:dyDescent="0.2">
      <c r="A33" s="1" t="s">
        <v>99</v>
      </c>
      <c r="B33" s="2">
        <v>67</v>
      </c>
      <c r="C33" s="2">
        <f t="shared" si="1"/>
        <v>3</v>
      </c>
      <c r="D33" s="2">
        <f t="shared" si="3"/>
        <v>0</v>
      </c>
      <c r="E33" s="2">
        <f t="shared" si="3"/>
        <v>0</v>
      </c>
      <c r="F33" s="2">
        <f>SUM(G33:J33)</f>
        <v>3</v>
      </c>
      <c r="G33" s="2">
        <f>G13-G53</f>
        <v>1</v>
      </c>
      <c r="H33" s="2">
        <f t="shared" si="3"/>
        <v>2</v>
      </c>
      <c r="I33" s="2">
        <f t="shared" si="3"/>
        <v>0</v>
      </c>
      <c r="J33" s="2">
        <f t="shared" si="3"/>
        <v>0</v>
      </c>
    </row>
    <row r="34" spans="1:10" s="3" customFormat="1" x14ac:dyDescent="0.2">
      <c r="A34" s="1" t="s">
        <v>54</v>
      </c>
      <c r="B34" s="2">
        <v>153</v>
      </c>
      <c r="C34" s="2">
        <f t="shared" si="1"/>
        <v>10</v>
      </c>
      <c r="D34" s="2">
        <f t="shared" si="3"/>
        <v>0</v>
      </c>
      <c r="E34" s="2">
        <f t="shared" si="3"/>
        <v>3</v>
      </c>
      <c r="F34" s="2">
        <f>SUM(G34:J34)</f>
        <v>7</v>
      </c>
      <c r="G34" s="2">
        <f>G14-G54</f>
        <v>0</v>
      </c>
      <c r="H34" s="2">
        <f t="shared" si="3"/>
        <v>1</v>
      </c>
      <c r="I34" s="2">
        <f t="shared" si="3"/>
        <v>2</v>
      </c>
      <c r="J34" s="2">
        <f t="shared" si="3"/>
        <v>4</v>
      </c>
    </row>
    <row r="35" spans="1:10" s="3" customFormat="1" x14ac:dyDescent="0.2">
      <c r="A35" s="1" t="s">
        <v>100</v>
      </c>
      <c r="B35" s="2">
        <v>336</v>
      </c>
      <c r="C35" s="2">
        <f t="shared" si="1"/>
        <v>45</v>
      </c>
      <c r="D35" s="2">
        <f t="shared" si="3"/>
        <v>1</v>
      </c>
      <c r="E35" s="2">
        <f t="shared" si="3"/>
        <v>20</v>
      </c>
      <c r="F35" s="2">
        <f>SUM(G35:J35)</f>
        <v>24</v>
      </c>
      <c r="G35" s="2">
        <f>G15-G55</f>
        <v>0</v>
      </c>
      <c r="H35" s="2">
        <f t="shared" si="3"/>
        <v>9</v>
      </c>
      <c r="I35" s="2">
        <f t="shared" si="3"/>
        <v>11</v>
      </c>
      <c r="J35" s="2">
        <f t="shared" si="3"/>
        <v>4</v>
      </c>
    </row>
    <row r="36" spans="1:10" s="3" customFormat="1" x14ac:dyDescent="0.2">
      <c r="A36" s="1" t="s">
        <v>101</v>
      </c>
      <c r="B36" s="2">
        <v>412</v>
      </c>
      <c r="C36" s="2">
        <f t="shared" si="1"/>
        <v>58</v>
      </c>
      <c r="D36" s="2">
        <f t="shared" si="3"/>
        <v>3</v>
      </c>
      <c r="E36" s="2">
        <f t="shared" si="3"/>
        <v>16</v>
      </c>
      <c r="F36" s="2">
        <f>SUM(G36:J36)</f>
        <v>39</v>
      </c>
      <c r="G36" s="2">
        <f>G16-G56</f>
        <v>5</v>
      </c>
      <c r="H36" s="2">
        <f t="shared" si="3"/>
        <v>11</v>
      </c>
      <c r="I36" s="2">
        <f t="shared" si="3"/>
        <v>13</v>
      </c>
      <c r="J36" s="2">
        <f t="shared" si="3"/>
        <v>10</v>
      </c>
    </row>
    <row r="37" spans="1:10" s="3" customFormat="1" x14ac:dyDescent="0.2">
      <c r="A37" s="1" t="s">
        <v>102</v>
      </c>
      <c r="B37" s="2">
        <v>104</v>
      </c>
      <c r="C37" s="2">
        <f t="shared" si="1"/>
        <v>19</v>
      </c>
      <c r="D37" s="2">
        <f t="shared" si="3"/>
        <v>0</v>
      </c>
      <c r="E37" s="2">
        <f t="shared" si="3"/>
        <v>3</v>
      </c>
      <c r="F37" s="2">
        <f>SUM(G37:J37)</f>
        <v>16</v>
      </c>
      <c r="G37" s="2">
        <f>G17-G57</f>
        <v>3</v>
      </c>
      <c r="H37" s="2">
        <f t="shared" si="3"/>
        <v>4</v>
      </c>
      <c r="I37" s="2">
        <f t="shared" si="3"/>
        <v>5</v>
      </c>
      <c r="J37" s="2">
        <f t="shared" si="3"/>
        <v>4</v>
      </c>
    </row>
    <row r="38" spans="1:10" s="3" customFormat="1" x14ac:dyDescent="0.2">
      <c r="A38" s="1" t="s">
        <v>104</v>
      </c>
      <c r="B38" s="2">
        <v>222</v>
      </c>
      <c r="C38" s="2">
        <f t="shared" si="1"/>
        <v>36</v>
      </c>
      <c r="D38" s="2">
        <f t="shared" si="3"/>
        <v>3</v>
      </c>
      <c r="E38" s="2">
        <f t="shared" si="3"/>
        <v>11</v>
      </c>
      <c r="F38" s="2">
        <f>SUM(G38:J38)</f>
        <v>22</v>
      </c>
      <c r="G38" s="2">
        <f>G18-G58</f>
        <v>1</v>
      </c>
      <c r="H38" s="2">
        <f t="shared" si="3"/>
        <v>7</v>
      </c>
      <c r="I38" s="2">
        <f t="shared" si="3"/>
        <v>8</v>
      </c>
      <c r="J38" s="2">
        <f t="shared" si="3"/>
        <v>6</v>
      </c>
    </row>
    <row r="39" spans="1:10" s="3" customFormat="1" x14ac:dyDescent="0.2">
      <c r="A39" s="1" t="s">
        <v>103</v>
      </c>
      <c r="B39" s="2">
        <v>86</v>
      </c>
      <c r="C39" s="2">
        <f t="shared" si="1"/>
        <v>3</v>
      </c>
      <c r="D39" s="2">
        <f t="shared" si="3"/>
        <v>0</v>
      </c>
      <c r="E39" s="2">
        <f t="shared" si="3"/>
        <v>2</v>
      </c>
      <c r="F39" s="2">
        <f>SUM(G39:J39)</f>
        <v>1</v>
      </c>
      <c r="G39" s="2">
        <f>G19-G59</f>
        <v>1</v>
      </c>
      <c r="H39" s="2">
        <f t="shared" si="3"/>
        <v>0</v>
      </c>
      <c r="I39" s="2">
        <f t="shared" si="3"/>
        <v>0</v>
      </c>
      <c r="J39" s="2">
        <f t="shared" si="3"/>
        <v>0</v>
      </c>
    </row>
    <row r="40" spans="1:10" s="3" customFormat="1" x14ac:dyDescent="0.2">
      <c r="A40" s="1" t="s">
        <v>105</v>
      </c>
      <c r="B40" s="2">
        <v>907</v>
      </c>
      <c r="C40" s="2">
        <f t="shared" si="1"/>
        <v>130</v>
      </c>
      <c r="D40" s="2">
        <f t="shared" si="3"/>
        <v>9</v>
      </c>
      <c r="E40" s="2">
        <f t="shared" si="3"/>
        <v>52</v>
      </c>
      <c r="F40" s="2">
        <f>SUM(G40:J40)</f>
        <v>69</v>
      </c>
      <c r="G40" s="2">
        <f>G20-G60</f>
        <v>4</v>
      </c>
      <c r="H40" s="2">
        <f t="shared" si="3"/>
        <v>31</v>
      </c>
      <c r="I40" s="2">
        <f t="shared" si="3"/>
        <v>14</v>
      </c>
      <c r="J40" s="2">
        <f t="shared" si="3"/>
        <v>20</v>
      </c>
    </row>
    <row r="41" spans="1:10" s="3" customFormat="1" x14ac:dyDescent="0.2">
      <c r="A41" s="1" t="s">
        <v>47</v>
      </c>
      <c r="B41" s="2">
        <v>5</v>
      </c>
      <c r="C41" s="2">
        <f t="shared" si="1"/>
        <v>0</v>
      </c>
      <c r="D41" s="2">
        <f t="shared" si="3"/>
        <v>0</v>
      </c>
      <c r="E41" s="2">
        <f t="shared" si="3"/>
        <v>0</v>
      </c>
      <c r="F41" s="2">
        <f>SUM(G41:J41)</f>
        <v>0</v>
      </c>
      <c r="G41" s="2">
        <f>G21-G61</f>
        <v>0</v>
      </c>
      <c r="H41" s="2">
        <f t="shared" si="3"/>
        <v>0</v>
      </c>
      <c r="I41" s="2">
        <f t="shared" si="3"/>
        <v>0</v>
      </c>
      <c r="J41" s="2">
        <f t="shared" si="3"/>
        <v>0</v>
      </c>
    </row>
    <row r="42" spans="1:10" s="3" customFormat="1" x14ac:dyDescent="0.2">
      <c r="A42" s="1"/>
      <c r="B42" s="2"/>
      <c r="C42" s="2"/>
      <c r="D42" s="2"/>
      <c r="E42" s="2"/>
      <c r="F42" s="2"/>
      <c r="G42" s="2"/>
      <c r="H42" s="2"/>
      <c r="I42" s="2"/>
      <c r="J42" s="2"/>
    </row>
    <row r="43" spans="1:10" s="3" customFormat="1" x14ac:dyDescent="0.2">
      <c r="A43" s="1" t="s">
        <v>71</v>
      </c>
      <c r="B43" s="2">
        <v>2039</v>
      </c>
      <c r="C43" s="2">
        <f t="shared" si="1"/>
        <v>258</v>
      </c>
      <c r="D43" s="2">
        <f t="shared" ref="D43" si="4">SUM(D44:D61)-D47-D48-D57-D58-D59</f>
        <v>9</v>
      </c>
      <c r="E43" s="2">
        <f t="shared" ref="E43" si="5">SUM(E44:E61)-E47-E48-E57-E58-E59</f>
        <v>140</v>
      </c>
      <c r="F43" s="2">
        <f>SUM(G43:J43)</f>
        <v>109</v>
      </c>
      <c r="G43" s="2">
        <f t="shared" ref="G43" si="6">SUM(G44:G61)-G47-G48-G57-G58-G59</f>
        <v>2</v>
      </c>
      <c r="H43" s="2">
        <f t="shared" ref="H43" si="7">SUM(H44:H61)-H47-H48-H57-H58-H59</f>
        <v>41</v>
      </c>
      <c r="I43" s="2">
        <f t="shared" ref="I43" si="8">SUM(I44:I61)-I47-I48-I57-I58-I59</f>
        <v>28</v>
      </c>
      <c r="J43" s="2">
        <f t="shared" ref="J43" si="9">SUM(J44:J61)-J47-J48-J57-J58-J59</f>
        <v>38</v>
      </c>
    </row>
    <row r="44" spans="1:10" s="3" customFormat="1" x14ac:dyDescent="0.2">
      <c r="A44" s="1" t="s">
        <v>106</v>
      </c>
      <c r="B44" s="2">
        <v>7</v>
      </c>
      <c r="C44" s="2">
        <f t="shared" si="1"/>
        <v>0</v>
      </c>
      <c r="D44" s="2">
        <v>0</v>
      </c>
      <c r="E44" s="2">
        <v>0</v>
      </c>
      <c r="F44" s="2">
        <f>SUM(G44:J44)</f>
        <v>0</v>
      </c>
      <c r="G44" s="2">
        <v>0</v>
      </c>
      <c r="H44" s="2">
        <v>0</v>
      </c>
      <c r="I44" s="2">
        <v>0</v>
      </c>
      <c r="J44" s="2">
        <v>0</v>
      </c>
    </row>
    <row r="45" spans="1:10" s="3" customFormat="1" x14ac:dyDescent="0.2">
      <c r="A45" s="1" t="s">
        <v>49</v>
      </c>
      <c r="B45" s="2">
        <v>28</v>
      </c>
      <c r="C45" s="2">
        <f t="shared" si="1"/>
        <v>2</v>
      </c>
      <c r="D45" s="2">
        <v>0</v>
      </c>
      <c r="E45" s="2">
        <v>1</v>
      </c>
      <c r="F45" s="2">
        <f>SUM(G45:J45)</f>
        <v>1</v>
      </c>
      <c r="G45" s="2">
        <v>0</v>
      </c>
      <c r="H45" s="2">
        <v>1</v>
      </c>
      <c r="I45" s="2">
        <v>0</v>
      </c>
      <c r="J45" s="2">
        <v>0</v>
      </c>
    </row>
    <row r="46" spans="1:10" s="3" customFormat="1" x14ac:dyDescent="0.2">
      <c r="A46" s="1" t="s">
        <v>50</v>
      </c>
      <c r="B46" s="2">
        <v>28</v>
      </c>
      <c r="C46" s="2">
        <f t="shared" si="1"/>
        <v>1</v>
      </c>
      <c r="D46" s="2">
        <v>0</v>
      </c>
      <c r="E46" s="2">
        <v>1</v>
      </c>
      <c r="F46" s="2">
        <f>SUM(G46:J46)</f>
        <v>0</v>
      </c>
      <c r="G46" s="2">
        <v>0</v>
      </c>
      <c r="H46" s="2">
        <v>0</v>
      </c>
      <c r="I46" s="2">
        <v>0</v>
      </c>
      <c r="J46" s="2">
        <v>0</v>
      </c>
    </row>
    <row r="47" spans="1:10" s="3" customFormat="1" x14ac:dyDescent="0.2">
      <c r="A47" s="1" t="s">
        <v>218</v>
      </c>
      <c r="B47" s="2">
        <v>25</v>
      </c>
      <c r="C47" s="2">
        <f t="shared" si="1"/>
        <v>1</v>
      </c>
      <c r="D47" s="2">
        <v>0</v>
      </c>
      <c r="E47" s="2">
        <v>1</v>
      </c>
      <c r="F47" s="2">
        <f>SUM(G47:J47)</f>
        <v>0</v>
      </c>
      <c r="G47" s="2">
        <v>0</v>
      </c>
      <c r="H47" s="2">
        <v>0</v>
      </c>
      <c r="I47" s="2">
        <v>0</v>
      </c>
      <c r="J47" s="2">
        <v>0</v>
      </c>
    </row>
    <row r="48" spans="1:10" s="3" customFormat="1" x14ac:dyDescent="0.2">
      <c r="A48" s="1" t="s">
        <v>219</v>
      </c>
      <c r="B48" s="2">
        <v>3</v>
      </c>
      <c r="C48" s="2">
        <f t="shared" si="1"/>
        <v>0</v>
      </c>
      <c r="D48" s="2">
        <v>0</v>
      </c>
      <c r="E48" s="2">
        <v>0</v>
      </c>
      <c r="F48" s="2">
        <f>SUM(G48:J48)</f>
        <v>0</v>
      </c>
      <c r="G48" s="2">
        <v>0</v>
      </c>
      <c r="H48" s="2">
        <v>0</v>
      </c>
      <c r="I48" s="2">
        <v>0</v>
      </c>
      <c r="J48" s="2">
        <v>0</v>
      </c>
    </row>
    <row r="49" spans="1:10" s="3" customFormat="1" x14ac:dyDescent="0.2">
      <c r="A49" s="1" t="s">
        <v>51</v>
      </c>
      <c r="B49" s="2">
        <v>62</v>
      </c>
      <c r="C49" s="2">
        <f t="shared" si="1"/>
        <v>2</v>
      </c>
      <c r="D49" s="2">
        <v>0</v>
      </c>
      <c r="E49" s="2">
        <v>2</v>
      </c>
      <c r="F49" s="2">
        <f>SUM(G49:J49)</f>
        <v>0</v>
      </c>
      <c r="G49" s="2">
        <v>0</v>
      </c>
      <c r="H49" s="2">
        <v>0</v>
      </c>
      <c r="I49" s="2">
        <v>0</v>
      </c>
      <c r="J49" s="2">
        <v>0</v>
      </c>
    </row>
    <row r="50" spans="1:10" s="3" customFormat="1" x14ac:dyDescent="0.2">
      <c r="A50" s="1" t="s">
        <v>98</v>
      </c>
      <c r="B50" s="2">
        <v>37</v>
      </c>
      <c r="C50" s="2">
        <f t="shared" si="1"/>
        <v>6</v>
      </c>
      <c r="D50" s="2">
        <v>0</v>
      </c>
      <c r="E50" s="2">
        <v>5</v>
      </c>
      <c r="F50" s="2">
        <f>SUM(G50:J50)</f>
        <v>1</v>
      </c>
      <c r="G50" s="2">
        <v>0</v>
      </c>
      <c r="H50" s="2">
        <v>1</v>
      </c>
      <c r="I50" s="2">
        <v>0</v>
      </c>
      <c r="J50" s="2">
        <v>0</v>
      </c>
    </row>
    <row r="51" spans="1:10" s="3" customFormat="1" x14ac:dyDescent="0.2">
      <c r="A51" s="1" t="s">
        <v>52</v>
      </c>
      <c r="B51" s="2">
        <v>23</v>
      </c>
      <c r="C51" s="2">
        <f t="shared" si="1"/>
        <v>5</v>
      </c>
      <c r="D51" s="2">
        <v>0</v>
      </c>
      <c r="E51" s="2">
        <v>5</v>
      </c>
      <c r="F51" s="2">
        <f>SUM(G51:J51)</f>
        <v>0</v>
      </c>
      <c r="G51" s="2">
        <v>0</v>
      </c>
      <c r="H51" s="2">
        <v>0</v>
      </c>
      <c r="I51" s="2">
        <v>0</v>
      </c>
      <c r="J51" s="2">
        <v>0</v>
      </c>
    </row>
    <row r="52" spans="1:10" s="3" customFormat="1" x14ac:dyDescent="0.2">
      <c r="A52" s="1" t="s">
        <v>53</v>
      </c>
      <c r="B52" s="2">
        <v>465</v>
      </c>
      <c r="C52" s="2">
        <f t="shared" si="1"/>
        <v>59</v>
      </c>
      <c r="D52" s="2">
        <v>1</v>
      </c>
      <c r="E52" s="2">
        <v>30</v>
      </c>
      <c r="F52" s="2">
        <f>SUM(G52:J52)</f>
        <v>28</v>
      </c>
      <c r="G52" s="2">
        <v>0</v>
      </c>
      <c r="H52" s="2">
        <v>12</v>
      </c>
      <c r="I52" s="2">
        <v>4</v>
      </c>
      <c r="J52" s="2">
        <v>12</v>
      </c>
    </row>
    <row r="53" spans="1:10" s="3" customFormat="1" x14ac:dyDescent="0.2">
      <c r="A53" s="1" t="s">
        <v>99</v>
      </c>
      <c r="B53" s="2">
        <v>96</v>
      </c>
      <c r="C53" s="2">
        <f t="shared" si="1"/>
        <v>9</v>
      </c>
      <c r="D53" s="2">
        <v>2</v>
      </c>
      <c r="E53" s="2">
        <v>4</v>
      </c>
      <c r="F53" s="2">
        <f>SUM(G53:J53)</f>
        <v>3</v>
      </c>
      <c r="G53" s="2">
        <v>0</v>
      </c>
      <c r="H53" s="2">
        <v>2</v>
      </c>
      <c r="I53" s="2">
        <v>0</v>
      </c>
      <c r="J53" s="2">
        <v>1</v>
      </c>
    </row>
    <row r="54" spans="1:10" s="3" customFormat="1" x14ac:dyDescent="0.2">
      <c r="A54" s="1" t="s">
        <v>54</v>
      </c>
      <c r="B54" s="2">
        <v>28</v>
      </c>
      <c r="C54" s="2">
        <f t="shared" si="1"/>
        <v>5</v>
      </c>
      <c r="D54" s="2">
        <v>0</v>
      </c>
      <c r="E54" s="2">
        <v>4</v>
      </c>
      <c r="F54" s="2">
        <f>SUM(G54:J54)</f>
        <v>1</v>
      </c>
      <c r="G54" s="2">
        <v>0</v>
      </c>
      <c r="H54" s="2">
        <v>1</v>
      </c>
      <c r="I54" s="2">
        <v>0</v>
      </c>
      <c r="J54" s="2">
        <v>0</v>
      </c>
    </row>
    <row r="55" spans="1:10" s="3" customFormat="1" x14ac:dyDescent="0.2">
      <c r="A55" s="1" t="s">
        <v>100</v>
      </c>
      <c r="B55" s="2">
        <v>424</v>
      </c>
      <c r="C55" s="2">
        <f t="shared" si="1"/>
        <v>66</v>
      </c>
      <c r="D55" s="2">
        <v>0</v>
      </c>
      <c r="E55" s="2">
        <v>39</v>
      </c>
      <c r="F55" s="2">
        <f>SUM(G55:J55)</f>
        <v>27</v>
      </c>
      <c r="G55" s="2">
        <v>1</v>
      </c>
      <c r="H55" s="2">
        <v>7</v>
      </c>
      <c r="I55" s="2">
        <v>10</v>
      </c>
      <c r="J55" s="2">
        <v>9</v>
      </c>
    </row>
    <row r="56" spans="1:10" s="3" customFormat="1" x14ac:dyDescent="0.2">
      <c r="A56" s="1" t="s">
        <v>101</v>
      </c>
      <c r="B56" s="2">
        <v>483</v>
      </c>
      <c r="C56" s="2">
        <f t="shared" si="1"/>
        <v>65</v>
      </c>
      <c r="D56" s="2">
        <v>4</v>
      </c>
      <c r="E56" s="2">
        <v>32</v>
      </c>
      <c r="F56" s="2">
        <f>SUM(G56:J56)</f>
        <v>29</v>
      </c>
      <c r="G56" s="2">
        <v>0</v>
      </c>
      <c r="H56" s="2">
        <v>10</v>
      </c>
      <c r="I56" s="2">
        <v>7</v>
      </c>
      <c r="J56" s="2">
        <v>12</v>
      </c>
    </row>
    <row r="57" spans="1:10" s="3" customFormat="1" x14ac:dyDescent="0.2">
      <c r="A57" s="1" t="s">
        <v>102</v>
      </c>
      <c r="B57" s="2">
        <v>130</v>
      </c>
      <c r="C57" s="2">
        <f t="shared" si="1"/>
        <v>23</v>
      </c>
      <c r="D57" s="2">
        <v>2</v>
      </c>
      <c r="E57" s="2">
        <v>12</v>
      </c>
      <c r="F57" s="2">
        <f>SUM(G57:J57)</f>
        <v>9</v>
      </c>
      <c r="G57" s="2">
        <v>0</v>
      </c>
      <c r="H57" s="2">
        <v>5</v>
      </c>
      <c r="I57" s="2">
        <v>2</v>
      </c>
      <c r="J57" s="2">
        <v>2</v>
      </c>
    </row>
    <row r="58" spans="1:10" s="3" customFormat="1" x14ac:dyDescent="0.2">
      <c r="A58" s="1" t="s">
        <v>104</v>
      </c>
      <c r="B58" s="2">
        <v>269</v>
      </c>
      <c r="C58" s="2">
        <f t="shared" si="1"/>
        <v>38</v>
      </c>
      <c r="D58" s="2">
        <v>2</v>
      </c>
      <c r="E58" s="2">
        <v>18</v>
      </c>
      <c r="F58" s="2">
        <f>SUM(G58:J58)</f>
        <v>18</v>
      </c>
      <c r="G58" s="2">
        <v>0</v>
      </c>
      <c r="H58" s="2">
        <v>4</v>
      </c>
      <c r="I58" s="2">
        <v>5</v>
      </c>
      <c r="J58" s="2">
        <v>9</v>
      </c>
    </row>
    <row r="59" spans="1:10" s="3" customFormat="1" x14ac:dyDescent="0.2">
      <c r="A59" s="1" t="s">
        <v>103</v>
      </c>
      <c r="B59" s="2">
        <v>84</v>
      </c>
      <c r="C59" s="2">
        <f t="shared" si="1"/>
        <v>4</v>
      </c>
      <c r="D59" s="2">
        <v>0</v>
      </c>
      <c r="E59" s="2">
        <v>2</v>
      </c>
      <c r="F59" s="2">
        <f>SUM(G59:J59)</f>
        <v>2</v>
      </c>
      <c r="G59" s="2">
        <v>0</v>
      </c>
      <c r="H59" s="2">
        <v>1</v>
      </c>
      <c r="I59" s="2">
        <v>0</v>
      </c>
      <c r="J59" s="2">
        <v>1</v>
      </c>
    </row>
    <row r="60" spans="1:10" s="3" customFormat="1" x14ac:dyDescent="0.2">
      <c r="A60" s="1" t="s">
        <v>105</v>
      </c>
      <c r="B60" s="2">
        <v>357</v>
      </c>
      <c r="C60" s="2">
        <f t="shared" si="1"/>
        <v>38</v>
      </c>
      <c r="D60" s="2">
        <v>2</v>
      </c>
      <c r="E60" s="2">
        <v>17</v>
      </c>
      <c r="F60" s="2">
        <f>SUM(G60:J60)</f>
        <v>19</v>
      </c>
      <c r="G60" s="2">
        <v>1</v>
      </c>
      <c r="H60" s="2">
        <v>7</v>
      </c>
      <c r="I60" s="2">
        <v>7</v>
      </c>
      <c r="J60" s="2">
        <v>4</v>
      </c>
    </row>
    <row r="61" spans="1:10" s="3" customFormat="1" x14ac:dyDescent="0.2">
      <c r="A61" s="1" t="s">
        <v>47</v>
      </c>
      <c r="B61" s="2">
        <v>1</v>
      </c>
      <c r="C61" s="2">
        <f t="shared" si="1"/>
        <v>0</v>
      </c>
      <c r="D61" s="2">
        <v>0</v>
      </c>
      <c r="E61" s="2">
        <v>0</v>
      </c>
      <c r="F61" s="2">
        <f>SUM(G61:J61)</f>
        <v>0</v>
      </c>
      <c r="G61" s="2">
        <v>0</v>
      </c>
      <c r="H61" s="2">
        <v>0</v>
      </c>
      <c r="I61" s="2">
        <v>0</v>
      </c>
      <c r="J61" s="2">
        <v>0</v>
      </c>
    </row>
    <row r="62" spans="1:10" s="3" customFormat="1" x14ac:dyDescent="0.2">
      <c r="A62" s="10" t="s">
        <v>208</v>
      </c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1">
    <mergeCell ref="A62:J6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FB3AB-B777-4714-B69C-352043010609}">
  <dimension ref="A1:J31"/>
  <sheetViews>
    <sheetView view="pageBreakPreview" zoomScale="125" zoomScaleNormal="100" zoomScaleSheetLayoutView="125" workbookViewId="0">
      <selection activeCell="F1" sqref="F1"/>
    </sheetView>
  </sheetViews>
  <sheetFormatPr defaultRowHeight="10.199999999999999" x14ac:dyDescent="0.2"/>
  <cols>
    <col min="1" max="1" width="20.33203125" style="4" customWidth="1"/>
    <col min="2" max="10" width="5.6640625" style="4" customWidth="1"/>
    <col min="11" max="16384" width="8.88671875" style="4"/>
  </cols>
  <sheetData>
    <row r="1" spans="1:10" s="3" customFormat="1" x14ac:dyDescent="0.2">
      <c r="A1" s="1" t="s">
        <v>280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90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s="3" customFormat="1" x14ac:dyDescent="0.2">
      <c r="A3" s="1" t="s">
        <v>89</v>
      </c>
      <c r="B3" s="2">
        <v>6261</v>
      </c>
      <c r="C3" s="2">
        <f>D3+E3+F3</f>
        <v>697</v>
      </c>
      <c r="D3" s="2">
        <f t="shared" ref="C3:J3" si="0">D12+D22</f>
        <v>30</v>
      </c>
      <c r="E3" s="2">
        <f t="shared" si="0"/>
        <v>320</v>
      </c>
      <c r="F3" s="2">
        <f>SUM(G3:J3)</f>
        <v>347</v>
      </c>
      <c r="G3" s="2">
        <f>G12+G22</f>
        <v>14</v>
      </c>
      <c r="H3" s="2">
        <f t="shared" si="0"/>
        <v>116</v>
      </c>
      <c r="I3" s="2">
        <f t="shared" si="0"/>
        <v>100</v>
      </c>
      <c r="J3" s="2">
        <f t="shared" si="0"/>
        <v>117</v>
      </c>
    </row>
    <row r="4" spans="1:10" s="3" customFormat="1" x14ac:dyDescent="0.2">
      <c r="A4" s="1" t="s">
        <v>91</v>
      </c>
      <c r="B4" s="2">
        <v>6073</v>
      </c>
      <c r="C4" s="2">
        <f t="shared" ref="C4:C30" si="1">D4+E4+F4</f>
        <v>674</v>
      </c>
      <c r="D4" s="2">
        <f t="shared" ref="C4:J10" si="2">D13+D23</f>
        <v>28</v>
      </c>
      <c r="E4" s="2">
        <f t="shared" si="2"/>
        <v>311</v>
      </c>
      <c r="F4" s="2">
        <f>SUM(G4:J4)</f>
        <v>335</v>
      </c>
      <c r="G4" s="2">
        <f>G13+G23</f>
        <v>14</v>
      </c>
      <c r="H4" s="2">
        <f t="shared" si="2"/>
        <v>112</v>
      </c>
      <c r="I4" s="2">
        <f t="shared" si="2"/>
        <v>96</v>
      </c>
      <c r="J4" s="2">
        <f t="shared" si="2"/>
        <v>113</v>
      </c>
    </row>
    <row r="5" spans="1:10" s="3" customFormat="1" x14ac:dyDescent="0.2">
      <c r="A5" s="1" t="s">
        <v>92</v>
      </c>
      <c r="B5" s="2">
        <v>4688</v>
      </c>
      <c r="C5" s="2">
        <f t="shared" si="1"/>
        <v>540</v>
      </c>
      <c r="D5" s="2">
        <f t="shared" si="2"/>
        <v>22</v>
      </c>
      <c r="E5" s="2">
        <f t="shared" si="2"/>
        <v>258</v>
      </c>
      <c r="F5" s="2">
        <f>SUM(G5:J5)</f>
        <v>260</v>
      </c>
      <c r="G5" s="2">
        <f>G14+G24</f>
        <v>12</v>
      </c>
      <c r="H5" s="2">
        <f t="shared" si="2"/>
        <v>91</v>
      </c>
      <c r="I5" s="2">
        <f t="shared" si="2"/>
        <v>73</v>
      </c>
      <c r="J5" s="2">
        <f t="shared" si="2"/>
        <v>84</v>
      </c>
    </row>
    <row r="6" spans="1:10" s="3" customFormat="1" x14ac:dyDescent="0.2">
      <c r="A6" s="1" t="s">
        <v>93</v>
      </c>
      <c r="B6" s="2">
        <v>299</v>
      </c>
      <c r="C6" s="2">
        <f t="shared" si="1"/>
        <v>34</v>
      </c>
      <c r="D6" s="2">
        <f t="shared" si="2"/>
        <v>3</v>
      </c>
      <c r="E6" s="2">
        <f t="shared" si="2"/>
        <v>13</v>
      </c>
      <c r="F6" s="2">
        <f>SUM(G6:J6)</f>
        <v>18</v>
      </c>
      <c r="G6" s="2">
        <f>G15+G25</f>
        <v>1</v>
      </c>
      <c r="H6" s="2">
        <f t="shared" si="2"/>
        <v>3</v>
      </c>
      <c r="I6" s="2">
        <f t="shared" si="2"/>
        <v>4</v>
      </c>
      <c r="J6" s="2">
        <f t="shared" si="2"/>
        <v>10</v>
      </c>
    </row>
    <row r="7" spans="1:10" s="3" customFormat="1" x14ac:dyDescent="0.2">
      <c r="A7" s="1" t="s">
        <v>94</v>
      </c>
      <c r="B7" s="2">
        <v>1086</v>
      </c>
      <c r="C7" s="2">
        <f t="shared" si="1"/>
        <v>100</v>
      </c>
      <c r="D7" s="2">
        <f t="shared" si="2"/>
        <v>3</v>
      </c>
      <c r="E7" s="2">
        <f t="shared" si="2"/>
        <v>40</v>
      </c>
      <c r="F7" s="2">
        <f>SUM(G7:J7)</f>
        <v>57</v>
      </c>
      <c r="G7" s="2">
        <f>G16+G26</f>
        <v>1</v>
      </c>
      <c r="H7" s="2">
        <f t="shared" si="2"/>
        <v>18</v>
      </c>
      <c r="I7" s="2">
        <f t="shared" si="2"/>
        <v>19</v>
      </c>
      <c r="J7" s="2">
        <f t="shared" si="2"/>
        <v>19</v>
      </c>
    </row>
    <row r="8" spans="1:10" s="3" customFormat="1" x14ac:dyDescent="0.2">
      <c r="A8" s="1" t="s">
        <v>95</v>
      </c>
      <c r="B8" s="2">
        <v>5745</v>
      </c>
      <c r="C8" s="2">
        <f t="shared" si="1"/>
        <v>629</v>
      </c>
      <c r="D8" s="2">
        <f t="shared" si="2"/>
        <v>26</v>
      </c>
      <c r="E8" s="2">
        <f t="shared" si="2"/>
        <v>296</v>
      </c>
      <c r="F8" s="2">
        <f>SUM(G8:J8)</f>
        <v>307</v>
      </c>
      <c r="G8" s="2">
        <f>G17+G27</f>
        <v>13</v>
      </c>
      <c r="H8" s="2">
        <f t="shared" si="2"/>
        <v>102</v>
      </c>
      <c r="I8" s="2">
        <f t="shared" si="2"/>
        <v>90</v>
      </c>
      <c r="J8" s="2">
        <f t="shared" si="2"/>
        <v>102</v>
      </c>
    </row>
    <row r="9" spans="1:10" s="3" customFormat="1" x14ac:dyDescent="0.2">
      <c r="A9" s="1" t="s">
        <v>92</v>
      </c>
      <c r="B9" s="2">
        <v>4559</v>
      </c>
      <c r="C9" s="2">
        <f t="shared" si="1"/>
        <v>522</v>
      </c>
      <c r="D9" s="2">
        <f t="shared" si="2"/>
        <v>21</v>
      </c>
      <c r="E9" s="2">
        <f t="shared" si="2"/>
        <v>252</v>
      </c>
      <c r="F9" s="2">
        <f>SUM(G9:J9)</f>
        <v>249</v>
      </c>
      <c r="G9" s="2">
        <f>G18+G28</f>
        <v>11</v>
      </c>
      <c r="H9" s="2">
        <f t="shared" si="2"/>
        <v>87</v>
      </c>
      <c r="I9" s="2">
        <f t="shared" si="2"/>
        <v>70</v>
      </c>
      <c r="J9" s="2">
        <f t="shared" si="2"/>
        <v>81</v>
      </c>
    </row>
    <row r="10" spans="1:10" s="3" customFormat="1" x14ac:dyDescent="0.2">
      <c r="A10" s="1" t="s">
        <v>96</v>
      </c>
      <c r="B10" s="2">
        <v>396</v>
      </c>
      <c r="C10" s="2"/>
      <c r="D10" s="2">
        <f t="shared" si="2"/>
        <v>3</v>
      </c>
      <c r="E10" s="2">
        <f t="shared" si="2"/>
        <v>17</v>
      </c>
      <c r="F10" s="2"/>
      <c r="G10" s="2">
        <f>G19+G29</f>
        <v>0</v>
      </c>
      <c r="H10" s="2">
        <f t="shared" si="2"/>
        <v>12</v>
      </c>
      <c r="I10" s="2">
        <f t="shared" si="2"/>
        <v>8</v>
      </c>
      <c r="J10" s="2">
        <f t="shared" si="2"/>
        <v>10</v>
      </c>
    </row>
    <row r="11" spans="1:10" s="3" customFormat="1" x14ac:dyDescent="0.2">
      <c r="A11" s="1"/>
      <c r="B11" s="2"/>
      <c r="C11" s="2"/>
      <c r="D11" s="2"/>
      <c r="E11" s="2"/>
      <c r="F11" s="2"/>
      <c r="G11" s="2"/>
      <c r="H11" s="2"/>
      <c r="I11" s="2"/>
      <c r="J11" s="2"/>
    </row>
    <row r="12" spans="1:10" s="3" customFormat="1" x14ac:dyDescent="0.2">
      <c r="A12" s="1" t="s">
        <v>72</v>
      </c>
      <c r="B12" s="2">
        <v>4094</v>
      </c>
      <c r="C12" s="2">
        <f t="shared" si="1"/>
        <v>409</v>
      </c>
      <c r="D12" s="2">
        <v>18</v>
      </c>
      <c r="E12" s="2">
        <v>174</v>
      </c>
      <c r="F12" s="2">
        <f>SUM(G12:J12)</f>
        <v>217</v>
      </c>
      <c r="G12" s="2">
        <v>11</v>
      </c>
      <c r="H12" s="2">
        <v>70</v>
      </c>
      <c r="I12" s="2">
        <v>67</v>
      </c>
      <c r="J12" s="2">
        <v>69</v>
      </c>
    </row>
    <row r="13" spans="1:10" s="3" customFormat="1" x14ac:dyDescent="0.2">
      <c r="A13" s="1" t="s">
        <v>91</v>
      </c>
      <c r="B13" s="2">
        <v>3966</v>
      </c>
      <c r="C13" s="2">
        <f t="shared" si="1"/>
        <v>395</v>
      </c>
      <c r="D13" s="2">
        <v>16</v>
      </c>
      <c r="E13" s="2">
        <v>170</v>
      </c>
      <c r="F13" s="2">
        <f>SUM(G13:J13)</f>
        <v>209</v>
      </c>
      <c r="G13" s="2">
        <v>11</v>
      </c>
      <c r="H13" s="2">
        <v>68</v>
      </c>
      <c r="I13" s="2">
        <v>64</v>
      </c>
      <c r="J13" s="2">
        <v>66</v>
      </c>
    </row>
    <row r="14" spans="1:10" s="3" customFormat="1" x14ac:dyDescent="0.2">
      <c r="A14" s="1" t="s">
        <v>92</v>
      </c>
      <c r="B14" s="2">
        <v>3193</v>
      </c>
      <c r="C14" s="2">
        <f t="shared" si="1"/>
        <v>327</v>
      </c>
      <c r="D14" s="2">
        <v>12</v>
      </c>
      <c r="E14" s="2">
        <v>144</v>
      </c>
      <c r="F14" s="2">
        <f>SUM(G14:J14)</f>
        <v>171</v>
      </c>
      <c r="G14" s="2">
        <v>10</v>
      </c>
      <c r="H14" s="2">
        <v>57</v>
      </c>
      <c r="I14" s="2">
        <v>52</v>
      </c>
      <c r="J14" s="2">
        <v>52</v>
      </c>
    </row>
    <row r="15" spans="1:10" s="3" customFormat="1" x14ac:dyDescent="0.2">
      <c r="A15" s="1" t="s">
        <v>93</v>
      </c>
      <c r="B15" s="2">
        <v>168</v>
      </c>
      <c r="C15" s="2">
        <f t="shared" si="1"/>
        <v>18</v>
      </c>
      <c r="D15" s="2">
        <v>2</v>
      </c>
      <c r="E15" s="2">
        <v>6</v>
      </c>
      <c r="F15" s="2">
        <f>SUM(G15:J15)</f>
        <v>10</v>
      </c>
      <c r="G15" s="2">
        <v>1</v>
      </c>
      <c r="H15" s="2">
        <v>3</v>
      </c>
      <c r="I15" s="2">
        <v>2</v>
      </c>
      <c r="J15" s="2">
        <v>4</v>
      </c>
    </row>
    <row r="16" spans="1:10" s="3" customFormat="1" x14ac:dyDescent="0.2">
      <c r="A16" s="1" t="s">
        <v>94</v>
      </c>
      <c r="B16" s="2">
        <v>605</v>
      </c>
      <c r="C16" s="2">
        <f t="shared" si="1"/>
        <v>50</v>
      </c>
      <c r="D16" s="2">
        <v>2</v>
      </c>
      <c r="E16" s="2">
        <v>20</v>
      </c>
      <c r="F16" s="2">
        <f>SUM(G16:J16)</f>
        <v>28</v>
      </c>
      <c r="G16" s="2">
        <v>0</v>
      </c>
      <c r="H16" s="2">
        <v>8</v>
      </c>
      <c r="I16" s="2">
        <v>10</v>
      </c>
      <c r="J16" s="2">
        <v>10</v>
      </c>
    </row>
    <row r="17" spans="1:10" s="3" customFormat="1" x14ac:dyDescent="0.2">
      <c r="A17" s="1" t="s">
        <v>95</v>
      </c>
      <c r="B17" s="2">
        <v>3807</v>
      </c>
      <c r="C17" s="2">
        <f t="shared" si="1"/>
        <v>374</v>
      </c>
      <c r="D17" s="2">
        <v>15</v>
      </c>
      <c r="E17" s="2">
        <v>165</v>
      </c>
      <c r="F17" s="2">
        <f>SUM(G17:J17)</f>
        <v>194</v>
      </c>
      <c r="G17" s="2">
        <v>10</v>
      </c>
      <c r="H17" s="2">
        <v>60</v>
      </c>
      <c r="I17" s="2">
        <v>63</v>
      </c>
      <c r="J17" s="2">
        <v>61</v>
      </c>
    </row>
    <row r="18" spans="1:10" s="3" customFormat="1" x14ac:dyDescent="0.2">
      <c r="A18" s="1" t="s">
        <v>92</v>
      </c>
      <c r="B18" s="2">
        <v>3126</v>
      </c>
      <c r="C18" s="2">
        <f t="shared" si="1"/>
        <v>317</v>
      </c>
      <c r="D18" s="2">
        <v>12</v>
      </c>
      <c r="E18" s="2">
        <v>141</v>
      </c>
      <c r="F18" s="2">
        <f>SUM(G18:J18)</f>
        <v>164</v>
      </c>
      <c r="G18" s="2">
        <v>9</v>
      </c>
      <c r="H18" s="2">
        <v>54</v>
      </c>
      <c r="I18" s="2">
        <v>51</v>
      </c>
      <c r="J18" s="2">
        <v>50</v>
      </c>
    </row>
    <row r="19" spans="1:10" s="3" customFormat="1" x14ac:dyDescent="0.2">
      <c r="A19" s="1" t="s">
        <v>96</v>
      </c>
      <c r="B19" s="2">
        <v>250</v>
      </c>
      <c r="C19" s="2">
        <f t="shared" si="1"/>
        <v>31</v>
      </c>
      <c r="D19" s="2">
        <v>3</v>
      </c>
      <c r="E19" s="2">
        <v>10</v>
      </c>
      <c r="F19" s="2">
        <f>SUM(G19:J19)</f>
        <v>18</v>
      </c>
      <c r="G19" s="2">
        <v>0</v>
      </c>
      <c r="H19" s="2">
        <v>6</v>
      </c>
      <c r="I19" s="2">
        <v>6</v>
      </c>
      <c r="J19" s="2">
        <v>6</v>
      </c>
    </row>
    <row r="20" spans="1:10" s="3" customFormat="1" x14ac:dyDescent="0.2">
      <c r="A20" s="1" t="s">
        <v>97</v>
      </c>
      <c r="B20" s="9">
        <v>13.1</v>
      </c>
      <c r="C20" s="2"/>
      <c r="D20" s="9">
        <v>7.7</v>
      </c>
      <c r="E20" s="9">
        <v>8.6</v>
      </c>
      <c r="F20" s="2"/>
      <c r="G20" s="9">
        <v>0</v>
      </c>
      <c r="H20" s="9">
        <v>10</v>
      </c>
      <c r="I20" s="9">
        <v>3.5</v>
      </c>
      <c r="J20" s="9">
        <v>21.7</v>
      </c>
    </row>
    <row r="21" spans="1:10" s="3" customFormat="1" x14ac:dyDescent="0.2">
      <c r="A21" s="1"/>
      <c r="B21" s="2"/>
      <c r="C21" s="2"/>
      <c r="D21" s="2"/>
      <c r="E21" s="2"/>
      <c r="F21" s="2"/>
      <c r="G21" s="2"/>
      <c r="H21" s="2"/>
      <c r="I21" s="2"/>
      <c r="J21" s="2"/>
    </row>
    <row r="22" spans="1:10" s="3" customFormat="1" x14ac:dyDescent="0.2">
      <c r="A22" s="1" t="s">
        <v>71</v>
      </c>
      <c r="B22" s="2">
        <v>2167</v>
      </c>
      <c r="C22" s="2">
        <f t="shared" si="1"/>
        <v>288</v>
      </c>
      <c r="D22" s="2">
        <v>12</v>
      </c>
      <c r="E22" s="2">
        <v>146</v>
      </c>
      <c r="F22" s="2">
        <f>SUM(G22:J22)</f>
        <v>130</v>
      </c>
      <c r="G22" s="2">
        <v>3</v>
      </c>
      <c r="H22" s="2">
        <v>46</v>
      </c>
      <c r="I22" s="2">
        <v>33</v>
      </c>
      <c r="J22" s="2">
        <v>48</v>
      </c>
    </row>
    <row r="23" spans="1:10" s="3" customFormat="1" x14ac:dyDescent="0.2">
      <c r="A23" s="1" t="s">
        <v>91</v>
      </c>
      <c r="B23" s="2">
        <v>2107</v>
      </c>
      <c r="C23" s="2">
        <f t="shared" si="1"/>
        <v>279</v>
      </c>
      <c r="D23" s="2">
        <v>12</v>
      </c>
      <c r="E23" s="2">
        <v>141</v>
      </c>
      <c r="F23" s="2">
        <f>SUM(G23:J23)</f>
        <v>126</v>
      </c>
      <c r="G23" s="2">
        <v>3</v>
      </c>
      <c r="H23" s="2">
        <v>44</v>
      </c>
      <c r="I23" s="2">
        <v>32</v>
      </c>
      <c r="J23" s="2">
        <v>47</v>
      </c>
    </row>
    <row r="24" spans="1:10" s="3" customFormat="1" x14ac:dyDescent="0.2">
      <c r="A24" s="1" t="s">
        <v>92</v>
      </c>
      <c r="B24" s="2">
        <v>1495</v>
      </c>
      <c r="C24" s="2">
        <f t="shared" si="1"/>
        <v>213</v>
      </c>
      <c r="D24" s="2">
        <v>10</v>
      </c>
      <c r="E24" s="2">
        <v>114</v>
      </c>
      <c r="F24" s="2">
        <f>SUM(G24:J24)</f>
        <v>89</v>
      </c>
      <c r="G24" s="2">
        <v>2</v>
      </c>
      <c r="H24" s="2">
        <v>34</v>
      </c>
      <c r="I24" s="2">
        <v>21</v>
      </c>
      <c r="J24" s="2">
        <v>32</v>
      </c>
    </row>
    <row r="25" spans="1:10" s="3" customFormat="1" x14ac:dyDescent="0.2">
      <c r="A25" s="1" t="s">
        <v>93</v>
      </c>
      <c r="B25" s="2">
        <v>131</v>
      </c>
      <c r="C25" s="2">
        <f t="shared" si="1"/>
        <v>16</v>
      </c>
      <c r="D25" s="2">
        <v>1</v>
      </c>
      <c r="E25" s="2">
        <v>7</v>
      </c>
      <c r="F25" s="2">
        <f>SUM(G25:J25)</f>
        <v>8</v>
      </c>
      <c r="G25" s="2">
        <v>0</v>
      </c>
      <c r="H25" s="2">
        <v>0</v>
      </c>
      <c r="I25" s="2">
        <v>2</v>
      </c>
      <c r="J25" s="2">
        <v>6</v>
      </c>
    </row>
    <row r="26" spans="1:10" s="3" customFormat="1" x14ac:dyDescent="0.2">
      <c r="A26" s="1" t="s">
        <v>94</v>
      </c>
      <c r="B26" s="2">
        <v>481</v>
      </c>
      <c r="C26" s="2">
        <f t="shared" si="1"/>
        <v>50</v>
      </c>
      <c r="D26" s="2">
        <v>1</v>
      </c>
      <c r="E26" s="2">
        <v>20</v>
      </c>
      <c r="F26" s="2">
        <f>SUM(G26:J26)</f>
        <v>29</v>
      </c>
      <c r="G26" s="2">
        <v>1</v>
      </c>
      <c r="H26" s="2">
        <v>10</v>
      </c>
      <c r="I26" s="2">
        <v>9</v>
      </c>
      <c r="J26" s="2">
        <v>9</v>
      </c>
    </row>
    <row r="27" spans="1:10" s="3" customFormat="1" x14ac:dyDescent="0.2">
      <c r="A27" s="1" t="s">
        <v>95</v>
      </c>
      <c r="B27" s="2">
        <v>1938</v>
      </c>
      <c r="C27" s="2">
        <f t="shared" si="1"/>
        <v>255</v>
      </c>
      <c r="D27" s="2">
        <v>11</v>
      </c>
      <c r="E27" s="2">
        <v>131</v>
      </c>
      <c r="F27" s="2">
        <f>SUM(G27:J27)</f>
        <v>113</v>
      </c>
      <c r="G27" s="2">
        <v>3</v>
      </c>
      <c r="H27" s="2">
        <v>42</v>
      </c>
      <c r="I27" s="2">
        <v>27</v>
      </c>
      <c r="J27" s="2">
        <v>41</v>
      </c>
    </row>
    <row r="28" spans="1:10" s="3" customFormat="1" x14ac:dyDescent="0.2">
      <c r="A28" s="1" t="s">
        <v>92</v>
      </c>
      <c r="B28" s="2">
        <v>1433</v>
      </c>
      <c r="C28" s="2">
        <f t="shared" si="1"/>
        <v>205</v>
      </c>
      <c r="D28" s="2">
        <v>9</v>
      </c>
      <c r="E28" s="2">
        <v>111</v>
      </c>
      <c r="F28" s="2">
        <f>SUM(G28:J28)</f>
        <v>85</v>
      </c>
      <c r="G28" s="2">
        <v>2</v>
      </c>
      <c r="H28" s="2">
        <v>33</v>
      </c>
      <c r="I28" s="2">
        <v>19</v>
      </c>
      <c r="J28" s="2">
        <v>31</v>
      </c>
    </row>
    <row r="29" spans="1:10" s="3" customFormat="1" x14ac:dyDescent="0.2">
      <c r="A29" s="1" t="s">
        <v>96</v>
      </c>
      <c r="B29" s="2">
        <v>146</v>
      </c>
      <c r="C29" s="2">
        <f t="shared" si="1"/>
        <v>19</v>
      </c>
      <c r="D29" s="2">
        <v>0</v>
      </c>
      <c r="E29" s="2">
        <v>7</v>
      </c>
      <c r="F29" s="2">
        <f>SUM(G29:J29)</f>
        <v>12</v>
      </c>
      <c r="G29" s="2">
        <v>0</v>
      </c>
      <c r="H29" s="2">
        <v>6</v>
      </c>
      <c r="I29" s="2">
        <v>2</v>
      </c>
      <c r="J29" s="2">
        <v>4</v>
      </c>
    </row>
    <row r="30" spans="1:10" s="3" customFormat="1" x14ac:dyDescent="0.2">
      <c r="A30" s="1" t="s">
        <v>97</v>
      </c>
      <c r="B30" s="9">
        <v>9.4</v>
      </c>
      <c r="C30" s="2"/>
      <c r="D30" s="9"/>
      <c r="E30" s="9">
        <v>3.4</v>
      </c>
      <c r="F30" s="2"/>
      <c r="G30" s="9">
        <v>0</v>
      </c>
      <c r="H30" s="9">
        <v>11.7</v>
      </c>
      <c r="I30" s="9">
        <v>4.5</v>
      </c>
      <c r="J30" s="9">
        <v>17</v>
      </c>
    </row>
    <row r="31" spans="1:10" s="3" customFormat="1" x14ac:dyDescent="0.2">
      <c r="A31" s="10" t="s">
        <v>208</v>
      </c>
      <c r="B31" s="10"/>
      <c r="C31" s="10"/>
      <c r="D31" s="10"/>
      <c r="E31" s="10"/>
      <c r="F31" s="10"/>
      <c r="G31" s="10"/>
      <c r="H31" s="10"/>
      <c r="I31" s="10"/>
      <c r="J31" s="10"/>
    </row>
  </sheetData>
  <mergeCells count="1">
    <mergeCell ref="A31:J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view="pageBreakPreview" zoomScale="125" zoomScaleNormal="100" zoomScaleSheetLayoutView="125" workbookViewId="0">
      <selection activeCell="F19" sqref="F19"/>
    </sheetView>
  </sheetViews>
  <sheetFormatPr defaultRowHeight="10.199999999999999" x14ac:dyDescent="0.2"/>
  <cols>
    <col min="1" max="1" width="14.77734375" style="4" customWidth="1"/>
    <col min="2" max="2" width="6.77734375" style="4" customWidth="1"/>
    <col min="3" max="10" width="5.6640625" style="4" customWidth="1"/>
    <col min="11" max="16384" width="8.88671875" style="4"/>
  </cols>
  <sheetData>
    <row r="1" spans="1:10" s="3" customFormat="1" x14ac:dyDescent="0.2">
      <c r="A1" s="1" t="s">
        <v>282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57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s="3" customFormat="1" x14ac:dyDescent="0.2">
      <c r="A3" s="1" t="s">
        <v>220</v>
      </c>
      <c r="B3" s="2">
        <v>16234</v>
      </c>
      <c r="C3" s="2">
        <f>D3+E3+F3</f>
        <v>1519</v>
      </c>
      <c r="D3" s="2">
        <f t="shared" ref="C3:J3" si="0">D4+SUM(D8:D13)</f>
        <v>115</v>
      </c>
      <c r="E3" s="2">
        <f t="shared" si="0"/>
        <v>651</v>
      </c>
      <c r="F3" s="2">
        <f>SUM(G3:J3)</f>
        <v>753</v>
      </c>
      <c r="G3" s="2">
        <f>G4+SUM(G8:G13)</f>
        <v>27</v>
      </c>
      <c r="H3" s="2">
        <f t="shared" si="0"/>
        <v>270</v>
      </c>
      <c r="I3" s="2">
        <f t="shared" si="0"/>
        <v>239</v>
      </c>
      <c r="J3" s="2">
        <f t="shared" si="0"/>
        <v>217</v>
      </c>
    </row>
    <row r="4" spans="1:10" s="3" customFormat="1" x14ac:dyDescent="0.2">
      <c r="A4" s="1" t="s">
        <v>4</v>
      </c>
      <c r="B4" s="2">
        <v>3028</v>
      </c>
      <c r="C4" s="2">
        <f t="shared" ref="C4:C22" si="1">D4+E4+F4</f>
        <v>356</v>
      </c>
      <c r="D4" s="2">
        <f t="shared" ref="C4:J4" si="2">SUM(D5:D7)</f>
        <v>13</v>
      </c>
      <c r="E4" s="2">
        <f t="shared" si="2"/>
        <v>166</v>
      </c>
      <c r="F4" s="2">
        <f>SUM(G4:J4)</f>
        <v>177</v>
      </c>
      <c r="G4" s="2">
        <f>SUM(G5:G7)</f>
        <v>10</v>
      </c>
      <c r="H4" s="2">
        <f t="shared" si="2"/>
        <v>53</v>
      </c>
      <c r="I4" s="2">
        <f t="shared" si="2"/>
        <v>44</v>
      </c>
      <c r="J4" s="2">
        <f t="shared" si="2"/>
        <v>70</v>
      </c>
    </row>
    <row r="5" spans="1:10" s="3" customFormat="1" x14ac:dyDescent="0.2">
      <c r="A5" s="1" t="s">
        <v>204</v>
      </c>
      <c r="B5" s="2">
        <v>2652</v>
      </c>
      <c r="C5" s="2">
        <f t="shared" si="1"/>
        <v>330</v>
      </c>
      <c r="D5" s="2">
        <v>13</v>
      </c>
      <c r="E5" s="2">
        <v>154</v>
      </c>
      <c r="F5" s="2">
        <f>SUM(G5:J5)</f>
        <v>163</v>
      </c>
      <c r="G5" s="2">
        <v>10</v>
      </c>
      <c r="H5" s="2">
        <v>49</v>
      </c>
      <c r="I5" s="2">
        <v>40</v>
      </c>
      <c r="J5" s="2">
        <v>64</v>
      </c>
    </row>
    <row r="6" spans="1:10" s="3" customFormat="1" x14ac:dyDescent="0.2">
      <c r="A6" s="1" t="s">
        <v>205</v>
      </c>
      <c r="B6" s="2">
        <v>292</v>
      </c>
      <c r="C6" s="2">
        <f t="shared" si="1"/>
        <v>24</v>
      </c>
      <c r="D6" s="2">
        <v>0</v>
      </c>
      <c r="E6" s="2">
        <v>10</v>
      </c>
      <c r="F6" s="2">
        <f>SUM(G6:J6)</f>
        <v>14</v>
      </c>
      <c r="G6" s="2">
        <v>0</v>
      </c>
      <c r="H6" s="2">
        <v>4</v>
      </c>
      <c r="I6" s="2">
        <v>4</v>
      </c>
      <c r="J6" s="2">
        <v>6</v>
      </c>
    </row>
    <row r="7" spans="1:10" s="3" customFormat="1" x14ac:dyDescent="0.2">
      <c r="A7" s="1" t="s">
        <v>206</v>
      </c>
      <c r="B7" s="2">
        <v>84</v>
      </c>
      <c r="C7" s="2">
        <f t="shared" si="1"/>
        <v>2</v>
      </c>
      <c r="D7" s="2">
        <v>0</v>
      </c>
      <c r="E7" s="2">
        <v>2</v>
      </c>
      <c r="F7" s="2">
        <f>SUM(G7:J7)</f>
        <v>0</v>
      </c>
      <c r="G7" s="2">
        <v>0</v>
      </c>
      <c r="H7" s="2">
        <v>0</v>
      </c>
      <c r="I7" s="2">
        <v>0</v>
      </c>
      <c r="J7" s="2">
        <v>0</v>
      </c>
    </row>
    <row r="8" spans="1:10" s="3" customFormat="1" x14ac:dyDescent="0.2">
      <c r="A8" s="1" t="s">
        <v>5</v>
      </c>
      <c r="B8" s="2">
        <v>2113</v>
      </c>
      <c r="C8" s="2">
        <f t="shared" si="1"/>
        <v>283</v>
      </c>
      <c r="D8" s="2">
        <v>17</v>
      </c>
      <c r="E8" s="2">
        <v>128</v>
      </c>
      <c r="F8" s="2">
        <f>SUM(G8:J8)</f>
        <v>138</v>
      </c>
      <c r="G8" s="2">
        <v>5</v>
      </c>
      <c r="H8" s="2">
        <v>42</v>
      </c>
      <c r="I8" s="2">
        <v>34</v>
      </c>
      <c r="J8" s="2">
        <v>57</v>
      </c>
    </row>
    <row r="9" spans="1:10" s="3" customFormat="1" x14ac:dyDescent="0.2">
      <c r="A9" s="1" t="s">
        <v>192</v>
      </c>
      <c r="B9" s="2">
        <v>7822</v>
      </c>
      <c r="C9" s="2">
        <f t="shared" si="1"/>
        <v>426</v>
      </c>
      <c r="D9" s="2">
        <v>52</v>
      </c>
      <c r="E9" s="2">
        <v>189</v>
      </c>
      <c r="F9" s="2">
        <f>SUM(G9:J9)</f>
        <v>185</v>
      </c>
      <c r="G9" s="2">
        <v>3</v>
      </c>
      <c r="H9" s="2">
        <v>80</v>
      </c>
      <c r="I9" s="2">
        <v>61</v>
      </c>
      <c r="J9" s="2">
        <v>41</v>
      </c>
    </row>
    <row r="10" spans="1:10" s="3" customFormat="1" x14ac:dyDescent="0.2">
      <c r="A10" s="1" t="s">
        <v>193</v>
      </c>
      <c r="B10" s="2">
        <v>1002</v>
      </c>
      <c r="C10" s="2">
        <f t="shared" si="1"/>
        <v>28</v>
      </c>
      <c r="D10" s="2">
        <v>2</v>
      </c>
      <c r="E10" s="2">
        <v>9</v>
      </c>
      <c r="F10" s="2">
        <f>SUM(G10:J10)</f>
        <v>17</v>
      </c>
      <c r="G10" s="2">
        <v>0</v>
      </c>
      <c r="H10" s="2">
        <v>4</v>
      </c>
      <c r="I10" s="2">
        <v>7</v>
      </c>
      <c r="J10" s="2">
        <v>6</v>
      </c>
    </row>
    <row r="11" spans="1:10" s="3" customFormat="1" x14ac:dyDescent="0.2">
      <c r="A11" s="1" t="s">
        <v>194</v>
      </c>
      <c r="B11" s="2">
        <v>120</v>
      </c>
      <c r="C11" s="2">
        <f t="shared" si="1"/>
        <v>17</v>
      </c>
      <c r="D11" s="2">
        <v>1</v>
      </c>
      <c r="E11" s="2">
        <v>3</v>
      </c>
      <c r="F11" s="2">
        <f>SUM(G11:J11)</f>
        <v>13</v>
      </c>
      <c r="G11" s="2">
        <v>0</v>
      </c>
      <c r="H11" s="2">
        <v>9</v>
      </c>
      <c r="I11" s="2">
        <v>4</v>
      </c>
      <c r="J11" s="2">
        <v>0</v>
      </c>
    </row>
    <row r="12" spans="1:10" x14ac:dyDescent="0.2">
      <c r="A12" s="4" t="s">
        <v>6</v>
      </c>
      <c r="B12" s="2">
        <v>1338</v>
      </c>
      <c r="C12" s="2">
        <f t="shared" si="1"/>
        <v>280</v>
      </c>
      <c r="D12" s="4">
        <v>25</v>
      </c>
      <c r="E12" s="4">
        <v>109</v>
      </c>
      <c r="F12" s="2">
        <f>SUM(G12:J12)</f>
        <v>146</v>
      </c>
      <c r="G12" s="4">
        <v>6</v>
      </c>
      <c r="H12" s="4">
        <v>56</v>
      </c>
      <c r="I12" s="4">
        <v>58</v>
      </c>
      <c r="J12" s="4">
        <v>26</v>
      </c>
    </row>
    <row r="13" spans="1:10" s="3" customFormat="1" x14ac:dyDescent="0.2">
      <c r="A13" s="1" t="s">
        <v>195</v>
      </c>
      <c r="B13" s="2">
        <v>811</v>
      </c>
      <c r="C13" s="2">
        <f t="shared" si="1"/>
        <v>129</v>
      </c>
      <c r="D13" s="2">
        <v>5</v>
      </c>
      <c r="E13" s="2">
        <v>47</v>
      </c>
      <c r="F13" s="2">
        <f>SUM(G13:J13)</f>
        <v>77</v>
      </c>
      <c r="G13" s="2">
        <v>3</v>
      </c>
      <c r="H13" s="2">
        <v>26</v>
      </c>
      <c r="I13" s="2">
        <v>31</v>
      </c>
      <c r="J13" s="2">
        <v>17</v>
      </c>
    </row>
    <row r="14" spans="1:10" s="3" customFormat="1" x14ac:dyDescent="0.2">
      <c r="A14" s="1"/>
      <c r="B14" s="2"/>
      <c r="C14" s="2"/>
      <c r="D14" s="2"/>
      <c r="E14" s="2"/>
      <c r="F14" s="2"/>
      <c r="G14" s="2"/>
      <c r="H14" s="2"/>
      <c r="I14" s="2"/>
      <c r="J14" s="2"/>
    </row>
    <row r="15" spans="1:10" s="3" customFormat="1" x14ac:dyDescent="0.2">
      <c r="A15" s="1" t="s">
        <v>196</v>
      </c>
      <c r="B15" s="2">
        <v>546</v>
      </c>
      <c r="C15" s="2">
        <f t="shared" si="1"/>
        <v>24</v>
      </c>
      <c r="D15" s="2">
        <f t="shared" ref="D15:J15" si="3">SUM(D17:D22)</f>
        <v>0</v>
      </c>
      <c r="E15" s="2">
        <v>8</v>
      </c>
      <c r="F15" s="2">
        <f>SUM(G15:J15)</f>
        <v>16</v>
      </c>
      <c r="G15" s="2">
        <v>1</v>
      </c>
      <c r="H15" s="2">
        <f t="shared" si="3"/>
        <v>5</v>
      </c>
      <c r="I15" s="2">
        <f t="shared" si="3"/>
        <v>7</v>
      </c>
      <c r="J15" s="2">
        <f t="shared" si="3"/>
        <v>3</v>
      </c>
    </row>
    <row r="16" spans="1:10" s="3" customFormat="1" x14ac:dyDescent="0.2">
      <c r="A16" s="1" t="s">
        <v>197</v>
      </c>
      <c r="B16" s="2"/>
      <c r="C16" s="2"/>
      <c r="F16" s="2"/>
    </row>
    <row r="17" spans="1:10" s="3" customFormat="1" x14ac:dyDescent="0.2">
      <c r="A17" s="1" t="s">
        <v>198</v>
      </c>
      <c r="B17" s="2">
        <v>11</v>
      </c>
      <c r="C17" s="2">
        <f t="shared" si="1"/>
        <v>1</v>
      </c>
      <c r="D17" s="2">
        <v>0</v>
      </c>
      <c r="E17" s="2">
        <v>1</v>
      </c>
      <c r="F17" s="2">
        <f>SUM(G17:J17)</f>
        <v>0</v>
      </c>
      <c r="G17" s="2">
        <v>0</v>
      </c>
      <c r="H17" s="2">
        <v>0</v>
      </c>
      <c r="I17" s="2">
        <v>0</v>
      </c>
      <c r="J17" s="2">
        <v>0</v>
      </c>
    </row>
    <row r="18" spans="1:10" s="3" customFormat="1" x14ac:dyDescent="0.2">
      <c r="A18" s="1" t="s">
        <v>199</v>
      </c>
      <c r="B18" s="2">
        <v>28</v>
      </c>
      <c r="C18" s="2">
        <f t="shared" si="1"/>
        <v>0</v>
      </c>
      <c r="D18" s="2">
        <v>0</v>
      </c>
      <c r="E18" s="2">
        <v>0</v>
      </c>
      <c r="F18" s="2">
        <f>SUM(G18:J18)</f>
        <v>0</v>
      </c>
      <c r="G18" s="2">
        <v>0</v>
      </c>
      <c r="H18" s="2">
        <v>0</v>
      </c>
      <c r="I18" s="2">
        <v>0</v>
      </c>
      <c r="J18" s="2">
        <v>0</v>
      </c>
    </row>
    <row r="19" spans="1:10" s="3" customFormat="1" x14ac:dyDescent="0.2">
      <c r="A19" s="1" t="s">
        <v>200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s="3" customFormat="1" x14ac:dyDescent="0.2">
      <c r="A20" s="1" t="s">
        <v>201</v>
      </c>
      <c r="B20" s="2">
        <v>7</v>
      </c>
      <c r="C20" s="2">
        <f t="shared" si="1"/>
        <v>0</v>
      </c>
      <c r="D20" s="2">
        <v>0</v>
      </c>
      <c r="E20" s="2">
        <v>0</v>
      </c>
      <c r="F20" s="2">
        <f>SUM(G20:J20)</f>
        <v>0</v>
      </c>
      <c r="G20" s="2">
        <v>0</v>
      </c>
      <c r="H20" s="2">
        <v>0</v>
      </c>
      <c r="I20" s="2">
        <v>0</v>
      </c>
      <c r="J20" s="2">
        <v>0</v>
      </c>
    </row>
    <row r="21" spans="1:10" s="3" customFormat="1" x14ac:dyDescent="0.2">
      <c r="A21" s="1" t="s">
        <v>202</v>
      </c>
      <c r="B21" s="2">
        <v>17</v>
      </c>
      <c r="C21" s="2">
        <f t="shared" si="1"/>
        <v>17</v>
      </c>
      <c r="D21" s="2">
        <v>0</v>
      </c>
      <c r="E21" s="2">
        <v>5</v>
      </c>
      <c r="F21" s="2">
        <f>SUM(G21:J21)</f>
        <v>12</v>
      </c>
      <c r="G21" s="2">
        <v>1</v>
      </c>
      <c r="H21" s="2">
        <v>3</v>
      </c>
      <c r="I21" s="2">
        <v>6</v>
      </c>
      <c r="J21" s="2">
        <v>2</v>
      </c>
    </row>
    <row r="22" spans="1:10" s="3" customFormat="1" x14ac:dyDescent="0.2">
      <c r="A22" s="1" t="s">
        <v>203</v>
      </c>
      <c r="B22" s="2">
        <v>483</v>
      </c>
      <c r="C22" s="2">
        <f t="shared" si="1"/>
        <v>6</v>
      </c>
      <c r="D22" s="2">
        <v>0</v>
      </c>
      <c r="E22" s="2">
        <v>2</v>
      </c>
      <c r="F22" s="2">
        <f>SUM(G22:J22)</f>
        <v>4</v>
      </c>
      <c r="G22" s="2">
        <v>0</v>
      </c>
      <c r="H22" s="2">
        <v>2</v>
      </c>
      <c r="I22" s="2">
        <v>1</v>
      </c>
      <c r="J22" s="2">
        <v>1</v>
      </c>
    </row>
    <row r="23" spans="1:10" s="3" customFormat="1" x14ac:dyDescent="0.2">
      <c r="A23" s="10" t="s">
        <v>208</v>
      </c>
      <c r="B23" s="10"/>
      <c r="C23" s="10"/>
      <c r="D23" s="10"/>
      <c r="E23" s="10"/>
      <c r="F23" s="10"/>
      <c r="G23" s="10"/>
      <c r="H23" s="10"/>
      <c r="I23" s="10"/>
      <c r="J23" s="10"/>
    </row>
    <row r="25" spans="1:10" x14ac:dyDescent="0.2">
      <c r="B25" s="3"/>
    </row>
  </sheetData>
  <mergeCells count="1">
    <mergeCell ref="A23:J2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view="pageBreakPreview" zoomScale="125" zoomScaleNormal="100" zoomScaleSheetLayoutView="125" workbookViewId="0">
      <selection activeCell="C18" sqref="C18"/>
    </sheetView>
  </sheetViews>
  <sheetFormatPr defaultRowHeight="10.199999999999999" x14ac:dyDescent="0.2"/>
  <cols>
    <col min="1" max="1" width="14.77734375" style="4" customWidth="1"/>
    <col min="2" max="10" width="5.6640625" style="4" customWidth="1"/>
    <col min="11" max="16384" width="8.88671875" style="4"/>
  </cols>
  <sheetData>
    <row r="1" spans="1:10" s="3" customFormat="1" x14ac:dyDescent="0.2">
      <c r="A1" s="1" t="s">
        <v>283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56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s="3" customFormat="1" x14ac:dyDescent="0.2">
      <c r="A3" s="1" t="s">
        <v>1</v>
      </c>
      <c r="B3" s="2">
        <v>9975</v>
      </c>
      <c r="C3" s="2">
        <f>D3+E3+F3</f>
        <v>1164</v>
      </c>
      <c r="D3" s="2">
        <f t="shared" ref="D3:J3" si="0">D11+D19</f>
        <v>68</v>
      </c>
      <c r="E3" s="2">
        <f t="shared" si="0"/>
        <v>509</v>
      </c>
      <c r="F3" s="2">
        <f>SUM(G3:J3)</f>
        <v>587</v>
      </c>
      <c r="G3" s="2">
        <f>G11+G19</f>
        <v>24</v>
      </c>
      <c r="H3" s="2">
        <f t="shared" si="0"/>
        <v>200</v>
      </c>
      <c r="I3" s="2">
        <f t="shared" si="0"/>
        <v>179</v>
      </c>
      <c r="J3" s="2">
        <f t="shared" si="0"/>
        <v>184</v>
      </c>
    </row>
    <row r="4" spans="1:10" s="3" customFormat="1" x14ac:dyDescent="0.2">
      <c r="A4" s="1" t="s">
        <v>7</v>
      </c>
      <c r="B4" s="2">
        <v>3462</v>
      </c>
      <c r="C4" s="2">
        <f t="shared" ref="C4:C25" si="1">D4+E4+F4</f>
        <v>424</v>
      </c>
      <c r="D4" s="2">
        <f t="shared" ref="C4:J4" si="2">D12+D20</f>
        <v>32</v>
      </c>
      <c r="E4" s="2">
        <f t="shared" si="2"/>
        <v>188</v>
      </c>
      <c r="F4" s="2">
        <f>SUM(G4:J4)</f>
        <v>204</v>
      </c>
      <c r="G4" s="2">
        <f>G12+G20</f>
        <v>7</v>
      </c>
      <c r="H4" s="2">
        <f t="shared" si="2"/>
        <v>77</v>
      </c>
      <c r="I4" s="2">
        <f t="shared" si="2"/>
        <v>74</v>
      </c>
      <c r="J4" s="2">
        <f t="shared" si="2"/>
        <v>46</v>
      </c>
    </row>
    <row r="5" spans="1:10" s="3" customFormat="1" x14ac:dyDescent="0.2">
      <c r="A5" s="1" t="s">
        <v>8</v>
      </c>
      <c r="B5" s="2">
        <v>5829</v>
      </c>
      <c r="C5" s="2">
        <f t="shared" si="1"/>
        <v>659</v>
      </c>
      <c r="D5" s="2">
        <f t="shared" ref="C5:J5" si="3">D13+D21</f>
        <v>35</v>
      </c>
      <c r="E5" s="2">
        <f t="shared" si="3"/>
        <v>281</v>
      </c>
      <c r="F5" s="2">
        <f>SUM(G5:J5)</f>
        <v>343</v>
      </c>
      <c r="G5" s="2">
        <f>G13+G21</f>
        <v>15</v>
      </c>
      <c r="H5" s="2">
        <f t="shared" si="3"/>
        <v>110</v>
      </c>
      <c r="I5" s="2">
        <f t="shared" si="3"/>
        <v>95</v>
      </c>
      <c r="J5" s="2">
        <f t="shared" si="3"/>
        <v>123</v>
      </c>
    </row>
    <row r="6" spans="1:10" s="3" customFormat="1" x14ac:dyDescent="0.2">
      <c r="A6" s="1" t="s">
        <v>207</v>
      </c>
      <c r="B6" s="2">
        <v>553</v>
      </c>
      <c r="C6" s="2">
        <f t="shared" si="1"/>
        <v>78</v>
      </c>
      <c r="D6" s="2">
        <f t="shared" ref="C6:J6" si="4">D14+D22</f>
        <v>2</v>
      </c>
      <c r="E6" s="2">
        <f t="shared" si="4"/>
        <v>32</v>
      </c>
      <c r="F6" s="2">
        <f>SUM(G6:J6)</f>
        <v>44</v>
      </c>
      <c r="G6" s="2">
        <f>G14+G22</f>
        <v>2</v>
      </c>
      <c r="H6" s="2">
        <f t="shared" si="4"/>
        <v>11</v>
      </c>
      <c r="I6" s="2">
        <f t="shared" si="4"/>
        <v>15</v>
      </c>
      <c r="J6" s="2">
        <f t="shared" si="4"/>
        <v>16</v>
      </c>
    </row>
    <row r="7" spans="1:10" s="3" customFormat="1" x14ac:dyDescent="0.2">
      <c r="A7" s="1" t="s">
        <v>11</v>
      </c>
      <c r="B7" s="2">
        <v>148</v>
      </c>
      <c r="C7" s="2">
        <f t="shared" si="1"/>
        <v>12</v>
      </c>
      <c r="D7" s="2">
        <f t="shared" ref="C7:J7" si="5">D15+D23</f>
        <v>0</v>
      </c>
      <c r="E7" s="2">
        <f t="shared" si="5"/>
        <v>5</v>
      </c>
      <c r="F7" s="2">
        <f>SUM(G7:J7)</f>
        <v>7</v>
      </c>
      <c r="G7" s="2">
        <f>G15+G23</f>
        <v>1</v>
      </c>
      <c r="H7" s="2">
        <f t="shared" si="5"/>
        <v>3</v>
      </c>
      <c r="I7" s="2">
        <f t="shared" si="5"/>
        <v>2</v>
      </c>
      <c r="J7" s="2">
        <f t="shared" si="5"/>
        <v>1</v>
      </c>
    </row>
    <row r="8" spans="1:10" s="3" customFormat="1" x14ac:dyDescent="0.2">
      <c r="A8" s="3" t="s">
        <v>9</v>
      </c>
      <c r="B8" s="2">
        <v>427</v>
      </c>
      <c r="C8" s="2">
        <f t="shared" si="1"/>
        <v>51</v>
      </c>
      <c r="D8" s="2">
        <f t="shared" ref="C8:J8" si="6">D16+D24</f>
        <v>0</v>
      </c>
      <c r="E8" s="2">
        <f t="shared" si="6"/>
        <v>26</v>
      </c>
      <c r="F8" s="2">
        <f>SUM(G8:J8)</f>
        <v>25</v>
      </c>
      <c r="G8" s="2">
        <f>G16+G24</f>
        <v>0</v>
      </c>
      <c r="H8" s="2">
        <f t="shared" si="6"/>
        <v>9</v>
      </c>
      <c r="I8" s="2">
        <f t="shared" si="6"/>
        <v>5</v>
      </c>
      <c r="J8" s="2">
        <f t="shared" si="6"/>
        <v>11</v>
      </c>
    </row>
    <row r="9" spans="1:10" s="3" customFormat="1" x14ac:dyDescent="0.2">
      <c r="A9" s="1" t="s">
        <v>10</v>
      </c>
      <c r="B9" s="2">
        <v>109</v>
      </c>
      <c r="C9" s="2">
        <f t="shared" si="1"/>
        <v>18</v>
      </c>
      <c r="D9" s="2">
        <f t="shared" ref="C9:J9" si="7">D17+D25</f>
        <v>1</v>
      </c>
      <c r="E9" s="2">
        <f t="shared" si="7"/>
        <v>9</v>
      </c>
      <c r="F9" s="2">
        <f>SUM(G9:J9)</f>
        <v>8</v>
      </c>
      <c r="G9" s="2">
        <f>G17+G25</f>
        <v>1</v>
      </c>
      <c r="H9" s="2">
        <f t="shared" si="7"/>
        <v>1</v>
      </c>
      <c r="I9" s="2">
        <f t="shared" si="7"/>
        <v>3</v>
      </c>
      <c r="J9" s="2">
        <f t="shared" si="7"/>
        <v>3</v>
      </c>
    </row>
    <row r="10" spans="1:10" s="3" customForma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</row>
    <row r="11" spans="1:10" s="3" customFormat="1" x14ac:dyDescent="0.2">
      <c r="A11" s="1" t="s">
        <v>72</v>
      </c>
      <c r="B11" s="2">
        <v>5384</v>
      </c>
      <c r="C11" s="2">
        <f t="shared" si="1"/>
        <v>519</v>
      </c>
      <c r="D11" s="2">
        <f t="shared" ref="D11:J11" si="8">D12+D13+D15+D16+D17</f>
        <v>27</v>
      </c>
      <c r="E11" s="2">
        <f t="shared" si="8"/>
        <v>219</v>
      </c>
      <c r="F11" s="2">
        <f>SUM(G11:J11)</f>
        <v>273</v>
      </c>
      <c r="G11" s="2">
        <f>G12+G13+G15+G16+G17</f>
        <v>13</v>
      </c>
      <c r="H11" s="2">
        <f t="shared" si="8"/>
        <v>88</v>
      </c>
      <c r="I11" s="2">
        <f t="shared" si="8"/>
        <v>80</v>
      </c>
      <c r="J11" s="2">
        <f t="shared" si="8"/>
        <v>92</v>
      </c>
    </row>
    <row r="12" spans="1:10" s="3" customFormat="1" x14ac:dyDescent="0.2">
      <c r="A12" s="1" t="s">
        <v>7</v>
      </c>
      <c r="B12" s="2">
        <v>1888</v>
      </c>
      <c r="C12" s="2">
        <f t="shared" si="1"/>
        <v>188</v>
      </c>
      <c r="D12" s="2">
        <v>12</v>
      </c>
      <c r="E12" s="2">
        <v>87</v>
      </c>
      <c r="F12" s="2">
        <f>SUM(G12:J12)</f>
        <v>89</v>
      </c>
      <c r="G12" s="2">
        <v>3</v>
      </c>
      <c r="H12" s="2">
        <v>32</v>
      </c>
      <c r="I12" s="2">
        <v>30</v>
      </c>
      <c r="J12" s="2">
        <v>24</v>
      </c>
    </row>
    <row r="13" spans="1:10" s="3" customFormat="1" x14ac:dyDescent="0.2">
      <c r="A13" s="1" t="s">
        <v>8</v>
      </c>
      <c r="B13" s="2">
        <v>3257</v>
      </c>
      <c r="C13" s="2">
        <f t="shared" si="1"/>
        <v>304</v>
      </c>
      <c r="D13" s="2">
        <v>15</v>
      </c>
      <c r="E13" s="2">
        <v>124</v>
      </c>
      <c r="F13" s="2">
        <f>SUM(G13:J13)</f>
        <v>165</v>
      </c>
      <c r="G13" s="2">
        <v>8</v>
      </c>
      <c r="H13" s="2">
        <v>50</v>
      </c>
      <c r="I13" s="2">
        <v>45</v>
      </c>
      <c r="J13" s="2">
        <v>62</v>
      </c>
    </row>
    <row r="14" spans="1:10" s="3" customFormat="1" x14ac:dyDescent="0.2">
      <c r="A14" s="1" t="s">
        <v>207</v>
      </c>
      <c r="B14" s="2">
        <v>282</v>
      </c>
      <c r="C14" s="2">
        <f t="shared" si="1"/>
        <v>30</v>
      </c>
      <c r="D14" s="2">
        <v>2</v>
      </c>
      <c r="E14" s="2">
        <v>13</v>
      </c>
      <c r="F14" s="2">
        <f>SUM(G14:J14)</f>
        <v>15</v>
      </c>
      <c r="G14" s="2">
        <v>1</v>
      </c>
      <c r="H14" s="2">
        <v>3</v>
      </c>
      <c r="I14" s="2">
        <v>5</v>
      </c>
      <c r="J14" s="2">
        <v>6</v>
      </c>
    </row>
    <row r="15" spans="1:10" s="3" customFormat="1" x14ac:dyDescent="0.2">
      <c r="A15" s="1" t="s">
        <v>11</v>
      </c>
      <c r="B15" s="2">
        <v>65</v>
      </c>
      <c r="C15" s="2">
        <f t="shared" si="1"/>
        <v>7</v>
      </c>
      <c r="D15" s="2">
        <v>0</v>
      </c>
      <c r="E15" s="2">
        <v>2</v>
      </c>
      <c r="F15" s="2">
        <f>SUM(G15:J15)</f>
        <v>5</v>
      </c>
      <c r="G15" s="2">
        <v>1</v>
      </c>
      <c r="H15" s="2">
        <v>2</v>
      </c>
      <c r="I15" s="2">
        <v>2</v>
      </c>
      <c r="J15" s="2">
        <v>0</v>
      </c>
    </row>
    <row r="16" spans="1:10" s="3" customFormat="1" x14ac:dyDescent="0.2">
      <c r="A16" s="3" t="s">
        <v>9</v>
      </c>
      <c r="B16" s="2">
        <v>128</v>
      </c>
      <c r="C16" s="2">
        <f t="shared" si="1"/>
        <v>14</v>
      </c>
      <c r="D16" s="2">
        <v>0</v>
      </c>
      <c r="E16" s="2">
        <v>4</v>
      </c>
      <c r="F16" s="2">
        <f>SUM(G16:J16)</f>
        <v>10</v>
      </c>
      <c r="G16" s="2">
        <v>0</v>
      </c>
      <c r="H16" s="2">
        <v>4</v>
      </c>
      <c r="I16" s="2">
        <v>2</v>
      </c>
      <c r="J16" s="2">
        <v>4</v>
      </c>
    </row>
    <row r="17" spans="1:10" s="3" customFormat="1" x14ac:dyDescent="0.2">
      <c r="A17" s="1" t="s">
        <v>10</v>
      </c>
      <c r="B17" s="2">
        <v>46</v>
      </c>
      <c r="C17" s="2">
        <f t="shared" si="1"/>
        <v>6</v>
      </c>
      <c r="D17" s="2">
        <v>0</v>
      </c>
      <c r="E17" s="2">
        <v>2</v>
      </c>
      <c r="F17" s="2">
        <f>SUM(G17:J17)</f>
        <v>4</v>
      </c>
      <c r="G17" s="2">
        <v>1</v>
      </c>
      <c r="H17" s="2">
        <v>0</v>
      </c>
      <c r="I17" s="2">
        <v>1</v>
      </c>
      <c r="J17" s="2">
        <v>2</v>
      </c>
    </row>
    <row r="18" spans="1:10" s="3" customFormat="1" x14ac:dyDescent="0.2">
      <c r="A18" s="1"/>
      <c r="B18" s="2"/>
      <c r="C18" s="2"/>
      <c r="D18" s="2"/>
      <c r="E18" s="2"/>
      <c r="F18" s="2"/>
      <c r="G18" s="2"/>
      <c r="H18" s="2"/>
      <c r="I18" s="2"/>
      <c r="J18" s="2"/>
    </row>
    <row r="19" spans="1:10" s="3" customFormat="1" x14ac:dyDescent="0.2">
      <c r="A19" s="1" t="s">
        <v>71</v>
      </c>
      <c r="B19" s="2">
        <v>4591</v>
      </c>
      <c r="C19" s="2">
        <f t="shared" si="1"/>
        <v>645</v>
      </c>
      <c r="D19" s="2">
        <f t="shared" ref="D19" si="9">D20+D21+D23+D24+D25</f>
        <v>41</v>
      </c>
      <c r="E19" s="2">
        <f t="shared" ref="E19" si="10">E20+E21+E23+E24+E25</f>
        <v>290</v>
      </c>
      <c r="F19" s="2">
        <f>SUM(G19:J19)</f>
        <v>314</v>
      </c>
      <c r="G19" s="2">
        <f>G20+G21+G23+G24+G25</f>
        <v>11</v>
      </c>
      <c r="H19" s="2">
        <f t="shared" ref="H19" si="11">H20+H21+H23+H24+H25</f>
        <v>112</v>
      </c>
      <c r="I19" s="2">
        <f t="shared" ref="I19" si="12">I20+I21+I23+I24+I25</f>
        <v>99</v>
      </c>
      <c r="J19" s="2">
        <f t="shared" ref="J19" si="13">J20+J21+J23+J24+J25</f>
        <v>92</v>
      </c>
    </row>
    <row r="20" spans="1:10" s="3" customFormat="1" x14ac:dyDescent="0.2">
      <c r="A20" s="1" t="s">
        <v>7</v>
      </c>
      <c r="B20" s="2">
        <v>1574</v>
      </c>
      <c r="C20" s="2">
        <f t="shared" si="1"/>
        <v>236</v>
      </c>
      <c r="D20" s="2">
        <v>20</v>
      </c>
      <c r="E20" s="2">
        <v>101</v>
      </c>
      <c r="F20" s="2">
        <f>SUM(G20:J20)</f>
        <v>115</v>
      </c>
      <c r="G20" s="2">
        <v>4</v>
      </c>
      <c r="H20" s="2">
        <v>45</v>
      </c>
      <c r="I20" s="2">
        <v>44</v>
      </c>
      <c r="J20" s="2">
        <v>22</v>
      </c>
    </row>
    <row r="21" spans="1:10" s="3" customFormat="1" x14ac:dyDescent="0.2">
      <c r="A21" s="1" t="s">
        <v>8</v>
      </c>
      <c r="B21" s="2">
        <v>2572</v>
      </c>
      <c r="C21" s="2">
        <f t="shared" si="1"/>
        <v>355</v>
      </c>
      <c r="D21" s="2">
        <v>20</v>
      </c>
      <c r="E21" s="2">
        <v>157</v>
      </c>
      <c r="F21" s="2">
        <f>SUM(G21:J21)</f>
        <v>178</v>
      </c>
      <c r="G21" s="2">
        <v>7</v>
      </c>
      <c r="H21" s="2">
        <v>60</v>
      </c>
      <c r="I21" s="2">
        <v>50</v>
      </c>
      <c r="J21" s="2">
        <v>61</v>
      </c>
    </row>
    <row r="22" spans="1:10" s="3" customFormat="1" x14ac:dyDescent="0.2">
      <c r="A22" s="1" t="s">
        <v>207</v>
      </c>
      <c r="B22" s="2">
        <v>271</v>
      </c>
      <c r="C22" s="2">
        <f t="shared" si="1"/>
        <v>48</v>
      </c>
      <c r="D22" s="2">
        <v>0</v>
      </c>
      <c r="E22" s="2">
        <v>19</v>
      </c>
      <c r="F22" s="2">
        <f>SUM(G22:J22)</f>
        <v>29</v>
      </c>
      <c r="G22" s="2">
        <v>1</v>
      </c>
      <c r="H22" s="2">
        <v>8</v>
      </c>
      <c r="I22" s="2">
        <v>10</v>
      </c>
      <c r="J22" s="2">
        <v>10</v>
      </c>
    </row>
    <row r="23" spans="1:10" s="3" customFormat="1" x14ac:dyDescent="0.2">
      <c r="A23" s="1" t="s">
        <v>11</v>
      </c>
      <c r="B23" s="2">
        <v>83</v>
      </c>
      <c r="C23" s="2">
        <f t="shared" si="1"/>
        <v>5</v>
      </c>
      <c r="D23" s="2">
        <v>0</v>
      </c>
      <c r="E23" s="2">
        <v>3</v>
      </c>
      <c r="F23" s="2">
        <f>SUM(G23:J23)</f>
        <v>2</v>
      </c>
      <c r="G23" s="2">
        <v>0</v>
      </c>
      <c r="H23" s="2">
        <v>1</v>
      </c>
      <c r="I23" s="2">
        <v>0</v>
      </c>
      <c r="J23" s="2">
        <v>1</v>
      </c>
    </row>
    <row r="24" spans="1:10" s="3" customFormat="1" x14ac:dyDescent="0.2">
      <c r="A24" s="3" t="s">
        <v>9</v>
      </c>
      <c r="B24" s="2">
        <v>299</v>
      </c>
      <c r="C24" s="2">
        <f t="shared" si="1"/>
        <v>37</v>
      </c>
      <c r="D24" s="2">
        <v>0</v>
      </c>
      <c r="E24" s="2">
        <v>22</v>
      </c>
      <c r="F24" s="2">
        <f>SUM(G24:J24)</f>
        <v>15</v>
      </c>
      <c r="G24" s="2">
        <v>0</v>
      </c>
      <c r="H24" s="2">
        <v>5</v>
      </c>
      <c r="I24" s="2">
        <v>3</v>
      </c>
      <c r="J24" s="2">
        <v>7</v>
      </c>
    </row>
    <row r="25" spans="1:10" s="3" customFormat="1" x14ac:dyDescent="0.2">
      <c r="A25" s="1" t="s">
        <v>10</v>
      </c>
      <c r="B25" s="2">
        <v>63</v>
      </c>
      <c r="C25" s="2">
        <f t="shared" si="1"/>
        <v>12</v>
      </c>
      <c r="D25" s="2">
        <v>1</v>
      </c>
      <c r="E25" s="2">
        <v>7</v>
      </c>
      <c r="F25" s="2">
        <f>SUM(G25:J25)</f>
        <v>4</v>
      </c>
      <c r="G25" s="2">
        <v>0</v>
      </c>
      <c r="H25" s="2">
        <v>1</v>
      </c>
      <c r="I25" s="2">
        <v>2</v>
      </c>
      <c r="J25" s="2">
        <v>1</v>
      </c>
    </row>
    <row r="26" spans="1:10" s="3" customFormat="1" x14ac:dyDescent="0.2">
      <c r="A26" s="10" t="s">
        <v>208</v>
      </c>
      <c r="B26" s="10"/>
      <c r="C26" s="10"/>
      <c r="D26" s="10"/>
      <c r="E26" s="10"/>
      <c r="F26" s="10"/>
      <c r="G26" s="10"/>
      <c r="H26" s="10"/>
      <c r="I26" s="10"/>
      <c r="J26" s="10"/>
    </row>
  </sheetData>
  <mergeCells count="1">
    <mergeCell ref="A26:J26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9A9E8-FE48-4B02-B541-B24BE9FAE886}">
  <dimension ref="A1:J24"/>
  <sheetViews>
    <sheetView view="pageBreakPreview" zoomScale="125" zoomScaleNormal="100" zoomScaleSheetLayoutView="125" workbookViewId="0">
      <selection activeCell="C3" sqref="C3:C23"/>
    </sheetView>
  </sheetViews>
  <sheetFormatPr defaultRowHeight="10.199999999999999" x14ac:dyDescent="0.2"/>
  <cols>
    <col min="1" max="1" width="14.77734375" style="4" customWidth="1"/>
    <col min="2" max="2" width="6.77734375" style="4" customWidth="1"/>
    <col min="3" max="10" width="5.6640625" style="4" customWidth="1"/>
    <col min="11" max="16384" width="8.88671875" style="4"/>
  </cols>
  <sheetData>
    <row r="1" spans="1:10" s="3" customFormat="1" x14ac:dyDescent="0.2">
      <c r="A1" s="1" t="s">
        <v>266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58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s="3" customFormat="1" x14ac:dyDescent="0.2">
      <c r="A3" s="1" t="s">
        <v>1</v>
      </c>
      <c r="B3" s="2">
        <v>16780</v>
      </c>
      <c r="C3" s="2">
        <f>D3+E3+F3</f>
        <v>1543</v>
      </c>
      <c r="D3" s="2">
        <f t="shared" ref="D3:J3" si="0">SUM(D4:D23)-SUM(D8:D13)-D16-SUM(D18:D20)-D15</f>
        <v>115</v>
      </c>
      <c r="E3" s="2">
        <f t="shared" si="0"/>
        <v>659</v>
      </c>
      <c r="F3" s="2">
        <f>SUM(G3:J3)</f>
        <v>769</v>
      </c>
      <c r="G3" s="2">
        <f>SUM(G4:G23)-SUM(G8:G13)-G16-SUM(G18:G20)-G15</f>
        <v>28</v>
      </c>
      <c r="H3" s="2">
        <f t="shared" si="0"/>
        <v>275</v>
      </c>
      <c r="I3" s="2">
        <f t="shared" si="0"/>
        <v>246</v>
      </c>
      <c r="J3" s="2">
        <f t="shared" si="0"/>
        <v>220</v>
      </c>
    </row>
    <row r="4" spans="1:10" s="3" customFormat="1" x14ac:dyDescent="0.2">
      <c r="A4" s="1" t="s">
        <v>12</v>
      </c>
      <c r="B4" s="2">
        <v>3</v>
      </c>
      <c r="C4" s="2">
        <f t="shared" ref="C4:C23" si="1">D4+E4+F4</f>
        <v>0</v>
      </c>
      <c r="D4" s="2">
        <v>0</v>
      </c>
      <c r="E4" s="2">
        <v>0</v>
      </c>
      <c r="F4" s="2">
        <f>SUM(G4:J4)</f>
        <v>0</v>
      </c>
      <c r="G4" s="2">
        <v>0</v>
      </c>
      <c r="H4" s="2">
        <v>0</v>
      </c>
      <c r="I4" s="2">
        <v>0</v>
      </c>
      <c r="J4" s="2">
        <v>0</v>
      </c>
    </row>
    <row r="5" spans="1:10" s="3" customFormat="1" x14ac:dyDescent="0.2">
      <c r="A5" s="1" t="s">
        <v>13</v>
      </c>
      <c r="B5" s="2">
        <v>882</v>
      </c>
      <c r="C5" s="2">
        <f t="shared" si="1"/>
        <v>55</v>
      </c>
      <c r="D5" s="2">
        <v>2</v>
      </c>
      <c r="E5" s="2">
        <v>20</v>
      </c>
      <c r="F5" s="2">
        <f>SUM(G5:J5)</f>
        <v>33</v>
      </c>
      <c r="G5" s="2">
        <v>1</v>
      </c>
      <c r="H5" s="2">
        <v>8</v>
      </c>
      <c r="I5" s="2">
        <v>0</v>
      </c>
      <c r="J5" s="2">
        <v>24</v>
      </c>
    </row>
    <row r="6" spans="1:10" s="3" customFormat="1" x14ac:dyDescent="0.2">
      <c r="A6" s="1" t="s">
        <v>14</v>
      </c>
      <c r="B6" s="2">
        <v>10366</v>
      </c>
      <c r="C6" s="2">
        <f t="shared" si="1"/>
        <v>173</v>
      </c>
      <c r="D6" s="2">
        <v>15</v>
      </c>
      <c r="E6" s="2">
        <v>63</v>
      </c>
      <c r="F6" s="2">
        <f>SUM(G6:J6)</f>
        <v>95</v>
      </c>
      <c r="G6" s="2">
        <v>4</v>
      </c>
      <c r="H6" s="2">
        <v>18</v>
      </c>
      <c r="I6" s="2">
        <v>36</v>
      </c>
      <c r="J6" s="2">
        <v>37</v>
      </c>
    </row>
    <row r="7" spans="1:10" s="3" customFormat="1" x14ac:dyDescent="0.2">
      <c r="A7" s="1" t="s">
        <v>113</v>
      </c>
      <c r="B7" s="2">
        <v>2172</v>
      </c>
      <c r="C7" s="2">
        <f t="shared" si="1"/>
        <v>1223</v>
      </c>
      <c r="D7" s="2">
        <v>85</v>
      </c>
      <c r="E7" s="2">
        <v>534</v>
      </c>
      <c r="F7" s="2">
        <f>SUM(G7:J7)</f>
        <v>604</v>
      </c>
      <c r="G7" s="2">
        <v>22</v>
      </c>
      <c r="H7" s="2">
        <v>233</v>
      </c>
      <c r="I7" s="2">
        <v>202</v>
      </c>
      <c r="J7" s="2">
        <v>147</v>
      </c>
    </row>
    <row r="8" spans="1:10" s="3" customFormat="1" x14ac:dyDescent="0.2">
      <c r="A8" s="1" t="s">
        <v>114</v>
      </c>
      <c r="B8" s="2">
        <v>50</v>
      </c>
      <c r="C8" s="2">
        <f t="shared" si="1"/>
        <v>24</v>
      </c>
      <c r="D8" s="2">
        <v>2</v>
      </c>
      <c r="E8" s="2">
        <v>0</v>
      </c>
      <c r="F8" s="2">
        <f>SUM(G8:J8)</f>
        <v>22</v>
      </c>
      <c r="G8" s="2">
        <v>20</v>
      </c>
      <c r="H8" s="2">
        <v>2</v>
      </c>
      <c r="I8" s="2">
        <v>0</v>
      </c>
      <c r="J8" s="2">
        <v>0</v>
      </c>
    </row>
    <row r="9" spans="1:10" s="3" customFormat="1" x14ac:dyDescent="0.2">
      <c r="A9" s="1" t="s">
        <v>115</v>
      </c>
      <c r="B9" s="2">
        <v>136</v>
      </c>
      <c r="C9" s="2">
        <f t="shared" si="1"/>
        <v>86</v>
      </c>
      <c r="D9" s="2">
        <v>81</v>
      </c>
      <c r="E9" s="2">
        <v>0</v>
      </c>
      <c r="F9" s="2">
        <f>SUM(G9:J9)</f>
        <v>5</v>
      </c>
      <c r="G9" s="2">
        <v>0</v>
      </c>
      <c r="H9" s="2">
        <v>3</v>
      </c>
      <c r="I9" s="2">
        <v>0</v>
      </c>
      <c r="J9" s="2">
        <v>2</v>
      </c>
    </row>
    <row r="10" spans="1:10" s="3" customFormat="1" x14ac:dyDescent="0.2">
      <c r="A10" s="1" t="s">
        <v>116</v>
      </c>
      <c r="B10" s="2">
        <v>906</v>
      </c>
      <c r="C10" s="2">
        <f t="shared" si="1"/>
        <v>556</v>
      </c>
      <c r="D10" s="2">
        <v>0</v>
      </c>
      <c r="E10" s="2">
        <v>517</v>
      </c>
      <c r="F10" s="2">
        <f>SUM(G10:J10)</f>
        <v>39</v>
      </c>
      <c r="G10" s="2">
        <v>0</v>
      </c>
      <c r="H10" s="2">
        <v>13</v>
      </c>
      <c r="I10" s="2">
        <v>0</v>
      </c>
      <c r="J10" s="2">
        <v>26</v>
      </c>
    </row>
    <row r="11" spans="1:10" s="3" customFormat="1" x14ac:dyDescent="0.2">
      <c r="A11" s="1" t="s">
        <v>117</v>
      </c>
      <c r="B11" s="2">
        <v>317</v>
      </c>
      <c r="C11" s="2">
        <f t="shared" si="1"/>
        <v>222</v>
      </c>
      <c r="D11" s="2">
        <v>1</v>
      </c>
      <c r="E11" s="2">
        <v>7</v>
      </c>
      <c r="F11" s="2">
        <f>SUM(G11:J11)</f>
        <v>214</v>
      </c>
      <c r="G11" s="2">
        <v>2</v>
      </c>
      <c r="H11" s="2">
        <v>208</v>
      </c>
      <c r="I11" s="2">
        <v>3</v>
      </c>
      <c r="J11" s="2">
        <v>1</v>
      </c>
    </row>
    <row r="12" spans="1:10" s="3" customFormat="1" x14ac:dyDescent="0.2">
      <c r="A12" s="1" t="s">
        <v>118</v>
      </c>
      <c r="B12" s="2">
        <v>367</v>
      </c>
      <c r="C12" s="2">
        <f t="shared" si="1"/>
        <v>210</v>
      </c>
      <c r="D12" s="2">
        <v>1</v>
      </c>
      <c r="E12" s="2">
        <v>8</v>
      </c>
      <c r="F12" s="2">
        <f>SUM(G12:J12)</f>
        <v>201</v>
      </c>
      <c r="G12" s="2">
        <v>0</v>
      </c>
      <c r="H12" s="2">
        <v>3</v>
      </c>
      <c r="I12" s="2">
        <v>198</v>
      </c>
      <c r="J12" s="2">
        <v>0</v>
      </c>
    </row>
    <row r="13" spans="1:10" s="3" customFormat="1" x14ac:dyDescent="0.2">
      <c r="A13" s="1" t="s">
        <v>119</v>
      </c>
      <c r="B13" s="2">
        <v>396</v>
      </c>
      <c r="C13" s="2">
        <f t="shared" si="1"/>
        <v>122</v>
      </c>
      <c r="D13" s="2">
        <v>0</v>
      </c>
      <c r="E13" s="2">
        <v>2</v>
      </c>
      <c r="F13" s="2">
        <f>SUM(G13:J13)</f>
        <v>120</v>
      </c>
      <c r="G13" s="2">
        <v>0</v>
      </c>
      <c r="H13" s="2">
        <v>1</v>
      </c>
      <c r="I13" s="2">
        <v>1</v>
      </c>
      <c r="J13" s="2">
        <v>118</v>
      </c>
    </row>
    <row r="14" spans="1:10" s="3" customFormat="1" x14ac:dyDescent="0.2">
      <c r="A14" s="1" t="s">
        <v>15</v>
      </c>
      <c r="B14" s="2">
        <v>25</v>
      </c>
      <c r="C14" s="2">
        <f t="shared" si="1"/>
        <v>7</v>
      </c>
      <c r="D14" s="2">
        <v>6</v>
      </c>
      <c r="E14" s="2">
        <v>0</v>
      </c>
      <c r="F14" s="2">
        <f>SUM(G14:J14)</f>
        <v>1</v>
      </c>
      <c r="G14" s="2">
        <v>1</v>
      </c>
      <c r="H14" s="2">
        <v>0</v>
      </c>
      <c r="I14" s="2">
        <v>0</v>
      </c>
      <c r="J14" s="2">
        <v>0</v>
      </c>
    </row>
    <row r="15" spans="1:10" s="3" customFormat="1" x14ac:dyDescent="0.2">
      <c r="A15" s="1" t="s">
        <v>265</v>
      </c>
      <c r="B15" s="2">
        <v>0</v>
      </c>
      <c r="C15" s="2">
        <f t="shared" si="1"/>
        <v>0</v>
      </c>
      <c r="D15" s="2">
        <v>0</v>
      </c>
      <c r="E15" s="2">
        <v>0</v>
      </c>
      <c r="F15" s="2">
        <f>SUM(G15:J15)</f>
        <v>0</v>
      </c>
      <c r="G15" s="2">
        <v>0</v>
      </c>
      <c r="H15" s="2">
        <v>0</v>
      </c>
      <c r="I15" s="2">
        <v>0</v>
      </c>
      <c r="J15" s="2">
        <v>0</v>
      </c>
    </row>
    <row r="16" spans="1:10" s="3" customFormat="1" x14ac:dyDescent="0.2">
      <c r="A16" s="1" t="s">
        <v>120</v>
      </c>
      <c r="B16" s="2">
        <v>1</v>
      </c>
      <c r="C16" s="2">
        <f t="shared" si="1"/>
        <v>0</v>
      </c>
      <c r="D16" s="2">
        <v>0</v>
      </c>
      <c r="E16" s="2">
        <v>0</v>
      </c>
      <c r="F16" s="2">
        <f>SUM(G16:J16)</f>
        <v>0</v>
      </c>
      <c r="G16" s="2">
        <v>0</v>
      </c>
      <c r="H16" s="2">
        <v>0</v>
      </c>
      <c r="I16" s="2">
        <v>0</v>
      </c>
      <c r="J16" s="2">
        <v>0</v>
      </c>
    </row>
    <row r="17" spans="1:10" s="3" customFormat="1" x14ac:dyDescent="0.2">
      <c r="A17" s="1" t="s">
        <v>16</v>
      </c>
      <c r="B17" s="2">
        <v>2360</v>
      </c>
      <c r="C17" s="2">
        <f t="shared" si="1"/>
        <v>32</v>
      </c>
      <c r="D17" s="2">
        <v>2</v>
      </c>
      <c r="E17" s="2">
        <v>16</v>
      </c>
      <c r="F17" s="2">
        <f>SUM(G17:J17)</f>
        <v>14</v>
      </c>
      <c r="G17" s="2">
        <v>0</v>
      </c>
      <c r="H17" s="2">
        <v>4</v>
      </c>
      <c r="I17" s="2">
        <v>5</v>
      </c>
      <c r="J17" s="2">
        <v>5</v>
      </c>
    </row>
    <row r="18" spans="1:10" s="3" customFormat="1" x14ac:dyDescent="0.2">
      <c r="A18" s="1" t="s">
        <v>122</v>
      </c>
      <c r="B18" s="2">
        <v>293</v>
      </c>
      <c r="C18" s="2">
        <f t="shared" si="1"/>
        <v>9</v>
      </c>
      <c r="D18" s="2">
        <v>1</v>
      </c>
      <c r="E18" s="2">
        <v>6</v>
      </c>
      <c r="F18" s="2">
        <f>SUM(G18:J18)</f>
        <v>2</v>
      </c>
      <c r="G18" s="2">
        <v>0</v>
      </c>
      <c r="H18" s="2">
        <v>2</v>
      </c>
      <c r="I18" s="2">
        <v>0</v>
      </c>
      <c r="J18" s="2">
        <v>0</v>
      </c>
    </row>
    <row r="19" spans="1:10" s="3" customFormat="1" x14ac:dyDescent="0.2">
      <c r="A19" s="1" t="s">
        <v>123</v>
      </c>
      <c r="B19" s="2">
        <v>137</v>
      </c>
      <c r="C19" s="2">
        <f t="shared" si="1"/>
        <v>1</v>
      </c>
      <c r="D19" s="2">
        <v>0</v>
      </c>
      <c r="E19" s="2">
        <v>0</v>
      </c>
      <c r="F19" s="2">
        <f>SUM(G19:J19)</f>
        <v>1</v>
      </c>
      <c r="G19" s="2">
        <v>0</v>
      </c>
      <c r="H19" s="2">
        <v>1</v>
      </c>
      <c r="I19" s="2">
        <v>0</v>
      </c>
      <c r="J19" s="2">
        <v>0</v>
      </c>
    </row>
    <row r="20" spans="1:10" s="3" customFormat="1" x14ac:dyDescent="0.2">
      <c r="A20" s="1" t="s">
        <v>124</v>
      </c>
      <c r="B20" s="2">
        <v>1874</v>
      </c>
      <c r="C20" s="2">
        <f t="shared" si="1"/>
        <v>15</v>
      </c>
      <c r="D20" s="2">
        <v>1</v>
      </c>
      <c r="E20" s="2">
        <v>5</v>
      </c>
      <c r="F20" s="2">
        <f>SUM(G20:J20)</f>
        <v>9</v>
      </c>
      <c r="G20" s="2">
        <v>0</v>
      </c>
      <c r="H20" s="2">
        <v>1</v>
      </c>
      <c r="I20" s="2">
        <v>4</v>
      </c>
      <c r="J20" s="2">
        <v>4</v>
      </c>
    </row>
    <row r="21" spans="1:10" s="3" customFormat="1" x14ac:dyDescent="0.2">
      <c r="A21" s="1" t="s">
        <v>125</v>
      </c>
      <c r="B21" s="2">
        <v>643</v>
      </c>
      <c r="C21" s="2">
        <f t="shared" si="1"/>
        <v>44</v>
      </c>
      <c r="D21" s="2">
        <v>4</v>
      </c>
      <c r="E21" s="2">
        <v>24</v>
      </c>
      <c r="F21" s="2">
        <f>SUM(G21:J21)</f>
        <v>16</v>
      </c>
      <c r="G21" s="2">
        <v>0</v>
      </c>
      <c r="H21" s="2">
        <v>9</v>
      </c>
      <c r="I21" s="2">
        <v>2</v>
      </c>
      <c r="J21" s="2">
        <v>5</v>
      </c>
    </row>
    <row r="22" spans="1:10" s="3" customFormat="1" x14ac:dyDescent="0.2">
      <c r="A22" s="1" t="s">
        <v>126</v>
      </c>
      <c r="B22" s="2">
        <v>147</v>
      </c>
      <c r="C22" s="2">
        <f t="shared" si="1"/>
        <v>7</v>
      </c>
      <c r="D22" s="2">
        <v>1</v>
      </c>
      <c r="E22" s="2">
        <v>1</v>
      </c>
      <c r="F22" s="2">
        <f>SUM(G22:J22)</f>
        <v>5</v>
      </c>
      <c r="G22" s="2">
        <v>0</v>
      </c>
      <c r="H22" s="2">
        <v>3</v>
      </c>
      <c r="I22" s="2">
        <v>1</v>
      </c>
      <c r="J22" s="2">
        <v>1</v>
      </c>
    </row>
    <row r="23" spans="1:10" s="3" customFormat="1" x14ac:dyDescent="0.2">
      <c r="A23" s="1" t="s">
        <v>17</v>
      </c>
      <c r="B23" s="2">
        <v>182</v>
      </c>
      <c r="C23" s="2">
        <f t="shared" si="1"/>
        <v>2</v>
      </c>
      <c r="D23" s="2">
        <v>0</v>
      </c>
      <c r="E23" s="2">
        <v>1</v>
      </c>
      <c r="F23" s="2">
        <f>SUM(G23:J23)</f>
        <v>1</v>
      </c>
      <c r="G23" s="2">
        <v>0</v>
      </c>
      <c r="H23" s="2">
        <v>0</v>
      </c>
      <c r="I23" s="2">
        <v>0</v>
      </c>
      <c r="J23" s="2">
        <v>1</v>
      </c>
    </row>
    <row r="24" spans="1:10" s="3" customFormat="1" x14ac:dyDescent="0.2">
      <c r="A24" s="10" t="s">
        <v>208</v>
      </c>
      <c r="B24" s="10"/>
      <c r="C24" s="10"/>
      <c r="D24" s="10"/>
      <c r="E24" s="10"/>
      <c r="F24" s="10"/>
      <c r="G24" s="10"/>
      <c r="H24" s="10"/>
      <c r="I24" s="10"/>
      <c r="J24" s="10"/>
    </row>
  </sheetData>
  <mergeCells count="1">
    <mergeCell ref="A24:J2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359B7-9543-44F1-A678-A7928731B26E}">
  <dimension ref="A1:J24"/>
  <sheetViews>
    <sheetView view="pageBreakPreview" zoomScale="125" zoomScaleNormal="100" zoomScaleSheetLayoutView="125" workbookViewId="0">
      <selection activeCell="C3" sqref="C3:C23"/>
    </sheetView>
  </sheetViews>
  <sheetFormatPr defaultRowHeight="10.199999999999999" x14ac:dyDescent="0.2"/>
  <cols>
    <col min="1" max="1" width="14.77734375" style="4" customWidth="1"/>
    <col min="2" max="2" width="6.77734375" style="4" customWidth="1"/>
    <col min="3" max="10" width="5.6640625" style="4" customWidth="1"/>
    <col min="11" max="16384" width="8.88671875" style="4"/>
  </cols>
  <sheetData>
    <row r="1" spans="1:10" s="3" customFormat="1" x14ac:dyDescent="0.2">
      <c r="A1" s="1" t="s">
        <v>267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58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s="3" customFormat="1" x14ac:dyDescent="0.2">
      <c r="A3" s="1" t="s">
        <v>1</v>
      </c>
      <c r="B3" s="2">
        <v>16780</v>
      </c>
      <c r="C3" s="2">
        <f>D3+E3+F3</f>
        <v>1543</v>
      </c>
      <c r="D3" s="2">
        <f t="shared" ref="D3:J3" si="0">SUM(D4:D23)-SUM(D8:D13)-D16-SUM(D18:D20)-D15</f>
        <v>115</v>
      </c>
      <c r="E3" s="2">
        <f t="shared" si="0"/>
        <v>659</v>
      </c>
      <c r="F3" s="2">
        <f>SUM(G3:J3)</f>
        <v>769</v>
      </c>
      <c r="G3" s="2">
        <f>SUM(G4:G23)-SUM(G8:G13)-G16-SUM(G18:G20)-G15</f>
        <v>28</v>
      </c>
      <c r="H3" s="2">
        <f t="shared" si="0"/>
        <v>275</v>
      </c>
      <c r="I3" s="2">
        <f t="shared" si="0"/>
        <v>246</v>
      </c>
      <c r="J3" s="2">
        <f t="shared" si="0"/>
        <v>220</v>
      </c>
    </row>
    <row r="4" spans="1:10" s="3" customFormat="1" x14ac:dyDescent="0.2">
      <c r="A4" s="1" t="s">
        <v>12</v>
      </c>
      <c r="B4" s="2">
        <v>8</v>
      </c>
      <c r="C4" s="2">
        <f t="shared" ref="C4:C23" si="1">D4+E4+F4</f>
        <v>0</v>
      </c>
      <c r="D4" s="2">
        <v>0</v>
      </c>
      <c r="E4" s="2">
        <v>0</v>
      </c>
      <c r="F4" s="2">
        <f>SUM(G4:J4)</f>
        <v>0</v>
      </c>
      <c r="G4" s="2">
        <v>0</v>
      </c>
      <c r="H4" s="2">
        <v>0</v>
      </c>
      <c r="I4" s="2">
        <v>0</v>
      </c>
      <c r="J4" s="2">
        <v>0</v>
      </c>
    </row>
    <row r="5" spans="1:10" s="3" customFormat="1" x14ac:dyDescent="0.2">
      <c r="A5" s="1" t="s">
        <v>13</v>
      </c>
      <c r="B5" s="2">
        <v>815</v>
      </c>
      <c r="C5" s="2">
        <f t="shared" si="1"/>
        <v>47</v>
      </c>
      <c r="D5" s="2">
        <v>3</v>
      </c>
      <c r="E5" s="2">
        <v>13</v>
      </c>
      <c r="F5" s="2">
        <f>SUM(G5:J5)</f>
        <v>31</v>
      </c>
      <c r="G5" s="2">
        <v>0</v>
      </c>
      <c r="H5" s="2">
        <v>7</v>
      </c>
      <c r="I5" s="2">
        <v>1</v>
      </c>
      <c r="J5" s="2">
        <v>23</v>
      </c>
    </row>
    <row r="6" spans="1:10" s="3" customFormat="1" x14ac:dyDescent="0.2">
      <c r="A6" s="1" t="s">
        <v>14</v>
      </c>
      <c r="B6" s="2">
        <v>10678</v>
      </c>
      <c r="C6" s="2">
        <f t="shared" si="1"/>
        <v>157</v>
      </c>
      <c r="D6" s="2">
        <v>7</v>
      </c>
      <c r="E6" s="2">
        <v>61</v>
      </c>
      <c r="F6" s="2">
        <f>SUM(G6:J6)</f>
        <v>89</v>
      </c>
      <c r="G6" s="2">
        <v>0</v>
      </c>
      <c r="H6" s="2">
        <v>23</v>
      </c>
      <c r="I6" s="2">
        <v>24</v>
      </c>
      <c r="J6" s="2">
        <v>42</v>
      </c>
    </row>
    <row r="7" spans="1:10" s="3" customFormat="1" x14ac:dyDescent="0.2">
      <c r="A7" s="1" t="s">
        <v>113</v>
      </c>
      <c r="B7" s="2">
        <v>2316</v>
      </c>
      <c r="C7" s="2">
        <f t="shared" si="1"/>
        <v>1314</v>
      </c>
      <c r="D7" s="2">
        <v>101</v>
      </c>
      <c r="E7" s="2">
        <v>576</v>
      </c>
      <c r="F7" s="2">
        <f>SUM(G7:J7)</f>
        <v>637</v>
      </c>
      <c r="G7" s="2">
        <v>26</v>
      </c>
      <c r="H7" s="2">
        <v>243</v>
      </c>
      <c r="I7" s="2">
        <v>220</v>
      </c>
      <c r="J7" s="2">
        <v>148</v>
      </c>
    </row>
    <row r="8" spans="1:10" s="3" customFormat="1" x14ac:dyDescent="0.2">
      <c r="A8" s="1" t="s">
        <v>114</v>
      </c>
      <c r="B8" s="2">
        <v>54</v>
      </c>
      <c r="C8" s="2">
        <f t="shared" si="1"/>
        <v>34</v>
      </c>
      <c r="D8" s="2">
        <v>0</v>
      </c>
      <c r="E8" s="2">
        <v>0</v>
      </c>
      <c r="F8" s="2">
        <f>SUM(G8:J8)</f>
        <v>34</v>
      </c>
      <c r="G8" s="2">
        <v>24</v>
      </c>
      <c r="H8" s="2">
        <v>10</v>
      </c>
      <c r="I8" s="2">
        <v>0</v>
      </c>
      <c r="J8" s="2">
        <v>0</v>
      </c>
    </row>
    <row r="9" spans="1:10" s="3" customFormat="1" x14ac:dyDescent="0.2">
      <c r="A9" s="1" t="s">
        <v>115</v>
      </c>
      <c r="B9" s="2">
        <v>151</v>
      </c>
      <c r="C9" s="2">
        <f t="shared" si="1"/>
        <v>95</v>
      </c>
      <c r="D9" s="2">
        <v>92</v>
      </c>
      <c r="E9" s="2">
        <v>0</v>
      </c>
      <c r="F9" s="2">
        <f>SUM(G9:J9)</f>
        <v>3</v>
      </c>
      <c r="G9" s="2">
        <v>1</v>
      </c>
      <c r="H9" s="2">
        <v>0</v>
      </c>
      <c r="I9" s="2">
        <v>2</v>
      </c>
      <c r="J9" s="2">
        <v>0</v>
      </c>
    </row>
    <row r="10" spans="1:10" s="3" customFormat="1" x14ac:dyDescent="0.2">
      <c r="A10" s="1" t="s">
        <v>116</v>
      </c>
      <c r="B10" s="2">
        <v>1059</v>
      </c>
      <c r="C10" s="2">
        <f t="shared" si="1"/>
        <v>609</v>
      </c>
      <c r="D10" s="2">
        <v>2</v>
      </c>
      <c r="E10" s="2">
        <v>567</v>
      </c>
      <c r="F10" s="2">
        <f>SUM(G10:J10)</f>
        <v>40</v>
      </c>
      <c r="G10" s="2">
        <v>0</v>
      </c>
      <c r="H10" s="2">
        <v>8</v>
      </c>
      <c r="I10" s="2">
        <v>6</v>
      </c>
      <c r="J10" s="2">
        <v>26</v>
      </c>
    </row>
    <row r="11" spans="1:10" s="3" customFormat="1" x14ac:dyDescent="0.2">
      <c r="A11" s="1" t="s">
        <v>117</v>
      </c>
      <c r="B11" s="2">
        <v>300</v>
      </c>
      <c r="C11" s="2">
        <f t="shared" si="1"/>
        <v>226</v>
      </c>
      <c r="D11" s="2">
        <v>3</v>
      </c>
      <c r="E11" s="2">
        <v>4</v>
      </c>
      <c r="F11" s="2">
        <f>SUM(G11:J11)</f>
        <v>219</v>
      </c>
      <c r="G11" s="2">
        <v>1</v>
      </c>
      <c r="H11" s="2">
        <v>216</v>
      </c>
      <c r="I11" s="2">
        <v>1</v>
      </c>
      <c r="J11" s="2">
        <v>1</v>
      </c>
    </row>
    <row r="12" spans="1:10" s="3" customFormat="1" x14ac:dyDescent="0.2">
      <c r="A12" s="1" t="s">
        <v>118</v>
      </c>
      <c r="B12" s="2">
        <v>333</v>
      </c>
      <c r="C12" s="2">
        <f t="shared" si="1"/>
        <v>221</v>
      </c>
      <c r="D12" s="2">
        <v>4</v>
      </c>
      <c r="E12" s="2">
        <v>0</v>
      </c>
      <c r="F12" s="2">
        <f>SUM(G12:J12)</f>
        <v>217</v>
      </c>
      <c r="G12" s="2">
        <v>0</v>
      </c>
      <c r="H12" s="2">
        <v>6</v>
      </c>
      <c r="I12" s="2">
        <v>211</v>
      </c>
      <c r="J12" s="2">
        <v>0</v>
      </c>
    </row>
    <row r="13" spans="1:10" s="3" customFormat="1" x14ac:dyDescent="0.2">
      <c r="A13" s="1" t="s">
        <v>119</v>
      </c>
      <c r="B13" s="2">
        <v>419</v>
      </c>
      <c r="C13" s="2">
        <f t="shared" si="1"/>
        <v>129</v>
      </c>
      <c r="D13" s="2">
        <v>0</v>
      </c>
      <c r="E13" s="2">
        <v>5</v>
      </c>
      <c r="F13" s="2">
        <f>SUM(G13:J13)</f>
        <v>124</v>
      </c>
      <c r="G13" s="2">
        <v>0</v>
      </c>
      <c r="H13" s="2">
        <v>3</v>
      </c>
      <c r="I13" s="2">
        <v>0</v>
      </c>
      <c r="J13" s="2">
        <v>121</v>
      </c>
    </row>
    <row r="14" spans="1:10" s="3" customFormat="1" x14ac:dyDescent="0.2">
      <c r="A14" s="1" t="s">
        <v>15</v>
      </c>
      <c r="B14" s="2">
        <v>16</v>
      </c>
      <c r="C14" s="2">
        <f t="shared" si="1"/>
        <v>4</v>
      </c>
      <c r="D14" s="2">
        <v>2</v>
      </c>
      <c r="E14" s="2">
        <v>0</v>
      </c>
      <c r="F14" s="2">
        <f>SUM(G14:J14)</f>
        <v>2</v>
      </c>
      <c r="G14" s="2">
        <v>2</v>
      </c>
      <c r="H14" s="2">
        <v>0</v>
      </c>
      <c r="I14" s="2">
        <v>0</v>
      </c>
      <c r="J14" s="2">
        <v>0</v>
      </c>
    </row>
    <row r="15" spans="1:10" s="3" customFormat="1" x14ac:dyDescent="0.2">
      <c r="A15" s="1" t="s">
        <v>121</v>
      </c>
      <c r="B15" s="2"/>
      <c r="C15" s="2">
        <f t="shared" si="1"/>
        <v>0</v>
      </c>
      <c r="D15" s="2">
        <v>0</v>
      </c>
      <c r="E15" s="2">
        <v>0</v>
      </c>
      <c r="F15" s="2">
        <f>SUM(G15:J15)</f>
        <v>0</v>
      </c>
      <c r="G15" s="2">
        <v>0</v>
      </c>
      <c r="H15" s="2">
        <v>0</v>
      </c>
      <c r="I15" s="2">
        <v>0</v>
      </c>
      <c r="J15" s="2">
        <v>0</v>
      </c>
    </row>
    <row r="16" spans="1:10" s="3" customFormat="1" x14ac:dyDescent="0.2">
      <c r="A16" s="1" t="s">
        <v>120</v>
      </c>
      <c r="B16" s="2">
        <v>2</v>
      </c>
      <c r="C16" s="2">
        <f t="shared" si="1"/>
        <v>0</v>
      </c>
      <c r="D16" s="2">
        <v>0</v>
      </c>
      <c r="E16" s="2">
        <v>0</v>
      </c>
      <c r="F16" s="2">
        <f>SUM(G16:J16)</f>
        <v>0</v>
      </c>
      <c r="G16" s="2">
        <v>0</v>
      </c>
      <c r="H16" s="2">
        <v>0</v>
      </c>
      <c r="I16" s="2">
        <v>0</v>
      </c>
      <c r="J16" s="2">
        <v>0</v>
      </c>
    </row>
    <row r="17" spans="1:10" s="3" customFormat="1" x14ac:dyDescent="0.2">
      <c r="A17" s="1" t="s">
        <v>16</v>
      </c>
      <c r="B17" s="2">
        <v>2138</v>
      </c>
      <c r="C17" s="2">
        <f t="shared" si="1"/>
        <v>14</v>
      </c>
      <c r="D17" s="2">
        <v>1</v>
      </c>
      <c r="E17" s="2">
        <v>7</v>
      </c>
      <c r="F17" s="2">
        <f>SUM(G17:J17)</f>
        <v>6</v>
      </c>
      <c r="G17" s="2">
        <v>0</v>
      </c>
      <c r="H17" s="2">
        <v>0</v>
      </c>
      <c r="I17" s="2">
        <v>1</v>
      </c>
      <c r="J17" s="2">
        <v>5</v>
      </c>
    </row>
    <row r="18" spans="1:10" s="3" customFormat="1" x14ac:dyDescent="0.2">
      <c r="A18" s="1" t="s">
        <v>122</v>
      </c>
      <c r="B18" s="2">
        <v>244</v>
      </c>
      <c r="C18" s="2">
        <f t="shared" si="1"/>
        <v>1</v>
      </c>
      <c r="D18" s="2">
        <v>0</v>
      </c>
      <c r="E18" s="2">
        <v>1</v>
      </c>
      <c r="F18" s="2">
        <f>SUM(G18:J18)</f>
        <v>0</v>
      </c>
      <c r="G18" s="2">
        <v>0</v>
      </c>
      <c r="H18" s="2">
        <v>0</v>
      </c>
      <c r="I18" s="2">
        <v>0</v>
      </c>
      <c r="J18" s="2">
        <v>0</v>
      </c>
    </row>
    <row r="19" spans="1:10" s="3" customFormat="1" x14ac:dyDescent="0.2">
      <c r="A19" s="1" t="s">
        <v>123</v>
      </c>
      <c r="B19" s="2">
        <v>115</v>
      </c>
      <c r="C19" s="2">
        <f t="shared" si="1"/>
        <v>0</v>
      </c>
      <c r="D19" s="2">
        <v>0</v>
      </c>
      <c r="E19" s="2">
        <v>0</v>
      </c>
      <c r="F19" s="2">
        <f>SUM(G19:J19)</f>
        <v>0</v>
      </c>
      <c r="G19" s="2">
        <v>0</v>
      </c>
      <c r="H19" s="2">
        <v>0</v>
      </c>
      <c r="I19" s="2">
        <v>0</v>
      </c>
      <c r="J19" s="2">
        <v>0</v>
      </c>
    </row>
    <row r="20" spans="1:10" s="3" customFormat="1" x14ac:dyDescent="0.2">
      <c r="A20" s="1" t="s">
        <v>124</v>
      </c>
      <c r="B20" s="2">
        <v>1731</v>
      </c>
      <c r="C20" s="2">
        <f t="shared" si="1"/>
        <v>9</v>
      </c>
      <c r="D20" s="2">
        <v>1</v>
      </c>
      <c r="E20" s="2">
        <v>2</v>
      </c>
      <c r="F20" s="2">
        <f>SUM(G20:J20)</f>
        <v>6</v>
      </c>
      <c r="G20" s="2">
        <v>0</v>
      </c>
      <c r="H20" s="2">
        <v>0</v>
      </c>
      <c r="I20" s="2">
        <v>1</v>
      </c>
      <c r="J20" s="2">
        <v>5</v>
      </c>
    </row>
    <row r="21" spans="1:10" s="3" customFormat="1" x14ac:dyDescent="0.2">
      <c r="A21" s="1" t="s">
        <v>125</v>
      </c>
      <c r="B21" s="2">
        <v>503</v>
      </c>
      <c r="C21" s="2">
        <f t="shared" si="1"/>
        <v>3</v>
      </c>
      <c r="D21" s="2">
        <v>1</v>
      </c>
      <c r="E21" s="2">
        <v>0</v>
      </c>
      <c r="F21" s="2">
        <f>SUM(G21:J21)</f>
        <v>2</v>
      </c>
      <c r="G21" s="2">
        <v>0</v>
      </c>
      <c r="H21" s="2">
        <v>1</v>
      </c>
      <c r="I21" s="2">
        <v>0</v>
      </c>
      <c r="J21" s="2">
        <v>1</v>
      </c>
    </row>
    <row r="22" spans="1:10" s="3" customFormat="1" x14ac:dyDescent="0.2">
      <c r="A22" s="1" t="s">
        <v>126</v>
      </c>
      <c r="B22" s="2">
        <v>121</v>
      </c>
      <c r="C22" s="2">
        <f t="shared" si="1"/>
        <v>3</v>
      </c>
      <c r="D22" s="2">
        <v>0</v>
      </c>
      <c r="E22" s="2">
        <v>2</v>
      </c>
      <c r="F22" s="2">
        <f>SUM(G22:J22)</f>
        <v>1</v>
      </c>
      <c r="G22" s="2">
        <v>0</v>
      </c>
      <c r="H22" s="2">
        <v>0</v>
      </c>
      <c r="I22" s="2">
        <v>0</v>
      </c>
      <c r="J22" s="2">
        <v>1</v>
      </c>
    </row>
    <row r="23" spans="1:10" s="3" customFormat="1" x14ac:dyDescent="0.2">
      <c r="A23" s="1" t="s">
        <v>17</v>
      </c>
      <c r="B23" s="2">
        <v>185</v>
      </c>
      <c r="C23" s="2">
        <f t="shared" si="1"/>
        <v>1</v>
      </c>
      <c r="D23" s="2">
        <v>0</v>
      </c>
      <c r="E23" s="2">
        <v>0</v>
      </c>
      <c r="F23" s="2">
        <f>SUM(G23:J23)</f>
        <v>1</v>
      </c>
      <c r="G23" s="2">
        <v>0</v>
      </c>
      <c r="H23" s="2">
        <v>1</v>
      </c>
      <c r="I23" s="2">
        <v>0</v>
      </c>
      <c r="J23" s="2">
        <v>0</v>
      </c>
    </row>
    <row r="24" spans="1:10" s="3" customFormat="1" x14ac:dyDescent="0.2">
      <c r="A24" s="10" t="s">
        <v>208</v>
      </c>
      <c r="B24" s="10"/>
      <c r="C24" s="10"/>
      <c r="D24" s="10"/>
      <c r="E24" s="10"/>
      <c r="F24" s="10"/>
      <c r="G24" s="10"/>
      <c r="H24" s="10"/>
      <c r="I24" s="10"/>
      <c r="J24" s="10"/>
    </row>
  </sheetData>
  <mergeCells count="1">
    <mergeCell ref="A24:J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C8F58-A0B8-4B05-B72E-D8C25021CC72}">
  <dimension ref="A1:J40"/>
  <sheetViews>
    <sheetView view="pageBreakPreview" topLeftCell="A3" zoomScale="125" zoomScaleNormal="100" zoomScaleSheetLayoutView="125" workbookViewId="0">
      <selection activeCell="H3" sqref="H3"/>
    </sheetView>
  </sheetViews>
  <sheetFormatPr defaultRowHeight="10.199999999999999" x14ac:dyDescent="0.2"/>
  <cols>
    <col min="1" max="1" width="14.77734375" style="4" customWidth="1"/>
    <col min="2" max="2" width="6.33203125" style="4" customWidth="1"/>
    <col min="3" max="10" width="5.6640625" style="4" customWidth="1"/>
    <col min="11" max="16384" width="8.88671875" style="4"/>
  </cols>
  <sheetData>
    <row r="1" spans="1:10" s="3" customFormat="1" x14ac:dyDescent="0.2">
      <c r="A1" s="1" t="s">
        <v>268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61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s="3" customFormat="1" x14ac:dyDescent="0.2">
      <c r="A3" s="1" t="s">
        <v>1</v>
      </c>
      <c r="B3" s="2">
        <v>16780</v>
      </c>
      <c r="C3" s="2">
        <f>D3+E3+F3</f>
        <v>1543</v>
      </c>
      <c r="D3" s="2">
        <f t="shared" ref="D3:J3" si="0">D4+D32+D39</f>
        <v>115</v>
      </c>
      <c r="E3" s="2">
        <f t="shared" si="0"/>
        <v>659</v>
      </c>
      <c r="F3" s="2">
        <f>SUM(G3:J3)</f>
        <v>769</v>
      </c>
      <c r="G3" s="2">
        <f>G4+G32+G39</f>
        <v>28</v>
      </c>
      <c r="H3" s="2">
        <f t="shared" si="0"/>
        <v>275</v>
      </c>
      <c r="I3" s="2">
        <f t="shared" si="0"/>
        <v>246</v>
      </c>
      <c r="J3" s="2">
        <f t="shared" si="0"/>
        <v>220</v>
      </c>
    </row>
    <row r="4" spans="1:10" s="3" customFormat="1" x14ac:dyDescent="0.2">
      <c r="A4" s="1" t="s">
        <v>167</v>
      </c>
      <c r="B4" s="2">
        <v>15577</v>
      </c>
      <c r="C4" s="2">
        <f t="shared" ref="C4:C39" si="1">D4+E4+F4</f>
        <v>1495</v>
      </c>
      <c r="D4" s="2">
        <f t="shared" ref="D4:J4" si="2">SUM(D5:D23)+D27+D31</f>
        <v>113</v>
      </c>
      <c r="E4" s="2">
        <f t="shared" si="2"/>
        <v>643</v>
      </c>
      <c r="F4" s="2">
        <f>SUM(G4:J4)</f>
        <v>739</v>
      </c>
      <c r="G4" s="2">
        <f>SUM(G5:G23)+G27+G31</f>
        <v>26</v>
      </c>
      <c r="H4" s="2">
        <f t="shared" si="2"/>
        <v>253</v>
      </c>
      <c r="I4" s="2">
        <f t="shared" si="2"/>
        <v>245</v>
      </c>
      <c r="J4" s="2">
        <f t="shared" si="2"/>
        <v>215</v>
      </c>
    </row>
    <row r="5" spans="1:10" s="3" customFormat="1" x14ac:dyDescent="0.2">
      <c r="A5" s="1" t="s">
        <v>127</v>
      </c>
      <c r="B5" s="2">
        <v>2280</v>
      </c>
      <c r="C5" s="2">
        <f t="shared" si="1"/>
        <v>54</v>
      </c>
      <c r="D5" s="2">
        <v>6</v>
      </c>
      <c r="E5" s="2">
        <v>16</v>
      </c>
      <c r="F5" s="2">
        <f>SUM(G5:J5)</f>
        <v>32</v>
      </c>
      <c r="G5" s="2">
        <v>0</v>
      </c>
      <c r="H5" s="2">
        <v>3</v>
      </c>
      <c r="I5" s="2">
        <v>23</v>
      </c>
      <c r="J5" s="2">
        <v>6</v>
      </c>
    </row>
    <row r="6" spans="1:10" s="3" customFormat="1" x14ac:dyDescent="0.2">
      <c r="A6" s="1" t="s">
        <v>128</v>
      </c>
      <c r="B6" s="2">
        <v>9522</v>
      </c>
      <c r="C6" s="2">
        <f t="shared" si="1"/>
        <v>266</v>
      </c>
      <c r="D6" s="2">
        <v>14</v>
      </c>
      <c r="E6" s="2">
        <v>86</v>
      </c>
      <c r="F6" s="2">
        <f>SUM(G6:J6)</f>
        <v>166</v>
      </c>
      <c r="G6" s="2">
        <v>6</v>
      </c>
      <c r="H6" s="2">
        <v>33</v>
      </c>
      <c r="I6" s="2">
        <v>22</v>
      </c>
      <c r="J6" s="2">
        <v>105</v>
      </c>
    </row>
    <row r="7" spans="1:10" s="3" customFormat="1" x14ac:dyDescent="0.2">
      <c r="A7" s="1" t="s">
        <v>172</v>
      </c>
      <c r="B7" s="2">
        <v>10</v>
      </c>
      <c r="C7" s="2">
        <f t="shared" si="1"/>
        <v>0</v>
      </c>
      <c r="D7" s="2">
        <v>0</v>
      </c>
      <c r="E7" s="2">
        <v>0</v>
      </c>
      <c r="F7" s="2">
        <f>SUM(G7:J7)</f>
        <v>0</v>
      </c>
      <c r="G7" s="2">
        <v>0</v>
      </c>
      <c r="H7" s="2">
        <v>0</v>
      </c>
      <c r="I7" s="2">
        <v>0</v>
      </c>
      <c r="J7" s="2">
        <v>0</v>
      </c>
    </row>
    <row r="8" spans="1:10" s="3" customFormat="1" x14ac:dyDescent="0.2">
      <c r="A8" s="1" t="s">
        <v>130</v>
      </c>
      <c r="B8" s="2">
        <v>26</v>
      </c>
      <c r="C8" s="2">
        <f t="shared" si="1"/>
        <v>19</v>
      </c>
      <c r="D8" s="2">
        <v>0</v>
      </c>
      <c r="E8" s="2">
        <v>0</v>
      </c>
      <c r="F8" s="2">
        <f>SUM(G8:J8)</f>
        <v>19</v>
      </c>
      <c r="G8" s="2">
        <v>18</v>
      </c>
      <c r="H8" s="2">
        <v>1</v>
      </c>
      <c r="I8" s="2">
        <v>0</v>
      </c>
      <c r="J8" s="2">
        <v>0</v>
      </c>
    </row>
    <row r="9" spans="1:10" s="3" customFormat="1" x14ac:dyDescent="0.2">
      <c r="A9" s="1" t="s">
        <v>131</v>
      </c>
      <c r="B9" s="2">
        <v>129</v>
      </c>
      <c r="C9" s="2">
        <f t="shared" si="1"/>
        <v>95</v>
      </c>
      <c r="D9" s="2">
        <v>89</v>
      </c>
      <c r="E9" s="2">
        <v>0</v>
      </c>
      <c r="F9" s="2">
        <f>SUM(G9:J9)</f>
        <v>6</v>
      </c>
      <c r="G9" s="2">
        <v>0</v>
      </c>
      <c r="H9" s="2">
        <v>4</v>
      </c>
      <c r="I9" s="2">
        <v>2</v>
      </c>
      <c r="J9" s="2">
        <v>0</v>
      </c>
    </row>
    <row r="10" spans="1:10" s="3" customFormat="1" x14ac:dyDescent="0.2">
      <c r="A10" s="1" t="s">
        <v>132</v>
      </c>
      <c r="B10" s="2">
        <v>7</v>
      </c>
      <c r="C10" s="2">
        <f t="shared" si="1"/>
        <v>7</v>
      </c>
      <c r="D10" s="2">
        <v>0</v>
      </c>
      <c r="E10" s="2">
        <v>4</v>
      </c>
      <c r="F10" s="2">
        <f>SUM(G10:J10)</f>
        <v>3</v>
      </c>
      <c r="G10" s="2">
        <v>0</v>
      </c>
      <c r="H10" s="2">
        <v>0</v>
      </c>
      <c r="I10" s="2">
        <v>3</v>
      </c>
      <c r="J10" s="2">
        <v>0</v>
      </c>
    </row>
    <row r="11" spans="1:10" s="3" customFormat="1" x14ac:dyDescent="0.2">
      <c r="A11" s="1" t="s">
        <v>173</v>
      </c>
      <c r="B11" s="2">
        <v>0</v>
      </c>
      <c r="C11" s="2">
        <f t="shared" si="1"/>
        <v>0</v>
      </c>
      <c r="D11" s="2">
        <v>0</v>
      </c>
      <c r="E11" s="2">
        <v>0</v>
      </c>
      <c r="F11" s="2">
        <f>SUM(G11:J11)</f>
        <v>0</v>
      </c>
      <c r="G11" s="2">
        <v>0</v>
      </c>
      <c r="H11" s="2">
        <v>0</v>
      </c>
      <c r="I11" s="2">
        <v>0</v>
      </c>
      <c r="J11" s="2">
        <v>0</v>
      </c>
    </row>
    <row r="12" spans="1:10" s="3" customFormat="1" x14ac:dyDescent="0.2">
      <c r="A12" s="1" t="s">
        <v>133</v>
      </c>
      <c r="B12" s="2">
        <v>735</v>
      </c>
      <c r="C12" s="2">
        <f t="shared" si="1"/>
        <v>569</v>
      </c>
      <c r="D12" s="2">
        <v>0</v>
      </c>
      <c r="E12" s="2">
        <v>524</v>
      </c>
      <c r="F12" s="2">
        <f>SUM(G12:J12)</f>
        <v>45</v>
      </c>
      <c r="G12" s="2">
        <v>0</v>
      </c>
      <c r="H12" s="2">
        <v>14</v>
      </c>
      <c r="I12" s="2">
        <v>1</v>
      </c>
      <c r="J12" s="2">
        <v>30</v>
      </c>
    </row>
    <row r="13" spans="1:10" s="3" customFormat="1" x14ac:dyDescent="0.2">
      <c r="A13" s="1" t="s">
        <v>174</v>
      </c>
      <c r="B13" s="2">
        <v>4</v>
      </c>
      <c r="C13" s="2">
        <f t="shared" si="1"/>
        <v>2</v>
      </c>
      <c r="D13" s="2">
        <v>2</v>
      </c>
      <c r="E13" s="2">
        <v>0</v>
      </c>
      <c r="F13" s="2">
        <f>SUM(G13:J13)</f>
        <v>0</v>
      </c>
      <c r="G13" s="2">
        <v>0</v>
      </c>
      <c r="H13" s="2">
        <v>0</v>
      </c>
      <c r="I13" s="2">
        <v>0</v>
      </c>
      <c r="J13" s="2">
        <v>0</v>
      </c>
    </row>
    <row r="14" spans="1:10" s="3" customFormat="1" x14ac:dyDescent="0.2">
      <c r="A14" s="1" t="s">
        <v>175</v>
      </c>
      <c r="B14" s="2">
        <v>20</v>
      </c>
      <c r="C14" s="2">
        <f t="shared" si="1"/>
        <v>19</v>
      </c>
      <c r="D14" s="2">
        <v>0</v>
      </c>
      <c r="E14" s="2">
        <v>0</v>
      </c>
      <c r="F14" s="2">
        <f>SUM(G14:J14)</f>
        <v>19</v>
      </c>
      <c r="G14" s="2">
        <v>0</v>
      </c>
      <c r="H14" s="2">
        <v>19</v>
      </c>
      <c r="I14" s="2">
        <v>0</v>
      </c>
      <c r="J14" s="2">
        <v>0</v>
      </c>
    </row>
    <row r="15" spans="1:10" s="3" customFormat="1" x14ac:dyDescent="0.2">
      <c r="A15" s="1" t="s">
        <v>176</v>
      </c>
      <c r="B15" s="2">
        <v>198</v>
      </c>
      <c r="C15" s="2">
        <f t="shared" si="1"/>
        <v>171</v>
      </c>
      <c r="D15" s="2">
        <v>0</v>
      </c>
      <c r="E15" s="2">
        <v>3</v>
      </c>
      <c r="F15" s="2">
        <f>SUM(G15:J15)</f>
        <v>168</v>
      </c>
      <c r="G15" s="2">
        <v>1</v>
      </c>
      <c r="H15" s="2">
        <v>164</v>
      </c>
      <c r="I15" s="2">
        <v>3</v>
      </c>
      <c r="J15" s="2">
        <v>0</v>
      </c>
    </row>
    <row r="16" spans="1:10" s="3" customFormat="1" x14ac:dyDescent="0.2">
      <c r="A16" s="1" t="s">
        <v>137</v>
      </c>
      <c r="B16" s="2">
        <v>6</v>
      </c>
      <c r="C16" s="2">
        <f t="shared" si="1"/>
        <v>0</v>
      </c>
      <c r="D16" s="2">
        <v>0</v>
      </c>
      <c r="E16" s="2">
        <v>0</v>
      </c>
      <c r="F16" s="2">
        <f>SUM(G16:J16)</f>
        <v>0</v>
      </c>
      <c r="G16" s="2">
        <v>0</v>
      </c>
      <c r="H16" s="2">
        <v>0</v>
      </c>
      <c r="I16" s="2">
        <v>0</v>
      </c>
      <c r="J16" s="2">
        <v>0</v>
      </c>
    </row>
    <row r="17" spans="1:10" s="3" customFormat="1" x14ac:dyDescent="0.2">
      <c r="A17" s="1" t="s">
        <v>177</v>
      </c>
      <c r="B17" s="2">
        <v>0</v>
      </c>
      <c r="C17" s="2">
        <f t="shared" si="1"/>
        <v>0</v>
      </c>
      <c r="D17" s="2">
        <v>0</v>
      </c>
      <c r="E17" s="2">
        <v>0</v>
      </c>
      <c r="F17" s="2">
        <f>SUM(G17:J17)</f>
        <v>0</v>
      </c>
      <c r="G17" s="2">
        <v>0</v>
      </c>
      <c r="H17" s="2">
        <v>0</v>
      </c>
      <c r="I17" s="2">
        <v>0</v>
      </c>
      <c r="J17" s="2">
        <v>0</v>
      </c>
    </row>
    <row r="18" spans="1:10" s="3" customFormat="1" x14ac:dyDescent="0.2">
      <c r="A18" s="1" t="s">
        <v>138</v>
      </c>
      <c r="B18" s="2">
        <v>248</v>
      </c>
      <c r="C18" s="2">
        <f t="shared" si="1"/>
        <v>188</v>
      </c>
      <c r="D18" s="2">
        <v>0</v>
      </c>
      <c r="E18" s="2">
        <v>1</v>
      </c>
      <c r="F18" s="2">
        <f>SUM(G18:J18)</f>
        <v>187</v>
      </c>
      <c r="G18" s="2">
        <v>0</v>
      </c>
      <c r="H18" s="2">
        <v>1</v>
      </c>
      <c r="I18" s="2">
        <v>186</v>
      </c>
      <c r="J18" s="2">
        <v>0</v>
      </c>
    </row>
    <row r="19" spans="1:10" s="3" customFormat="1" x14ac:dyDescent="0.2">
      <c r="A19" s="1" t="s">
        <v>178</v>
      </c>
      <c r="B19" s="2">
        <v>9</v>
      </c>
      <c r="C19" s="2">
        <f t="shared" si="1"/>
        <v>9</v>
      </c>
      <c r="D19" s="2">
        <v>0</v>
      </c>
      <c r="E19" s="2">
        <v>0</v>
      </c>
      <c r="F19" s="2">
        <f>SUM(G19:J19)</f>
        <v>9</v>
      </c>
      <c r="G19" s="2">
        <v>0</v>
      </c>
      <c r="H19" s="2">
        <v>0</v>
      </c>
      <c r="I19" s="2">
        <v>0</v>
      </c>
      <c r="J19" s="2">
        <v>9</v>
      </c>
    </row>
    <row r="20" spans="1:10" s="3" customFormat="1" x14ac:dyDescent="0.2">
      <c r="A20" s="1" t="s">
        <v>179</v>
      </c>
      <c r="B20" s="2">
        <v>0</v>
      </c>
      <c r="C20" s="2">
        <f t="shared" si="1"/>
        <v>0</v>
      </c>
      <c r="D20" s="2">
        <v>0</v>
      </c>
      <c r="E20" s="2">
        <v>0</v>
      </c>
      <c r="F20" s="2">
        <f>SUM(G20:J20)</f>
        <v>0</v>
      </c>
      <c r="G20" s="2">
        <v>0</v>
      </c>
      <c r="H20" s="2">
        <v>0</v>
      </c>
      <c r="I20" s="2">
        <v>0</v>
      </c>
      <c r="J20" s="2">
        <v>0</v>
      </c>
    </row>
    <row r="21" spans="1:10" s="3" customFormat="1" x14ac:dyDescent="0.2">
      <c r="A21" s="1" t="s">
        <v>139</v>
      </c>
      <c r="B21" s="2">
        <v>89</v>
      </c>
      <c r="C21" s="2">
        <f t="shared" si="1"/>
        <v>63</v>
      </c>
      <c r="D21" s="2">
        <v>0</v>
      </c>
      <c r="E21" s="2">
        <v>0</v>
      </c>
      <c r="F21" s="2">
        <f>SUM(G21:J21)</f>
        <v>63</v>
      </c>
      <c r="G21" s="2">
        <v>0</v>
      </c>
      <c r="H21" s="2">
        <v>1</v>
      </c>
      <c r="I21" s="2">
        <v>3</v>
      </c>
      <c r="J21" s="2">
        <v>59</v>
      </c>
    </row>
    <row r="22" spans="1:10" s="3" customFormat="1" x14ac:dyDescent="0.2">
      <c r="A22" s="1" t="s">
        <v>151</v>
      </c>
      <c r="B22" s="2">
        <v>28</v>
      </c>
      <c r="C22" s="2">
        <f t="shared" si="1"/>
        <v>1</v>
      </c>
      <c r="D22" s="2">
        <v>0</v>
      </c>
      <c r="E22" s="2">
        <v>0</v>
      </c>
      <c r="F22" s="2">
        <f>SUM(G22:J22)</f>
        <v>1</v>
      </c>
      <c r="G22" s="2">
        <v>1</v>
      </c>
      <c r="H22" s="2">
        <v>0</v>
      </c>
      <c r="I22" s="2">
        <v>0</v>
      </c>
      <c r="J22" s="2">
        <v>0</v>
      </c>
    </row>
    <row r="23" spans="1:10" s="3" customFormat="1" x14ac:dyDescent="0.2">
      <c r="A23" s="1" t="s">
        <v>168</v>
      </c>
      <c r="B23" s="2">
        <v>2068</v>
      </c>
      <c r="C23" s="2">
        <f t="shared" si="1"/>
        <v>17</v>
      </c>
      <c r="D23" s="2">
        <v>1</v>
      </c>
      <c r="E23" s="2">
        <v>2</v>
      </c>
      <c r="F23" s="2">
        <f>SUM(G23:J23)</f>
        <v>14</v>
      </c>
      <c r="G23" s="2">
        <v>0</v>
      </c>
      <c r="H23" s="2">
        <v>8</v>
      </c>
      <c r="I23" s="2">
        <v>2</v>
      </c>
      <c r="J23" s="2">
        <v>4</v>
      </c>
    </row>
    <row r="24" spans="1:10" s="3" customFormat="1" x14ac:dyDescent="0.2">
      <c r="A24" s="1" t="s">
        <v>169</v>
      </c>
      <c r="B24" s="2">
        <v>1685</v>
      </c>
      <c r="C24" s="2">
        <f t="shared" si="1"/>
        <v>7</v>
      </c>
      <c r="D24" s="2">
        <v>1</v>
      </c>
      <c r="E24" s="2">
        <v>0</v>
      </c>
      <c r="F24" s="2">
        <f>SUM(G24:J24)</f>
        <v>6</v>
      </c>
      <c r="G24" s="2">
        <v>0</v>
      </c>
      <c r="H24" s="2">
        <v>1</v>
      </c>
      <c r="I24" s="2">
        <v>2</v>
      </c>
      <c r="J24" s="2">
        <v>3</v>
      </c>
    </row>
    <row r="25" spans="1:10" s="3" customFormat="1" x14ac:dyDescent="0.2">
      <c r="A25" s="1" t="s">
        <v>170</v>
      </c>
      <c r="B25" s="2">
        <v>210</v>
      </c>
      <c r="C25" s="2">
        <f t="shared" si="1"/>
        <v>2</v>
      </c>
      <c r="D25" s="2">
        <v>0</v>
      </c>
      <c r="E25" s="2">
        <v>0</v>
      </c>
      <c r="F25" s="2">
        <f>SUM(G25:J25)</f>
        <v>2</v>
      </c>
      <c r="G25" s="2">
        <v>0</v>
      </c>
      <c r="H25" s="2">
        <v>0</v>
      </c>
      <c r="I25" s="2">
        <v>1</v>
      </c>
      <c r="J25" s="2">
        <v>1</v>
      </c>
    </row>
    <row r="26" spans="1:10" s="3" customFormat="1" x14ac:dyDescent="0.2">
      <c r="A26" s="1" t="s">
        <v>171</v>
      </c>
      <c r="B26" s="2">
        <v>114</v>
      </c>
      <c r="C26" s="2">
        <f t="shared" si="1"/>
        <v>0</v>
      </c>
      <c r="D26" s="2">
        <v>0</v>
      </c>
      <c r="E26" s="2">
        <v>0</v>
      </c>
      <c r="F26" s="2">
        <f>SUM(G26:J26)</f>
        <v>0</v>
      </c>
      <c r="G26" s="2">
        <v>0</v>
      </c>
      <c r="H26" s="2">
        <v>0</v>
      </c>
      <c r="I26" s="2">
        <v>0</v>
      </c>
      <c r="J26" s="2">
        <v>0</v>
      </c>
    </row>
    <row r="27" spans="1:10" s="3" customFormat="1" x14ac:dyDescent="0.2">
      <c r="A27" s="1" t="s">
        <v>180</v>
      </c>
      <c r="B27" s="2">
        <v>45</v>
      </c>
      <c r="C27" s="2">
        <f t="shared" si="1"/>
        <v>1</v>
      </c>
      <c r="D27" s="2">
        <v>0</v>
      </c>
      <c r="E27" s="2">
        <v>0</v>
      </c>
      <c r="F27" s="2">
        <f>SUM(G27:J27)</f>
        <v>1</v>
      </c>
      <c r="G27" s="2">
        <v>0</v>
      </c>
      <c r="H27" s="2">
        <v>0</v>
      </c>
      <c r="I27" s="2">
        <v>0</v>
      </c>
      <c r="J27" s="2">
        <v>1</v>
      </c>
    </row>
    <row r="28" spans="1:10" s="3" customFormat="1" x14ac:dyDescent="0.2">
      <c r="A28" s="1" t="s">
        <v>181</v>
      </c>
      <c r="B28" s="2">
        <v>6</v>
      </c>
      <c r="C28" s="2">
        <f t="shared" si="1"/>
        <v>0</v>
      </c>
      <c r="D28" s="2">
        <v>0</v>
      </c>
      <c r="E28" s="2">
        <v>0</v>
      </c>
      <c r="F28" s="2">
        <f>SUM(G28:J28)</f>
        <v>0</v>
      </c>
      <c r="G28" s="2">
        <v>0</v>
      </c>
      <c r="H28" s="2">
        <v>0</v>
      </c>
      <c r="I28" s="2">
        <v>0</v>
      </c>
      <c r="J28" s="2">
        <v>0</v>
      </c>
    </row>
    <row r="29" spans="1:10" s="3" customFormat="1" x14ac:dyDescent="0.2">
      <c r="A29" s="1" t="s">
        <v>182</v>
      </c>
      <c r="B29" s="2">
        <v>7</v>
      </c>
      <c r="C29" s="2">
        <f t="shared" si="1"/>
        <v>1</v>
      </c>
      <c r="D29" s="2">
        <v>0</v>
      </c>
      <c r="E29" s="2">
        <v>0</v>
      </c>
      <c r="F29" s="2">
        <f>SUM(G29:J29)</f>
        <v>1</v>
      </c>
      <c r="G29" s="2">
        <v>0</v>
      </c>
      <c r="H29" s="2">
        <v>0</v>
      </c>
      <c r="I29" s="2">
        <v>0</v>
      </c>
      <c r="J29" s="2">
        <v>1</v>
      </c>
    </row>
    <row r="30" spans="1:10" s="3" customFormat="1" x14ac:dyDescent="0.2">
      <c r="A30" s="1" t="s">
        <v>183</v>
      </c>
      <c r="B30" s="2">
        <v>2</v>
      </c>
      <c r="C30" s="2">
        <f t="shared" si="1"/>
        <v>0</v>
      </c>
      <c r="D30" s="2">
        <v>0</v>
      </c>
      <c r="E30" s="2">
        <v>0</v>
      </c>
      <c r="F30" s="2">
        <f>SUM(G30:J30)</f>
        <v>0</v>
      </c>
      <c r="G30" s="2">
        <v>0</v>
      </c>
      <c r="H30" s="2">
        <v>0</v>
      </c>
      <c r="I30" s="2">
        <v>0</v>
      </c>
      <c r="J30" s="2">
        <v>0</v>
      </c>
    </row>
    <row r="31" spans="1:10" s="3" customFormat="1" x14ac:dyDescent="0.2">
      <c r="A31" s="1" t="s">
        <v>184</v>
      </c>
      <c r="B31" s="2">
        <v>153</v>
      </c>
      <c r="C31" s="2">
        <f t="shared" si="1"/>
        <v>14</v>
      </c>
      <c r="D31" s="2">
        <v>1</v>
      </c>
      <c r="E31" s="2">
        <v>7</v>
      </c>
      <c r="F31" s="2">
        <f>SUM(G31:J31)</f>
        <v>6</v>
      </c>
      <c r="G31" s="2">
        <v>0</v>
      </c>
      <c r="H31" s="2">
        <v>5</v>
      </c>
      <c r="I31" s="2">
        <v>0</v>
      </c>
      <c r="J31" s="2">
        <v>1</v>
      </c>
    </row>
    <row r="32" spans="1:10" s="3" customFormat="1" x14ac:dyDescent="0.2">
      <c r="A32" s="1" t="s">
        <v>185</v>
      </c>
      <c r="B32" s="2">
        <v>553</v>
      </c>
      <c r="C32" s="2">
        <f t="shared" si="1"/>
        <v>27</v>
      </c>
      <c r="D32" s="2">
        <v>0</v>
      </c>
      <c r="E32" s="2">
        <v>11</v>
      </c>
      <c r="F32" s="2">
        <f>SUM(G32:J32)</f>
        <v>16</v>
      </c>
      <c r="G32" s="2">
        <v>2</v>
      </c>
      <c r="H32" s="2">
        <v>13</v>
      </c>
      <c r="I32" s="2">
        <v>0</v>
      </c>
      <c r="J32" s="2">
        <v>1</v>
      </c>
    </row>
    <row r="33" spans="1:10" s="3" customFormat="1" x14ac:dyDescent="0.2">
      <c r="A33" s="1" t="s">
        <v>186</v>
      </c>
      <c r="B33" s="2">
        <v>292</v>
      </c>
      <c r="C33" s="2">
        <f t="shared" si="1"/>
        <v>2</v>
      </c>
      <c r="D33" s="2">
        <v>0</v>
      </c>
      <c r="E33" s="2">
        <v>2</v>
      </c>
      <c r="F33" s="2">
        <f>SUM(G33:J33)</f>
        <v>0</v>
      </c>
      <c r="G33" s="2">
        <v>0</v>
      </c>
      <c r="H33" s="2">
        <v>0</v>
      </c>
      <c r="I33" s="2">
        <v>0</v>
      </c>
      <c r="J33" s="2">
        <v>0</v>
      </c>
    </row>
    <row r="34" spans="1:10" s="3" customFormat="1" x14ac:dyDescent="0.2">
      <c r="A34" s="1" t="s">
        <v>187</v>
      </c>
      <c r="B34" s="2">
        <v>526</v>
      </c>
      <c r="C34" s="2">
        <f t="shared" si="1"/>
        <v>11</v>
      </c>
      <c r="D34" s="2">
        <v>0</v>
      </c>
      <c r="E34" s="2">
        <v>10</v>
      </c>
      <c r="F34" s="2">
        <f>SUM(G34:J34)</f>
        <v>1</v>
      </c>
      <c r="G34" s="2">
        <v>0</v>
      </c>
      <c r="H34" s="2">
        <v>0</v>
      </c>
      <c r="I34" s="2">
        <v>0</v>
      </c>
      <c r="J34" s="2">
        <v>1</v>
      </c>
    </row>
    <row r="35" spans="1:10" s="3" customFormat="1" x14ac:dyDescent="0.2">
      <c r="A35" s="1" t="s">
        <v>188</v>
      </c>
      <c r="B35" s="2">
        <v>0</v>
      </c>
      <c r="C35" s="2">
        <f t="shared" si="1"/>
        <v>0</v>
      </c>
      <c r="D35" s="2">
        <v>0</v>
      </c>
      <c r="E35" s="2">
        <v>0</v>
      </c>
      <c r="F35" s="2">
        <f>SUM(G35:J35)</f>
        <v>0</v>
      </c>
      <c r="G35" s="2">
        <v>0</v>
      </c>
      <c r="H35" s="2">
        <v>0</v>
      </c>
      <c r="I35" s="2">
        <v>0</v>
      </c>
      <c r="J35" s="2">
        <v>0</v>
      </c>
    </row>
    <row r="36" spans="1:10" s="3" customFormat="1" x14ac:dyDescent="0.2">
      <c r="A36" s="1" t="s">
        <v>189</v>
      </c>
      <c r="B36" s="2">
        <v>118</v>
      </c>
      <c r="C36" s="2">
        <f t="shared" si="1"/>
        <v>25</v>
      </c>
      <c r="D36" s="2">
        <v>0</v>
      </c>
      <c r="E36" s="2">
        <v>9</v>
      </c>
      <c r="F36" s="2">
        <f>SUM(G36:J36)</f>
        <v>16</v>
      </c>
      <c r="G36" s="2">
        <v>2</v>
      </c>
      <c r="H36" s="2">
        <v>13</v>
      </c>
      <c r="I36" s="2">
        <v>0</v>
      </c>
      <c r="J36" s="2">
        <v>1</v>
      </c>
    </row>
    <row r="37" spans="1:10" s="3" customFormat="1" x14ac:dyDescent="0.2">
      <c r="A37" s="1" t="s">
        <v>190</v>
      </c>
      <c r="B37" s="2">
        <v>141</v>
      </c>
      <c r="C37" s="2">
        <f t="shared" si="1"/>
        <v>1</v>
      </c>
      <c r="D37" s="2">
        <v>0</v>
      </c>
      <c r="E37" s="2">
        <v>1</v>
      </c>
      <c r="F37" s="2">
        <f>SUM(G37:J37)</f>
        <v>0</v>
      </c>
      <c r="G37" s="2">
        <v>0</v>
      </c>
      <c r="H37" s="2">
        <v>0</v>
      </c>
      <c r="I37" s="2">
        <v>0</v>
      </c>
      <c r="J37" s="2">
        <v>0</v>
      </c>
    </row>
    <row r="38" spans="1:10" s="3" customFormat="1" x14ac:dyDescent="0.2">
      <c r="A38" s="1" t="s">
        <v>191</v>
      </c>
      <c r="B38" s="2">
        <v>7</v>
      </c>
      <c r="C38" s="2">
        <f t="shared" si="1"/>
        <v>1</v>
      </c>
      <c r="D38" s="2">
        <v>0</v>
      </c>
      <c r="E38" s="2">
        <v>0</v>
      </c>
      <c r="F38" s="2">
        <f>SUM(G38:J38)</f>
        <v>1</v>
      </c>
      <c r="G38" s="2">
        <v>0</v>
      </c>
      <c r="H38" s="2">
        <v>1</v>
      </c>
      <c r="I38" s="2">
        <v>0</v>
      </c>
      <c r="J38" s="2">
        <v>0</v>
      </c>
    </row>
    <row r="39" spans="1:10" s="3" customFormat="1" x14ac:dyDescent="0.2">
      <c r="A39" s="1" t="s">
        <v>17</v>
      </c>
      <c r="B39" s="2">
        <v>650</v>
      </c>
      <c r="C39" s="2">
        <f t="shared" si="1"/>
        <v>21</v>
      </c>
      <c r="D39" s="2">
        <v>2</v>
      </c>
      <c r="E39" s="2">
        <v>5</v>
      </c>
      <c r="F39" s="2">
        <f>SUM(G39:J39)</f>
        <v>14</v>
      </c>
      <c r="G39" s="2">
        <v>0</v>
      </c>
      <c r="H39" s="2">
        <v>9</v>
      </c>
      <c r="I39" s="2">
        <v>1</v>
      </c>
      <c r="J39" s="2">
        <v>4</v>
      </c>
    </row>
    <row r="40" spans="1:10" s="3" customFormat="1" x14ac:dyDescent="0.2">
      <c r="A40" s="10" t="s">
        <v>208</v>
      </c>
      <c r="B40" s="10"/>
      <c r="C40" s="10"/>
      <c r="D40" s="10"/>
      <c r="E40" s="10"/>
      <c r="F40" s="10"/>
      <c r="G40" s="10"/>
      <c r="H40" s="10"/>
      <c r="I40" s="10"/>
      <c r="J40" s="10"/>
    </row>
  </sheetData>
  <mergeCells count="1">
    <mergeCell ref="A40:J4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8E6B-263B-4EA7-8053-77CBFAE4A6B9}">
  <dimension ref="A1:J20"/>
  <sheetViews>
    <sheetView view="pageBreakPreview" zoomScale="125" zoomScaleNormal="100" zoomScaleSheetLayoutView="125" workbookViewId="0">
      <selection activeCell="C3" sqref="C3:C19"/>
    </sheetView>
  </sheetViews>
  <sheetFormatPr defaultRowHeight="10.199999999999999" x14ac:dyDescent="0.2"/>
  <cols>
    <col min="1" max="1" width="19.44140625" style="4" customWidth="1"/>
    <col min="2" max="10" width="5.6640625" style="4" customWidth="1"/>
    <col min="11" max="16384" width="8.88671875" style="4"/>
  </cols>
  <sheetData>
    <row r="1" spans="1:10" s="3" customFormat="1" x14ac:dyDescent="0.2">
      <c r="A1" s="1" t="s">
        <v>269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60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s="3" customFormat="1" x14ac:dyDescent="0.2">
      <c r="A3" s="1" t="s">
        <v>1</v>
      </c>
      <c r="B3" s="2">
        <v>14316</v>
      </c>
      <c r="C3" s="2">
        <f>D3+E3+F3</f>
        <v>1458</v>
      </c>
      <c r="D3" s="2">
        <f t="shared" ref="D3:J3" si="0">D4+D5</f>
        <v>107</v>
      </c>
      <c r="E3" s="2">
        <f t="shared" si="0"/>
        <v>630</v>
      </c>
      <c r="F3" s="2">
        <f>SUM(G3:J3)</f>
        <v>721</v>
      </c>
      <c r="G3" s="2">
        <f>G4+G5</f>
        <v>26</v>
      </c>
      <c r="H3" s="2">
        <f t="shared" si="0"/>
        <v>251</v>
      </c>
      <c r="I3" s="2">
        <f t="shared" si="0"/>
        <v>229</v>
      </c>
      <c r="J3" s="2">
        <f t="shared" si="0"/>
        <v>215</v>
      </c>
    </row>
    <row r="4" spans="1:10" s="3" customFormat="1" x14ac:dyDescent="0.2">
      <c r="A4" s="1" t="s">
        <v>18</v>
      </c>
      <c r="B4" s="2">
        <v>710</v>
      </c>
      <c r="C4" s="2">
        <f t="shared" ref="C4:C19" si="1">D4+E4+F4</f>
        <v>61</v>
      </c>
      <c r="D4" s="2">
        <v>11</v>
      </c>
      <c r="E4" s="2">
        <v>21</v>
      </c>
      <c r="F4" s="2">
        <f>SUM(G4:J4)</f>
        <v>29</v>
      </c>
      <c r="G4" s="2">
        <v>1</v>
      </c>
      <c r="H4" s="2">
        <v>14</v>
      </c>
      <c r="I4" s="2">
        <v>9</v>
      </c>
      <c r="J4" s="2">
        <v>5</v>
      </c>
    </row>
    <row r="5" spans="1:10" s="3" customFormat="1" x14ac:dyDescent="0.2">
      <c r="A5" s="1" t="s">
        <v>19</v>
      </c>
      <c r="B5" s="2">
        <v>13606</v>
      </c>
      <c r="C5" s="2">
        <f t="shared" si="1"/>
        <v>1397</v>
      </c>
      <c r="D5" s="2">
        <f t="shared" ref="D5:J5" si="2">SUM(D6:D19)</f>
        <v>96</v>
      </c>
      <c r="E5" s="2">
        <f t="shared" si="2"/>
        <v>609</v>
      </c>
      <c r="F5" s="2">
        <f>SUM(G5:J5)</f>
        <v>692</v>
      </c>
      <c r="G5" s="2">
        <f>SUM(G6:G19)</f>
        <v>25</v>
      </c>
      <c r="H5" s="2">
        <f t="shared" si="2"/>
        <v>237</v>
      </c>
      <c r="I5" s="2">
        <f t="shared" si="2"/>
        <v>220</v>
      </c>
      <c r="J5" s="2">
        <f t="shared" si="2"/>
        <v>210</v>
      </c>
    </row>
    <row r="6" spans="1:10" s="3" customFormat="1" x14ac:dyDescent="0.2">
      <c r="A6" s="1" t="s">
        <v>127</v>
      </c>
      <c r="B6" s="2">
        <v>1719</v>
      </c>
      <c r="C6" s="2">
        <f t="shared" si="1"/>
        <v>87</v>
      </c>
      <c r="D6" s="2">
        <v>3</v>
      </c>
      <c r="E6" s="2">
        <v>13</v>
      </c>
      <c r="F6" s="2">
        <f>SUM(G6:J6)</f>
        <v>71</v>
      </c>
      <c r="G6" s="2">
        <v>1</v>
      </c>
      <c r="H6" s="2">
        <v>6</v>
      </c>
      <c r="I6" s="2">
        <v>47</v>
      </c>
      <c r="J6" s="2">
        <v>17</v>
      </c>
    </row>
    <row r="7" spans="1:10" s="3" customFormat="1" x14ac:dyDescent="0.2">
      <c r="A7" s="1" t="s">
        <v>128</v>
      </c>
      <c r="B7" s="2">
        <v>8516</v>
      </c>
      <c r="C7" s="2">
        <f t="shared" si="1"/>
        <v>341</v>
      </c>
      <c r="D7" s="2">
        <v>12</v>
      </c>
      <c r="E7" s="2">
        <v>121</v>
      </c>
      <c r="F7" s="2">
        <f>SUM(G7:J7)</f>
        <v>208</v>
      </c>
      <c r="G7" s="2">
        <v>7</v>
      </c>
      <c r="H7" s="2">
        <v>51</v>
      </c>
      <c r="I7" s="2">
        <v>23</v>
      </c>
      <c r="J7" s="2">
        <v>127</v>
      </c>
    </row>
    <row r="8" spans="1:10" s="3" customFormat="1" x14ac:dyDescent="0.2">
      <c r="A8" s="1" t="s">
        <v>129</v>
      </c>
      <c r="B8" s="2">
        <v>192</v>
      </c>
      <c r="C8" s="2">
        <f t="shared" si="1"/>
        <v>5</v>
      </c>
      <c r="D8" s="2">
        <v>0</v>
      </c>
      <c r="E8" s="2">
        <v>3</v>
      </c>
      <c r="F8" s="2">
        <f>SUM(G8:J8)</f>
        <v>2</v>
      </c>
      <c r="G8" s="2">
        <v>0</v>
      </c>
      <c r="H8" s="2">
        <v>1</v>
      </c>
      <c r="I8" s="2">
        <v>0</v>
      </c>
      <c r="J8" s="2">
        <v>1</v>
      </c>
    </row>
    <row r="9" spans="1:10" s="3" customFormat="1" x14ac:dyDescent="0.2">
      <c r="A9" s="1" t="s">
        <v>130</v>
      </c>
      <c r="B9" s="2">
        <v>16</v>
      </c>
      <c r="C9" s="2">
        <f t="shared" si="1"/>
        <v>13</v>
      </c>
      <c r="D9" s="2">
        <v>0</v>
      </c>
      <c r="E9" s="2">
        <v>0</v>
      </c>
      <c r="F9" s="2">
        <f>SUM(G9:J9)</f>
        <v>13</v>
      </c>
      <c r="G9" s="2">
        <v>12</v>
      </c>
      <c r="H9" s="2">
        <v>1</v>
      </c>
      <c r="I9" s="2">
        <v>0</v>
      </c>
      <c r="J9" s="2">
        <v>0</v>
      </c>
    </row>
    <row r="10" spans="1:10" s="3" customFormat="1" x14ac:dyDescent="0.2">
      <c r="A10" s="1" t="s">
        <v>131</v>
      </c>
      <c r="B10" s="2">
        <v>101</v>
      </c>
      <c r="C10" s="2">
        <f t="shared" si="1"/>
        <v>81</v>
      </c>
      <c r="D10" s="2">
        <v>80</v>
      </c>
      <c r="E10" s="2">
        <v>0</v>
      </c>
      <c r="F10" s="2">
        <f>SUM(G10:J10)</f>
        <v>1</v>
      </c>
      <c r="G10" s="2">
        <v>1</v>
      </c>
      <c r="H10" s="2">
        <v>0</v>
      </c>
      <c r="I10" s="2">
        <v>0</v>
      </c>
      <c r="J10" s="2">
        <v>0</v>
      </c>
    </row>
    <row r="11" spans="1:10" s="3" customFormat="1" x14ac:dyDescent="0.2">
      <c r="A11" s="1" t="s">
        <v>132</v>
      </c>
      <c r="B11" s="2">
        <v>6</v>
      </c>
      <c r="C11" s="2">
        <f t="shared" si="1"/>
        <v>5</v>
      </c>
      <c r="D11" s="2">
        <v>0</v>
      </c>
      <c r="E11" s="2">
        <v>0</v>
      </c>
      <c r="F11" s="2">
        <f>SUM(G11:J11)</f>
        <v>5</v>
      </c>
      <c r="G11" s="2">
        <v>1</v>
      </c>
      <c r="H11" s="2">
        <v>2</v>
      </c>
      <c r="I11" s="2">
        <v>2</v>
      </c>
      <c r="J11" s="2">
        <v>0</v>
      </c>
    </row>
    <row r="12" spans="1:10" s="3" customFormat="1" x14ac:dyDescent="0.2">
      <c r="A12" s="1" t="s">
        <v>133</v>
      </c>
      <c r="B12" s="2">
        <v>538</v>
      </c>
      <c r="C12" s="2">
        <f t="shared" si="1"/>
        <v>461</v>
      </c>
      <c r="D12" s="2">
        <v>0</v>
      </c>
      <c r="E12" s="2">
        <v>437</v>
      </c>
      <c r="F12" s="2">
        <f>SUM(G12:J12)</f>
        <v>24</v>
      </c>
      <c r="G12" s="2">
        <v>0</v>
      </c>
      <c r="H12" s="2">
        <v>3</v>
      </c>
      <c r="I12" s="2">
        <v>0</v>
      </c>
      <c r="J12" s="2">
        <v>21</v>
      </c>
    </row>
    <row r="13" spans="1:10" s="3" customFormat="1" x14ac:dyDescent="0.2">
      <c r="A13" s="1" t="s">
        <v>134</v>
      </c>
      <c r="B13" s="2">
        <v>1405</v>
      </c>
      <c r="C13" s="2">
        <f t="shared" si="1"/>
        <v>1</v>
      </c>
      <c r="D13" s="2">
        <v>0</v>
      </c>
      <c r="E13" s="2">
        <v>0</v>
      </c>
      <c r="F13" s="2">
        <f>SUM(G13:J13)</f>
        <v>1</v>
      </c>
      <c r="G13" s="2">
        <v>0</v>
      </c>
      <c r="H13" s="2">
        <v>0</v>
      </c>
      <c r="I13" s="2">
        <v>0</v>
      </c>
      <c r="J13" s="2">
        <v>1</v>
      </c>
    </row>
    <row r="14" spans="1:10" s="3" customFormat="1" x14ac:dyDescent="0.2">
      <c r="A14" s="1" t="s">
        <v>135</v>
      </c>
      <c r="B14" s="2">
        <v>1</v>
      </c>
      <c r="C14" s="2">
        <f t="shared" si="1"/>
        <v>0</v>
      </c>
      <c r="D14" s="2">
        <v>0</v>
      </c>
      <c r="E14" s="2">
        <v>0</v>
      </c>
      <c r="F14" s="2">
        <f>SUM(G14:J14)</f>
        <v>0</v>
      </c>
      <c r="G14" s="2">
        <v>0</v>
      </c>
      <c r="H14" s="2">
        <v>0</v>
      </c>
      <c r="I14" s="2">
        <v>0</v>
      </c>
      <c r="J14" s="2">
        <v>0</v>
      </c>
    </row>
    <row r="15" spans="1:10" s="3" customFormat="1" x14ac:dyDescent="0.2">
      <c r="A15" s="1" t="s">
        <v>136</v>
      </c>
      <c r="B15" s="2">
        <v>186</v>
      </c>
      <c r="C15" s="2">
        <f t="shared" si="1"/>
        <v>164</v>
      </c>
      <c r="D15" s="2">
        <v>0</v>
      </c>
      <c r="E15" s="2">
        <v>1</v>
      </c>
      <c r="F15" s="2">
        <f>SUM(G15:J15)</f>
        <v>163</v>
      </c>
      <c r="G15" s="2">
        <v>1</v>
      </c>
      <c r="H15" s="2">
        <v>158</v>
      </c>
      <c r="I15" s="2">
        <v>3</v>
      </c>
      <c r="J15" s="2">
        <v>1</v>
      </c>
    </row>
    <row r="16" spans="1:10" s="3" customFormat="1" x14ac:dyDescent="0.2">
      <c r="A16" s="1" t="s">
        <v>137</v>
      </c>
      <c r="B16" s="2">
        <v>5</v>
      </c>
      <c r="C16" s="2">
        <f t="shared" si="1"/>
        <v>0</v>
      </c>
      <c r="D16" s="2">
        <v>0</v>
      </c>
      <c r="E16" s="2">
        <v>0</v>
      </c>
      <c r="F16" s="2">
        <f>SUM(G16:J16)</f>
        <v>0</v>
      </c>
      <c r="G16" s="2">
        <v>0</v>
      </c>
      <c r="H16" s="2">
        <v>0</v>
      </c>
      <c r="I16" s="2">
        <v>0</v>
      </c>
      <c r="J16" s="2">
        <v>0</v>
      </c>
    </row>
    <row r="17" spans="1:10" s="3" customFormat="1" x14ac:dyDescent="0.2">
      <c r="A17" s="1" t="s">
        <v>138</v>
      </c>
      <c r="B17" s="2">
        <v>155</v>
      </c>
      <c r="C17" s="2">
        <f t="shared" si="1"/>
        <v>132</v>
      </c>
      <c r="D17" s="2">
        <v>0</v>
      </c>
      <c r="E17" s="2">
        <v>2</v>
      </c>
      <c r="F17" s="2">
        <f>SUM(G17:J17)</f>
        <v>130</v>
      </c>
      <c r="G17" s="2">
        <v>0</v>
      </c>
      <c r="H17" s="2">
        <v>1</v>
      </c>
      <c r="I17" s="2">
        <v>129</v>
      </c>
      <c r="J17" s="2">
        <v>0</v>
      </c>
    </row>
    <row r="18" spans="1:10" s="3" customFormat="1" x14ac:dyDescent="0.2">
      <c r="A18" s="1" t="s">
        <v>139</v>
      </c>
      <c r="B18" s="2">
        <v>34</v>
      </c>
      <c r="C18" s="2">
        <f t="shared" si="1"/>
        <v>31</v>
      </c>
      <c r="D18" s="2">
        <v>0</v>
      </c>
      <c r="E18" s="2">
        <v>0</v>
      </c>
      <c r="F18" s="2">
        <f>SUM(G18:J18)</f>
        <v>31</v>
      </c>
      <c r="G18" s="2">
        <v>0</v>
      </c>
      <c r="H18" s="2">
        <v>0</v>
      </c>
      <c r="I18" s="2">
        <v>0</v>
      </c>
      <c r="J18" s="2">
        <v>31</v>
      </c>
    </row>
    <row r="19" spans="1:10" s="3" customFormat="1" x14ac:dyDescent="0.2">
      <c r="A19" s="1" t="s">
        <v>140</v>
      </c>
      <c r="B19" s="2">
        <v>732</v>
      </c>
      <c r="C19" s="2">
        <f t="shared" si="1"/>
        <v>76</v>
      </c>
      <c r="D19" s="2">
        <v>1</v>
      </c>
      <c r="E19" s="2">
        <v>32</v>
      </c>
      <c r="F19" s="2">
        <f>SUM(G19:J19)</f>
        <v>43</v>
      </c>
      <c r="G19" s="2">
        <v>2</v>
      </c>
      <c r="H19" s="2">
        <v>14</v>
      </c>
      <c r="I19" s="2">
        <v>16</v>
      </c>
      <c r="J19" s="2">
        <v>11</v>
      </c>
    </row>
    <row r="20" spans="1:10" s="3" customFormat="1" x14ac:dyDescent="0.2">
      <c r="A20" s="10" t="s">
        <v>208</v>
      </c>
      <c r="B20" s="10"/>
      <c r="C20" s="10"/>
      <c r="D20" s="10"/>
      <c r="E20" s="10"/>
      <c r="F20" s="10"/>
      <c r="G20" s="10"/>
      <c r="H20" s="10"/>
      <c r="I20" s="10"/>
      <c r="J20" s="10"/>
    </row>
  </sheetData>
  <mergeCells count="1">
    <mergeCell ref="A20:J2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F995-AF29-40C0-AD2B-A5DC0AE15356}">
  <dimension ref="A1:J50"/>
  <sheetViews>
    <sheetView view="pageBreakPreview" zoomScale="125" zoomScaleNormal="100" zoomScaleSheetLayoutView="125" workbookViewId="0">
      <selection activeCell="F2" sqref="F2"/>
    </sheetView>
  </sheetViews>
  <sheetFormatPr defaultRowHeight="10.199999999999999" x14ac:dyDescent="0.2"/>
  <cols>
    <col min="1" max="1" width="18" style="4" customWidth="1"/>
    <col min="2" max="10" width="5.6640625" style="4" customWidth="1"/>
    <col min="11" max="16384" width="8.88671875" style="4"/>
  </cols>
  <sheetData>
    <row r="1" spans="1:10" s="3" customFormat="1" x14ac:dyDescent="0.2">
      <c r="A1" s="1" t="s">
        <v>270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59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s="3" customFormat="1" x14ac:dyDescent="0.2">
      <c r="A3" s="1" t="s">
        <v>1</v>
      </c>
      <c r="B3" s="2">
        <v>14316</v>
      </c>
      <c r="C3" s="2">
        <f>D3+E3+F3</f>
        <v>1458</v>
      </c>
      <c r="D3" s="2">
        <v>107</v>
      </c>
      <c r="E3" s="2">
        <v>630</v>
      </c>
      <c r="F3" s="2">
        <f>SUM(G3:J3)</f>
        <v>721</v>
      </c>
      <c r="G3" s="2">
        <v>26</v>
      </c>
      <c r="H3" s="2">
        <v>251</v>
      </c>
      <c r="I3" s="2">
        <v>229</v>
      </c>
      <c r="J3" s="2">
        <v>215</v>
      </c>
    </row>
    <row r="4" spans="1:10" s="3" customFormat="1" x14ac:dyDescent="0.2">
      <c r="A4" s="1" t="s">
        <v>20</v>
      </c>
      <c r="B4" s="2">
        <v>7841</v>
      </c>
      <c r="C4" s="2">
        <f t="shared" ref="C4:C49" si="0">D4+E4+F4</f>
        <v>562</v>
      </c>
      <c r="D4" s="2">
        <v>39</v>
      </c>
      <c r="E4" s="2">
        <v>238</v>
      </c>
      <c r="F4" s="2">
        <f>SUM(G4:J4)</f>
        <v>285</v>
      </c>
      <c r="G4" s="2">
        <v>4</v>
      </c>
      <c r="H4" s="2">
        <v>96</v>
      </c>
      <c r="I4" s="2">
        <v>73</v>
      </c>
      <c r="J4" s="2">
        <v>112</v>
      </c>
    </row>
    <row r="5" spans="1:10" s="3" customFormat="1" x14ac:dyDescent="0.2">
      <c r="A5" s="1" t="s">
        <v>223</v>
      </c>
      <c r="B5" s="2">
        <v>3747</v>
      </c>
      <c r="C5" s="2">
        <f t="shared" si="0"/>
        <v>381</v>
      </c>
      <c r="D5" s="2">
        <v>25</v>
      </c>
      <c r="E5" s="2">
        <v>213</v>
      </c>
      <c r="F5" s="2">
        <f>SUM(G5:J5)</f>
        <v>143</v>
      </c>
      <c r="G5" s="2">
        <v>13</v>
      </c>
      <c r="H5" s="2">
        <v>41</v>
      </c>
      <c r="I5" s="2">
        <v>40</v>
      </c>
      <c r="J5" s="2">
        <v>49</v>
      </c>
    </row>
    <row r="6" spans="1:10" s="3" customFormat="1" x14ac:dyDescent="0.2">
      <c r="A6" s="1" t="s">
        <v>221</v>
      </c>
      <c r="B6" s="2">
        <v>3408</v>
      </c>
      <c r="C6" s="2">
        <f t="shared" si="0"/>
        <v>352</v>
      </c>
      <c r="D6" s="2">
        <v>24</v>
      </c>
      <c r="E6" s="2">
        <v>209</v>
      </c>
      <c r="F6" s="2">
        <f>SUM(G6:J6)</f>
        <v>119</v>
      </c>
      <c r="G6" s="2">
        <v>12</v>
      </c>
      <c r="H6" s="2">
        <v>39</v>
      </c>
      <c r="I6" s="2">
        <v>40</v>
      </c>
      <c r="J6" s="2">
        <v>28</v>
      </c>
    </row>
    <row r="7" spans="1:10" s="3" customFormat="1" x14ac:dyDescent="0.2">
      <c r="A7" s="1" t="s">
        <v>222</v>
      </c>
      <c r="B7" s="2">
        <v>339</v>
      </c>
      <c r="C7" s="2">
        <f t="shared" si="0"/>
        <v>29</v>
      </c>
      <c r="D7" s="2">
        <v>1</v>
      </c>
      <c r="E7" s="2">
        <v>4</v>
      </c>
      <c r="F7" s="2">
        <f>SUM(G7:J7)</f>
        <v>24</v>
      </c>
      <c r="G7" s="2">
        <v>1</v>
      </c>
      <c r="H7" s="2">
        <v>2</v>
      </c>
      <c r="I7" s="2">
        <v>0</v>
      </c>
      <c r="J7" s="2">
        <v>21</v>
      </c>
    </row>
    <row r="8" spans="1:10" s="3" customFormat="1" x14ac:dyDescent="0.2">
      <c r="A8" s="1" t="s">
        <v>224</v>
      </c>
      <c r="B8" s="2">
        <v>2367</v>
      </c>
      <c r="C8" s="2">
        <f t="shared" si="0"/>
        <v>478</v>
      </c>
      <c r="D8" s="2">
        <v>42</v>
      </c>
      <c r="E8" s="2">
        <v>159</v>
      </c>
      <c r="F8" s="2">
        <f>SUM(G8:J8)</f>
        <v>277</v>
      </c>
      <c r="G8" s="2">
        <v>9</v>
      </c>
      <c r="H8" s="2">
        <v>110</v>
      </c>
      <c r="I8" s="2">
        <v>107</v>
      </c>
      <c r="J8" s="2">
        <v>51</v>
      </c>
    </row>
    <row r="9" spans="1:10" s="3" customFormat="1" x14ac:dyDescent="0.2">
      <c r="A9" s="1" t="s">
        <v>141</v>
      </c>
      <c r="B9" s="2">
        <v>0</v>
      </c>
      <c r="C9" s="2">
        <f t="shared" si="0"/>
        <v>0</v>
      </c>
      <c r="D9" s="2">
        <v>0</v>
      </c>
      <c r="E9" s="2">
        <v>0</v>
      </c>
      <c r="F9" s="2">
        <f>SUM(G9:J9)</f>
        <v>0</v>
      </c>
      <c r="G9" s="2">
        <v>0</v>
      </c>
      <c r="H9" s="2">
        <v>0</v>
      </c>
      <c r="I9" s="2">
        <v>0</v>
      </c>
      <c r="J9" s="2">
        <v>0</v>
      </c>
    </row>
    <row r="10" spans="1:10" s="3" customFormat="1" x14ac:dyDescent="0.2">
      <c r="A10" s="1" t="s">
        <v>142</v>
      </c>
      <c r="B10" s="2">
        <v>297</v>
      </c>
      <c r="C10" s="2">
        <f t="shared" si="0"/>
        <v>10</v>
      </c>
      <c r="D10" s="2">
        <v>0</v>
      </c>
      <c r="E10" s="2">
        <v>7</v>
      </c>
      <c r="F10" s="2">
        <f>SUM(G10:J10)</f>
        <v>3</v>
      </c>
      <c r="G10" s="2">
        <v>1</v>
      </c>
      <c r="H10" s="2">
        <v>1</v>
      </c>
      <c r="I10" s="2">
        <v>1</v>
      </c>
      <c r="J10" s="2">
        <v>0</v>
      </c>
    </row>
    <row r="11" spans="1:10" s="3" customFormat="1" x14ac:dyDescent="0.2">
      <c r="A11" s="1" t="s">
        <v>143</v>
      </c>
      <c r="B11" s="2">
        <v>0</v>
      </c>
      <c r="C11" s="2">
        <f t="shared" si="0"/>
        <v>0</v>
      </c>
      <c r="D11" s="2">
        <v>0</v>
      </c>
      <c r="E11" s="2">
        <v>0</v>
      </c>
      <c r="F11" s="2">
        <f>SUM(G11:J11)</f>
        <v>0</v>
      </c>
      <c r="G11" s="2">
        <v>0</v>
      </c>
      <c r="H11" s="2">
        <v>0</v>
      </c>
      <c r="I11" s="2">
        <v>0</v>
      </c>
      <c r="J11" s="2">
        <v>0</v>
      </c>
    </row>
    <row r="12" spans="1:10" s="3" customFormat="1" x14ac:dyDescent="0.2">
      <c r="A12" s="1" t="s">
        <v>144</v>
      </c>
      <c r="B12" s="2">
        <v>550</v>
      </c>
      <c r="C12" s="2">
        <f t="shared" si="0"/>
        <v>452</v>
      </c>
      <c r="D12" s="2">
        <v>37</v>
      </c>
      <c r="E12" s="2">
        <v>149</v>
      </c>
      <c r="F12" s="2">
        <f>SUM(G12:J12)</f>
        <v>266</v>
      </c>
      <c r="G12" s="2">
        <v>8</v>
      </c>
      <c r="H12" s="2">
        <v>107</v>
      </c>
      <c r="I12" s="2">
        <v>103</v>
      </c>
      <c r="J12" s="2">
        <v>48</v>
      </c>
    </row>
    <row r="13" spans="1:10" s="3" customFormat="1" x14ac:dyDescent="0.2">
      <c r="A13" s="1" t="s">
        <v>145</v>
      </c>
      <c r="B13" s="2">
        <v>12</v>
      </c>
      <c r="C13" s="2">
        <f t="shared" si="0"/>
        <v>10</v>
      </c>
      <c r="D13" s="2">
        <v>0</v>
      </c>
      <c r="E13" s="2">
        <v>0</v>
      </c>
      <c r="F13" s="2">
        <f>SUM(G13:J13)</f>
        <v>10</v>
      </c>
      <c r="G13" s="2">
        <v>8</v>
      </c>
      <c r="H13" s="2">
        <v>2</v>
      </c>
      <c r="I13" s="2">
        <v>0</v>
      </c>
      <c r="J13" s="2">
        <v>0</v>
      </c>
    </row>
    <row r="14" spans="1:10" s="3" customFormat="1" x14ac:dyDescent="0.2">
      <c r="A14" s="1" t="s">
        <v>146</v>
      </c>
      <c r="B14" s="2">
        <v>48</v>
      </c>
      <c r="C14" s="2">
        <f t="shared" si="0"/>
        <v>35</v>
      </c>
      <c r="D14" s="2">
        <v>35</v>
      </c>
      <c r="E14" s="2">
        <v>0</v>
      </c>
      <c r="F14" s="2">
        <f>SUM(G14:J14)</f>
        <v>0</v>
      </c>
      <c r="G14" s="2">
        <v>0</v>
      </c>
      <c r="H14" s="2">
        <v>0</v>
      </c>
      <c r="I14" s="2">
        <v>0</v>
      </c>
      <c r="J14" s="2">
        <v>0</v>
      </c>
    </row>
    <row r="15" spans="1:10" s="3" customFormat="1" x14ac:dyDescent="0.2">
      <c r="A15" s="1" t="s">
        <v>147</v>
      </c>
      <c r="B15" s="2">
        <v>159</v>
      </c>
      <c r="C15" s="2">
        <f t="shared" si="0"/>
        <v>136</v>
      </c>
      <c r="D15" s="2">
        <v>0</v>
      </c>
      <c r="E15" s="2">
        <v>133</v>
      </c>
      <c r="F15" s="2">
        <f>SUM(G15:J15)</f>
        <v>3</v>
      </c>
      <c r="G15" s="2">
        <v>0</v>
      </c>
      <c r="H15" s="2">
        <v>1</v>
      </c>
      <c r="I15" s="2">
        <v>1</v>
      </c>
      <c r="J15" s="2">
        <v>1</v>
      </c>
    </row>
    <row r="16" spans="1:10" s="3" customFormat="1" x14ac:dyDescent="0.2">
      <c r="A16" s="1" t="s">
        <v>148</v>
      </c>
      <c r="B16" s="2">
        <v>135</v>
      </c>
      <c r="C16" s="2">
        <f t="shared" si="0"/>
        <v>112</v>
      </c>
      <c r="D16" s="2">
        <v>1</v>
      </c>
      <c r="E16" s="2">
        <v>5</v>
      </c>
      <c r="F16" s="2">
        <f>SUM(G16:J16)</f>
        <v>106</v>
      </c>
      <c r="G16" s="2">
        <v>0</v>
      </c>
      <c r="H16" s="2">
        <v>102</v>
      </c>
      <c r="I16" s="2">
        <v>2</v>
      </c>
      <c r="J16" s="2">
        <v>2</v>
      </c>
    </row>
    <row r="17" spans="1:10" s="3" customFormat="1" x14ac:dyDescent="0.2">
      <c r="A17" s="1" t="s">
        <v>149</v>
      </c>
      <c r="B17" s="2">
        <v>137</v>
      </c>
      <c r="C17" s="2">
        <f t="shared" si="0"/>
        <v>108</v>
      </c>
      <c r="D17" s="2">
        <v>1</v>
      </c>
      <c r="E17" s="2">
        <v>7</v>
      </c>
      <c r="F17" s="2">
        <f>SUM(G17:J17)</f>
        <v>100</v>
      </c>
      <c r="G17" s="2">
        <v>0</v>
      </c>
      <c r="H17" s="2">
        <v>0</v>
      </c>
      <c r="I17" s="2">
        <v>100</v>
      </c>
      <c r="J17" s="2">
        <v>0</v>
      </c>
    </row>
    <row r="18" spans="1:10" s="3" customFormat="1" x14ac:dyDescent="0.2">
      <c r="A18" s="1" t="s">
        <v>150</v>
      </c>
      <c r="B18" s="2">
        <v>59</v>
      </c>
      <c r="C18" s="2">
        <f t="shared" si="0"/>
        <v>51</v>
      </c>
      <c r="D18" s="2">
        <v>0</v>
      </c>
      <c r="E18" s="2">
        <v>4</v>
      </c>
      <c r="F18" s="2">
        <f>SUM(G18:J18)</f>
        <v>47</v>
      </c>
      <c r="G18" s="2">
        <v>0</v>
      </c>
      <c r="H18" s="2">
        <v>2</v>
      </c>
      <c r="I18" s="2">
        <v>0</v>
      </c>
      <c r="J18" s="2">
        <v>45</v>
      </c>
    </row>
    <row r="19" spans="1:10" s="3" customFormat="1" x14ac:dyDescent="0.2">
      <c r="A19" s="1" t="s">
        <v>151</v>
      </c>
      <c r="B19" s="2">
        <v>8</v>
      </c>
      <c r="C19" s="2">
        <f t="shared" si="0"/>
        <v>0</v>
      </c>
      <c r="D19" s="2">
        <v>0</v>
      </c>
      <c r="E19" s="2">
        <v>0</v>
      </c>
      <c r="F19" s="2">
        <f>SUM(G19:J19)</f>
        <v>0</v>
      </c>
      <c r="G19" s="2">
        <v>0</v>
      </c>
      <c r="H19" s="2">
        <v>0</v>
      </c>
      <c r="I19" s="2">
        <v>0</v>
      </c>
      <c r="J19" s="2">
        <v>0</v>
      </c>
    </row>
    <row r="20" spans="1:10" s="3" customFormat="1" x14ac:dyDescent="0.2">
      <c r="A20" s="1" t="s">
        <v>152</v>
      </c>
      <c r="B20" s="2">
        <v>2</v>
      </c>
      <c r="C20" s="2">
        <f t="shared" si="0"/>
        <v>0</v>
      </c>
      <c r="D20" s="2">
        <v>0</v>
      </c>
      <c r="E20" s="2">
        <v>0</v>
      </c>
      <c r="F20" s="2">
        <f>SUM(G20:J20)</f>
        <v>0</v>
      </c>
      <c r="G20" s="2">
        <v>0</v>
      </c>
      <c r="H20" s="2">
        <v>0</v>
      </c>
      <c r="I20" s="2">
        <v>0</v>
      </c>
      <c r="J20" s="2">
        <v>0</v>
      </c>
    </row>
    <row r="21" spans="1:10" s="3" customFormat="1" x14ac:dyDescent="0.2">
      <c r="A21" s="1" t="s">
        <v>153</v>
      </c>
      <c r="B21" s="2">
        <v>1</v>
      </c>
      <c r="C21" s="2">
        <f t="shared" si="0"/>
        <v>0</v>
      </c>
      <c r="D21" s="2">
        <v>0</v>
      </c>
      <c r="E21" s="2">
        <v>0</v>
      </c>
      <c r="F21" s="2">
        <f>SUM(G21:J21)</f>
        <v>0</v>
      </c>
      <c r="G21" s="2">
        <v>0</v>
      </c>
      <c r="H21" s="2">
        <v>0</v>
      </c>
      <c r="I21" s="2">
        <v>0</v>
      </c>
      <c r="J21" s="2">
        <v>0</v>
      </c>
    </row>
    <row r="22" spans="1:10" s="3" customFormat="1" x14ac:dyDescent="0.2">
      <c r="A22" s="1" t="s">
        <v>154</v>
      </c>
      <c r="B22" s="2">
        <v>1060</v>
      </c>
      <c r="C22" s="2">
        <f t="shared" si="0"/>
        <v>1</v>
      </c>
      <c r="D22" s="2">
        <v>0</v>
      </c>
      <c r="E22" s="2">
        <v>0</v>
      </c>
      <c r="F22" s="2">
        <f>SUM(G22:J22)</f>
        <v>1</v>
      </c>
      <c r="G22" s="2">
        <v>0</v>
      </c>
      <c r="H22" s="2">
        <v>0</v>
      </c>
      <c r="I22" s="2">
        <v>1</v>
      </c>
      <c r="J22" s="2">
        <v>0</v>
      </c>
    </row>
    <row r="23" spans="1:10" s="3" customFormat="1" x14ac:dyDescent="0.2">
      <c r="A23" s="1" t="s">
        <v>161</v>
      </c>
      <c r="B23" s="2">
        <v>124</v>
      </c>
      <c r="C23" s="2">
        <f t="shared" si="0"/>
        <v>1</v>
      </c>
      <c r="D23" s="2">
        <v>0</v>
      </c>
      <c r="E23" s="2">
        <v>0</v>
      </c>
      <c r="F23" s="2">
        <f>SUM(G23:J23)</f>
        <v>1</v>
      </c>
      <c r="G23" s="2">
        <v>0</v>
      </c>
      <c r="H23" s="2">
        <v>0</v>
      </c>
      <c r="I23" s="2">
        <v>1</v>
      </c>
      <c r="J23" s="2">
        <v>0</v>
      </c>
    </row>
    <row r="24" spans="1:10" s="3" customFormat="1" x14ac:dyDescent="0.2">
      <c r="A24" s="1" t="s">
        <v>155</v>
      </c>
      <c r="B24" s="2">
        <v>73</v>
      </c>
      <c r="C24" s="2">
        <f t="shared" si="0"/>
        <v>0</v>
      </c>
      <c r="D24" s="2">
        <v>0</v>
      </c>
      <c r="E24" s="2">
        <v>0</v>
      </c>
      <c r="F24" s="2">
        <f>SUM(G24:J24)</f>
        <v>0</v>
      </c>
      <c r="G24" s="2">
        <v>0</v>
      </c>
      <c r="H24" s="2">
        <v>0</v>
      </c>
      <c r="I24" s="2">
        <v>0</v>
      </c>
      <c r="J24" s="2">
        <v>0</v>
      </c>
    </row>
    <row r="25" spans="1:10" s="3" customFormat="1" x14ac:dyDescent="0.2">
      <c r="A25" s="1" t="s">
        <v>156</v>
      </c>
      <c r="B25" s="2">
        <v>834</v>
      </c>
      <c r="C25" s="2">
        <f t="shared" si="0"/>
        <v>0</v>
      </c>
      <c r="D25" s="2">
        <v>0</v>
      </c>
      <c r="E25" s="2">
        <v>0</v>
      </c>
      <c r="F25" s="2">
        <f>SUM(G25:J25)</f>
        <v>0</v>
      </c>
      <c r="G25" s="2">
        <v>0</v>
      </c>
      <c r="H25" s="2">
        <v>0</v>
      </c>
      <c r="I25" s="2">
        <v>0</v>
      </c>
      <c r="J25" s="2">
        <v>0</v>
      </c>
    </row>
    <row r="26" spans="1:10" s="3" customFormat="1" x14ac:dyDescent="0.2">
      <c r="A26" s="1" t="s">
        <v>157</v>
      </c>
      <c r="B26" s="2">
        <v>384</v>
      </c>
      <c r="C26" s="2">
        <f t="shared" si="0"/>
        <v>13</v>
      </c>
      <c r="D26" s="2">
        <v>3</v>
      </c>
      <c r="E26" s="2">
        <v>3</v>
      </c>
      <c r="F26" s="2">
        <f>SUM(G26:J26)</f>
        <v>7</v>
      </c>
      <c r="G26" s="2">
        <v>0</v>
      </c>
      <c r="H26" s="2">
        <v>2</v>
      </c>
      <c r="I26" s="2">
        <v>2</v>
      </c>
      <c r="J26" s="2">
        <v>3</v>
      </c>
    </row>
    <row r="27" spans="1:10" s="3" customFormat="1" x14ac:dyDescent="0.2">
      <c r="A27" s="1" t="s">
        <v>158</v>
      </c>
      <c r="B27" s="2">
        <v>92</v>
      </c>
      <c r="C27" s="2">
        <f t="shared" si="0"/>
        <v>1</v>
      </c>
      <c r="D27" s="2">
        <v>0</v>
      </c>
      <c r="E27" s="2">
        <v>0</v>
      </c>
      <c r="F27" s="2">
        <f>SUM(G27:J27)</f>
        <v>1</v>
      </c>
      <c r="G27" s="2">
        <v>0</v>
      </c>
      <c r="H27" s="2">
        <v>0</v>
      </c>
      <c r="I27" s="2">
        <v>1</v>
      </c>
      <c r="J27" s="2">
        <v>0</v>
      </c>
    </row>
    <row r="28" spans="1:10" s="3" customFormat="1" x14ac:dyDescent="0.2">
      <c r="A28" s="1" t="s">
        <v>159</v>
      </c>
      <c r="B28" s="2">
        <v>58</v>
      </c>
      <c r="C28" s="2">
        <f t="shared" si="0"/>
        <v>6</v>
      </c>
      <c r="D28" s="2">
        <v>1</v>
      </c>
      <c r="E28" s="2">
        <v>2</v>
      </c>
      <c r="F28" s="2">
        <f>SUM(G28:J28)</f>
        <v>3</v>
      </c>
      <c r="G28" s="2">
        <v>0</v>
      </c>
      <c r="H28" s="2">
        <v>2</v>
      </c>
      <c r="I28" s="2">
        <v>0</v>
      </c>
      <c r="J28" s="2">
        <v>1</v>
      </c>
    </row>
    <row r="29" spans="1:10" s="3" customFormat="1" x14ac:dyDescent="0.2">
      <c r="A29" s="1" t="s">
        <v>160</v>
      </c>
      <c r="B29" s="2">
        <v>68</v>
      </c>
      <c r="C29" s="2">
        <f t="shared" si="0"/>
        <v>2</v>
      </c>
      <c r="D29" s="2">
        <v>2</v>
      </c>
      <c r="E29" s="2">
        <v>0</v>
      </c>
      <c r="F29" s="2">
        <f>SUM(G29:J29)</f>
        <v>0</v>
      </c>
      <c r="G29" s="2">
        <v>0</v>
      </c>
      <c r="H29" s="2">
        <v>0</v>
      </c>
      <c r="I29" s="2">
        <v>0</v>
      </c>
      <c r="J29" s="2">
        <v>0</v>
      </c>
    </row>
    <row r="30" spans="1:10" s="3" customFormat="1" x14ac:dyDescent="0.2">
      <c r="A30" s="1" t="s">
        <v>17</v>
      </c>
      <c r="B30" s="2">
        <v>361</v>
      </c>
      <c r="C30" s="2">
        <f t="shared" si="0"/>
        <v>37</v>
      </c>
      <c r="D30" s="2">
        <v>1</v>
      </c>
      <c r="E30" s="2">
        <v>20</v>
      </c>
      <c r="F30" s="2">
        <f>SUM(G30:J30)</f>
        <v>16</v>
      </c>
      <c r="G30" s="2">
        <v>0</v>
      </c>
      <c r="H30" s="2">
        <v>4</v>
      </c>
      <c r="I30" s="2">
        <v>9</v>
      </c>
      <c r="J30" s="2">
        <v>3</v>
      </c>
    </row>
    <row r="31" spans="1:10" x14ac:dyDescent="0.2">
      <c r="C31" s="2"/>
      <c r="F31" s="2"/>
    </row>
    <row r="32" spans="1:10" x14ac:dyDescent="0.2">
      <c r="A32" s="1" t="s">
        <v>71</v>
      </c>
      <c r="B32" s="3">
        <v>6773</v>
      </c>
      <c r="C32" s="2">
        <f t="shared" si="0"/>
        <v>802</v>
      </c>
      <c r="D32" s="3">
        <v>66</v>
      </c>
      <c r="E32" s="3">
        <v>356</v>
      </c>
      <c r="F32" s="2">
        <f>SUM(G32:J32)</f>
        <v>380</v>
      </c>
      <c r="G32" s="3">
        <v>12</v>
      </c>
      <c r="H32" s="3">
        <v>135</v>
      </c>
      <c r="I32" s="3">
        <v>124</v>
      </c>
      <c r="J32" s="3">
        <v>109</v>
      </c>
    </row>
    <row r="33" spans="1:10" x14ac:dyDescent="0.2">
      <c r="A33" s="1" t="s">
        <v>20</v>
      </c>
      <c r="B33" s="3">
        <v>3781</v>
      </c>
      <c r="C33" s="2">
        <f t="shared" si="0"/>
        <v>295</v>
      </c>
      <c r="D33" s="3">
        <v>23</v>
      </c>
      <c r="E33" s="3">
        <v>133</v>
      </c>
      <c r="F33" s="2">
        <f>SUM(G33:J33)</f>
        <v>139</v>
      </c>
      <c r="G33" s="3">
        <v>2</v>
      </c>
      <c r="H33" s="3">
        <v>48</v>
      </c>
      <c r="I33" s="3">
        <v>31</v>
      </c>
      <c r="J33" s="3">
        <v>58</v>
      </c>
    </row>
    <row r="34" spans="1:10" x14ac:dyDescent="0.2">
      <c r="A34" s="1" t="s">
        <v>223</v>
      </c>
      <c r="B34" s="3">
        <v>1810</v>
      </c>
      <c r="C34" s="2">
        <f t="shared" si="0"/>
        <v>201</v>
      </c>
      <c r="D34" s="3">
        <v>16</v>
      </c>
      <c r="E34" s="3">
        <v>115</v>
      </c>
      <c r="F34" s="2">
        <f>SUM(G34:J34)</f>
        <v>70</v>
      </c>
      <c r="G34" s="3">
        <v>5</v>
      </c>
      <c r="H34" s="3">
        <v>20</v>
      </c>
      <c r="I34" s="3">
        <v>22</v>
      </c>
      <c r="J34" s="3">
        <v>23</v>
      </c>
    </row>
    <row r="35" spans="1:10" x14ac:dyDescent="0.2">
      <c r="A35" s="1" t="s">
        <v>221</v>
      </c>
      <c r="B35" s="3">
        <v>1665</v>
      </c>
      <c r="C35" s="2">
        <f t="shared" si="0"/>
        <v>190</v>
      </c>
      <c r="D35" s="3">
        <v>15</v>
      </c>
      <c r="E35" s="3">
        <v>114</v>
      </c>
      <c r="F35" s="2">
        <f>SUM(G35:J35)</f>
        <v>61</v>
      </c>
      <c r="G35" s="3">
        <v>5</v>
      </c>
      <c r="H35" s="3">
        <v>20</v>
      </c>
      <c r="I35" s="3">
        <v>22</v>
      </c>
      <c r="J35" s="3">
        <v>14</v>
      </c>
    </row>
    <row r="36" spans="1:10" x14ac:dyDescent="0.2">
      <c r="A36" s="1" t="s">
        <v>222</v>
      </c>
      <c r="B36" s="3">
        <v>145</v>
      </c>
      <c r="C36" s="2">
        <f t="shared" si="0"/>
        <v>11</v>
      </c>
      <c r="D36" s="3">
        <v>1</v>
      </c>
      <c r="E36" s="3">
        <v>1</v>
      </c>
      <c r="F36" s="2">
        <f>SUM(G36:J36)</f>
        <v>9</v>
      </c>
      <c r="G36" s="3">
        <v>0</v>
      </c>
      <c r="H36" s="3">
        <v>0</v>
      </c>
      <c r="I36" s="3">
        <v>0</v>
      </c>
      <c r="J36" s="3">
        <v>9</v>
      </c>
    </row>
    <row r="37" spans="1:10" x14ac:dyDescent="0.2">
      <c r="A37" s="1" t="s">
        <v>224</v>
      </c>
      <c r="B37" s="3">
        <v>1008</v>
      </c>
      <c r="C37" s="2">
        <f t="shared" si="0"/>
        <v>288</v>
      </c>
      <c r="D37" s="3">
        <v>27</v>
      </c>
      <c r="E37" s="3">
        <v>100</v>
      </c>
      <c r="F37" s="2">
        <f>SUM(G37:J37)</f>
        <v>161</v>
      </c>
      <c r="G37" s="3">
        <v>5</v>
      </c>
      <c r="H37" s="3">
        <v>64</v>
      </c>
      <c r="I37" s="3">
        <v>66</v>
      </c>
      <c r="J37" s="3">
        <v>26</v>
      </c>
    </row>
    <row r="38" spans="1:10" x14ac:dyDescent="0.2">
      <c r="A38" s="1" t="s">
        <v>141</v>
      </c>
      <c r="B38" s="3">
        <v>0</v>
      </c>
      <c r="C38" s="2">
        <f t="shared" si="0"/>
        <v>0</v>
      </c>
      <c r="D38" s="3">
        <v>0</v>
      </c>
      <c r="E38" s="3">
        <v>0</v>
      </c>
      <c r="F38" s="2">
        <f>SUM(G38:J38)</f>
        <v>0</v>
      </c>
      <c r="G38" s="3">
        <v>0</v>
      </c>
      <c r="H38" s="3">
        <v>0</v>
      </c>
      <c r="I38" s="3">
        <v>0</v>
      </c>
      <c r="J38" s="3">
        <v>0</v>
      </c>
    </row>
    <row r="39" spans="1:10" x14ac:dyDescent="0.2">
      <c r="A39" s="1" t="s">
        <v>142</v>
      </c>
      <c r="B39" s="3">
        <v>144</v>
      </c>
      <c r="C39" s="2">
        <f t="shared" si="0"/>
        <v>4</v>
      </c>
      <c r="D39" s="3">
        <v>0</v>
      </c>
      <c r="E39" s="3">
        <v>3</v>
      </c>
      <c r="F39" s="2">
        <f>SUM(G39:J39)</f>
        <v>1</v>
      </c>
      <c r="G39" s="3">
        <v>0</v>
      </c>
      <c r="H39" s="3">
        <v>0</v>
      </c>
      <c r="I39" s="3">
        <v>1</v>
      </c>
      <c r="J39" s="3">
        <v>0</v>
      </c>
    </row>
    <row r="40" spans="1:10" x14ac:dyDescent="0.2">
      <c r="A40" s="1" t="s">
        <v>143</v>
      </c>
      <c r="B40" s="3">
        <v>0</v>
      </c>
      <c r="C40" s="2">
        <f t="shared" si="0"/>
        <v>0</v>
      </c>
      <c r="D40" s="3">
        <v>0</v>
      </c>
      <c r="E40" s="3">
        <v>0</v>
      </c>
      <c r="F40" s="2">
        <f>SUM(G40:J40)</f>
        <v>0</v>
      </c>
      <c r="G40" s="3">
        <v>0</v>
      </c>
      <c r="H40" s="3">
        <v>0</v>
      </c>
      <c r="I40" s="3">
        <v>0</v>
      </c>
      <c r="J40" s="3">
        <v>0</v>
      </c>
    </row>
    <row r="41" spans="1:10" x14ac:dyDescent="0.2">
      <c r="A41" s="1" t="s">
        <v>144</v>
      </c>
      <c r="B41" s="3">
        <v>321</v>
      </c>
      <c r="C41" s="2">
        <f t="shared" si="0"/>
        <v>277</v>
      </c>
      <c r="D41" s="3">
        <v>24</v>
      </c>
      <c r="E41" s="3">
        <v>95</v>
      </c>
      <c r="F41" s="2">
        <f>SUM(G41:J41)</f>
        <v>158</v>
      </c>
      <c r="G41" s="3">
        <v>5</v>
      </c>
      <c r="H41" s="3">
        <v>64</v>
      </c>
      <c r="I41" s="3">
        <v>64</v>
      </c>
      <c r="J41" s="3">
        <v>25</v>
      </c>
    </row>
    <row r="42" spans="1:10" x14ac:dyDescent="0.2">
      <c r="A42" s="1" t="s">
        <v>151</v>
      </c>
      <c r="B42" s="3">
        <v>4</v>
      </c>
      <c r="C42" s="2">
        <f t="shared" si="0"/>
        <v>0</v>
      </c>
      <c r="D42" s="3">
        <v>0</v>
      </c>
      <c r="E42" s="3">
        <v>0</v>
      </c>
      <c r="F42" s="2">
        <f>SUM(G42:J42)</f>
        <v>0</v>
      </c>
      <c r="G42" s="3">
        <v>0</v>
      </c>
      <c r="H42" s="3">
        <v>0</v>
      </c>
      <c r="I42" s="3">
        <v>0</v>
      </c>
      <c r="J42" s="3">
        <v>0</v>
      </c>
    </row>
    <row r="43" spans="1:10" x14ac:dyDescent="0.2">
      <c r="A43" s="1" t="s">
        <v>154</v>
      </c>
      <c r="B43" s="3">
        <v>335</v>
      </c>
      <c r="C43" s="2">
        <f t="shared" si="0"/>
        <v>1</v>
      </c>
      <c r="D43" s="3">
        <v>0</v>
      </c>
      <c r="E43" s="3">
        <v>0</v>
      </c>
      <c r="F43" s="2">
        <f>SUM(G43:J43)</f>
        <v>1</v>
      </c>
      <c r="G43" s="3">
        <v>0</v>
      </c>
      <c r="H43" s="3">
        <v>0</v>
      </c>
      <c r="I43" s="3">
        <v>1</v>
      </c>
      <c r="J43" s="3">
        <v>0</v>
      </c>
    </row>
    <row r="44" spans="1:10" x14ac:dyDescent="0.2">
      <c r="A44" s="1" t="s">
        <v>161</v>
      </c>
      <c r="B44" s="3">
        <v>37</v>
      </c>
      <c r="C44" s="2">
        <f t="shared" si="0"/>
        <v>1</v>
      </c>
      <c r="D44" s="3">
        <v>0</v>
      </c>
      <c r="E44" s="3">
        <v>0</v>
      </c>
      <c r="F44" s="2">
        <f>SUM(G44:J44)</f>
        <v>1</v>
      </c>
      <c r="G44" s="3">
        <v>0</v>
      </c>
      <c r="H44" s="3">
        <v>0</v>
      </c>
      <c r="I44" s="3">
        <v>1</v>
      </c>
      <c r="J44" s="3">
        <v>0</v>
      </c>
    </row>
    <row r="45" spans="1:10" x14ac:dyDescent="0.2">
      <c r="A45" s="1" t="s">
        <v>155</v>
      </c>
      <c r="B45" s="3">
        <v>35</v>
      </c>
      <c r="C45" s="2">
        <f t="shared" si="0"/>
        <v>0</v>
      </c>
      <c r="D45" s="3">
        <v>0</v>
      </c>
      <c r="E45" s="3">
        <v>0</v>
      </c>
      <c r="F45" s="2">
        <f>SUM(G45:J45)</f>
        <v>0</v>
      </c>
      <c r="G45" s="3">
        <v>0</v>
      </c>
      <c r="H45" s="3">
        <v>0</v>
      </c>
      <c r="I45" s="3">
        <v>0</v>
      </c>
      <c r="J45" s="3">
        <v>0</v>
      </c>
    </row>
    <row r="46" spans="1:10" x14ac:dyDescent="0.2">
      <c r="A46" s="1" t="s">
        <v>156</v>
      </c>
      <c r="B46" s="3">
        <v>252</v>
      </c>
      <c r="C46" s="2">
        <f t="shared" si="0"/>
        <v>0</v>
      </c>
      <c r="D46" s="3">
        <v>0</v>
      </c>
      <c r="E46" s="3">
        <v>0</v>
      </c>
      <c r="F46" s="2">
        <f>SUM(G46:J46)</f>
        <v>0</v>
      </c>
      <c r="G46" s="3">
        <v>0</v>
      </c>
      <c r="H46" s="3">
        <v>0</v>
      </c>
      <c r="I46" s="3">
        <v>0</v>
      </c>
      <c r="J46" s="3">
        <v>0</v>
      </c>
    </row>
    <row r="47" spans="1:10" x14ac:dyDescent="0.2">
      <c r="A47" s="1" t="s">
        <v>157</v>
      </c>
      <c r="B47" s="3">
        <v>175</v>
      </c>
      <c r="C47" s="2">
        <f t="shared" si="0"/>
        <v>5</v>
      </c>
      <c r="D47" s="3">
        <v>2</v>
      </c>
      <c r="E47" s="3">
        <v>2</v>
      </c>
      <c r="F47" s="2">
        <f>SUM(G47:J47)</f>
        <v>1</v>
      </c>
      <c r="G47" s="3">
        <v>0</v>
      </c>
      <c r="H47" s="3">
        <v>0</v>
      </c>
      <c r="I47" s="3">
        <v>0</v>
      </c>
      <c r="J47" s="3">
        <v>1</v>
      </c>
    </row>
    <row r="48" spans="1:10" x14ac:dyDescent="0.2">
      <c r="A48" s="1" t="s">
        <v>160</v>
      </c>
      <c r="B48" s="3">
        <v>29</v>
      </c>
      <c r="C48" s="2">
        <f t="shared" si="0"/>
        <v>1</v>
      </c>
      <c r="D48" s="3">
        <v>1</v>
      </c>
      <c r="E48" s="3">
        <v>0</v>
      </c>
      <c r="F48" s="2">
        <f>SUM(G48:J48)</f>
        <v>0</v>
      </c>
      <c r="G48" s="3">
        <v>0</v>
      </c>
      <c r="H48" s="3">
        <v>0</v>
      </c>
      <c r="I48" s="3">
        <v>0</v>
      </c>
      <c r="J48" s="3">
        <v>0</v>
      </c>
    </row>
    <row r="49" spans="1:10" x14ac:dyDescent="0.2">
      <c r="A49" s="1" t="s">
        <v>17</v>
      </c>
      <c r="B49" s="3">
        <v>174</v>
      </c>
      <c r="C49" s="2">
        <f t="shared" si="0"/>
        <v>18</v>
      </c>
      <c r="D49" s="3">
        <v>0</v>
      </c>
      <c r="E49" s="3">
        <v>8</v>
      </c>
      <c r="F49" s="2">
        <f>SUM(G49:J49)</f>
        <v>10</v>
      </c>
      <c r="G49" s="3">
        <v>0</v>
      </c>
      <c r="H49" s="3">
        <v>3</v>
      </c>
      <c r="I49" s="3">
        <v>5</v>
      </c>
      <c r="J49" s="3">
        <v>2</v>
      </c>
    </row>
    <row r="50" spans="1:10" s="3" customFormat="1" x14ac:dyDescent="0.2">
      <c r="A50" s="10" t="s">
        <v>208</v>
      </c>
      <c r="B50" s="10"/>
      <c r="C50" s="10"/>
      <c r="D50" s="10"/>
      <c r="E50" s="10"/>
      <c r="F50" s="10"/>
      <c r="G50" s="10"/>
      <c r="H50" s="10"/>
      <c r="I50" s="10"/>
      <c r="J50" s="10"/>
    </row>
  </sheetData>
  <mergeCells count="1">
    <mergeCell ref="A50:J5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67E4D-CAEA-440A-A2FF-A94E3328C57E}">
  <dimension ref="A1:J35"/>
  <sheetViews>
    <sheetView view="pageBreakPreview" zoomScale="125" zoomScaleNormal="100" zoomScaleSheetLayoutView="125" workbookViewId="0">
      <selection activeCell="F24" sqref="F24"/>
    </sheetView>
  </sheetViews>
  <sheetFormatPr defaultRowHeight="10.199999999999999" x14ac:dyDescent="0.2"/>
  <cols>
    <col min="1" max="1" width="15.88671875" style="4" customWidth="1"/>
    <col min="2" max="10" width="5.6640625" style="4" customWidth="1"/>
    <col min="11" max="16384" width="8.88671875" style="4"/>
  </cols>
  <sheetData>
    <row r="1" spans="1:10" s="3" customFormat="1" x14ac:dyDescent="0.2">
      <c r="A1" s="1" t="s">
        <v>271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62</v>
      </c>
      <c r="B2" s="8" t="s">
        <v>0</v>
      </c>
      <c r="C2" s="8" t="s">
        <v>113</v>
      </c>
      <c r="D2" s="8" t="s">
        <v>242</v>
      </c>
      <c r="E2" s="8" t="s">
        <v>243</v>
      </c>
      <c r="F2" s="8" t="s">
        <v>284</v>
      </c>
      <c r="G2" s="8" t="s">
        <v>244</v>
      </c>
      <c r="H2" s="8" t="s">
        <v>246</v>
      </c>
      <c r="I2" s="8" t="s">
        <v>245</v>
      </c>
      <c r="J2" s="8" t="s">
        <v>247</v>
      </c>
    </row>
    <row r="3" spans="1:10" s="3" customFormat="1" x14ac:dyDescent="0.2">
      <c r="A3" s="1" t="s">
        <v>163</v>
      </c>
      <c r="B3" s="2">
        <v>5479</v>
      </c>
      <c r="C3" s="2">
        <f>D3+E3+F3</f>
        <v>451</v>
      </c>
      <c r="D3" s="2">
        <v>54</v>
      </c>
      <c r="E3" s="2">
        <v>186</v>
      </c>
      <c r="F3" s="2">
        <f>SUM(G3:J3)</f>
        <v>211</v>
      </c>
      <c r="G3" s="2">
        <v>5</v>
      </c>
      <c r="H3" s="2">
        <v>91</v>
      </c>
      <c r="I3" s="2">
        <v>69</v>
      </c>
      <c r="J3" s="2">
        <v>46</v>
      </c>
    </row>
    <row r="4" spans="1:10" s="3" customFormat="1" x14ac:dyDescent="0.2">
      <c r="A4" s="1" t="s">
        <v>21</v>
      </c>
      <c r="B4" s="2">
        <v>202</v>
      </c>
      <c r="C4" s="2">
        <f t="shared" ref="C4:C34" si="0">D4+E4+F4</f>
        <v>7</v>
      </c>
      <c r="D4" s="2">
        <v>1</v>
      </c>
      <c r="E4" s="2">
        <v>2</v>
      </c>
      <c r="F4" s="2">
        <f>SUM(G4:J4)</f>
        <v>4</v>
      </c>
      <c r="G4" s="2">
        <v>0</v>
      </c>
      <c r="H4" s="2">
        <v>2</v>
      </c>
      <c r="I4" s="2">
        <v>2</v>
      </c>
      <c r="J4" s="2">
        <v>0</v>
      </c>
    </row>
    <row r="5" spans="1:10" s="3" customFormat="1" x14ac:dyDescent="0.2">
      <c r="A5" s="1" t="s">
        <v>162</v>
      </c>
      <c r="B5" s="2">
        <v>102</v>
      </c>
      <c r="C5" s="2">
        <f t="shared" si="0"/>
        <v>3</v>
      </c>
      <c r="D5" s="2">
        <v>1</v>
      </c>
      <c r="E5" s="2">
        <v>0</v>
      </c>
      <c r="F5" s="2">
        <f>SUM(G5:J5)</f>
        <v>2</v>
      </c>
      <c r="G5" s="2">
        <v>0</v>
      </c>
      <c r="H5" s="2">
        <v>1</v>
      </c>
      <c r="I5" s="2">
        <v>1</v>
      </c>
      <c r="J5" s="2">
        <v>0</v>
      </c>
    </row>
    <row r="6" spans="1:10" s="3" customFormat="1" x14ac:dyDescent="0.2">
      <c r="A6" s="1" t="s">
        <v>22</v>
      </c>
      <c r="B6" s="2">
        <v>298</v>
      </c>
      <c r="C6" s="2">
        <f t="shared" si="0"/>
        <v>9</v>
      </c>
      <c r="D6" s="2">
        <v>0</v>
      </c>
      <c r="E6" s="2">
        <v>3</v>
      </c>
      <c r="F6" s="2">
        <f>SUM(G6:J6)</f>
        <v>6</v>
      </c>
      <c r="G6" s="2">
        <v>2</v>
      </c>
      <c r="H6" s="2">
        <v>2</v>
      </c>
      <c r="I6" s="2">
        <v>2</v>
      </c>
      <c r="J6" s="2">
        <v>0</v>
      </c>
    </row>
    <row r="7" spans="1:10" s="3" customFormat="1" x14ac:dyDescent="0.2">
      <c r="A7" s="1" t="s">
        <v>162</v>
      </c>
      <c r="B7" s="2">
        <v>194</v>
      </c>
      <c r="C7" s="2">
        <f t="shared" si="0"/>
        <v>6</v>
      </c>
      <c r="D7" s="2">
        <v>0</v>
      </c>
      <c r="E7" s="2">
        <v>3</v>
      </c>
      <c r="F7" s="2">
        <f>SUM(G7:J7)</f>
        <v>3</v>
      </c>
      <c r="G7" s="2">
        <v>1</v>
      </c>
      <c r="H7" s="2">
        <v>1</v>
      </c>
      <c r="I7" s="2">
        <v>1</v>
      </c>
      <c r="J7" s="2">
        <v>0</v>
      </c>
    </row>
    <row r="8" spans="1:10" s="3" customFormat="1" x14ac:dyDescent="0.2">
      <c r="A8" s="1" t="s">
        <v>23</v>
      </c>
      <c r="B8" s="2">
        <v>3602</v>
      </c>
      <c r="C8" s="2">
        <f t="shared" si="0"/>
        <v>254</v>
      </c>
      <c r="D8" s="2">
        <v>30</v>
      </c>
      <c r="E8" s="2">
        <v>107</v>
      </c>
      <c r="F8" s="2">
        <f>SUM(G8:J8)</f>
        <v>117</v>
      </c>
      <c r="G8" s="2">
        <v>1</v>
      </c>
      <c r="H8" s="2">
        <v>44</v>
      </c>
      <c r="I8" s="2">
        <v>44</v>
      </c>
      <c r="J8" s="2">
        <v>28</v>
      </c>
    </row>
    <row r="9" spans="1:10" s="3" customFormat="1" x14ac:dyDescent="0.2">
      <c r="A9" s="1" t="s">
        <v>162</v>
      </c>
      <c r="B9" s="2">
        <v>3180</v>
      </c>
      <c r="C9" s="2">
        <f t="shared" si="0"/>
        <v>231</v>
      </c>
      <c r="D9" s="2">
        <v>26</v>
      </c>
      <c r="E9" s="2">
        <v>98</v>
      </c>
      <c r="F9" s="2">
        <f>SUM(G9:J9)</f>
        <v>107</v>
      </c>
      <c r="G9" s="2">
        <v>1</v>
      </c>
      <c r="H9" s="2">
        <v>41</v>
      </c>
      <c r="I9" s="2">
        <v>41</v>
      </c>
      <c r="J9" s="2">
        <v>24</v>
      </c>
    </row>
    <row r="10" spans="1:10" s="3" customFormat="1" x14ac:dyDescent="0.2">
      <c r="A10" s="1" t="s">
        <v>24</v>
      </c>
      <c r="B10" s="2">
        <v>1281</v>
      </c>
      <c r="C10" s="2">
        <f t="shared" si="0"/>
        <v>181</v>
      </c>
      <c r="D10" s="2">
        <v>23</v>
      </c>
      <c r="E10" s="2">
        <v>66</v>
      </c>
      <c r="F10" s="2">
        <f>SUM(G10:J10)</f>
        <v>92</v>
      </c>
      <c r="G10" s="2">
        <v>1</v>
      </c>
      <c r="H10" s="2">
        <v>38</v>
      </c>
      <c r="I10" s="2">
        <v>38</v>
      </c>
      <c r="J10" s="2">
        <v>15</v>
      </c>
    </row>
    <row r="11" spans="1:10" s="3" customFormat="1" x14ac:dyDescent="0.2">
      <c r="A11" s="1" t="s">
        <v>162</v>
      </c>
      <c r="B11" s="2">
        <v>1149</v>
      </c>
      <c r="C11" s="2">
        <f t="shared" si="0"/>
        <v>159</v>
      </c>
      <c r="D11" s="2">
        <v>21</v>
      </c>
      <c r="E11" s="2">
        <v>57</v>
      </c>
      <c r="F11" s="2">
        <f>SUM(G11:J11)</f>
        <v>81</v>
      </c>
      <c r="G11" s="2">
        <v>1</v>
      </c>
      <c r="H11" s="2">
        <v>33</v>
      </c>
      <c r="I11" s="2">
        <v>33</v>
      </c>
      <c r="J11" s="2">
        <v>14</v>
      </c>
    </row>
    <row r="12" spans="1:10" s="3" customFormat="1" x14ac:dyDescent="0.2">
      <c r="A12" s="1" t="s">
        <v>25</v>
      </c>
      <c r="B12" s="2">
        <v>96</v>
      </c>
      <c r="C12" s="2">
        <f t="shared" si="0"/>
        <v>22</v>
      </c>
      <c r="D12" s="2">
        <v>0</v>
      </c>
      <c r="E12" s="2">
        <v>8</v>
      </c>
      <c r="F12" s="2">
        <f>SUM(G12:J12)</f>
        <v>14</v>
      </c>
      <c r="G12" s="2">
        <v>1</v>
      </c>
      <c r="H12" s="2">
        <v>5</v>
      </c>
      <c r="I12" s="2">
        <v>5</v>
      </c>
      <c r="J12" s="2">
        <v>3</v>
      </c>
    </row>
    <row r="13" spans="1:10" s="3" customFormat="1" x14ac:dyDescent="0.2">
      <c r="A13" s="1"/>
      <c r="B13" s="2"/>
      <c r="C13" s="2"/>
      <c r="D13" s="2"/>
      <c r="E13" s="2"/>
      <c r="F13" s="2"/>
      <c r="G13" s="2"/>
      <c r="H13" s="2"/>
      <c r="I13" s="2"/>
      <c r="J13" s="2"/>
    </row>
    <row r="14" spans="1:10" s="3" customFormat="1" x14ac:dyDescent="0.2">
      <c r="A14" s="1" t="s">
        <v>72</v>
      </c>
      <c r="B14" s="2">
        <v>2758</v>
      </c>
      <c r="C14" s="2">
        <f t="shared" si="0"/>
        <v>200</v>
      </c>
      <c r="D14" s="2">
        <f t="shared" ref="C14:J14" si="1">D3-D25</f>
        <v>20</v>
      </c>
      <c r="E14" s="2">
        <f t="shared" si="1"/>
        <v>81</v>
      </c>
      <c r="F14" s="2">
        <f>SUM(G14:J14)</f>
        <v>99</v>
      </c>
      <c r="G14" s="2">
        <f>G3-G25</f>
        <v>3</v>
      </c>
      <c r="H14" s="2">
        <f t="shared" si="1"/>
        <v>45</v>
      </c>
      <c r="I14" s="2">
        <f t="shared" si="1"/>
        <v>27</v>
      </c>
      <c r="J14" s="2">
        <f t="shared" si="1"/>
        <v>24</v>
      </c>
    </row>
    <row r="15" spans="1:10" s="3" customFormat="1" x14ac:dyDescent="0.2">
      <c r="A15" s="1" t="s">
        <v>21</v>
      </c>
      <c r="B15" s="2">
        <v>95</v>
      </c>
      <c r="C15" s="2">
        <f t="shared" si="0"/>
        <v>1</v>
      </c>
      <c r="D15" s="2">
        <f t="shared" ref="C15:J23" si="2">D4-D26</f>
        <v>0</v>
      </c>
      <c r="E15" s="2">
        <f t="shared" si="2"/>
        <v>0</v>
      </c>
      <c r="F15" s="2">
        <f>SUM(G15:J15)</f>
        <v>1</v>
      </c>
      <c r="G15" s="2">
        <f>G4-G26</f>
        <v>0</v>
      </c>
      <c r="H15" s="2">
        <f t="shared" si="2"/>
        <v>1</v>
      </c>
      <c r="I15" s="2">
        <f t="shared" si="2"/>
        <v>0</v>
      </c>
      <c r="J15" s="2">
        <f t="shared" si="2"/>
        <v>0</v>
      </c>
    </row>
    <row r="16" spans="1:10" s="3" customFormat="1" x14ac:dyDescent="0.2">
      <c r="A16" s="1" t="s">
        <v>162</v>
      </c>
      <c r="B16" s="2">
        <v>53</v>
      </c>
      <c r="C16" s="2">
        <f t="shared" si="0"/>
        <v>1</v>
      </c>
      <c r="D16" s="2">
        <f t="shared" si="2"/>
        <v>0</v>
      </c>
      <c r="E16" s="2">
        <f t="shared" si="2"/>
        <v>0</v>
      </c>
      <c r="F16" s="2">
        <f>SUM(G16:J16)</f>
        <v>1</v>
      </c>
      <c r="G16" s="2">
        <f>G5-G27</f>
        <v>0</v>
      </c>
      <c r="H16" s="2">
        <f t="shared" si="2"/>
        <v>1</v>
      </c>
      <c r="I16" s="2">
        <f t="shared" si="2"/>
        <v>0</v>
      </c>
      <c r="J16" s="2">
        <f t="shared" si="2"/>
        <v>0</v>
      </c>
    </row>
    <row r="17" spans="1:10" s="3" customFormat="1" x14ac:dyDescent="0.2">
      <c r="A17" s="1" t="s">
        <v>22</v>
      </c>
      <c r="B17" s="2">
        <v>134</v>
      </c>
      <c r="C17" s="2">
        <f t="shared" si="0"/>
        <v>8</v>
      </c>
      <c r="D17" s="2">
        <f t="shared" si="2"/>
        <v>0</v>
      </c>
      <c r="E17" s="2">
        <f t="shared" si="2"/>
        <v>3</v>
      </c>
      <c r="F17" s="2">
        <f>SUM(G17:J17)</f>
        <v>5</v>
      </c>
      <c r="G17" s="2">
        <f>G6-G28</f>
        <v>1</v>
      </c>
      <c r="H17" s="2">
        <f t="shared" si="2"/>
        <v>2</v>
      </c>
      <c r="I17" s="2">
        <f t="shared" si="2"/>
        <v>2</v>
      </c>
      <c r="J17" s="2">
        <f t="shared" si="2"/>
        <v>0</v>
      </c>
    </row>
    <row r="18" spans="1:10" s="3" customFormat="1" x14ac:dyDescent="0.2">
      <c r="A18" s="1" t="s">
        <v>162</v>
      </c>
      <c r="B18" s="2">
        <v>85</v>
      </c>
      <c r="C18" s="2">
        <f t="shared" si="0"/>
        <v>6</v>
      </c>
      <c r="D18" s="2">
        <f t="shared" si="2"/>
        <v>0</v>
      </c>
      <c r="E18" s="2">
        <f t="shared" si="2"/>
        <v>3</v>
      </c>
      <c r="F18" s="2">
        <f>SUM(G18:J18)</f>
        <v>3</v>
      </c>
      <c r="G18" s="2">
        <f>G7-G29</f>
        <v>1</v>
      </c>
      <c r="H18" s="2">
        <f t="shared" si="2"/>
        <v>1</v>
      </c>
      <c r="I18" s="2">
        <f t="shared" si="2"/>
        <v>1</v>
      </c>
      <c r="J18" s="2">
        <f t="shared" si="2"/>
        <v>0</v>
      </c>
    </row>
    <row r="19" spans="1:10" s="3" customFormat="1" x14ac:dyDescent="0.2">
      <c r="A19" s="1" t="s">
        <v>23</v>
      </c>
      <c r="B19" s="2">
        <v>1821</v>
      </c>
      <c r="C19" s="2">
        <f t="shared" si="0"/>
        <v>119</v>
      </c>
      <c r="D19" s="2">
        <f t="shared" si="2"/>
        <v>10</v>
      </c>
      <c r="E19" s="2">
        <f t="shared" si="2"/>
        <v>47</v>
      </c>
      <c r="F19" s="2">
        <f>SUM(G19:J19)</f>
        <v>62</v>
      </c>
      <c r="G19" s="2">
        <f>G8-G30</f>
        <v>0</v>
      </c>
      <c r="H19" s="2">
        <f t="shared" si="2"/>
        <v>22</v>
      </c>
      <c r="I19" s="2">
        <f t="shared" si="2"/>
        <v>25</v>
      </c>
      <c r="J19" s="2">
        <f t="shared" si="2"/>
        <v>15</v>
      </c>
    </row>
    <row r="20" spans="1:10" s="3" customFormat="1" x14ac:dyDescent="0.2">
      <c r="A20" s="1" t="s">
        <v>162</v>
      </c>
      <c r="B20" s="2">
        <v>1609</v>
      </c>
      <c r="C20" s="2">
        <f t="shared" si="0"/>
        <v>108</v>
      </c>
      <c r="D20" s="2">
        <f t="shared" si="2"/>
        <v>9</v>
      </c>
      <c r="E20" s="2">
        <f t="shared" si="2"/>
        <v>42</v>
      </c>
      <c r="F20" s="2">
        <f>SUM(G20:J20)</f>
        <v>57</v>
      </c>
      <c r="G20" s="2">
        <f>G9-G31</f>
        <v>0</v>
      </c>
      <c r="H20" s="2">
        <f t="shared" si="2"/>
        <v>22</v>
      </c>
      <c r="I20" s="2">
        <f t="shared" si="2"/>
        <v>22</v>
      </c>
      <c r="J20" s="2">
        <f t="shared" si="2"/>
        <v>13</v>
      </c>
    </row>
    <row r="21" spans="1:10" s="3" customFormat="1" x14ac:dyDescent="0.2">
      <c r="A21" s="1" t="s">
        <v>24</v>
      </c>
      <c r="B21" s="2">
        <v>668</v>
      </c>
      <c r="C21" s="2">
        <f t="shared" si="0"/>
        <v>87</v>
      </c>
      <c r="D21" s="2">
        <f t="shared" si="2"/>
        <v>10</v>
      </c>
      <c r="E21" s="2">
        <f t="shared" si="2"/>
        <v>29</v>
      </c>
      <c r="F21" s="2">
        <f>SUM(G21:J21)</f>
        <v>48</v>
      </c>
      <c r="G21" s="2">
        <f>G10-G32</f>
        <v>1</v>
      </c>
      <c r="H21" s="2">
        <f t="shared" si="2"/>
        <v>18</v>
      </c>
      <c r="I21" s="2">
        <f t="shared" si="2"/>
        <v>23</v>
      </c>
      <c r="J21" s="2">
        <f t="shared" si="2"/>
        <v>6</v>
      </c>
    </row>
    <row r="22" spans="1:10" s="3" customFormat="1" x14ac:dyDescent="0.2">
      <c r="A22" s="1" t="s">
        <v>162</v>
      </c>
      <c r="B22" s="2">
        <v>612</v>
      </c>
      <c r="C22" s="2">
        <f t="shared" si="0"/>
        <v>75</v>
      </c>
      <c r="D22" s="2">
        <f t="shared" si="2"/>
        <v>10</v>
      </c>
      <c r="E22" s="2">
        <f t="shared" si="2"/>
        <v>25</v>
      </c>
      <c r="F22" s="2">
        <f>SUM(G22:J22)</f>
        <v>40</v>
      </c>
      <c r="G22" s="2">
        <f>G11-G33</f>
        <v>1</v>
      </c>
      <c r="H22" s="2">
        <f t="shared" si="2"/>
        <v>15</v>
      </c>
      <c r="I22" s="2">
        <f t="shared" si="2"/>
        <v>18</v>
      </c>
      <c r="J22" s="2">
        <f t="shared" si="2"/>
        <v>6</v>
      </c>
    </row>
    <row r="23" spans="1:10" s="3" customFormat="1" x14ac:dyDescent="0.2">
      <c r="A23" s="1" t="s">
        <v>25</v>
      </c>
      <c r="B23" s="2">
        <v>40</v>
      </c>
      <c r="C23" s="2">
        <f t="shared" si="0"/>
        <v>7</v>
      </c>
      <c r="D23" s="2">
        <f t="shared" si="2"/>
        <v>0</v>
      </c>
      <c r="E23" s="2">
        <f t="shared" si="2"/>
        <v>2</v>
      </c>
      <c r="F23" s="2">
        <f>SUM(G23:J23)</f>
        <v>5</v>
      </c>
      <c r="G23" s="2">
        <f>G12-G34</f>
        <v>1</v>
      </c>
      <c r="H23" s="2">
        <f t="shared" si="2"/>
        <v>2</v>
      </c>
      <c r="I23" s="2">
        <f t="shared" si="2"/>
        <v>-1</v>
      </c>
      <c r="J23" s="2">
        <f t="shared" si="2"/>
        <v>3</v>
      </c>
    </row>
    <row r="24" spans="1:10" s="3" customFormat="1" x14ac:dyDescent="0.2">
      <c r="A24" s="1"/>
      <c r="B24" s="2"/>
      <c r="C24" s="2"/>
      <c r="D24" s="2"/>
      <c r="E24" s="2"/>
      <c r="F24" s="2"/>
      <c r="G24" s="2"/>
      <c r="H24" s="2"/>
      <c r="I24" s="2"/>
      <c r="J24" s="2"/>
    </row>
    <row r="25" spans="1:10" s="3" customFormat="1" x14ac:dyDescent="0.2">
      <c r="A25" s="1" t="s">
        <v>71</v>
      </c>
      <c r="B25" s="2">
        <v>2721</v>
      </c>
      <c r="C25" s="2">
        <f t="shared" si="0"/>
        <v>251</v>
      </c>
      <c r="D25" s="2">
        <v>34</v>
      </c>
      <c r="E25" s="2">
        <v>105</v>
      </c>
      <c r="F25" s="2">
        <f>SUM(G25:J25)</f>
        <v>112</v>
      </c>
      <c r="G25" s="2">
        <v>2</v>
      </c>
      <c r="H25" s="2">
        <v>46</v>
      </c>
      <c r="I25" s="2">
        <v>42</v>
      </c>
      <c r="J25" s="2">
        <v>22</v>
      </c>
    </row>
    <row r="26" spans="1:10" s="3" customFormat="1" x14ac:dyDescent="0.2">
      <c r="A26" s="1" t="s">
        <v>21</v>
      </c>
      <c r="B26" s="2">
        <v>107</v>
      </c>
      <c r="C26" s="2">
        <f t="shared" si="0"/>
        <v>6</v>
      </c>
      <c r="D26" s="2">
        <v>1</v>
      </c>
      <c r="E26" s="2">
        <v>2</v>
      </c>
      <c r="F26" s="2">
        <f>SUM(G26:J26)</f>
        <v>3</v>
      </c>
      <c r="G26" s="2">
        <v>0</v>
      </c>
      <c r="H26" s="2">
        <v>1</v>
      </c>
      <c r="I26" s="2">
        <v>2</v>
      </c>
      <c r="J26" s="2">
        <v>0</v>
      </c>
    </row>
    <row r="27" spans="1:10" s="3" customFormat="1" x14ac:dyDescent="0.2">
      <c r="A27" s="1" t="s">
        <v>164</v>
      </c>
      <c r="B27" s="2">
        <v>49</v>
      </c>
      <c r="C27" s="2">
        <f t="shared" si="0"/>
        <v>2</v>
      </c>
      <c r="D27" s="2">
        <v>1</v>
      </c>
      <c r="E27" s="2">
        <v>0</v>
      </c>
      <c r="F27" s="2">
        <f>SUM(G27:J27)</f>
        <v>1</v>
      </c>
      <c r="G27" s="2">
        <v>0</v>
      </c>
      <c r="H27" s="2">
        <v>0</v>
      </c>
      <c r="I27" s="2">
        <v>1</v>
      </c>
      <c r="J27" s="2">
        <v>0</v>
      </c>
    </row>
    <row r="28" spans="1:10" s="3" customFormat="1" x14ac:dyDescent="0.2">
      <c r="A28" s="1" t="s">
        <v>22</v>
      </c>
      <c r="B28" s="2">
        <v>164</v>
      </c>
      <c r="C28" s="2">
        <f t="shared" si="0"/>
        <v>1</v>
      </c>
      <c r="D28" s="2">
        <v>0</v>
      </c>
      <c r="E28" s="2">
        <v>0</v>
      </c>
      <c r="F28" s="2">
        <f>SUM(G28:J28)</f>
        <v>1</v>
      </c>
      <c r="G28" s="2">
        <v>1</v>
      </c>
      <c r="H28" s="2">
        <v>0</v>
      </c>
      <c r="I28" s="2">
        <v>0</v>
      </c>
      <c r="J28" s="2">
        <v>0</v>
      </c>
    </row>
    <row r="29" spans="1:10" s="3" customFormat="1" x14ac:dyDescent="0.2">
      <c r="A29" s="1" t="s">
        <v>164</v>
      </c>
      <c r="B29" s="2">
        <v>109</v>
      </c>
      <c r="C29" s="2">
        <f t="shared" si="0"/>
        <v>0</v>
      </c>
      <c r="D29" s="2">
        <v>0</v>
      </c>
      <c r="E29" s="2">
        <v>0</v>
      </c>
      <c r="F29" s="2">
        <f>SUM(G29:J29)</f>
        <v>0</v>
      </c>
      <c r="G29" s="2">
        <v>0</v>
      </c>
      <c r="H29" s="2">
        <v>0</v>
      </c>
      <c r="I29" s="2">
        <v>0</v>
      </c>
      <c r="J29" s="2">
        <v>0</v>
      </c>
    </row>
    <row r="30" spans="1:10" s="3" customFormat="1" x14ac:dyDescent="0.2">
      <c r="A30" s="1" t="s">
        <v>23</v>
      </c>
      <c r="B30" s="2">
        <v>1781</v>
      </c>
      <c r="C30" s="2">
        <f t="shared" si="0"/>
        <v>135</v>
      </c>
      <c r="D30" s="2">
        <v>20</v>
      </c>
      <c r="E30" s="2">
        <v>60</v>
      </c>
      <c r="F30" s="2">
        <f>SUM(G30:J30)</f>
        <v>55</v>
      </c>
      <c r="G30" s="2">
        <v>1</v>
      </c>
      <c r="H30" s="2">
        <v>22</v>
      </c>
      <c r="I30" s="2">
        <v>19</v>
      </c>
      <c r="J30" s="2">
        <v>13</v>
      </c>
    </row>
    <row r="31" spans="1:10" s="3" customFormat="1" x14ac:dyDescent="0.2">
      <c r="A31" s="1" t="s">
        <v>164</v>
      </c>
      <c r="B31" s="2">
        <v>1571</v>
      </c>
      <c r="C31" s="2">
        <f t="shared" si="0"/>
        <v>123</v>
      </c>
      <c r="D31" s="2">
        <v>17</v>
      </c>
      <c r="E31" s="2">
        <v>56</v>
      </c>
      <c r="F31" s="2">
        <f>SUM(G31:J31)</f>
        <v>50</v>
      </c>
      <c r="G31" s="2">
        <v>1</v>
      </c>
      <c r="H31" s="2">
        <v>19</v>
      </c>
      <c r="I31" s="2">
        <v>19</v>
      </c>
      <c r="J31" s="2">
        <v>11</v>
      </c>
    </row>
    <row r="32" spans="1:10" s="3" customFormat="1" x14ac:dyDescent="0.2">
      <c r="A32" s="1" t="s">
        <v>24</v>
      </c>
      <c r="B32" s="2">
        <v>613</v>
      </c>
      <c r="C32" s="2">
        <f t="shared" si="0"/>
        <v>94</v>
      </c>
      <c r="D32" s="2">
        <v>13</v>
      </c>
      <c r="E32" s="2">
        <v>37</v>
      </c>
      <c r="F32" s="2">
        <f>SUM(G32:J32)</f>
        <v>44</v>
      </c>
      <c r="G32" s="2">
        <v>0</v>
      </c>
      <c r="H32" s="2">
        <v>20</v>
      </c>
      <c r="I32" s="2">
        <v>15</v>
      </c>
      <c r="J32" s="2">
        <v>9</v>
      </c>
    </row>
    <row r="33" spans="1:10" s="3" customFormat="1" x14ac:dyDescent="0.2">
      <c r="A33" s="1" t="s">
        <v>164</v>
      </c>
      <c r="B33" s="2">
        <v>537</v>
      </c>
      <c r="C33" s="2">
        <f t="shared" si="0"/>
        <v>84</v>
      </c>
      <c r="D33" s="2">
        <v>11</v>
      </c>
      <c r="E33" s="2">
        <v>32</v>
      </c>
      <c r="F33" s="2">
        <f>SUM(G33:J33)</f>
        <v>41</v>
      </c>
      <c r="G33" s="2">
        <v>0</v>
      </c>
      <c r="H33" s="2">
        <v>18</v>
      </c>
      <c r="I33" s="2">
        <v>15</v>
      </c>
      <c r="J33" s="2">
        <v>8</v>
      </c>
    </row>
    <row r="34" spans="1:10" s="3" customFormat="1" x14ac:dyDescent="0.2">
      <c r="A34" s="1" t="s">
        <v>25</v>
      </c>
      <c r="B34" s="2">
        <v>56</v>
      </c>
      <c r="C34" s="2">
        <f t="shared" si="0"/>
        <v>15</v>
      </c>
      <c r="D34" s="2">
        <v>0</v>
      </c>
      <c r="E34" s="2">
        <v>6</v>
      </c>
      <c r="F34" s="2">
        <f>SUM(G34:J34)</f>
        <v>9</v>
      </c>
      <c r="G34" s="2">
        <v>0</v>
      </c>
      <c r="H34" s="2">
        <v>3</v>
      </c>
      <c r="I34" s="2">
        <v>6</v>
      </c>
      <c r="J34" s="2">
        <v>0</v>
      </c>
    </row>
    <row r="35" spans="1:10" s="3" customFormat="1" x14ac:dyDescent="0.2">
      <c r="A35" s="10" t="s">
        <v>208</v>
      </c>
      <c r="B35" s="10"/>
      <c r="C35" s="10"/>
      <c r="D35" s="10"/>
      <c r="E35" s="10"/>
      <c r="F35" s="10"/>
      <c r="G35" s="10"/>
      <c r="H35" s="10"/>
      <c r="I35" s="10"/>
      <c r="J35" s="10"/>
    </row>
  </sheetData>
  <mergeCells count="1">
    <mergeCell ref="A35:J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CNMI 1980 Age and sex</vt:lpstr>
      <vt:lpstr>Relationship</vt:lpstr>
      <vt:lpstr>Marital status</vt:lpstr>
      <vt:lpstr>Father's Birthplace</vt:lpstr>
      <vt:lpstr>Mother's Birthplace</vt:lpstr>
      <vt:lpstr>Ethnicity</vt:lpstr>
      <vt:lpstr>Language</vt:lpstr>
      <vt:lpstr>Res in 1975</vt:lpstr>
      <vt:lpstr>Schooling</vt:lpstr>
      <vt:lpstr>Educational Attainment</vt:lpstr>
      <vt:lpstr>Vocational Training</vt:lpstr>
      <vt:lpstr>Year of Arrival</vt:lpstr>
      <vt:lpstr>Employment Status</vt:lpstr>
      <vt:lpstr>Work Last Week</vt:lpstr>
      <vt:lpstr>Class of worker</vt:lpstr>
      <vt:lpstr>Occupation</vt:lpstr>
      <vt:lpstr>Industry</vt:lpstr>
      <vt:lpstr>Work in 1979</vt:lpstr>
      <vt:lpstr>Schooling!Print_Area</vt:lpstr>
    </vt:vector>
  </TitlesOfParts>
  <Company>US Census Bureau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Population Division</dc:creator>
  <cp:lastModifiedBy>Michael Levin</cp:lastModifiedBy>
  <cp:lastPrinted>2005-08-03T03:02:39Z</cp:lastPrinted>
  <dcterms:created xsi:type="dcterms:W3CDTF">2005-08-03T02:49:28Z</dcterms:created>
  <dcterms:modified xsi:type="dcterms:W3CDTF">2019-06-16T23:42:47Z</dcterms:modified>
</cp:coreProperties>
</file>