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ificweb\MicronesianMigrants\CNMI\"/>
    </mc:Choice>
  </mc:AlternateContent>
  <xr:revisionPtr revIDLastSave="0" documentId="13_ncr:1_{7B5FBDD6-BB77-4621-A86D-C8E938820B86}" xr6:coauthVersionLast="45" xr6:coauthVersionMax="45" xr10:uidLastSave="{00000000-0000-0000-0000-000000000000}"/>
  <bookViews>
    <workbookView xWindow="-108" yWindow="-108" windowWidth="23256" windowHeight="12576" firstSheet="15" activeTab="16" xr2:uid="{00000000-000D-0000-FFFF-FFFF00000000}"/>
  </bookViews>
  <sheets>
    <sheet name="Guam 2012 COFA" sheetId="1" r:id="rId1"/>
    <sheet name="Relationship Religion" sheetId="47" r:id="rId2"/>
    <sheet name="relation,religion" sheetId="2" r:id="rId3"/>
    <sheet name="ethnicity" sheetId="3" r:id="rId4"/>
    <sheet name="Citiz 1" sheetId="48" r:id="rId5"/>
    <sheet name="migration" sheetId="5" r:id="rId6"/>
    <sheet name="education" sheetId="6" r:id="rId7"/>
    <sheet name="Educ programs" sheetId="49" r:id="rId8"/>
    <sheet name="Previous residence" sheetId="50" r:id="rId9"/>
    <sheet name="Lang 1" sheetId="45" r:id="rId10"/>
    <sheet name="lang ability" sheetId="10" r:id="rId11"/>
    <sheet name="health" sheetId="11" r:id="rId12"/>
    <sheet name="Parents' birthplace" sheetId="12" r:id="rId13"/>
    <sheet name="CULTURAL 1" sheetId="46" r:id="rId14"/>
    <sheet name="work last week" sheetId="14" r:id="rId15"/>
    <sheet name="work last year" sheetId="15" r:id="rId16"/>
    <sheet name="type of income" sheetId="16" r:id="rId17"/>
    <sheet name="total income" sheetId="17" r:id="rId18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B8" i="2"/>
  <c r="B12" i="50" l="1"/>
  <c r="C12" i="50"/>
  <c r="D12" i="50"/>
  <c r="E12" i="50"/>
  <c r="F12" i="50"/>
  <c r="G12" i="50"/>
  <c r="H12" i="50"/>
  <c r="I12" i="50"/>
  <c r="J12" i="50"/>
  <c r="K12" i="50"/>
  <c r="L12" i="50"/>
  <c r="M12" i="50"/>
  <c r="N12" i="50"/>
  <c r="O12" i="50"/>
  <c r="P12" i="50"/>
  <c r="B13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O13" i="50"/>
  <c r="P13" i="50"/>
  <c r="B8" i="50"/>
  <c r="C8" i="50"/>
  <c r="D8" i="50"/>
  <c r="E8" i="50"/>
  <c r="F8" i="50"/>
  <c r="G8" i="50"/>
  <c r="H8" i="50"/>
  <c r="I8" i="50"/>
  <c r="J8" i="50"/>
  <c r="K8" i="50"/>
  <c r="L8" i="50"/>
  <c r="M8" i="50"/>
  <c r="N8" i="50"/>
  <c r="O8" i="50"/>
  <c r="P8" i="50"/>
  <c r="B43" i="49"/>
  <c r="C43" i="49"/>
  <c r="D43" i="49"/>
  <c r="E43" i="49"/>
  <c r="F43" i="49"/>
  <c r="G43" i="49"/>
  <c r="H43" i="49"/>
  <c r="I43" i="49"/>
  <c r="J43" i="49"/>
  <c r="K43" i="49"/>
  <c r="L43" i="49"/>
  <c r="M43" i="49"/>
  <c r="N43" i="49"/>
  <c r="O43" i="49"/>
  <c r="P43" i="49"/>
  <c r="B36" i="49"/>
  <c r="C36" i="49"/>
  <c r="D36" i="49"/>
  <c r="E36" i="49"/>
  <c r="F36" i="49"/>
  <c r="G36" i="49"/>
  <c r="H36" i="49"/>
  <c r="I36" i="49"/>
  <c r="J36" i="49"/>
  <c r="K36" i="49"/>
  <c r="L36" i="49"/>
  <c r="M36" i="49"/>
  <c r="N36" i="49"/>
  <c r="O36" i="49"/>
  <c r="P36" i="49"/>
  <c r="B29" i="49"/>
  <c r="C29" i="49"/>
  <c r="D29" i="49"/>
  <c r="E29" i="49"/>
  <c r="F29" i="49"/>
  <c r="G29" i="49"/>
  <c r="H29" i="49"/>
  <c r="I29" i="49"/>
  <c r="J29" i="49"/>
  <c r="K29" i="49"/>
  <c r="L29" i="49"/>
  <c r="M29" i="49"/>
  <c r="N29" i="49"/>
  <c r="O29" i="49"/>
  <c r="P29" i="49"/>
  <c r="B22" i="49"/>
  <c r="C22" i="49"/>
  <c r="D22" i="49"/>
  <c r="E22" i="49"/>
  <c r="F22" i="49"/>
  <c r="G22" i="49"/>
  <c r="H22" i="49"/>
  <c r="I22" i="49"/>
  <c r="J22" i="49"/>
  <c r="K22" i="49"/>
  <c r="L22" i="49"/>
  <c r="M22" i="49"/>
  <c r="N22" i="49"/>
  <c r="O22" i="49"/>
  <c r="P22" i="49"/>
  <c r="B15" i="49"/>
  <c r="C15" i="49"/>
  <c r="D15" i="49"/>
  <c r="E15" i="49"/>
  <c r="F15" i="49"/>
  <c r="G15" i="49"/>
  <c r="H15" i="49"/>
  <c r="I15" i="49"/>
  <c r="J15" i="49"/>
  <c r="K15" i="49"/>
  <c r="L15" i="49"/>
  <c r="M15" i="49"/>
  <c r="N15" i="49"/>
  <c r="O15" i="49"/>
  <c r="P15" i="49"/>
  <c r="B8" i="49"/>
  <c r="C8" i="49"/>
  <c r="D8" i="49"/>
  <c r="E8" i="49"/>
  <c r="F8" i="49"/>
  <c r="G8" i="49"/>
  <c r="H8" i="49"/>
  <c r="I8" i="49"/>
  <c r="J8" i="49"/>
  <c r="K8" i="49"/>
  <c r="L8" i="49"/>
  <c r="M8" i="49"/>
  <c r="N8" i="49"/>
  <c r="O8" i="49"/>
  <c r="P8" i="49"/>
  <c r="P25" i="48" l="1"/>
  <c r="O25" i="48"/>
  <c r="N25" i="48"/>
  <c r="M25" i="48"/>
  <c r="K25" i="48"/>
  <c r="J25" i="48"/>
  <c r="I25" i="48"/>
  <c r="H25" i="48"/>
  <c r="F25" i="48"/>
  <c r="E25" i="48"/>
  <c r="D25" i="48"/>
  <c r="C25" i="48"/>
  <c r="P24" i="48"/>
  <c r="O24" i="48"/>
  <c r="N24" i="48"/>
  <c r="M24" i="48"/>
  <c r="K24" i="48"/>
  <c r="J24" i="48"/>
  <c r="I24" i="48"/>
  <c r="H24" i="48"/>
  <c r="G24" i="48" s="1"/>
  <c r="F24" i="48"/>
  <c r="E24" i="48"/>
  <c r="D24" i="48"/>
  <c r="C24" i="48"/>
  <c r="P23" i="48"/>
  <c r="O23" i="48"/>
  <c r="N23" i="48"/>
  <c r="M23" i="48"/>
  <c r="K23" i="48"/>
  <c r="J23" i="48"/>
  <c r="I23" i="48"/>
  <c r="H23" i="48"/>
  <c r="F23" i="48"/>
  <c r="E23" i="48"/>
  <c r="D23" i="48"/>
  <c r="C23" i="48"/>
  <c r="P22" i="48"/>
  <c r="O22" i="48"/>
  <c r="N22" i="48"/>
  <c r="M22" i="48"/>
  <c r="K22" i="48"/>
  <c r="J22" i="48"/>
  <c r="I22" i="48"/>
  <c r="H22" i="48"/>
  <c r="F22" i="48"/>
  <c r="E22" i="48"/>
  <c r="D22" i="48"/>
  <c r="C22" i="48"/>
  <c r="P21" i="48"/>
  <c r="O21" i="48"/>
  <c r="N21" i="48"/>
  <c r="M21" i="48"/>
  <c r="K21" i="48"/>
  <c r="J21" i="48"/>
  <c r="I21" i="48"/>
  <c r="H21" i="48"/>
  <c r="F21" i="48"/>
  <c r="E21" i="48"/>
  <c r="D21" i="48"/>
  <c r="C21" i="48"/>
  <c r="P20" i="48"/>
  <c r="O20" i="48"/>
  <c r="N20" i="48"/>
  <c r="M20" i="48"/>
  <c r="K20" i="48"/>
  <c r="J20" i="48"/>
  <c r="I20" i="48"/>
  <c r="H20" i="48"/>
  <c r="F20" i="48"/>
  <c r="E20" i="48"/>
  <c r="D20" i="48"/>
  <c r="C20" i="48"/>
  <c r="P19" i="48"/>
  <c r="O19" i="48"/>
  <c r="N19" i="48"/>
  <c r="N26" i="48" s="1"/>
  <c r="M19" i="48"/>
  <c r="L19" i="48"/>
  <c r="K19" i="48"/>
  <c r="J19" i="48"/>
  <c r="J26" i="48" s="1"/>
  <c r="I19" i="48"/>
  <c r="H19" i="48"/>
  <c r="G19" i="48"/>
  <c r="F19" i="48"/>
  <c r="E19" i="48"/>
  <c r="D19" i="48"/>
  <c r="C19" i="48"/>
  <c r="B19" i="48"/>
  <c r="O17" i="48"/>
  <c r="N17" i="48"/>
  <c r="M17" i="48"/>
  <c r="L17" i="48"/>
  <c r="K17" i="48"/>
  <c r="J17" i="48"/>
  <c r="I17" i="48"/>
  <c r="H17" i="48"/>
  <c r="G17" i="48"/>
  <c r="F17" i="48"/>
  <c r="E17" i="48"/>
  <c r="D17" i="48"/>
  <c r="C17" i="48"/>
  <c r="P16" i="48"/>
  <c r="B16" i="48"/>
  <c r="P15" i="48"/>
  <c r="B15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B14" i="48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B8" i="47"/>
  <c r="C8" i="47"/>
  <c r="D8" i="47"/>
  <c r="E8" i="47"/>
  <c r="F8" i="47"/>
  <c r="G8" i="47"/>
  <c r="H8" i="47"/>
  <c r="I8" i="47"/>
  <c r="J8" i="47"/>
  <c r="K8" i="47"/>
  <c r="L8" i="47"/>
  <c r="M8" i="47"/>
  <c r="N8" i="47"/>
  <c r="O8" i="47"/>
  <c r="P8" i="47"/>
  <c r="B32" i="47"/>
  <c r="C32" i="47"/>
  <c r="D32" i="47"/>
  <c r="E32" i="47"/>
  <c r="F32" i="47"/>
  <c r="G32" i="47"/>
  <c r="H32" i="47"/>
  <c r="I32" i="47"/>
  <c r="J32" i="47"/>
  <c r="K32" i="47"/>
  <c r="L32" i="47"/>
  <c r="M32" i="47"/>
  <c r="N32" i="47"/>
  <c r="O32" i="47"/>
  <c r="P32" i="47"/>
  <c r="B34" i="47"/>
  <c r="C34" i="47"/>
  <c r="D34" i="47"/>
  <c r="E34" i="47"/>
  <c r="F34" i="47"/>
  <c r="G34" i="47"/>
  <c r="H34" i="47"/>
  <c r="I34" i="47"/>
  <c r="J34" i="47"/>
  <c r="K34" i="47"/>
  <c r="L34" i="47"/>
  <c r="M34" i="47"/>
  <c r="N34" i="47"/>
  <c r="O34" i="47"/>
  <c r="P34" i="47"/>
  <c r="B22" i="46"/>
  <c r="C22" i="46"/>
  <c r="D22" i="46"/>
  <c r="E22" i="46"/>
  <c r="F22" i="46"/>
  <c r="G22" i="46"/>
  <c r="H22" i="46"/>
  <c r="I22" i="46"/>
  <c r="J22" i="46"/>
  <c r="K22" i="46"/>
  <c r="L22" i="46"/>
  <c r="M22" i="46"/>
  <c r="N22" i="46"/>
  <c r="O22" i="46"/>
  <c r="P22" i="46"/>
  <c r="B28" i="46"/>
  <c r="C28" i="46"/>
  <c r="D28" i="46"/>
  <c r="E28" i="46"/>
  <c r="F28" i="46"/>
  <c r="G28" i="46"/>
  <c r="H28" i="46"/>
  <c r="I28" i="46"/>
  <c r="J28" i="46"/>
  <c r="K28" i="46"/>
  <c r="L28" i="46"/>
  <c r="M28" i="46"/>
  <c r="N28" i="46"/>
  <c r="O28" i="46"/>
  <c r="P28" i="46"/>
  <c r="B45" i="46"/>
  <c r="C45" i="46"/>
  <c r="D45" i="46"/>
  <c r="E45" i="46"/>
  <c r="F45" i="46"/>
  <c r="G45" i="46"/>
  <c r="H45" i="46"/>
  <c r="I45" i="46"/>
  <c r="J45" i="46"/>
  <c r="K45" i="46"/>
  <c r="L45" i="46"/>
  <c r="M45" i="46"/>
  <c r="N45" i="46"/>
  <c r="O45" i="46"/>
  <c r="P45" i="46"/>
  <c r="B35" i="46"/>
  <c r="C35" i="46"/>
  <c r="D35" i="46"/>
  <c r="E35" i="46"/>
  <c r="F35" i="46"/>
  <c r="G35" i="46"/>
  <c r="H35" i="46"/>
  <c r="I35" i="46"/>
  <c r="J35" i="46"/>
  <c r="K35" i="46"/>
  <c r="L35" i="46"/>
  <c r="M35" i="46"/>
  <c r="N35" i="46"/>
  <c r="O35" i="46"/>
  <c r="P35" i="46"/>
  <c r="P21" i="45"/>
  <c r="O21" i="45"/>
  <c r="N21" i="45"/>
  <c r="M21" i="45"/>
  <c r="K21" i="45"/>
  <c r="J21" i="45"/>
  <c r="I21" i="45"/>
  <c r="H21" i="45"/>
  <c r="F21" i="45"/>
  <c r="E21" i="45"/>
  <c r="D21" i="45"/>
  <c r="C21" i="45"/>
  <c r="B32" i="45"/>
  <c r="C32" i="45"/>
  <c r="D32" i="45"/>
  <c r="E32" i="45"/>
  <c r="F32" i="45"/>
  <c r="G32" i="45"/>
  <c r="H32" i="45"/>
  <c r="I32" i="45"/>
  <c r="J32" i="45"/>
  <c r="K32" i="45"/>
  <c r="L32" i="45"/>
  <c r="M32" i="45"/>
  <c r="N32" i="45"/>
  <c r="O32" i="45"/>
  <c r="P32" i="45"/>
  <c r="B33" i="45"/>
  <c r="C33" i="45"/>
  <c r="D33" i="45"/>
  <c r="E33" i="45"/>
  <c r="F33" i="45"/>
  <c r="G33" i="45"/>
  <c r="H33" i="45"/>
  <c r="I33" i="45"/>
  <c r="J33" i="45"/>
  <c r="K33" i="45"/>
  <c r="L33" i="45"/>
  <c r="M33" i="45"/>
  <c r="N33" i="45"/>
  <c r="O33" i="45"/>
  <c r="P33" i="45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A35" i="45"/>
  <c r="B35" i="45"/>
  <c r="C35" i="45"/>
  <c r="D35" i="45"/>
  <c r="E35" i="45"/>
  <c r="F35" i="45"/>
  <c r="G35" i="45"/>
  <c r="H35" i="45"/>
  <c r="I35" i="45"/>
  <c r="J35" i="45"/>
  <c r="K35" i="45"/>
  <c r="L35" i="45"/>
  <c r="M35" i="45"/>
  <c r="N35" i="45"/>
  <c r="O35" i="45"/>
  <c r="P35" i="45"/>
  <c r="B8" i="45"/>
  <c r="C8" i="45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B17" i="48" l="1"/>
  <c r="I26" i="48"/>
  <c r="G23" i="48"/>
  <c r="L23" i="48"/>
  <c r="G22" i="48"/>
  <c r="C26" i="48"/>
  <c r="O26" i="48"/>
  <c r="P26" i="48"/>
  <c r="B23" i="48"/>
  <c r="K26" i="48"/>
  <c r="G25" i="48"/>
  <c r="M26" i="48"/>
  <c r="L22" i="48"/>
  <c r="P17" i="48"/>
  <c r="D26" i="48"/>
  <c r="L20" i="48"/>
  <c r="L24" i="48"/>
  <c r="F26" i="48"/>
  <c r="B20" i="48"/>
  <c r="B24" i="48"/>
  <c r="L25" i="48"/>
  <c r="E26" i="48"/>
  <c r="B22" i="48"/>
  <c r="H26" i="48"/>
  <c r="B25" i="48"/>
  <c r="G20" i="48"/>
  <c r="G26" i="48" l="1"/>
  <c r="B26" i="48"/>
  <c r="L26" i="48"/>
  <c r="L33" i="17"/>
  <c r="L32" i="17"/>
  <c r="G33" i="17"/>
  <c r="G32" i="17"/>
  <c r="B33" i="17"/>
  <c r="B34" i="17" s="1"/>
  <c r="B35" i="17" s="1"/>
  <c r="B36" i="17" s="1"/>
  <c r="A32" i="17"/>
  <c r="B32" i="17"/>
  <c r="C32" i="17"/>
  <c r="D32" i="17"/>
  <c r="E32" i="17"/>
  <c r="F32" i="17"/>
  <c r="H32" i="17"/>
  <c r="H34" i="17" s="1"/>
  <c r="H35" i="17" s="1"/>
  <c r="H36" i="17" s="1"/>
  <c r="I32" i="17"/>
  <c r="J32" i="17"/>
  <c r="K32" i="17"/>
  <c r="M32" i="17"/>
  <c r="N32" i="17"/>
  <c r="O32" i="17"/>
  <c r="P32" i="17"/>
  <c r="A33" i="17"/>
  <c r="C33" i="17"/>
  <c r="D33" i="17"/>
  <c r="D34" i="17" s="1"/>
  <c r="D35" i="17" s="1"/>
  <c r="D36" i="17" s="1"/>
  <c r="E33" i="17"/>
  <c r="F33" i="17"/>
  <c r="H33" i="17"/>
  <c r="I33" i="17"/>
  <c r="I34" i="17" s="1"/>
  <c r="I35" i="17" s="1"/>
  <c r="I36" i="17" s="1"/>
  <c r="J33" i="17"/>
  <c r="K33" i="17"/>
  <c r="M33" i="17"/>
  <c r="M34" i="17" s="1"/>
  <c r="M35" i="17" s="1"/>
  <c r="M36" i="17" s="1"/>
  <c r="N33" i="17"/>
  <c r="O33" i="17"/>
  <c r="P33" i="17"/>
  <c r="P34" i="17" s="1"/>
  <c r="P35" i="17" s="1"/>
  <c r="P36" i="17" s="1"/>
  <c r="F34" i="17" l="1"/>
  <c r="F35" i="17" s="1"/>
  <c r="F36" i="17" s="1"/>
  <c r="K34" i="17"/>
  <c r="K35" i="17" s="1"/>
  <c r="K36" i="17" s="1"/>
  <c r="A34" i="17"/>
  <c r="A35" i="17" s="1"/>
  <c r="A36" i="17" s="1"/>
  <c r="N34" i="17"/>
  <c r="N35" i="17" s="1"/>
  <c r="N36" i="17" s="1"/>
  <c r="J34" i="17"/>
  <c r="J35" i="17" s="1"/>
  <c r="J36" i="17" s="1"/>
  <c r="C34" i="17"/>
  <c r="C35" i="17" s="1"/>
  <c r="C36" i="17" s="1"/>
  <c r="E34" i="17"/>
  <c r="E35" i="17" s="1"/>
  <c r="E36" i="17" s="1"/>
  <c r="G34" i="17"/>
  <c r="G35" i="17" s="1"/>
  <c r="G36" i="17" s="1"/>
  <c r="O34" i="17"/>
  <c r="O35" i="17" s="1"/>
  <c r="O36" i="17" s="1"/>
  <c r="L34" i="17"/>
  <c r="L35" i="17" s="1"/>
  <c r="L36" i="17" s="1"/>
</calcChain>
</file>

<file path=xl/sharedStrings.xml><?xml version="1.0" encoding="utf-8"?>
<sst xmlns="http://schemas.openxmlformats.org/spreadsheetml/2006/main" count="982" uniqueCount="341">
  <si>
    <t>Total</t>
  </si>
  <si>
    <t>Male</t>
  </si>
  <si>
    <t>Female</t>
  </si>
  <si>
    <t>Chuuk</t>
  </si>
  <si>
    <t>Pohnpei</t>
  </si>
  <si>
    <t>Yap</t>
  </si>
  <si>
    <t>Kosrae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</si>
  <si>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</si>
  <si>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</si>
  <si>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</si>
  <si>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</si>
  <si>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</si>
  <si>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</si>
  <si>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</si>
  <si>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</si>
  <si>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</si>
  <si>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</si>
  <si>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</si>
  <si>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</si>
  <si>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</si>
  <si>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</si>
  <si>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</si>
  <si>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</si>
  <si>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</si>
  <si>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Now married</t>
  </si>
  <si>
    <t>Consensually married</t>
  </si>
  <si>
    <t>Widowed</t>
  </si>
  <si>
    <t>DIvorced</t>
  </si>
  <si>
    <t>Separated</t>
  </si>
  <si>
    <t>Never married</t>
  </si>
  <si>
    <t>None</t>
  </si>
  <si>
    <t>One</t>
  </si>
  <si>
    <t>Two</t>
  </si>
  <si>
    <t>Three</t>
  </si>
  <si>
    <t>Four</t>
  </si>
  <si>
    <t>Five</t>
  </si>
  <si>
    <t>Six</t>
  </si>
  <si>
    <t>Seven or more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</si>
  <si>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</si>
  <si>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</si>
  <si>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</si>
  <si>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</si>
  <si>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</si>
  <si>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</si>
  <si>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</si>
  <si>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</si>
  <si>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</si>
  <si>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</si>
  <si>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</si>
  <si>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</si>
  <si>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>Niece nephew</t>
  </si>
  <si>
    <t>Cousin</t>
  </si>
  <si>
    <t>Aunt uncle</t>
  </si>
  <si>
    <t>Child-in-law</t>
  </si>
  <si>
    <t>Parent-in-law</t>
  </si>
  <si>
    <t>Other in-law</t>
  </si>
  <si>
    <t>Catholic</t>
  </si>
  <si>
    <t>Protestant</t>
  </si>
  <si>
    <t>Assembly of God</t>
  </si>
  <si>
    <t>Other protestant</t>
  </si>
  <si>
    <t>Traditional religion</t>
  </si>
  <si>
    <t>Mormon (LSD)</t>
  </si>
  <si>
    <t>Seventh Day adventist</t>
  </si>
  <si>
    <t>Other religions</t>
  </si>
  <si>
    <t>Refused or no religion</t>
  </si>
  <si>
    <t>Chuukese</t>
  </si>
  <si>
    <t>Pohnpeian</t>
  </si>
  <si>
    <t>Kosraean</t>
  </si>
  <si>
    <t>Yapese</t>
  </si>
  <si>
    <t>Yap Outer Islander</t>
  </si>
  <si>
    <t>Others</t>
  </si>
  <si>
    <t>No second ethnicity</t>
  </si>
  <si>
    <t>FSM citizen</t>
  </si>
  <si>
    <t>Not FSM citizen</t>
  </si>
  <si>
    <t>US citizen</t>
  </si>
  <si>
    <t>Not US citizen</t>
  </si>
  <si>
    <t>Palau</t>
  </si>
  <si>
    <t>Marshall Islands</t>
  </si>
  <si>
    <t>CNMI</t>
  </si>
  <si>
    <t>Guam</t>
  </si>
  <si>
    <t>Hawaii</t>
  </si>
  <si>
    <t>Other Pacific</t>
  </si>
  <si>
    <t>United States</t>
  </si>
  <si>
    <t>Asia</t>
  </si>
  <si>
    <t>Employment</t>
  </si>
  <si>
    <t>Relative of employed person</t>
  </si>
  <si>
    <t>Family reasons</t>
  </si>
  <si>
    <t>Education</t>
  </si>
  <si>
    <t>Medical reasons</t>
  </si>
  <si>
    <t>Visiting or vacation</t>
  </si>
  <si>
    <t>Other</t>
  </si>
  <si>
    <t>Did not migrate</t>
  </si>
  <si>
    <t>2010-2012</t>
  </si>
  <si>
    <t>2005-2009</t>
  </si>
  <si>
    <t>2000-2004</t>
  </si>
  <si>
    <t>1995-1999</t>
  </si>
  <si>
    <t>1988-1994</t>
  </si>
  <si>
    <t>1987 or before</t>
  </si>
  <si>
    <t>0 times</t>
  </si>
  <si>
    <t>1 times</t>
  </si>
  <si>
    <t>2 times</t>
  </si>
  <si>
    <t>3 times</t>
  </si>
  <si>
    <t>4 times</t>
  </si>
  <si>
    <t>5 times</t>
  </si>
  <si>
    <t>6 to 8 times</t>
  </si>
  <si>
    <t>9 or more times</t>
  </si>
  <si>
    <t>2008 or 2009</t>
  </si>
  <si>
    <t>2005 to 2007</t>
  </si>
  <si>
    <t>2000 to 2004</t>
  </si>
  <si>
    <t>Before 2000</t>
  </si>
  <si>
    <t>No has not attended</t>
  </si>
  <si>
    <t>Yes public school or college</t>
  </si>
  <si>
    <t>Yes private school or college</t>
  </si>
  <si>
    <t>Nursery or Kindergarten</t>
  </si>
  <si>
    <t>1st through 4th grade</t>
  </si>
  <si>
    <t>5th or 6th grade</t>
  </si>
  <si>
    <t>7th or 8th grade</t>
  </si>
  <si>
    <t>9th or 10th grade</t>
  </si>
  <si>
    <t>11th</t>
  </si>
  <si>
    <t>12th</t>
  </si>
  <si>
    <t>High school graduate</t>
  </si>
  <si>
    <t>Some college</t>
  </si>
  <si>
    <t>AA - academic</t>
  </si>
  <si>
    <t>AA - occupational</t>
  </si>
  <si>
    <t>BA</t>
  </si>
  <si>
    <t>MS or higher</t>
  </si>
  <si>
    <t>Free or reduced meal</t>
  </si>
  <si>
    <t>No free or reduced meal</t>
  </si>
  <si>
    <t xml:space="preserve">   Afterschool</t>
  </si>
  <si>
    <t>After school program</t>
  </si>
  <si>
    <t>No after school program</t>
  </si>
  <si>
    <t xml:space="preserve">   Pell grant</t>
  </si>
  <si>
    <t>Pell grant</t>
  </si>
  <si>
    <t>No Pell grant</t>
  </si>
  <si>
    <t xml:space="preserve">   SEOG</t>
  </si>
  <si>
    <t>Suppl Educ Op Grant (SEOG)</t>
  </si>
  <si>
    <t>No SEOG</t>
  </si>
  <si>
    <t xml:space="preserve">   Work study</t>
  </si>
  <si>
    <t>Work Study</t>
  </si>
  <si>
    <t>No Work Study</t>
  </si>
  <si>
    <t xml:space="preserve">   Student loan</t>
  </si>
  <si>
    <t>Student loan</t>
  </si>
  <si>
    <t>No student loan</t>
  </si>
  <si>
    <t>US Mainland</t>
  </si>
  <si>
    <t>Elsewhere</t>
  </si>
  <si>
    <t>Lived this house one year ago</t>
  </si>
  <si>
    <t>Live elsewhere one year ago</t>
  </si>
  <si>
    <t>Less than 1 year old</t>
  </si>
  <si>
    <t>Speak only English at home</t>
  </si>
  <si>
    <t>Speak other language at home</t>
  </si>
  <si>
    <t>English</t>
  </si>
  <si>
    <t>Yapese/Yap OI</t>
  </si>
  <si>
    <t>Other languages</t>
  </si>
  <si>
    <t>Both equally often</t>
  </si>
  <si>
    <t>Doesn't speak English</t>
  </si>
  <si>
    <t>Speak only English</t>
  </si>
  <si>
    <t>0 - 14 years</t>
  </si>
  <si>
    <t>15 - 29 years</t>
  </si>
  <si>
    <t>30 - 44 years</t>
  </si>
  <si>
    <t>45 - 59 years</t>
  </si>
  <si>
    <t>60 years and over</t>
  </si>
  <si>
    <t>Other Lang more than English or no English</t>
  </si>
  <si>
    <t>Both equally often or other less than English</t>
  </si>
  <si>
    <t>At least one</t>
  </si>
  <si>
    <t>NA</t>
  </si>
  <si>
    <t>Yes</t>
  </si>
  <si>
    <t>No</t>
  </si>
  <si>
    <t xml:space="preserve">   Communicate</t>
  </si>
  <si>
    <t>Communicate with FSM daily</t>
  </si>
  <si>
    <t>Communicate weekly</t>
  </si>
  <si>
    <t>Communicate monthly</t>
  </si>
  <si>
    <t>Communicate less than monthly</t>
  </si>
  <si>
    <t>Never communicate</t>
  </si>
  <si>
    <t xml:space="preserve">   Usual communication</t>
  </si>
  <si>
    <t>Usual communicate by internet</t>
  </si>
  <si>
    <t>Usual by phone</t>
  </si>
  <si>
    <t>Usual by letter</t>
  </si>
  <si>
    <t>Usual by internet and phone</t>
  </si>
  <si>
    <t>Use all three</t>
  </si>
  <si>
    <t>Voted in last FSM election</t>
  </si>
  <si>
    <t>Did not vote in last FSM election</t>
  </si>
  <si>
    <t>Contacted FSM Office</t>
  </si>
  <si>
    <t>Did not contact FSM office</t>
  </si>
  <si>
    <t xml:space="preserve">   Mass transit</t>
  </si>
  <si>
    <t>Use mass transit daily</t>
  </si>
  <si>
    <t>Use transit a few times a week</t>
  </si>
  <si>
    <t>Did not use transit</t>
  </si>
  <si>
    <t>Never use mass transit</t>
  </si>
  <si>
    <t>Yes paid and no subsistence</t>
  </si>
  <si>
    <t>Yes paid and subsistence</t>
  </si>
  <si>
    <t>Yes Subsistence only</t>
  </si>
  <si>
    <t>1 to 14</t>
  </si>
  <si>
    <t>15 to 34</t>
  </si>
  <si>
    <t>35 to 39</t>
  </si>
  <si>
    <t>More than 40</t>
  </si>
  <si>
    <t>0.00 - 6.99</t>
  </si>
  <si>
    <t>7.00 - 7.99</t>
  </si>
  <si>
    <t>8.00 - 8.99</t>
  </si>
  <si>
    <t>9.00 - 9.99</t>
  </si>
  <si>
    <t>10.00 - 12.49</t>
  </si>
  <si>
    <t>12.50 - 14.99</t>
  </si>
  <si>
    <t>15.00 or more</t>
  </si>
  <si>
    <t>Private company</t>
  </si>
  <si>
    <t>Government</t>
  </si>
  <si>
    <t>Self employed</t>
  </si>
  <si>
    <t>Worked in 2011</t>
  </si>
  <si>
    <t>DId not work in 2011</t>
  </si>
  <si>
    <t>Less than 20 hours</t>
  </si>
  <si>
    <t>20 to 34 hours</t>
  </si>
  <si>
    <t>35 to 39 hours</t>
  </si>
  <si>
    <t>40 hours</t>
  </si>
  <si>
    <t>More than 40 hours</t>
  </si>
  <si>
    <t>Less than $5000</t>
  </si>
  <si>
    <t>$5000 to $9999</t>
  </si>
  <si>
    <t>$10000 to $14999</t>
  </si>
  <si>
    <t>$15000 to $19999</t>
  </si>
  <si>
    <t>$20000 to $29999</t>
  </si>
  <si>
    <t>$30000 or more</t>
  </si>
  <si>
    <t>Mean</t>
  </si>
  <si>
    <t>Less than $1000</t>
  </si>
  <si>
    <t>$1000 to $2499</t>
  </si>
  <si>
    <t>$2500 to $4999</t>
  </si>
  <si>
    <t>$10000 or more</t>
  </si>
  <si>
    <t>No income</t>
  </si>
  <si>
    <t>$1 to $999</t>
  </si>
  <si>
    <t>$5000 to $7499</t>
  </si>
  <si>
    <t>$7500 to $9999</t>
  </si>
  <si>
    <t>$30000 to $39999</t>
  </si>
  <si>
    <t>$40000 to $49999</t>
  </si>
  <si>
    <t>$50000 to $74999</t>
  </si>
  <si>
    <t>$75000 to $99999</t>
  </si>
  <si>
    <t>$100000 or more</t>
  </si>
  <si>
    <t>Source: 2012 Surveys of Micronesian Migrants to CNMI, Guam, Hawaii and the U.S. Mainland</t>
  </si>
  <si>
    <t>Note: Population Estimates from 2003 Survey and interim births and migrants</t>
  </si>
  <si>
    <t>Relationship</t>
  </si>
  <si>
    <t>Religion</t>
  </si>
  <si>
    <t>First Ethnicity</t>
  </si>
  <si>
    <t>School Attendance</t>
  </si>
  <si>
    <t>Residence in 2007</t>
  </si>
  <si>
    <t>Born after June 2007</t>
  </si>
  <si>
    <t>Place of Residence in 2007</t>
  </si>
  <si>
    <t>Residence in 2011</t>
  </si>
  <si>
    <t>Place of Residence in 2011</t>
  </si>
  <si>
    <t>Mother's Birthplace</t>
  </si>
  <si>
    <t>Father's Birthplace</t>
  </si>
  <si>
    <t xml:space="preserve">   Voted in Last FSM Election</t>
  </si>
  <si>
    <t xml:space="preserve">   Contacted Embassy or Other FSM</t>
  </si>
  <si>
    <t>Work in Previous Week</t>
  </si>
  <si>
    <t>Hourly Pay</t>
  </si>
  <si>
    <t>Sector</t>
  </si>
  <si>
    <t>Worked 50 to 52 weeks</t>
  </si>
  <si>
    <t>Worked 40 to 49 weeks</t>
  </si>
  <si>
    <t>Worked 39 weeks or less</t>
  </si>
  <si>
    <t>Total Personal Income</t>
  </si>
  <si>
    <t>Characteristics</t>
  </si>
  <si>
    <t>Table G01. Age, Marital Status, and Children born by Sex and State, Guam: 2012</t>
  </si>
  <si>
    <t>Age</t>
  </si>
  <si>
    <t>Marital Status</t>
  </si>
  <si>
    <t>Children ever born</t>
  </si>
  <si>
    <t>Table G02 . Relationship and Religion by Sex and State, Guam: 2012</t>
  </si>
  <si>
    <t>Table G03. Ethnicity by Sex and State, Guam:2012</t>
  </si>
  <si>
    <t>Table G04. FSM and US Citizenship, Birthplace, and Reason for Migration by Sex and State, Guam: 2012</t>
  </si>
  <si>
    <t>FSM Citizenship</t>
  </si>
  <si>
    <t>US Citizenship</t>
  </si>
  <si>
    <t>Birthplace</t>
  </si>
  <si>
    <t>Reason Migrated</t>
  </si>
  <si>
    <t>Table  G05. Year left Micronesia, Year of Arrival, Times returned, and Year of Last Return by Sex and State, Guam: 2012</t>
  </si>
  <si>
    <t>Year Lest FSM</t>
  </si>
  <si>
    <t>Arrival Year in Guam</t>
  </si>
  <si>
    <t>Times Returned</t>
  </si>
  <si>
    <t>Year Returned to Guam the Last Time</t>
  </si>
  <si>
    <t>Table G06.  School Attendance and Educational Attainment by Sex and State, Guam: 2012</t>
  </si>
  <si>
    <t>Educational Attainment</t>
  </si>
  <si>
    <t>Those not attending</t>
  </si>
  <si>
    <t>Those attending</t>
  </si>
  <si>
    <t>Table G08. School Programs by Sex and State, Guam: 2012</t>
  </si>
  <si>
    <t>Table  G09. Residence in 2007 and Residence in 2011 by Sex and State, Guam: 2012</t>
  </si>
  <si>
    <t>Table  G10. Language Use by Sex and State, Guam: 2012</t>
  </si>
  <si>
    <t>Table G11.  Language by Age, Guam: 2012</t>
  </si>
  <si>
    <t>Chuukese Speaking</t>
  </si>
  <si>
    <t>Pohnpeian Speaking</t>
  </si>
  <si>
    <t>Kosraean Speaking</t>
  </si>
  <si>
    <t>Yapese Speaking</t>
  </si>
  <si>
    <t>Table G12. Health conditions by Sex and State, Guam: 2012</t>
  </si>
  <si>
    <t>Whether having a health condition</t>
  </si>
  <si>
    <t>Dialysis</t>
  </si>
  <si>
    <t>Hospital visits</t>
  </si>
  <si>
    <t>Table G13. Parents' Birthplace by State and Sex, Guam: 2012</t>
  </si>
  <si>
    <t>Table  G14. Communication and Mass Transit by Sex and State, Guam: 2012</t>
  </si>
  <si>
    <t>Table  G15. Work in Previous Week, Hours and Pay, and Sector by Sex and State, Guam: 2012</t>
  </si>
  <si>
    <t>Hourse worked in week</t>
  </si>
  <si>
    <t>Table  G16.  Work Last Year, Weeks and Hours by State and Sex, Guam: 2012</t>
  </si>
  <si>
    <t>Work in 2011</t>
  </si>
  <si>
    <t>Hours worked in 2011 for all weeks</t>
  </si>
  <si>
    <t>Table  G18. Total Personal and Household Income by Sex and State, Guam: 2012</t>
  </si>
  <si>
    <t>Annual Take Home Pay</t>
  </si>
  <si>
    <t>Household Income</t>
  </si>
  <si>
    <t>Source: 2012 Surveys of Micronesian Migrants</t>
  </si>
  <si>
    <t xml:space="preserve">     Percent</t>
  </si>
  <si>
    <t>Wages</t>
  </si>
  <si>
    <t>Business</t>
  </si>
  <si>
    <t>Interest</t>
  </si>
  <si>
    <t>Social Security</t>
  </si>
  <si>
    <t>Government Programs</t>
  </si>
  <si>
    <t>Other income</t>
  </si>
  <si>
    <t>Table G17. Income by Type and Amount by Sex and State, Guam: 2012</t>
  </si>
  <si>
    <t>Remittance from outside Guam</t>
  </si>
  <si>
    <t>Remittance from within Guam</t>
  </si>
  <si>
    <t>Born in State</t>
  </si>
  <si>
    <t>Born CNMI</t>
  </si>
  <si>
    <t>Born Guam</t>
  </si>
  <si>
    <t>Born Hawaii</t>
  </si>
  <si>
    <t>Born Mainland</t>
  </si>
  <si>
    <t>Speaks other language more than English</t>
  </si>
  <si>
    <t>Both languages equally often</t>
  </si>
  <si>
    <t>Other language less than English</t>
  </si>
  <si>
    <t>Speaks language of State</t>
  </si>
  <si>
    <t xml:space="preserve">     Total</t>
  </si>
  <si>
    <t>SPEAKING ENGLISH</t>
  </si>
  <si>
    <t xml:space="preserve">        Total</t>
  </si>
  <si>
    <t>LANGUAGE SPOKEN AT HOME</t>
  </si>
  <si>
    <t>FREQUENCY OF SPEAKING</t>
  </si>
  <si>
    <t>Other language more</t>
  </si>
  <si>
    <t>English more</t>
  </si>
  <si>
    <t>PERCENTS:</t>
  </si>
  <si>
    <t xml:space="preserve">      Percent</t>
  </si>
  <si>
    <t xml:space="preserve">      Total</t>
  </si>
  <si>
    <t xml:space="preserve">        Percent</t>
  </si>
  <si>
    <t xml:space="preserve">       Total</t>
  </si>
  <si>
    <t xml:space="preserve">       Percent</t>
  </si>
  <si>
    <t>Seventh Day Adventist</t>
  </si>
  <si>
    <t xml:space="preserve">       Persons per HH</t>
  </si>
  <si>
    <t>Second ethnicities</t>
  </si>
  <si>
    <t>First or Second ethnicitiy</t>
  </si>
  <si>
    <t>Born in other state</t>
  </si>
  <si>
    <t>Born elsewhere</t>
  </si>
  <si>
    <t xml:space="preserve">   Free or reduced meal</t>
  </si>
  <si>
    <t>Persons aged 5+ years</t>
  </si>
  <si>
    <t xml:space="preserve">   Lived this house in 2007</t>
  </si>
  <si>
    <t xml:space="preserve">   Lived elsewhere in 2007</t>
  </si>
  <si>
    <t xml:space="preserve"> Person/HH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</si>
</sst>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3" fontId="2" fillId="0" borderId="5" xfId="0" applyNumberFormat="1" applyFont="1" applyBorder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5" fillId="0" borderId="0" xfId="0" applyFont="1"/>
    <xf numFmtId="0" fontId="5" fillId="0" borderId="3" xfId="0" applyFont="1" applyBorder="1"/>
    <xf numFmtId="0" fontId="6" fillId="0" borderId="0" xfId="0" applyFont="1"/>
    <xf numFmtId="3" fontId="5" fillId="0" borderId="0" xfId="0" applyNumberFormat="1" applyFont="1"/>
    <xf numFmtId="3" fontId="5" fillId="0" borderId="7" xfId="0" applyNumberFormat="1" applyFont="1" applyBorder="1"/>
    <xf numFmtId="3" fontId="5" fillId="0" borderId="0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4" xfId="0" applyNumberFormat="1" applyFont="1" applyBorder="1"/>
    <xf numFmtId="0" fontId="4" fillId="0" borderId="0" xfId="0" applyFont="1"/>
    <xf numFmtId="3" fontId="4" fillId="0" borderId="0" xfId="0" applyNumberFormat="1" applyFont="1"/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164" fontId="5" fillId="0" borderId="0" xfId="0" applyNumberFormat="1" applyFont="1"/>
    <xf numFmtId="164" fontId="5" fillId="0" borderId="7" xfId="0" applyNumberFormat="1" applyFont="1" applyBorder="1"/>
    <xf numFmtId="164" fontId="5" fillId="0" borderId="0" xfId="0" applyNumberFormat="1" applyFont="1" applyBorder="1"/>
    <xf numFmtId="164" fontId="5" fillId="0" borderId="8" xfId="0" applyNumberFormat="1" applyFont="1" applyBorder="1"/>
    <xf numFmtId="0" fontId="0" fillId="0" borderId="5" xfId="0" applyBorder="1"/>
    <xf numFmtId="166" fontId="1" fillId="0" borderId="0" xfId="0" applyNumberFormat="1" applyFont="1"/>
    <xf numFmtId="3" fontId="5" fillId="0" borderId="3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5" fillId="0" borderId="9" xfId="0" applyNumberFormat="1" applyFont="1" applyBorder="1"/>
    <xf numFmtId="164" fontId="5" fillId="0" borderId="10" xfId="0" applyNumberFormat="1" applyFont="1" applyBorder="1"/>
    <xf numFmtId="164" fontId="5" fillId="0" borderId="4" xfId="0" applyNumberFormat="1" applyFont="1" applyBorder="1"/>
    <xf numFmtId="0" fontId="4" fillId="0" borderId="5" xfId="0" applyFont="1" applyBorder="1"/>
    <xf numFmtId="164" fontId="5" fillId="0" borderId="2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8" fillId="0" borderId="0" xfId="0" applyNumberFormat="1" applyFont="1"/>
    <xf numFmtId="0" fontId="7" fillId="0" borderId="3" xfId="0" applyFont="1" applyBorder="1"/>
    <xf numFmtId="0" fontId="7" fillId="0" borderId="4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3" fontId="7" fillId="0" borderId="6" xfId="0" applyNumberFormat="1" applyFont="1" applyBorder="1"/>
    <xf numFmtId="3" fontId="7" fillId="0" borderId="5" xfId="0" applyNumberFormat="1" applyFont="1" applyBorder="1"/>
    <xf numFmtId="3" fontId="7" fillId="0" borderId="3" xfId="0" applyNumberFormat="1" applyFont="1" applyBorder="1"/>
    <xf numFmtId="3" fontId="8" fillId="0" borderId="5" xfId="0" applyNumberFormat="1" applyFont="1" applyBorder="1"/>
    <xf numFmtId="3" fontId="7" fillId="0" borderId="7" xfId="0" applyNumberFormat="1" applyFont="1" applyBorder="1"/>
    <xf numFmtId="3" fontId="7" fillId="0" borderId="0" xfId="0" applyNumberFormat="1" applyFont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4" xfId="0" applyNumberFormat="1" applyFont="1" applyBorder="1"/>
    <xf numFmtId="165" fontId="5" fillId="0" borderId="0" xfId="0" applyNumberFormat="1" applyFont="1"/>
    <xf numFmtId="3" fontId="7" fillId="0" borderId="12" xfId="0" applyNumberFormat="1" applyFont="1" applyBorder="1" applyAlignment="1">
      <alignment horizontal="right"/>
    </xf>
    <xf numFmtId="0" fontId="7" fillId="0" borderId="5" xfId="0" applyFont="1" applyBorder="1"/>
    <xf numFmtId="4" fontId="5" fillId="0" borderId="0" xfId="0" applyNumberFormat="1" applyFont="1"/>
    <xf numFmtId="166" fontId="4" fillId="0" borderId="0" xfId="0" applyNumberFormat="1" applyFont="1"/>
    <xf numFmtId="4" fontId="1" fillId="0" borderId="0" xfId="0" applyNumberFormat="1" applyFont="1"/>
    <xf numFmtId="3" fontId="11" fillId="0" borderId="0" xfId="0" applyNumberFormat="1" applyFont="1"/>
    <xf numFmtId="3" fontId="11" fillId="0" borderId="5" xfId="0" applyNumberFormat="1" applyFont="1" applyBorder="1"/>
    <xf numFmtId="166" fontId="7" fillId="0" borderId="0" xfId="0" applyNumberFormat="1" applyFont="1"/>
    <xf numFmtId="164" fontId="7" fillId="0" borderId="0" xfId="0" applyNumberFormat="1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2" fillId="0" borderId="3" xfId="0" applyFont="1" applyBorder="1"/>
    <xf numFmtId="0" fontId="12" fillId="0" borderId="4" xfId="0" applyFont="1" applyBorder="1" applyAlignment="1">
      <alignment horizontal="left"/>
    </xf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3" fillId="0" borderId="0" xfId="0" applyFont="1"/>
    <xf numFmtId="0" fontId="12" fillId="0" borderId="5" xfId="0" applyFont="1" applyBorder="1"/>
    <xf numFmtId="3" fontId="12" fillId="0" borderId="6" xfId="0" applyNumberFormat="1" applyFont="1" applyBorder="1"/>
    <xf numFmtId="3" fontId="12" fillId="0" borderId="5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3" fontId="12" fillId="0" borderId="0" xfId="0" applyNumberFormat="1" applyFont="1" applyBorder="1"/>
    <xf numFmtId="3" fontId="12" fillId="0" borderId="8" xfId="0" applyNumberFormat="1" applyFont="1" applyBorder="1"/>
    <xf numFmtId="3" fontId="12" fillId="0" borderId="9" xfId="0" applyNumberFormat="1" applyFont="1" applyBorder="1"/>
    <xf numFmtId="3" fontId="12" fillId="0" borderId="10" xfId="0" applyNumberFormat="1" applyFont="1" applyBorder="1"/>
    <xf numFmtId="3" fontId="12" fillId="0" borderId="4" xfId="0" applyNumberFormat="1" applyFont="1" applyBorder="1"/>
    <xf numFmtId="3" fontId="14" fillId="0" borderId="5" xfId="0" applyNumberFormat="1" applyFont="1" applyBorder="1"/>
    <xf numFmtId="3" fontId="14" fillId="0" borderId="0" xfId="0" applyNumberFormat="1" applyFont="1"/>
    <xf numFmtId="4" fontId="12" fillId="0" borderId="0" xfId="0" applyNumberFormat="1" applyFont="1"/>
    <xf numFmtId="166" fontId="12" fillId="0" borderId="0" xfId="0" applyNumberFormat="1" applyFont="1"/>
    <xf numFmtId="166" fontId="7" fillId="0" borderId="0" xfId="0" applyNumberFormat="1" applyFont="1" applyBorder="1"/>
    <xf numFmtId="3" fontId="5" fillId="0" borderId="11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Sex Ratio by State (Smoothed), Migrants: 2012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'Guam 2012 COFA'!#REF!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41F-455A-8DA2-23D422372405}"/>
            </c:ext>
          </c:extLst>
        </c:ser>
        <c:ser>
          <c:idx val="1"/>
          <c:order val="1"/>
          <c:marker>
            <c:symbol val="none"/>
          </c:marker>
          <c:val>
            <c:numRef>
              <c:f>'Guam 2012 COFA'!#REF!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41F-455A-8DA2-23D422372405}"/>
            </c:ext>
          </c:extLst>
        </c:ser>
        <c:ser>
          <c:idx val="2"/>
          <c:order val="2"/>
          <c:marker>
            <c:symbol val="none"/>
          </c:marker>
          <c:val>
            <c:numRef>
              <c:f>'Guam 2012 COFA'!#REF!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41F-455A-8DA2-23D422372405}"/>
            </c:ext>
          </c:extLst>
        </c:ser>
        <c:ser>
          <c:idx val="3"/>
          <c:order val="3"/>
          <c:marker>
            <c:symbol val="none"/>
          </c:marker>
          <c:val>
            <c:numRef>
              <c:f>'Guam 2012 COFA'!#REF!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341F-455A-8DA2-23D422372405}"/>
            </c:ext>
          </c:extLst>
        </c:ser>
        <c:ser>
          <c:idx val="4"/>
          <c:order val="4"/>
          <c:marker>
            <c:symbol val="none"/>
          </c:marker>
          <c:val>
            <c:numRef>
              <c:f>'Guam 2012 COFA'!#REF!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'Guam 2012 COFA'!#REF!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341F-455A-8DA2-23D42237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15904"/>
        <c:axId val="162717696"/>
      </c:lineChart>
      <c:catAx>
        <c:axId val="16271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717696"/>
        <c:crosses val="autoZero"/>
        <c:auto val="1"/>
        <c:lblAlgn val="ctr"/>
        <c:lblOffset val="100"/>
        <c:noMultiLvlLbl val="0"/>
      </c:catAx>
      <c:valAx>
        <c:axId val="16271769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6271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367979002624669"/>
          <c:y val="0.44730424321959755"/>
          <c:w val="0.17632020997375328"/>
          <c:h val="0.418585958005249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Private Sector Employment by State and Sex, Migrants: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'work last week'!#REF!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'work last week'!#REF!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'work last week'!#REF!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B3A-44C6-A4E6-2C433A6A7337}"/>
            </c:ext>
          </c:extLst>
        </c:ser>
        <c:ser>
          <c:idx val="1"/>
          <c:order val="1"/>
          <c:invertIfNegative val="0"/>
          <c:val>
            <c:numRef>
              <c:f>'work last week'!#REF!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'work last week'!#REF!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'work last week'!#REF!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B3A-44C6-A4E6-2C433A6A7337}"/>
            </c:ext>
          </c:extLst>
        </c:ser>
        <c:ser>
          <c:idx val="2"/>
          <c:order val="2"/>
          <c:invertIfNegative val="0"/>
          <c:val>
            <c:numRef>
              <c:f>'work last week'!#REF!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'work last week'!#REF!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'work last week'!#REF!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B3A-44C6-A4E6-2C433A6A7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8400"/>
        <c:axId val="17408384"/>
      </c:barChart>
      <c:catAx>
        <c:axId val="1739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408384"/>
        <c:crosses val="autoZero"/>
        <c:auto val="1"/>
        <c:lblAlgn val="ctr"/>
        <c:lblOffset val="100"/>
        <c:noMultiLvlLbl val="0"/>
      </c:catAx>
      <c:valAx>
        <c:axId val="1740838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398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Wages by State and Sex, Migrants: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F8F-42BB-914E-8D1D24B9E3CB}"/>
            </c:ext>
          </c:extLst>
        </c:ser>
        <c:ser>
          <c:idx val="1"/>
          <c:order val="1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F8F-42BB-914E-8D1D24B9E3CB}"/>
            </c:ext>
          </c:extLst>
        </c:ser>
        <c:ser>
          <c:idx val="2"/>
          <c:order val="2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F8F-42BB-914E-8D1D24B9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58208"/>
        <c:axId val="165835136"/>
      </c:barChart>
      <c:catAx>
        <c:axId val="16535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835136"/>
        <c:crosses val="autoZero"/>
        <c:auto val="1"/>
        <c:lblAlgn val="ctr"/>
        <c:lblOffset val="100"/>
        <c:noMultiLvlLbl val="0"/>
      </c:catAx>
      <c:valAx>
        <c:axId val="165835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535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95250</xdr:rowOff>
    </xdr:from>
    <xdr:to>
      <xdr:col>0</xdr:col>
      <xdr:colOff>838200</xdr:colOff>
      <xdr:row>104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4762</xdr:rowOff>
    </xdr:from>
    <xdr:to>
      <xdr:col>12</xdr:col>
      <xdr:colOff>190500</xdr:colOff>
      <xdr:row>59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61912</xdr:rowOff>
    </xdr:from>
    <xdr:to>
      <xdr:col>0</xdr:col>
      <xdr:colOff>152400</xdr:colOff>
      <xdr:row>62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view="pageBreakPreview" zoomScaleNormal="100" zoomScaleSheetLayoutView="100" workbookViewId="0">
      <selection activeCell="C28" sqref="C28"/>
    </sheetView>
  </sheetViews>
  <sheetFormatPr defaultColWidth="9.109375" defaultRowHeight="10.199999999999999" x14ac:dyDescent="0.2"/>
  <cols>
    <col min="1" max="1" width="15.5546875" style="3" customWidth="1"/>
    <col min="2" max="3" width="5.88671875" style="3" customWidth="1"/>
    <col min="4" max="16" width="5.109375" style="3" customWidth="1"/>
    <col min="17" max="16384" width="9.109375" style="3"/>
  </cols>
  <sheetData>
    <row r="1" spans="1:16" x14ac:dyDescent="0.2">
      <c r="A1" s="6" t="s">
        <v>255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20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21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8" t="s">
        <v>256</v>
      </c>
      <c r="B4" s="9"/>
      <c r="C4" s="9"/>
      <c r="D4" s="9"/>
      <c r="E4" s="9"/>
      <c r="F4" s="9"/>
      <c r="G4" s="10"/>
      <c r="H4" s="11"/>
      <c r="I4" s="11"/>
      <c r="J4" s="11"/>
      <c r="K4" s="12"/>
      <c r="L4" s="9"/>
      <c r="M4" s="9"/>
      <c r="N4" s="9"/>
      <c r="O4" s="9"/>
      <c r="P4" s="9"/>
    </row>
    <row r="5" spans="1:16" x14ac:dyDescent="0.2">
      <c r="A5" s="6" t="s">
        <v>0</v>
      </c>
      <c r="B5" s="9">
        <v>13588</v>
      </c>
      <c r="C5" s="9">
        <v>10943</v>
      </c>
      <c r="D5" s="9">
        <v>1912</v>
      </c>
      <c r="E5" s="9">
        <v>499</v>
      </c>
      <c r="F5" s="9">
        <v>234</v>
      </c>
      <c r="G5" s="10">
        <v>6540</v>
      </c>
      <c r="H5" s="11">
        <v>5247</v>
      </c>
      <c r="I5" s="11">
        <v>943</v>
      </c>
      <c r="J5" s="11">
        <v>241</v>
      </c>
      <c r="K5" s="12">
        <v>109</v>
      </c>
      <c r="L5" s="9">
        <v>7048</v>
      </c>
      <c r="M5" s="9">
        <v>5696</v>
      </c>
      <c r="N5" s="9">
        <v>968</v>
      </c>
      <c r="O5" s="9">
        <v>258</v>
      </c>
      <c r="P5" s="9">
        <v>126</v>
      </c>
    </row>
    <row r="6" spans="1:16" x14ac:dyDescent="0.2">
      <c r="A6" s="6" t="s">
        <v>7</v>
      </c>
      <c r="B6" s="9">
        <v>1776</v>
      </c>
      <c r="C6" s="9">
        <v>1495</v>
      </c>
      <c r="D6" s="9">
        <v>211</v>
      </c>
      <c r="E6" s="9">
        <v>45</v>
      </c>
      <c r="F6" s="9">
        <v>26</v>
      </c>
      <c r="G6" s="10">
        <v>976</v>
      </c>
      <c r="H6" s="11">
        <v>819</v>
      </c>
      <c r="I6" s="11">
        <v>114</v>
      </c>
      <c r="J6" s="11">
        <v>34</v>
      </c>
      <c r="K6" s="12">
        <v>9</v>
      </c>
      <c r="L6" s="9">
        <v>801</v>
      </c>
      <c r="M6" s="9">
        <v>676</v>
      </c>
      <c r="N6" s="9">
        <v>97</v>
      </c>
      <c r="O6" s="9">
        <v>10</v>
      </c>
      <c r="P6" s="9">
        <v>17</v>
      </c>
    </row>
    <row r="7" spans="1:16" x14ac:dyDescent="0.2">
      <c r="A7" s="6" t="s">
        <v>8</v>
      </c>
      <c r="B7" s="9">
        <v>1851</v>
      </c>
      <c r="C7" s="9">
        <v>1502</v>
      </c>
      <c r="D7" s="9">
        <v>240</v>
      </c>
      <c r="E7" s="9">
        <v>72</v>
      </c>
      <c r="F7" s="9">
        <v>37</v>
      </c>
      <c r="G7" s="10">
        <v>959</v>
      </c>
      <c r="H7" s="11">
        <v>787</v>
      </c>
      <c r="I7" s="11">
        <v>114</v>
      </c>
      <c r="J7" s="11">
        <v>41</v>
      </c>
      <c r="K7" s="12">
        <v>17</v>
      </c>
      <c r="L7" s="9">
        <v>893</v>
      </c>
      <c r="M7" s="9">
        <v>715</v>
      </c>
      <c r="N7" s="9">
        <v>126</v>
      </c>
      <c r="O7" s="9">
        <v>31</v>
      </c>
      <c r="P7" s="9">
        <v>20</v>
      </c>
    </row>
    <row r="8" spans="1:16" x14ac:dyDescent="0.2">
      <c r="A8" s="6" t="s">
        <v>9</v>
      </c>
      <c r="B8" s="9">
        <v>1745</v>
      </c>
      <c r="C8" s="9">
        <v>1437</v>
      </c>
      <c r="D8" s="9">
        <v>219</v>
      </c>
      <c r="E8" s="9">
        <v>55</v>
      </c>
      <c r="F8" s="9">
        <v>34</v>
      </c>
      <c r="G8" s="10">
        <v>860</v>
      </c>
      <c r="H8" s="11">
        <v>696</v>
      </c>
      <c r="I8" s="11">
        <v>122</v>
      </c>
      <c r="J8" s="11">
        <v>28</v>
      </c>
      <c r="K8" s="12">
        <v>14</v>
      </c>
      <c r="L8" s="9">
        <v>886</v>
      </c>
      <c r="M8" s="9">
        <v>741</v>
      </c>
      <c r="N8" s="9">
        <v>97</v>
      </c>
      <c r="O8" s="9">
        <v>28</v>
      </c>
      <c r="P8" s="9">
        <v>20</v>
      </c>
    </row>
    <row r="9" spans="1:16" x14ac:dyDescent="0.2">
      <c r="A9" s="6" t="s">
        <v>10</v>
      </c>
      <c r="B9" s="9">
        <v>1307</v>
      </c>
      <c r="C9" s="9">
        <v>1053</v>
      </c>
      <c r="D9" s="9">
        <v>168</v>
      </c>
      <c r="E9" s="9">
        <v>62</v>
      </c>
      <c r="F9" s="9">
        <v>23</v>
      </c>
      <c r="G9" s="10">
        <v>565</v>
      </c>
      <c r="H9" s="11">
        <v>455</v>
      </c>
      <c r="I9" s="11">
        <v>72</v>
      </c>
      <c r="J9" s="11">
        <v>24</v>
      </c>
      <c r="K9" s="12">
        <v>14</v>
      </c>
      <c r="L9" s="9">
        <v>741</v>
      </c>
      <c r="M9" s="9">
        <v>598</v>
      </c>
      <c r="N9" s="9">
        <v>97</v>
      </c>
      <c r="O9" s="9">
        <v>38</v>
      </c>
      <c r="P9" s="9">
        <v>9</v>
      </c>
    </row>
    <row r="10" spans="1:16" x14ac:dyDescent="0.2">
      <c r="A10" s="6" t="s">
        <v>11</v>
      </c>
      <c r="B10" s="9">
        <v>1121</v>
      </c>
      <c r="C10" s="9">
        <v>897</v>
      </c>
      <c r="D10" s="9">
        <v>177</v>
      </c>
      <c r="E10" s="9">
        <v>41</v>
      </c>
      <c r="F10" s="9">
        <v>6</v>
      </c>
      <c r="G10" s="10">
        <v>422</v>
      </c>
      <c r="H10" s="11">
        <v>325</v>
      </c>
      <c r="I10" s="11">
        <v>80</v>
      </c>
      <c r="J10" s="11">
        <v>14</v>
      </c>
      <c r="K10" s="12">
        <v>3</v>
      </c>
      <c r="L10" s="9">
        <v>699</v>
      </c>
      <c r="M10" s="9">
        <v>572</v>
      </c>
      <c r="N10" s="9">
        <v>97</v>
      </c>
      <c r="O10" s="9">
        <v>28</v>
      </c>
      <c r="P10" s="9">
        <v>3</v>
      </c>
    </row>
    <row r="11" spans="1:16" x14ac:dyDescent="0.2">
      <c r="A11" s="6" t="s">
        <v>12</v>
      </c>
      <c r="B11" s="9">
        <v>1197</v>
      </c>
      <c r="C11" s="9">
        <v>936</v>
      </c>
      <c r="D11" s="9">
        <v>198</v>
      </c>
      <c r="E11" s="9">
        <v>52</v>
      </c>
      <c r="F11" s="9">
        <v>11</v>
      </c>
      <c r="G11" s="10">
        <v>598</v>
      </c>
      <c r="H11" s="11">
        <v>468</v>
      </c>
      <c r="I11" s="11">
        <v>97</v>
      </c>
      <c r="J11" s="11">
        <v>28</v>
      </c>
      <c r="K11" s="12">
        <v>6</v>
      </c>
      <c r="L11" s="9">
        <v>599</v>
      </c>
      <c r="M11" s="9">
        <v>468</v>
      </c>
      <c r="N11" s="9">
        <v>101</v>
      </c>
      <c r="O11" s="9">
        <v>24</v>
      </c>
      <c r="P11" s="9">
        <v>6</v>
      </c>
    </row>
    <row r="12" spans="1:16" x14ac:dyDescent="0.2">
      <c r="A12" s="6" t="s">
        <v>13</v>
      </c>
      <c r="B12" s="9">
        <v>1093</v>
      </c>
      <c r="C12" s="9">
        <v>858</v>
      </c>
      <c r="D12" s="9">
        <v>173</v>
      </c>
      <c r="E12" s="9">
        <v>48</v>
      </c>
      <c r="F12" s="9">
        <v>14</v>
      </c>
      <c r="G12" s="10">
        <v>472</v>
      </c>
      <c r="H12" s="11">
        <v>358</v>
      </c>
      <c r="I12" s="11">
        <v>84</v>
      </c>
      <c r="J12" s="11">
        <v>28</v>
      </c>
      <c r="K12" s="12">
        <v>3</v>
      </c>
      <c r="L12" s="9">
        <v>621</v>
      </c>
      <c r="M12" s="9">
        <v>501</v>
      </c>
      <c r="N12" s="9">
        <v>88</v>
      </c>
      <c r="O12" s="9">
        <v>21</v>
      </c>
      <c r="P12" s="9">
        <v>11</v>
      </c>
    </row>
    <row r="13" spans="1:16" x14ac:dyDescent="0.2">
      <c r="A13" s="6" t="s">
        <v>14</v>
      </c>
      <c r="B13" s="9">
        <v>945</v>
      </c>
      <c r="C13" s="9">
        <v>709</v>
      </c>
      <c r="D13" s="9">
        <v>168</v>
      </c>
      <c r="E13" s="9">
        <v>45</v>
      </c>
      <c r="F13" s="9">
        <v>23</v>
      </c>
      <c r="G13" s="10">
        <v>420</v>
      </c>
      <c r="H13" s="11">
        <v>325</v>
      </c>
      <c r="I13" s="11">
        <v>63</v>
      </c>
      <c r="J13" s="11">
        <v>17</v>
      </c>
      <c r="K13" s="12">
        <v>14</v>
      </c>
      <c r="L13" s="9">
        <v>525</v>
      </c>
      <c r="M13" s="9">
        <v>384</v>
      </c>
      <c r="N13" s="9">
        <v>105</v>
      </c>
      <c r="O13" s="9">
        <v>28</v>
      </c>
      <c r="P13" s="9">
        <v>9</v>
      </c>
    </row>
    <row r="14" spans="1:16" x14ac:dyDescent="0.2">
      <c r="A14" s="6" t="s">
        <v>15</v>
      </c>
      <c r="B14" s="9">
        <v>842</v>
      </c>
      <c r="C14" s="9">
        <v>715</v>
      </c>
      <c r="D14" s="9">
        <v>76</v>
      </c>
      <c r="E14" s="9">
        <v>31</v>
      </c>
      <c r="F14" s="9">
        <v>20</v>
      </c>
      <c r="G14" s="10">
        <v>450</v>
      </c>
      <c r="H14" s="11">
        <v>397</v>
      </c>
      <c r="I14" s="11">
        <v>38</v>
      </c>
      <c r="J14" s="11">
        <v>7</v>
      </c>
      <c r="K14" s="12">
        <v>9</v>
      </c>
      <c r="L14" s="9">
        <v>392</v>
      </c>
      <c r="M14" s="9">
        <v>319</v>
      </c>
      <c r="N14" s="9">
        <v>38</v>
      </c>
      <c r="O14" s="9">
        <v>24</v>
      </c>
      <c r="P14" s="9">
        <v>11</v>
      </c>
    </row>
    <row r="15" spans="1:16" x14ac:dyDescent="0.2">
      <c r="A15" s="6" t="s">
        <v>16</v>
      </c>
      <c r="B15" s="9">
        <v>602</v>
      </c>
      <c r="C15" s="9">
        <v>449</v>
      </c>
      <c r="D15" s="9">
        <v>126</v>
      </c>
      <c r="E15" s="9">
        <v>10</v>
      </c>
      <c r="F15" s="9">
        <v>17</v>
      </c>
      <c r="G15" s="10">
        <v>293</v>
      </c>
      <c r="H15" s="11">
        <v>202</v>
      </c>
      <c r="I15" s="11">
        <v>76</v>
      </c>
      <c r="J15" s="11">
        <v>7</v>
      </c>
      <c r="K15" s="12">
        <v>9</v>
      </c>
      <c r="L15" s="9">
        <v>310</v>
      </c>
      <c r="M15" s="9">
        <v>247</v>
      </c>
      <c r="N15" s="9">
        <v>51</v>
      </c>
      <c r="O15" s="9">
        <v>3</v>
      </c>
      <c r="P15" s="9">
        <v>9</v>
      </c>
    </row>
    <row r="16" spans="1:16" x14ac:dyDescent="0.2">
      <c r="A16" s="6" t="s">
        <v>17</v>
      </c>
      <c r="B16" s="9">
        <v>454</v>
      </c>
      <c r="C16" s="9">
        <v>325</v>
      </c>
      <c r="D16" s="9">
        <v>88</v>
      </c>
      <c r="E16" s="9">
        <v>21</v>
      </c>
      <c r="F16" s="9">
        <v>20</v>
      </c>
      <c r="G16" s="10">
        <v>212</v>
      </c>
      <c r="H16" s="11">
        <v>143</v>
      </c>
      <c r="I16" s="11">
        <v>51</v>
      </c>
      <c r="J16" s="11">
        <v>7</v>
      </c>
      <c r="K16" s="12">
        <v>11</v>
      </c>
      <c r="L16" s="9">
        <v>242</v>
      </c>
      <c r="M16" s="9">
        <v>182</v>
      </c>
      <c r="N16" s="9">
        <v>38</v>
      </c>
      <c r="O16" s="9">
        <v>14</v>
      </c>
      <c r="P16" s="9">
        <v>9</v>
      </c>
    </row>
    <row r="17" spans="1:16" x14ac:dyDescent="0.2">
      <c r="A17" s="6" t="s">
        <v>18</v>
      </c>
      <c r="B17" s="9">
        <v>308</v>
      </c>
      <c r="C17" s="9">
        <v>280</v>
      </c>
      <c r="D17" s="9">
        <v>25</v>
      </c>
      <c r="E17" s="9">
        <v>3</v>
      </c>
      <c r="F17" s="9">
        <v>0</v>
      </c>
      <c r="G17" s="10">
        <v>148</v>
      </c>
      <c r="H17" s="11">
        <v>137</v>
      </c>
      <c r="I17" s="11">
        <v>8</v>
      </c>
      <c r="J17" s="11">
        <v>3</v>
      </c>
      <c r="K17" s="12">
        <v>0</v>
      </c>
      <c r="L17" s="9">
        <v>160</v>
      </c>
      <c r="M17" s="9">
        <v>143</v>
      </c>
      <c r="N17" s="9">
        <v>17</v>
      </c>
      <c r="O17" s="9">
        <v>0</v>
      </c>
      <c r="P17" s="9">
        <v>0</v>
      </c>
    </row>
    <row r="18" spans="1:16" x14ac:dyDescent="0.2">
      <c r="A18" s="6" t="s">
        <v>19</v>
      </c>
      <c r="B18" s="9">
        <v>190</v>
      </c>
      <c r="C18" s="9">
        <v>169</v>
      </c>
      <c r="D18" s="9">
        <v>21</v>
      </c>
      <c r="E18" s="9">
        <v>0</v>
      </c>
      <c r="F18" s="9">
        <v>0</v>
      </c>
      <c r="G18" s="10">
        <v>108</v>
      </c>
      <c r="H18" s="11">
        <v>91</v>
      </c>
      <c r="I18" s="11">
        <v>17</v>
      </c>
      <c r="J18" s="11">
        <v>0</v>
      </c>
      <c r="K18" s="12">
        <v>0</v>
      </c>
      <c r="L18" s="9">
        <v>82</v>
      </c>
      <c r="M18" s="9">
        <v>78</v>
      </c>
      <c r="N18" s="9">
        <v>4</v>
      </c>
      <c r="O18" s="9">
        <v>0</v>
      </c>
      <c r="P18" s="9">
        <v>0</v>
      </c>
    </row>
    <row r="19" spans="1:16" x14ac:dyDescent="0.2">
      <c r="A19" s="6" t="s">
        <v>20</v>
      </c>
      <c r="B19" s="9">
        <v>101</v>
      </c>
      <c r="C19" s="9">
        <v>78</v>
      </c>
      <c r="D19" s="9">
        <v>13</v>
      </c>
      <c r="E19" s="9">
        <v>10</v>
      </c>
      <c r="F19" s="9">
        <v>0</v>
      </c>
      <c r="G19" s="10">
        <v>40</v>
      </c>
      <c r="H19" s="11">
        <v>33</v>
      </c>
      <c r="I19" s="11">
        <v>4</v>
      </c>
      <c r="J19" s="11">
        <v>3</v>
      </c>
      <c r="K19" s="12">
        <v>0</v>
      </c>
      <c r="L19" s="9">
        <v>61</v>
      </c>
      <c r="M19" s="9">
        <v>46</v>
      </c>
      <c r="N19" s="9">
        <v>8</v>
      </c>
      <c r="O19" s="9">
        <v>7</v>
      </c>
      <c r="P19" s="9">
        <v>0</v>
      </c>
    </row>
    <row r="20" spans="1:16" x14ac:dyDescent="0.2">
      <c r="A20" s="6" t="s">
        <v>21</v>
      </c>
      <c r="B20" s="9">
        <v>20</v>
      </c>
      <c r="C20" s="9">
        <v>13</v>
      </c>
      <c r="D20" s="9">
        <v>4</v>
      </c>
      <c r="E20" s="9">
        <v>0</v>
      </c>
      <c r="F20" s="9">
        <v>3</v>
      </c>
      <c r="G20" s="10">
        <v>0</v>
      </c>
      <c r="H20" s="11">
        <v>0</v>
      </c>
      <c r="I20" s="11">
        <v>0</v>
      </c>
      <c r="J20" s="11">
        <v>0</v>
      </c>
      <c r="K20" s="12">
        <v>0</v>
      </c>
      <c r="L20" s="9">
        <v>20</v>
      </c>
      <c r="M20" s="9">
        <v>13</v>
      </c>
      <c r="N20" s="9">
        <v>4</v>
      </c>
      <c r="O20" s="9">
        <v>0</v>
      </c>
      <c r="P20" s="9">
        <v>3</v>
      </c>
    </row>
    <row r="21" spans="1:16" x14ac:dyDescent="0.2">
      <c r="A21" s="6" t="s">
        <v>22</v>
      </c>
      <c r="B21" s="9">
        <v>34</v>
      </c>
      <c r="C21" s="9">
        <v>26</v>
      </c>
      <c r="D21" s="9">
        <v>4</v>
      </c>
      <c r="E21" s="9">
        <v>3</v>
      </c>
      <c r="F21" s="9">
        <v>0</v>
      </c>
      <c r="G21" s="10">
        <v>17</v>
      </c>
      <c r="H21" s="11">
        <v>13</v>
      </c>
      <c r="I21" s="11">
        <v>4</v>
      </c>
      <c r="J21" s="11">
        <v>0</v>
      </c>
      <c r="K21" s="12">
        <v>0</v>
      </c>
      <c r="L21" s="9">
        <v>16</v>
      </c>
      <c r="M21" s="9">
        <v>13</v>
      </c>
      <c r="N21" s="9">
        <v>0</v>
      </c>
      <c r="O21" s="9">
        <v>3</v>
      </c>
      <c r="P21" s="9">
        <v>0</v>
      </c>
    </row>
    <row r="22" spans="1:16" x14ac:dyDescent="0.2">
      <c r="A22" s="22" t="s">
        <v>23</v>
      </c>
      <c r="B22" s="22">
        <v>20.5</v>
      </c>
      <c r="C22" s="22">
        <v>19.899999999999999</v>
      </c>
      <c r="D22" s="22">
        <v>23.3</v>
      </c>
      <c r="E22" s="22">
        <v>21.9</v>
      </c>
      <c r="F22" s="22">
        <v>19.399999999999999</v>
      </c>
      <c r="G22" s="23">
        <v>19.2</v>
      </c>
      <c r="H22" s="24">
        <v>18.5</v>
      </c>
      <c r="I22" s="24">
        <v>23.2</v>
      </c>
      <c r="J22" s="24">
        <v>18.600000000000001</v>
      </c>
      <c r="K22" s="25">
        <v>20</v>
      </c>
      <c r="L22" s="22">
        <v>21.5</v>
      </c>
      <c r="M22" s="22">
        <v>21</v>
      </c>
      <c r="N22" s="22">
        <v>23.5</v>
      </c>
      <c r="O22" s="22">
        <v>24.1</v>
      </c>
      <c r="P22" s="22">
        <v>18.3</v>
      </c>
    </row>
    <row r="23" spans="1:16" x14ac:dyDescent="0.2">
      <c r="A23" s="22"/>
      <c r="B23" s="22"/>
      <c r="C23" s="22"/>
      <c r="D23" s="22"/>
      <c r="E23" s="22"/>
      <c r="F23" s="22"/>
      <c r="G23" s="23"/>
      <c r="H23" s="24"/>
      <c r="I23" s="24"/>
      <c r="J23" s="24"/>
      <c r="K23" s="25"/>
      <c r="L23" s="22"/>
      <c r="M23" s="22"/>
      <c r="N23" s="22"/>
      <c r="O23" s="22"/>
      <c r="P23" s="22"/>
    </row>
    <row r="24" spans="1:16" x14ac:dyDescent="0.2">
      <c r="A24" s="8" t="s">
        <v>257</v>
      </c>
      <c r="B24" s="9"/>
      <c r="C24" s="9"/>
      <c r="D24" s="9"/>
      <c r="E24" s="9"/>
      <c r="F24" s="9"/>
      <c r="G24" s="10"/>
      <c r="H24" s="11"/>
      <c r="I24" s="11"/>
      <c r="J24" s="11"/>
      <c r="K24" s="12"/>
      <c r="L24" s="9"/>
      <c r="M24" s="9"/>
      <c r="N24" s="9"/>
      <c r="O24" s="9"/>
      <c r="P24" s="9"/>
    </row>
    <row r="25" spans="1:16" x14ac:dyDescent="0.2">
      <c r="A25" s="6" t="s">
        <v>0</v>
      </c>
      <c r="B25" s="9">
        <v>13588</v>
      </c>
      <c r="C25" s="9">
        <v>10943</v>
      </c>
      <c r="D25" s="9">
        <v>1912</v>
      </c>
      <c r="E25" s="9">
        <v>499</v>
      </c>
      <c r="F25" s="9">
        <v>234</v>
      </c>
      <c r="G25" s="10">
        <v>6540</v>
      </c>
      <c r="H25" s="11">
        <v>5247</v>
      </c>
      <c r="I25" s="11">
        <v>943</v>
      </c>
      <c r="J25" s="11">
        <v>241</v>
      </c>
      <c r="K25" s="12">
        <v>109</v>
      </c>
      <c r="L25" s="9">
        <v>7048</v>
      </c>
      <c r="M25" s="9">
        <v>5696</v>
      </c>
      <c r="N25" s="9">
        <v>968</v>
      </c>
      <c r="O25" s="9">
        <v>258</v>
      </c>
      <c r="P25" s="9">
        <v>126</v>
      </c>
    </row>
    <row r="26" spans="1:16" x14ac:dyDescent="0.2">
      <c r="A26" s="6" t="s">
        <v>24</v>
      </c>
      <c r="B26" s="9">
        <v>2830</v>
      </c>
      <c r="C26" s="9">
        <v>2263</v>
      </c>
      <c r="D26" s="9">
        <v>400</v>
      </c>
      <c r="E26" s="9">
        <v>93</v>
      </c>
      <c r="F26" s="9">
        <v>74</v>
      </c>
      <c r="G26" s="10">
        <v>1414</v>
      </c>
      <c r="H26" s="11">
        <v>1125</v>
      </c>
      <c r="I26" s="11">
        <v>211</v>
      </c>
      <c r="J26" s="11">
        <v>41</v>
      </c>
      <c r="K26" s="12">
        <v>37</v>
      </c>
      <c r="L26" s="9">
        <v>1416</v>
      </c>
      <c r="M26" s="9">
        <v>1138</v>
      </c>
      <c r="N26" s="9">
        <v>189</v>
      </c>
      <c r="O26" s="9">
        <v>52</v>
      </c>
      <c r="P26" s="9">
        <v>37</v>
      </c>
    </row>
    <row r="27" spans="1:16" x14ac:dyDescent="0.2">
      <c r="A27" s="6" t="s">
        <v>25</v>
      </c>
      <c r="B27" s="9">
        <v>1667</v>
      </c>
      <c r="C27" s="9">
        <v>1151</v>
      </c>
      <c r="D27" s="9">
        <v>421</v>
      </c>
      <c r="E27" s="9">
        <v>90</v>
      </c>
      <c r="F27" s="9">
        <v>6</v>
      </c>
      <c r="G27" s="10">
        <v>820</v>
      </c>
      <c r="H27" s="11">
        <v>566</v>
      </c>
      <c r="I27" s="11">
        <v>206</v>
      </c>
      <c r="J27" s="11">
        <v>45</v>
      </c>
      <c r="K27" s="12">
        <v>3</v>
      </c>
      <c r="L27" s="9">
        <v>848</v>
      </c>
      <c r="M27" s="9">
        <v>585</v>
      </c>
      <c r="N27" s="9">
        <v>215</v>
      </c>
      <c r="O27" s="9">
        <v>45</v>
      </c>
      <c r="P27" s="9">
        <v>3</v>
      </c>
    </row>
    <row r="28" spans="1:16" x14ac:dyDescent="0.2">
      <c r="A28" s="6" t="s">
        <v>26</v>
      </c>
      <c r="B28" s="9">
        <v>159</v>
      </c>
      <c r="C28" s="9">
        <v>124</v>
      </c>
      <c r="D28" s="9">
        <v>29</v>
      </c>
      <c r="E28" s="9">
        <v>3</v>
      </c>
      <c r="F28" s="9">
        <v>3</v>
      </c>
      <c r="G28" s="10">
        <v>30</v>
      </c>
      <c r="H28" s="11">
        <v>13</v>
      </c>
      <c r="I28" s="11">
        <v>17</v>
      </c>
      <c r="J28" s="11">
        <v>0</v>
      </c>
      <c r="K28" s="12">
        <v>0</v>
      </c>
      <c r="L28" s="9">
        <v>129</v>
      </c>
      <c r="M28" s="9">
        <v>111</v>
      </c>
      <c r="N28" s="9">
        <v>13</v>
      </c>
      <c r="O28" s="9">
        <v>3</v>
      </c>
      <c r="P28" s="9">
        <v>3</v>
      </c>
    </row>
    <row r="29" spans="1:16" x14ac:dyDescent="0.2">
      <c r="A29" s="6" t="s">
        <v>27</v>
      </c>
      <c r="B29" s="9">
        <v>77</v>
      </c>
      <c r="C29" s="9">
        <v>65</v>
      </c>
      <c r="D29" s="9">
        <v>8</v>
      </c>
      <c r="E29" s="9">
        <v>3</v>
      </c>
      <c r="F29" s="9">
        <v>0</v>
      </c>
      <c r="G29" s="10">
        <v>20</v>
      </c>
      <c r="H29" s="11">
        <v>20</v>
      </c>
      <c r="I29" s="11">
        <v>0</v>
      </c>
      <c r="J29" s="11">
        <v>0</v>
      </c>
      <c r="K29" s="12">
        <v>0</v>
      </c>
      <c r="L29" s="9">
        <v>57</v>
      </c>
      <c r="M29" s="9">
        <v>46</v>
      </c>
      <c r="N29" s="9">
        <v>8</v>
      </c>
      <c r="O29" s="9">
        <v>3</v>
      </c>
      <c r="P29" s="9">
        <v>0</v>
      </c>
    </row>
    <row r="30" spans="1:16" x14ac:dyDescent="0.2">
      <c r="A30" s="6" t="s">
        <v>28</v>
      </c>
      <c r="B30" s="9">
        <v>195</v>
      </c>
      <c r="C30" s="9">
        <v>163</v>
      </c>
      <c r="D30" s="9">
        <v>17</v>
      </c>
      <c r="E30" s="9">
        <v>7</v>
      </c>
      <c r="F30" s="9">
        <v>9</v>
      </c>
      <c r="G30" s="10">
        <v>53</v>
      </c>
      <c r="H30" s="11">
        <v>39</v>
      </c>
      <c r="I30" s="11">
        <v>8</v>
      </c>
      <c r="J30" s="11">
        <v>0</v>
      </c>
      <c r="K30" s="12">
        <v>6</v>
      </c>
      <c r="L30" s="9">
        <v>142</v>
      </c>
      <c r="M30" s="9">
        <v>124</v>
      </c>
      <c r="N30" s="9">
        <v>8</v>
      </c>
      <c r="O30" s="9">
        <v>7</v>
      </c>
      <c r="P30" s="9">
        <v>3</v>
      </c>
    </row>
    <row r="31" spans="1:16" x14ac:dyDescent="0.2">
      <c r="A31" s="6" t="s">
        <v>29</v>
      </c>
      <c r="B31" s="9">
        <v>8660</v>
      </c>
      <c r="C31" s="9">
        <v>7178</v>
      </c>
      <c r="D31" s="9">
        <v>1036</v>
      </c>
      <c r="E31" s="9">
        <v>303</v>
      </c>
      <c r="F31" s="9">
        <v>143</v>
      </c>
      <c r="G31" s="10">
        <v>4204</v>
      </c>
      <c r="H31" s="11">
        <v>3485</v>
      </c>
      <c r="I31" s="11">
        <v>501</v>
      </c>
      <c r="J31" s="11">
        <v>155</v>
      </c>
      <c r="K31" s="12">
        <v>63</v>
      </c>
      <c r="L31" s="9">
        <v>4456</v>
      </c>
      <c r="M31" s="9">
        <v>3693</v>
      </c>
      <c r="N31" s="9">
        <v>535</v>
      </c>
      <c r="O31" s="9">
        <v>148</v>
      </c>
      <c r="P31" s="9">
        <v>80</v>
      </c>
    </row>
    <row r="32" spans="1:16" x14ac:dyDescent="0.2">
      <c r="A32" s="6"/>
      <c r="B32" s="9"/>
      <c r="C32" s="9"/>
      <c r="D32" s="9"/>
      <c r="E32" s="9"/>
      <c r="F32" s="9"/>
      <c r="G32" s="10"/>
      <c r="H32" s="11"/>
      <c r="I32" s="11"/>
      <c r="J32" s="11"/>
      <c r="K32" s="12"/>
      <c r="L32" s="9"/>
      <c r="M32" s="9"/>
      <c r="N32" s="9"/>
      <c r="O32" s="9"/>
      <c r="P32" s="9"/>
    </row>
    <row r="33" spans="1:16" x14ac:dyDescent="0.2">
      <c r="A33" s="8" t="s">
        <v>258</v>
      </c>
      <c r="B33" s="9"/>
      <c r="C33" s="9"/>
      <c r="D33" s="9"/>
      <c r="E33" s="9"/>
      <c r="F33" s="9"/>
      <c r="G33" s="10"/>
      <c r="H33" s="11"/>
      <c r="I33" s="11"/>
      <c r="J33" s="11"/>
      <c r="K33" s="12"/>
      <c r="L33" s="9"/>
      <c r="M33" s="9"/>
      <c r="N33" s="9"/>
      <c r="O33" s="9"/>
      <c r="P33" s="9"/>
    </row>
    <row r="34" spans="1:16" x14ac:dyDescent="0.2">
      <c r="A34" s="6" t="s">
        <v>0</v>
      </c>
      <c r="B34" s="9">
        <v>4469</v>
      </c>
      <c r="C34" s="9">
        <v>3563</v>
      </c>
      <c r="D34" s="9">
        <v>648</v>
      </c>
      <c r="E34" s="9">
        <v>189</v>
      </c>
      <c r="F34" s="9">
        <v>69</v>
      </c>
      <c r="G34" s="10">
        <v>0</v>
      </c>
      <c r="H34" s="11">
        <v>0</v>
      </c>
      <c r="I34" s="11">
        <v>0</v>
      </c>
      <c r="J34" s="11">
        <v>0</v>
      </c>
      <c r="K34" s="12">
        <v>0</v>
      </c>
      <c r="L34" s="9">
        <v>4469</v>
      </c>
      <c r="M34" s="9">
        <v>3563</v>
      </c>
      <c r="N34" s="9">
        <v>648</v>
      </c>
      <c r="O34" s="9">
        <v>189</v>
      </c>
      <c r="P34" s="9">
        <v>69</v>
      </c>
    </row>
    <row r="35" spans="1:16" x14ac:dyDescent="0.2">
      <c r="A35" s="6" t="s">
        <v>30</v>
      </c>
      <c r="B35" s="9">
        <v>1960</v>
      </c>
      <c r="C35" s="9">
        <v>1411</v>
      </c>
      <c r="D35" s="9">
        <v>400</v>
      </c>
      <c r="E35" s="9">
        <v>90</v>
      </c>
      <c r="F35" s="9">
        <v>60</v>
      </c>
      <c r="G35" s="10">
        <v>0</v>
      </c>
      <c r="H35" s="11">
        <v>0</v>
      </c>
      <c r="I35" s="11">
        <v>0</v>
      </c>
      <c r="J35" s="11">
        <v>0</v>
      </c>
      <c r="K35" s="12">
        <v>0</v>
      </c>
      <c r="L35" s="9">
        <v>1960</v>
      </c>
      <c r="M35" s="9">
        <v>1411</v>
      </c>
      <c r="N35" s="9">
        <v>400</v>
      </c>
      <c r="O35" s="9">
        <v>90</v>
      </c>
      <c r="P35" s="9">
        <v>60</v>
      </c>
    </row>
    <row r="36" spans="1:16" x14ac:dyDescent="0.2">
      <c r="A36" s="6" t="s">
        <v>31</v>
      </c>
      <c r="B36" s="9">
        <v>499</v>
      </c>
      <c r="C36" s="9">
        <v>397</v>
      </c>
      <c r="D36" s="9">
        <v>76</v>
      </c>
      <c r="E36" s="9">
        <v>24</v>
      </c>
      <c r="F36" s="9">
        <v>3</v>
      </c>
      <c r="G36" s="10">
        <v>0</v>
      </c>
      <c r="H36" s="11">
        <v>0</v>
      </c>
      <c r="I36" s="11">
        <v>0</v>
      </c>
      <c r="J36" s="11">
        <v>0</v>
      </c>
      <c r="K36" s="12">
        <v>0</v>
      </c>
      <c r="L36" s="9">
        <v>499</v>
      </c>
      <c r="M36" s="9">
        <v>397</v>
      </c>
      <c r="N36" s="9">
        <v>76</v>
      </c>
      <c r="O36" s="9">
        <v>24</v>
      </c>
      <c r="P36" s="9">
        <v>3</v>
      </c>
    </row>
    <row r="37" spans="1:16" x14ac:dyDescent="0.2">
      <c r="A37" s="6" t="s">
        <v>32</v>
      </c>
      <c r="B37" s="9">
        <v>527</v>
      </c>
      <c r="C37" s="9">
        <v>442</v>
      </c>
      <c r="D37" s="9">
        <v>51</v>
      </c>
      <c r="E37" s="9">
        <v>31</v>
      </c>
      <c r="F37" s="9">
        <v>3</v>
      </c>
      <c r="G37" s="10">
        <v>0</v>
      </c>
      <c r="H37" s="11">
        <v>0</v>
      </c>
      <c r="I37" s="11">
        <v>0</v>
      </c>
      <c r="J37" s="11">
        <v>0</v>
      </c>
      <c r="K37" s="12">
        <v>0</v>
      </c>
      <c r="L37" s="9">
        <v>527</v>
      </c>
      <c r="M37" s="9">
        <v>442</v>
      </c>
      <c r="N37" s="9">
        <v>51</v>
      </c>
      <c r="O37" s="9">
        <v>31</v>
      </c>
      <c r="P37" s="9">
        <v>3</v>
      </c>
    </row>
    <row r="38" spans="1:16" x14ac:dyDescent="0.2">
      <c r="A38" s="6" t="s">
        <v>33</v>
      </c>
      <c r="B38" s="9">
        <v>381</v>
      </c>
      <c r="C38" s="9">
        <v>319</v>
      </c>
      <c r="D38" s="9">
        <v>42</v>
      </c>
      <c r="E38" s="9">
        <v>17</v>
      </c>
      <c r="F38" s="9">
        <v>3</v>
      </c>
      <c r="G38" s="10">
        <v>0</v>
      </c>
      <c r="H38" s="11">
        <v>0</v>
      </c>
      <c r="I38" s="11">
        <v>0</v>
      </c>
      <c r="J38" s="11">
        <v>0</v>
      </c>
      <c r="K38" s="12">
        <v>0</v>
      </c>
      <c r="L38" s="9">
        <v>381</v>
      </c>
      <c r="M38" s="9">
        <v>319</v>
      </c>
      <c r="N38" s="9">
        <v>42</v>
      </c>
      <c r="O38" s="9">
        <v>17</v>
      </c>
      <c r="P38" s="9">
        <v>3</v>
      </c>
    </row>
    <row r="39" spans="1:16" x14ac:dyDescent="0.2">
      <c r="A39" s="6" t="s">
        <v>34</v>
      </c>
      <c r="B39" s="9">
        <v>406</v>
      </c>
      <c r="C39" s="9">
        <v>358</v>
      </c>
      <c r="D39" s="9">
        <v>38</v>
      </c>
      <c r="E39" s="9">
        <v>10</v>
      </c>
      <c r="F39" s="9">
        <v>0</v>
      </c>
      <c r="G39" s="10">
        <v>0</v>
      </c>
      <c r="H39" s="11">
        <v>0</v>
      </c>
      <c r="I39" s="11">
        <v>0</v>
      </c>
      <c r="J39" s="11">
        <v>0</v>
      </c>
      <c r="K39" s="12">
        <v>0</v>
      </c>
      <c r="L39" s="9">
        <v>406</v>
      </c>
      <c r="M39" s="9">
        <v>358</v>
      </c>
      <c r="N39" s="9">
        <v>38</v>
      </c>
      <c r="O39" s="9">
        <v>10</v>
      </c>
      <c r="P39" s="9">
        <v>0</v>
      </c>
    </row>
    <row r="40" spans="1:16" x14ac:dyDescent="0.2">
      <c r="A40" s="6" t="s">
        <v>35</v>
      </c>
      <c r="B40" s="9">
        <v>194</v>
      </c>
      <c r="C40" s="9">
        <v>169</v>
      </c>
      <c r="D40" s="9">
        <v>21</v>
      </c>
      <c r="E40" s="9">
        <v>3</v>
      </c>
      <c r="F40" s="9">
        <v>0</v>
      </c>
      <c r="G40" s="10">
        <v>0</v>
      </c>
      <c r="H40" s="11">
        <v>0</v>
      </c>
      <c r="I40" s="11">
        <v>0</v>
      </c>
      <c r="J40" s="11">
        <v>0</v>
      </c>
      <c r="K40" s="12">
        <v>0</v>
      </c>
      <c r="L40" s="9">
        <v>194</v>
      </c>
      <c r="M40" s="9">
        <v>169</v>
      </c>
      <c r="N40" s="9">
        <v>21</v>
      </c>
      <c r="O40" s="9">
        <v>3</v>
      </c>
      <c r="P40" s="9">
        <v>0</v>
      </c>
    </row>
    <row r="41" spans="1:16" x14ac:dyDescent="0.2">
      <c r="A41" s="6" t="s">
        <v>36</v>
      </c>
      <c r="B41" s="9">
        <v>213</v>
      </c>
      <c r="C41" s="9">
        <v>202</v>
      </c>
      <c r="D41" s="9">
        <v>4</v>
      </c>
      <c r="E41" s="9">
        <v>7</v>
      </c>
      <c r="F41" s="9">
        <v>0</v>
      </c>
      <c r="G41" s="10">
        <v>0</v>
      </c>
      <c r="H41" s="11">
        <v>0</v>
      </c>
      <c r="I41" s="11">
        <v>0</v>
      </c>
      <c r="J41" s="11">
        <v>0</v>
      </c>
      <c r="K41" s="12">
        <v>0</v>
      </c>
      <c r="L41" s="9">
        <v>213</v>
      </c>
      <c r="M41" s="9">
        <v>202</v>
      </c>
      <c r="N41" s="9">
        <v>4</v>
      </c>
      <c r="O41" s="9">
        <v>7</v>
      </c>
      <c r="P41" s="9">
        <v>0</v>
      </c>
    </row>
    <row r="42" spans="1:16" x14ac:dyDescent="0.2">
      <c r="A42" s="6" t="s">
        <v>37</v>
      </c>
      <c r="B42" s="9">
        <v>290</v>
      </c>
      <c r="C42" s="9">
        <v>267</v>
      </c>
      <c r="D42" s="9">
        <v>17</v>
      </c>
      <c r="E42" s="9">
        <v>7</v>
      </c>
      <c r="F42" s="9">
        <v>0</v>
      </c>
      <c r="G42" s="13">
        <v>0</v>
      </c>
      <c r="H42" s="14">
        <v>0</v>
      </c>
      <c r="I42" s="14">
        <v>0</v>
      </c>
      <c r="J42" s="14">
        <v>0</v>
      </c>
      <c r="K42" s="15">
        <v>0</v>
      </c>
      <c r="L42" s="9">
        <v>290</v>
      </c>
      <c r="M42" s="9">
        <v>267</v>
      </c>
      <c r="N42" s="9">
        <v>17</v>
      </c>
      <c r="O42" s="9">
        <v>7</v>
      </c>
      <c r="P42" s="9">
        <v>0</v>
      </c>
    </row>
    <row r="43" spans="1:16" ht="14.4" x14ac:dyDescent="0.3">
      <c r="A43" s="1" t="s">
        <v>232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14.4" x14ac:dyDescent="0.3">
      <c r="A44" s="2" t="s">
        <v>233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</sheetData>
  <mergeCells count="3">
    <mergeCell ref="B2:F2"/>
    <mergeCell ref="G2:K2"/>
    <mergeCell ref="L2:P2"/>
  </mergeCells>
  <pageMargins left="0.7" right="0.7" top="0.75" bottom="0.75" header="0.3" footer="0.3"/>
  <pageSetup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B199-5763-4D90-AF96-BEF7CA1FEA4E}">
  <dimension ref="A1:P37"/>
  <sheetViews>
    <sheetView view="pageBreakPreview" zoomScale="125" zoomScaleNormal="100" zoomScaleSheetLayoutView="125" workbookViewId="0">
      <selection sqref="A1:BL1048576"/>
    </sheetView>
  </sheetViews>
  <sheetFormatPr defaultColWidth="9.109375" defaultRowHeight="9.6" x14ac:dyDescent="0.2"/>
  <cols>
    <col min="1" max="1" width="16.6640625" style="39" customWidth="1"/>
    <col min="2" max="16" width="4.77734375" style="39" customWidth="1"/>
    <col min="17" max="16384" width="9.109375" style="39"/>
  </cols>
  <sheetData>
    <row r="1" spans="1:16" x14ac:dyDescent="0.2">
      <c r="A1" s="39" t="s">
        <v>277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2"/>
      <c r="B2" s="96" t="s">
        <v>0</v>
      </c>
      <c r="C2" s="96"/>
      <c r="D2" s="96"/>
      <c r="E2" s="96"/>
      <c r="F2" s="96"/>
      <c r="G2" s="96" t="s">
        <v>1</v>
      </c>
      <c r="H2" s="96"/>
      <c r="I2" s="96"/>
      <c r="J2" s="96"/>
      <c r="K2" s="96"/>
      <c r="L2" s="96" t="s">
        <v>2</v>
      </c>
      <c r="M2" s="96"/>
      <c r="N2" s="96"/>
      <c r="O2" s="96"/>
      <c r="P2" s="97"/>
    </row>
    <row r="3" spans="1:16" x14ac:dyDescent="0.2">
      <c r="A3" s="43" t="s">
        <v>254</v>
      </c>
      <c r="B3" s="44" t="s">
        <v>0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0</v>
      </c>
      <c r="H3" s="44" t="s">
        <v>3</v>
      </c>
      <c r="I3" s="44" t="s">
        <v>4</v>
      </c>
      <c r="J3" s="44" t="s">
        <v>5</v>
      </c>
      <c r="K3" s="44" t="s">
        <v>6</v>
      </c>
      <c r="L3" s="44" t="s">
        <v>0</v>
      </c>
      <c r="M3" s="44" t="s">
        <v>3</v>
      </c>
      <c r="N3" s="44" t="s">
        <v>4</v>
      </c>
      <c r="O3" s="44" t="s">
        <v>5</v>
      </c>
      <c r="P3" s="45" t="s">
        <v>6</v>
      </c>
    </row>
    <row r="4" spans="1:16" x14ac:dyDescent="0.2">
      <c r="A4" s="47" t="s">
        <v>318</v>
      </c>
      <c r="B4" s="40"/>
      <c r="C4" s="40"/>
      <c r="D4" s="40"/>
      <c r="E4" s="40"/>
      <c r="F4" s="40"/>
      <c r="G4" s="48"/>
      <c r="H4" s="49"/>
      <c r="I4" s="49"/>
      <c r="J4" s="49"/>
      <c r="K4" s="50"/>
      <c r="L4" s="40"/>
      <c r="M4" s="40"/>
      <c r="N4" s="40"/>
      <c r="O4" s="40"/>
      <c r="P4" s="40"/>
    </row>
    <row r="5" spans="1:16" x14ac:dyDescent="0.2">
      <c r="A5" s="47"/>
      <c r="B5" s="40"/>
      <c r="C5" s="40"/>
      <c r="D5" s="40"/>
      <c r="E5" s="40"/>
      <c r="F5" s="40"/>
      <c r="G5" s="52"/>
      <c r="H5" s="53"/>
      <c r="I5" s="53"/>
      <c r="J5" s="53"/>
      <c r="K5" s="54"/>
      <c r="L5" s="40"/>
      <c r="M5" s="40"/>
      <c r="N5" s="40"/>
      <c r="O5" s="40"/>
      <c r="P5" s="40"/>
    </row>
    <row r="6" spans="1:16" x14ac:dyDescent="0.2">
      <c r="A6" s="39" t="s">
        <v>319</v>
      </c>
      <c r="B6" s="40">
        <v>13588</v>
      </c>
      <c r="C6" s="40">
        <v>10943</v>
      </c>
      <c r="D6" s="40">
        <v>1912</v>
      </c>
      <c r="E6" s="40">
        <v>499</v>
      </c>
      <c r="F6" s="40">
        <v>234</v>
      </c>
      <c r="G6" s="52">
        <v>6540</v>
      </c>
      <c r="H6" s="53">
        <v>5247</v>
      </c>
      <c r="I6" s="53">
        <v>943</v>
      </c>
      <c r="J6" s="53">
        <v>241</v>
      </c>
      <c r="K6" s="54">
        <v>109</v>
      </c>
      <c r="L6" s="40">
        <v>7048</v>
      </c>
      <c r="M6" s="40">
        <v>5696</v>
      </c>
      <c r="N6" s="40">
        <v>968</v>
      </c>
      <c r="O6" s="40">
        <v>258</v>
      </c>
      <c r="P6" s="40">
        <v>126</v>
      </c>
    </row>
    <row r="7" spans="1:16" x14ac:dyDescent="0.2">
      <c r="A7" s="39" t="s">
        <v>148</v>
      </c>
      <c r="B7" s="40">
        <v>3735</v>
      </c>
      <c r="C7" s="40">
        <v>2724</v>
      </c>
      <c r="D7" s="40">
        <v>712</v>
      </c>
      <c r="E7" s="40">
        <v>145</v>
      </c>
      <c r="F7" s="40">
        <v>154</v>
      </c>
      <c r="G7" s="52">
        <v>2005</v>
      </c>
      <c r="H7" s="53">
        <v>1469</v>
      </c>
      <c r="I7" s="53">
        <v>362</v>
      </c>
      <c r="J7" s="53">
        <v>96</v>
      </c>
      <c r="K7" s="54">
        <v>77</v>
      </c>
      <c r="L7" s="40">
        <v>1730</v>
      </c>
      <c r="M7" s="40">
        <v>1255</v>
      </c>
      <c r="N7" s="40">
        <v>349</v>
      </c>
      <c r="O7" s="40">
        <v>48</v>
      </c>
      <c r="P7" s="40">
        <v>77</v>
      </c>
    </row>
    <row r="8" spans="1:16" x14ac:dyDescent="0.2">
      <c r="A8" s="39" t="s">
        <v>298</v>
      </c>
      <c r="B8" s="66">
        <f t="shared" ref="B8" si="0">B7*100/B6</f>
        <v>27.487488960847806</v>
      </c>
      <c r="C8" s="66">
        <f t="shared" ref="C8:P8" si="1">C7*100/C6</f>
        <v>24.892625422644613</v>
      </c>
      <c r="D8" s="66">
        <f t="shared" si="1"/>
        <v>37.238493723849373</v>
      </c>
      <c r="E8" s="66">
        <f t="shared" si="1"/>
        <v>29.058116232464929</v>
      </c>
      <c r="F8" s="66">
        <f t="shared" si="1"/>
        <v>65.811965811965806</v>
      </c>
      <c r="G8" s="66">
        <f t="shared" si="1"/>
        <v>30.657492354740061</v>
      </c>
      <c r="H8" s="66">
        <f t="shared" si="1"/>
        <v>27.996950638460074</v>
      </c>
      <c r="I8" s="66">
        <f t="shared" si="1"/>
        <v>38.388123011664902</v>
      </c>
      <c r="J8" s="66">
        <f t="shared" si="1"/>
        <v>39.834024896265561</v>
      </c>
      <c r="K8" s="66">
        <f t="shared" si="1"/>
        <v>70.642201834862391</v>
      </c>
      <c r="L8" s="66">
        <f t="shared" si="1"/>
        <v>24.545970488081725</v>
      </c>
      <c r="M8" s="66">
        <f t="shared" si="1"/>
        <v>22.03300561797753</v>
      </c>
      <c r="N8" s="66">
        <f t="shared" si="1"/>
        <v>36.053719008264466</v>
      </c>
      <c r="O8" s="66">
        <f t="shared" si="1"/>
        <v>18.604651162790699</v>
      </c>
      <c r="P8" s="66">
        <f t="shared" si="1"/>
        <v>61.111111111111114</v>
      </c>
    </row>
    <row r="9" spans="1:16" x14ac:dyDescent="0.2">
      <c r="A9" s="39" t="s">
        <v>149</v>
      </c>
      <c r="B9" s="40">
        <v>9853</v>
      </c>
      <c r="C9" s="40">
        <v>8218</v>
      </c>
      <c r="D9" s="40">
        <v>1200</v>
      </c>
      <c r="E9" s="40">
        <v>355</v>
      </c>
      <c r="F9" s="40">
        <v>80</v>
      </c>
      <c r="G9" s="52">
        <v>4535</v>
      </c>
      <c r="H9" s="53">
        <v>3778</v>
      </c>
      <c r="I9" s="53">
        <v>581</v>
      </c>
      <c r="J9" s="53">
        <v>145</v>
      </c>
      <c r="K9" s="54">
        <v>31</v>
      </c>
      <c r="L9" s="40">
        <v>5318</v>
      </c>
      <c r="M9" s="40">
        <v>4441</v>
      </c>
      <c r="N9" s="40">
        <v>619</v>
      </c>
      <c r="O9" s="40">
        <v>210</v>
      </c>
      <c r="P9" s="40">
        <v>49</v>
      </c>
    </row>
    <row r="10" spans="1:16" x14ac:dyDescent="0.2">
      <c r="B10" s="40"/>
      <c r="C10" s="40"/>
      <c r="D10" s="40"/>
      <c r="E10" s="40"/>
      <c r="F10" s="40"/>
      <c r="G10" s="52"/>
      <c r="H10" s="53"/>
      <c r="I10" s="53"/>
      <c r="J10" s="53"/>
      <c r="K10" s="54"/>
      <c r="L10" s="40"/>
      <c r="M10" s="40"/>
      <c r="N10" s="40"/>
      <c r="O10" s="40"/>
      <c r="P10" s="40"/>
    </row>
    <row r="11" spans="1:16" x14ac:dyDescent="0.2">
      <c r="A11" s="47" t="s">
        <v>320</v>
      </c>
      <c r="B11" s="40"/>
      <c r="C11" s="40"/>
      <c r="D11" s="40"/>
      <c r="E11" s="40"/>
      <c r="F11" s="40"/>
      <c r="G11" s="52"/>
      <c r="H11" s="53"/>
      <c r="I11" s="53"/>
      <c r="J11" s="53"/>
      <c r="K11" s="54"/>
      <c r="L11" s="40"/>
      <c r="M11" s="40"/>
      <c r="N11" s="40"/>
      <c r="O11" s="40"/>
      <c r="P11" s="40"/>
    </row>
    <row r="12" spans="1:16" x14ac:dyDescent="0.2">
      <c r="A12" s="47"/>
      <c r="B12" s="40"/>
      <c r="C12" s="40"/>
      <c r="D12" s="40"/>
      <c r="E12" s="40"/>
      <c r="F12" s="40"/>
      <c r="G12" s="52"/>
      <c r="H12" s="53"/>
      <c r="I12" s="53"/>
      <c r="J12" s="53"/>
      <c r="K12" s="54"/>
      <c r="L12" s="40"/>
      <c r="M12" s="40"/>
      <c r="N12" s="40"/>
      <c r="O12" s="40"/>
      <c r="P12" s="40"/>
    </row>
    <row r="13" spans="1:16" x14ac:dyDescent="0.2">
      <c r="A13" s="39" t="s">
        <v>317</v>
      </c>
      <c r="B13" s="40">
        <v>13588</v>
      </c>
      <c r="C13" s="40">
        <v>10943</v>
      </c>
      <c r="D13" s="40">
        <v>1912</v>
      </c>
      <c r="E13" s="40">
        <v>499</v>
      </c>
      <c r="F13" s="40">
        <v>234</v>
      </c>
      <c r="G13" s="52">
        <v>6540</v>
      </c>
      <c r="H13" s="53">
        <v>5247</v>
      </c>
      <c r="I13" s="53">
        <v>943</v>
      </c>
      <c r="J13" s="53">
        <v>241</v>
      </c>
      <c r="K13" s="54">
        <v>109</v>
      </c>
      <c r="L13" s="40">
        <v>7048</v>
      </c>
      <c r="M13" s="40">
        <v>5696</v>
      </c>
      <c r="N13" s="40">
        <v>968</v>
      </c>
      <c r="O13" s="40">
        <v>258</v>
      </c>
      <c r="P13" s="40">
        <v>126</v>
      </c>
    </row>
    <row r="14" spans="1:16" x14ac:dyDescent="0.2">
      <c r="A14" s="39" t="s">
        <v>150</v>
      </c>
      <c r="B14" s="40">
        <v>3780</v>
      </c>
      <c r="C14" s="40">
        <v>2770</v>
      </c>
      <c r="D14" s="40">
        <v>712</v>
      </c>
      <c r="E14" s="40">
        <v>145</v>
      </c>
      <c r="F14" s="40">
        <v>154</v>
      </c>
      <c r="G14" s="52">
        <v>2038</v>
      </c>
      <c r="H14" s="53">
        <v>1502</v>
      </c>
      <c r="I14" s="53">
        <v>362</v>
      </c>
      <c r="J14" s="53">
        <v>96</v>
      </c>
      <c r="K14" s="54">
        <v>77</v>
      </c>
      <c r="L14" s="40">
        <v>1743</v>
      </c>
      <c r="M14" s="40">
        <v>1268</v>
      </c>
      <c r="N14" s="40">
        <v>349</v>
      </c>
      <c r="O14" s="40">
        <v>48</v>
      </c>
      <c r="P14" s="40">
        <v>77</v>
      </c>
    </row>
    <row r="15" spans="1:16" x14ac:dyDescent="0.2">
      <c r="A15" s="39" t="s">
        <v>65</v>
      </c>
      <c r="B15" s="40">
        <v>8023</v>
      </c>
      <c r="C15" s="40">
        <v>7932</v>
      </c>
      <c r="D15" s="40">
        <v>67</v>
      </c>
      <c r="E15" s="40">
        <v>17</v>
      </c>
      <c r="F15" s="40">
        <v>6</v>
      </c>
      <c r="G15" s="52">
        <v>3653</v>
      </c>
      <c r="H15" s="53">
        <v>3615</v>
      </c>
      <c r="I15" s="53">
        <v>25</v>
      </c>
      <c r="J15" s="53">
        <v>10</v>
      </c>
      <c r="K15" s="54">
        <v>3</v>
      </c>
      <c r="L15" s="40">
        <v>4369</v>
      </c>
      <c r="M15" s="40">
        <v>4317</v>
      </c>
      <c r="N15" s="40">
        <v>42</v>
      </c>
      <c r="O15" s="40">
        <v>7</v>
      </c>
      <c r="P15" s="40">
        <v>3</v>
      </c>
    </row>
    <row r="16" spans="1:16" x14ac:dyDescent="0.2">
      <c r="A16" s="39" t="s">
        <v>66</v>
      </c>
      <c r="B16" s="40">
        <v>1278</v>
      </c>
      <c r="C16" s="40">
        <v>72</v>
      </c>
      <c r="D16" s="40">
        <v>1128</v>
      </c>
      <c r="E16" s="40">
        <v>7</v>
      </c>
      <c r="F16" s="40">
        <v>71</v>
      </c>
      <c r="G16" s="52">
        <v>610</v>
      </c>
      <c r="H16" s="53">
        <v>26</v>
      </c>
      <c r="I16" s="53">
        <v>556</v>
      </c>
      <c r="J16" s="53">
        <v>0</v>
      </c>
      <c r="K16" s="54">
        <v>29</v>
      </c>
      <c r="L16" s="40">
        <v>668</v>
      </c>
      <c r="M16" s="40">
        <v>46</v>
      </c>
      <c r="N16" s="40">
        <v>573</v>
      </c>
      <c r="O16" s="40">
        <v>7</v>
      </c>
      <c r="P16" s="40">
        <v>43</v>
      </c>
    </row>
    <row r="17" spans="1:16" x14ac:dyDescent="0.2">
      <c r="A17" s="39" t="s">
        <v>67</v>
      </c>
      <c r="B17" s="40">
        <v>78</v>
      </c>
      <c r="C17" s="40">
        <v>7</v>
      </c>
      <c r="D17" s="40">
        <v>0</v>
      </c>
      <c r="E17" s="40">
        <v>0</v>
      </c>
      <c r="F17" s="40">
        <v>71</v>
      </c>
      <c r="G17" s="52">
        <v>35</v>
      </c>
      <c r="H17" s="53">
        <v>7</v>
      </c>
      <c r="I17" s="53">
        <v>0</v>
      </c>
      <c r="J17" s="53">
        <v>0</v>
      </c>
      <c r="K17" s="54">
        <v>29</v>
      </c>
      <c r="L17" s="40">
        <v>43</v>
      </c>
      <c r="M17" s="40">
        <v>0</v>
      </c>
      <c r="N17" s="40">
        <v>0</v>
      </c>
      <c r="O17" s="40">
        <v>0</v>
      </c>
      <c r="P17" s="40">
        <v>43</v>
      </c>
    </row>
    <row r="18" spans="1:16" x14ac:dyDescent="0.2">
      <c r="A18" s="39" t="s">
        <v>151</v>
      </c>
      <c r="B18" s="40">
        <v>333</v>
      </c>
      <c r="C18" s="40">
        <v>26</v>
      </c>
      <c r="D18" s="40">
        <v>0</v>
      </c>
      <c r="E18" s="40">
        <v>307</v>
      </c>
      <c r="F18" s="40">
        <v>0</v>
      </c>
      <c r="G18" s="52">
        <v>140</v>
      </c>
      <c r="H18" s="53">
        <v>20</v>
      </c>
      <c r="I18" s="53">
        <v>0</v>
      </c>
      <c r="J18" s="53">
        <v>121</v>
      </c>
      <c r="K18" s="54">
        <v>0</v>
      </c>
      <c r="L18" s="40">
        <v>193</v>
      </c>
      <c r="M18" s="40">
        <v>7</v>
      </c>
      <c r="N18" s="40">
        <v>0</v>
      </c>
      <c r="O18" s="40">
        <v>186</v>
      </c>
      <c r="P18" s="40">
        <v>0</v>
      </c>
    </row>
    <row r="19" spans="1:16" x14ac:dyDescent="0.2">
      <c r="A19" s="39" t="s">
        <v>152</v>
      </c>
      <c r="B19" s="40">
        <v>174</v>
      </c>
      <c r="C19" s="40">
        <v>143</v>
      </c>
      <c r="D19" s="40">
        <v>4</v>
      </c>
      <c r="E19" s="40">
        <v>24</v>
      </c>
      <c r="F19" s="40">
        <v>3</v>
      </c>
      <c r="G19" s="52">
        <v>98</v>
      </c>
      <c r="H19" s="53">
        <v>85</v>
      </c>
      <c r="I19" s="53">
        <v>0</v>
      </c>
      <c r="J19" s="53">
        <v>14</v>
      </c>
      <c r="K19" s="54">
        <v>0</v>
      </c>
      <c r="L19" s="40">
        <v>76</v>
      </c>
      <c r="M19" s="40">
        <v>59</v>
      </c>
      <c r="N19" s="40">
        <v>4</v>
      </c>
      <c r="O19" s="40">
        <v>10</v>
      </c>
      <c r="P19" s="40">
        <v>3</v>
      </c>
    </row>
    <row r="20" spans="1:16" x14ac:dyDescent="0.2">
      <c r="B20" s="40"/>
      <c r="C20" s="40"/>
      <c r="D20" s="40"/>
      <c r="E20" s="40"/>
      <c r="F20" s="40"/>
      <c r="G20" s="52"/>
      <c r="H20" s="53"/>
      <c r="I20" s="53"/>
      <c r="J20" s="53"/>
      <c r="K20" s="54"/>
      <c r="L20" s="40"/>
      <c r="M20" s="40"/>
      <c r="N20" s="40"/>
      <c r="O20" s="40"/>
      <c r="P20" s="40"/>
    </row>
    <row r="21" spans="1:16" x14ac:dyDescent="0.2">
      <c r="A21" s="39" t="s">
        <v>316</v>
      </c>
      <c r="B21" s="69" t="s">
        <v>164</v>
      </c>
      <c r="C21" s="66">
        <f>C15*100/C13</f>
        <v>72.484693411313174</v>
      </c>
      <c r="D21" s="66">
        <f>D16*100/D13</f>
        <v>58.995815899581586</v>
      </c>
      <c r="E21" s="66">
        <f>E18*100/E13</f>
        <v>61.523046092184366</v>
      </c>
      <c r="F21" s="66">
        <f>F17*100/F13</f>
        <v>30.341880341880341</v>
      </c>
      <c r="G21" s="69" t="s">
        <v>164</v>
      </c>
      <c r="H21" s="66">
        <f>H15*100/H13</f>
        <v>68.896512292738706</v>
      </c>
      <c r="I21" s="66">
        <f>I16*100/I13</f>
        <v>58.960763520678682</v>
      </c>
      <c r="J21" s="66">
        <f>J18*100/J13</f>
        <v>50.207468879668049</v>
      </c>
      <c r="K21" s="66">
        <f>K17*100/K13</f>
        <v>26.605504587155963</v>
      </c>
      <c r="L21" s="69" t="s">
        <v>164</v>
      </c>
      <c r="M21" s="66">
        <f>M15*100/M13</f>
        <v>75.790028089887642</v>
      </c>
      <c r="N21" s="66">
        <f>N16*100/N13</f>
        <v>59.194214876033058</v>
      </c>
      <c r="O21" s="66">
        <f>O18*100/O13</f>
        <v>72.093023255813947</v>
      </c>
      <c r="P21" s="66">
        <f>P17*100/P13</f>
        <v>34.126984126984127</v>
      </c>
    </row>
    <row r="22" spans="1:16" x14ac:dyDescent="0.2">
      <c r="B22" s="40"/>
      <c r="C22" s="40"/>
      <c r="D22" s="40"/>
      <c r="E22" s="40"/>
      <c r="F22" s="40"/>
      <c r="G22" s="52"/>
      <c r="H22" s="53"/>
      <c r="I22" s="53"/>
      <c r="J22" s="53"/>
      <c r="K22" s="54"/>
      <c r="L22" s="40"/>
      <c r="M22" s="40"/>
      <c r="N22" s="40"/>
      <c r="O22" s="40"/>
      <c r="P22" s="40"/>
    </row>
    <row r="23" spans="1:16" x14ac:dyDescent="0.2">
      <c r="A23" s="47" t="s">
        <v>321</v>
      </c>
      <c r="B23" s="40"/>
      <c r="C23" s="40"/>
      <c r="D23" s="40"/>
      <c r="E23" s="40"/>
      <c r="F23" s="40"/>
      <c r="G23" s="52"/>
      <c r="H23" s="53"/>
      <c r="I23" s="53"/>
      <c r="J23" s="53"/>
      <c r="K23" s="54"/>
      <c r="L23" s="40"/>
      <c r="M23" s="40"/>
      <c r="N23" s="40"/>
      <c r="O23" s="40"/>
      <c r="P23" s="40"/>
    </row>
    <row r="24" spans="1:16" x14ac:dyDescent="0.2">
      <c r="B24" s="40"/>
      <c r="C24" s="40"/>
      <c r="D24" s="40"/>
      <c r="E24" s="40"/>
      <c r="F24" s="40"/>
      <c r="G24" s="52"/>
      <c r="H24" s="53"/>
      <c r="I24" s="53"/>
      <c r="J24" s="53"/>
      <c r="K24" s="54"/>
      <c r="L24" s="40"/>
      <c r="M24" s="40"/>
      <c r="N24" s="40"/>
      <c r="O24" s="40"/>
      <c r="P24" s="40"/>
    </row>
    <row r="25" spans="1:16" x14ac:dyDescent="0.2">
      <c r="A25" s="39" t="s">
        <v>317</v>
      </c>
      <c r="B25" s="40">
        <v>13588</v>
      </c>
      <c r="C25" s="40">
        <v>10943</v>
      </c>
      <c r="D25" s="40">
        <v>1912</v>
      </c>
      <c r="E25" s="40">
        <v>499</v>
      </c>
      <c r="F25" s="40">
        <v>234</v>
      </c>
      <c r="G25" s="52">
        <v>6540</v>
      </c>
      <c r="H25" s="53">
        <v>5247</v>
      </c>
      <c r="I25" s="53">
        <v>943</v>
      </c>
      <c r="J25" s="53">
        <v>241</v>
      </c>
      <c r="K25" s="54">
        <v>109</v>
      </c>
      <c r="L25" s="40">
        <v>7048</v>
      </c>
      <c r="M25" s="40">
        <v>5696</v>
      </c>
      <c r="N25" s="40">
        <v>968</v>
      </c>
      <c r="O25" s="40">
        <v>258</v>
      </c>
      <c r="P25" s="40">
        <v>126</v>
      </c>
    </row>
    <row r="26" spans="1:16" x14ac:dyDescent="0.2">
      <c r="A26" s="39" t="s">
        <v>322</v>
      </c>
      <c r="B26" s="40">
        <v>4797</v>
      </c>
      <c r="C26" s="40">
        <v>4005</v>
      </c>
      <c r="D26" s="40">
        <v>640</v>
      </c>
      <c r="E26" s="40">
        <v>117</v>
      </c>
      <c r="F26" s="40">
        <v>34</v>
      </c>
      <c r="G26" s="52">
        <v>2221</v>
      </c>
      <c r="H26" s="53">
        <v>1853</v>
      </c>
      <c r="I26" s="53">
        <v>316</v>
      </c>
      <c r="J26" s="53">
        <v>38</v>
      </c>
      <c r="K26" s="54">
        <v>14</v>
      </c>
      <c r="L26" s="40">
        <v>2576</v>
      </c>
      <c r="M26" s="40">
        <v>2152</v>
      </c>
      <c r="N26" s="40">
        <v>324</v>
      </c>
      <c r="O26" s="40">
        <v>79</v>
      </c>
      <c r="P26" s="40">
        <v>20</v>
      </c>
    </row>
    <row r="27" spans="1:16" x14ac:dyDescent="0.2">
      <c r="A27" s="39" t="s">
        <v>153</v>
      </c>
      <c r="B27" s="40">
        <v>3324</v>
      </c>
      <c r="C27" s="40">
        <v>2633</v>
      </c>
      <c r="D27" s="40">
        <v>518</v>
      </c>
      <c r="E27" s="40">
        <v>145</v>
      </c>
      <c r="F27" s="40">
        <v>29</v>
      </c>
      <c r="G27" s="52">
        <v>1566</v>
      </c>
      <c r="H27" s="53">
        <v>1235</v>
      </c>
      <c r="I27" s="53">
        <v>257</v>
      </c>
      <c r="J27" s="53">
        <v>62</v>
      </c>
      <c r="K27" s="54">
        <v>11</v>
      </c>
      <c r="L27" s="40">
        <v>1759</v>
      </c>
      <c r="M27" s="40">
        <v>1398</v>
      </c>
      <c r="N27" s="40">
        <v>261</v>
      </c>
      <c r="O27" s="40">
        <v>83</v>
      </c>
      <c r="P27" s="40">
        <v>17</v>
      </c>
    </row>
    <row r="28" spans="1:16" x14ac:dyDescent="0.2">
      <c r="A28" s="39" t="s">
        <v>323</v>
      </c>
      <c r="B28" s="40">
        <v>1282</v>
      </c>
      <c r="C28" s="40">
        <v>1157</v>
      </c>
      <c r="D28" s="40">
        <v>25</v>
      </c>
      <c r="E28" s="40">
        <v>83</v>
      </c>
      <c r="F28" s="40">
        <v>17</v>
      </c>
      <c r="G28" s="52">
        <v>592</v>
      </c>
      <c r="H28" s="53">
        <v>540</v>
      </c>
      <c r="I28" s="53">
        <v>8</v>
      </c>
      <c r="J28" s="53">
        <v>38</v>
      </c>
      <c r="K28" s="54">
        <v>6</v>
      </c>
      <c r="L28" s="40">
        <v>691</v>
      </c>
      <c r="M28" s="40">
        <v>618</v>
      </c>
      <c r="N28" s="40">
        <v>17</v>
      </c>
      <c r="O28" s="40">
        <v>45</v>
      </c>
      <c r="P28" s="40">
        <v>11</v>
      </c>
    </row>
    <row r="29" spans="1:16" x14ac:dyDescent="0.2">
      <c r="A29" s="39" t="s">
        <v>154</v>
      </c>
      <c r="B29" s="40">
        <v>450</v>
      </c>
      <c r="C29" s="40">
        <v>423</v>
      </c>
      <c r="D29" s="40">
        <v>17</v>
      </c>
      <c r="E29" s="40">
        <v>10</v>
      </c>
      <c r="F29" s="40">
        <v>0</v>
      </c>
      <c r="G29" s="52">
        <v>156</v>
      </c>
      <c r="H29" s="53">
        <v>150</v>
      </c>
      <c r="I29" s="53">
        <v>0</v>
      </c>
      <c r="J29" s="53">
        <v>7</v>
      </c>
      <c r="K29" s="54">
        <v>0</v>
      </c>
      <c r="L29" s="40">
        <v>293</v>
      </c>
      <c r="M29" s="40">
        <v>273</v>
      </c>
      <c r="N29" s="40">
        <v>17</v>
      </c>
      <c r="O29" s="40">
        <v>3</v>
      </c>
      <c r="P29" s="40">
        <v>0</v>
      </c>
    </row>
    <row r="30" spans="1:16" x14ac:dyDescent="0.2">
      <c r="A30" s="39" t="s">
        <v>155</v>
      </c>
      <c r="B30" s="40">
        <v>3735</v>
      </c>
      <c r="C30" s="40">
        <v>2724</v>
      </c>
      <c r="D30" s="40">
        <v>712</v>
      </c>
      <c r="E30" s="40">
        <v>145</v>
      </c>
      <c r="F30" s="40">
        <v>154</v>
      </c>
      <c r="G30" s="55">
        <v>2005</v>
      </c>
      <c r="H30" s="56">
        <v>1469</v>
      </c>
      <c r="I30" s="56">
        <v>362</v>
      </c>
      <c r="J30" s="56">
        <v>96</v>
      </c>
      <c r="K30" s="57">
        <v>77</v>
      </c>
      <c r="L30" s="40">
        <v>1730</v>
      </c>
      <c r="M30" s="40">
        <v>1255</v>
      </c>
      <c r="N30" s="40">
        <v>349</v>
      </c>
      <c r="O30" s="40">
        <v>48</v>
      </c>
      <c r="P30" s="40">
        <v>77</v>
      </c>
    </row>
    <row r="31" spans="1:16" x14ac:dyDescent="0.2">
      <c r="A31" s="39" t="s">
        <v>324</v>
      </c>
    </row>
    <row r="32" spans="1:16" x14ac:dyDescent="0.2">
      <c r="A32" s="39" t="s">
        <v>313</v>
      </c>
      <c r="B32" s="67">
        <f t="shared" ref="B32:P32" si="2">B26*100/(B$25-B$30)</f>
        <v>48.685679488480666</v>
      </c>
      <c r="C32" s="67">
        <f t="shared" si="2"/>
        <v>48.728555785375349</v>
      </c>
      <c r="D32" s="67">
        <f t="shared" si="2"/>
        <v>53.333333333333336</v>
      </c>
      <c r="E32" s="67">
        <f t="shared" si="2"/>
        <v>33.050847457627121</v>
      </c>
      <c r="F32" s="67">
        <f t="shared" si="2"/>
        <v>42.5</v>
      </c>
      <c r="G32" s="67">
        <f t="shared" si="2"/>
        <v>48.974641675854464</v>
      </c>
      <c r="H32" s="67">
        <f t="shared" si="2"/>
        <v>49.047114875595554</v>
      </c>
      <c r="I32" s="67">
        <f t="shared" si="2"/>
        <v>54.388984509466439</v>
      </c>
      <c r="J32" s="67">
        <f t="shared" si="2"/>
        <v>26.206896551724139</v>
      </c>
      <c r="K32" s="67">
        <f t="shared" si="2"/>
        <v>43.75</v>
      </c>
      <c r="L32" s="67">
        <f t="shared" si="2"/>
        <v>48.439262880782252</v>
      </c>
      <c r="M32" s="67">
        <f t="shared" si="2"/>
        <v>48.457554604818732</v>
      </c>
      <c r="N32" s="67">
        <f t="shared" si="2"/>
        <v>52.342487883683361</v>
      </c>
      <c r="O32" s="67">
        <f t="shared" si="2"/>
        <v>37.61904761904762</v>
      </c>
      <c r="P32" s="67">
        <f t="shared" si="2"/>
        <v>40.816326530612244</v>
      </c>
    </row>
    <row r="33" spans="1:16" x14ac:dyDescent="0.2">
      <c r="A33" s="39" t="s">
        <v>314</v>
      </c>
      <c r="B33" s="67">
        <f t="shared" ref="B33:P33" si="3">B27*100/(B$25-B$30)</f>
        <v>33.735917994519433</v>
      </c>
      <c r="C33" s="67">
        <f t="shared" si="3"/>
        <v>32.035527436427792</v>
      </c>
      <c r="D33" s="67">
        <f t="shared" si="3"/>
        <v>43.166666666666664</v>
      </c>
      <c r="E33" s="67">
        <f t="shared" si="3"/>
        <v>40.960451977401128</v>
      </c>
      <c r="F33" s="67">
        <f t="shared" si="3"/>
        <v>36.25</v>
      </c>
      <c r="G33" s="67">
        <f t="shared" si="3"/>
        <v>34.531422271223818</v>
      </c>
      <c r="H33" s="67">
        <f t="shared" si="3"/>
        <v>32.689253573319213</v>
      </c>
      <c r="I33" s="67">
        <f t="shared" si="3"/>
        <v>44.234079173838211</v>
      </c>
      <c r="J33" s="67">
        <f t="shared" si="3"/>
        <v>42.758620689655174</v>
      </c>
      <c r="K33" s="67">
        <f t="shared" si="3"/>
        <v>34.375</v>
      </c>
      <c r="L33" s="67">
        <f t="shared" si="3"/>
        <v>33.07634449040993</v>
      </c>
      <c r="M33" s="67">
        <f t="shared" si="3"/>
        <v>31.479396532312542</v>
      </c>
      <c r="N33" s="67">
        <f t="shared" si="3"/>
        <v>42.164781906300483</v>
      </c>
      <c r="O33" s="67">
        <f t="shared" si="3"/>
        <v>39.523809523809526</v>
      </c>
      <c r="P33" s="67">
        <f t="shared" si="3"/>
        <v>34.693877551020407</v>
      </c>
    </row>
    <row r="34" spans="1:16" x14ac:dyDescent="0.2">
      <c r="A34" s="39" t="s">
        <v>315</v>
      </c>
      <c r="B34" s="67">
        <f t="shared" ref="B34:P34" si="4">B28*100/(B$25-B$30)</f>
        <v>13.011265604384452</v>
      </c>
      <c r="C34" s="67">
        <f t="shared" si="4"/>
        <v>14.077138337997324</v>
      </c>
      <c r="D34" s="67">
        <f t="shared" si="4"/>
        <v>2.0833333333333335</v>
      </c>
      <c r="E34" s="67">
        <f t="shared" si="4"/>
        <v>23.44632768361582</v>
      </c>
      <c r="F34" s="67">
        <f t="shared" si="4"/>
        <v>21.25</v>
      </c>
      <c r="G34" s="67">
        <f t="shared" si="4"/>
        <v>13.054024255788313</v>
      </c>
      <c r="H34" s="67">
        <f t="shared" si="4"/>
        <v>14.293276866066702</v>
      </c>
      <c r="I34" s="67">
        <f t="shared" si="4"/>
        <v>1.3769363166953528</v>
      </c>
      <c r="J34" s="67">
        <f t="shared" si="4"/>
        <v>26.206896551724139</v>
      </c>
      <c r="K34" s="67">
        <f t="shared" si="4"/>
        <v>18.75</v>
      </c>
      <c r="L34" s="67">
        <f t="shared" si="4"/>
        <v>12.993606619029711</v>
      </c>
      <c r="M34" s="67">
        <f t="shared" si="4"/>
        <v>13.915784733168206</v>
      </c>
      <c r="N34" s="67">
        <f t="shared" si="4"/>
        <v>2.7463651050080777</v>
      </c>
      <c r="O34" s="67">
        <f t="shared" si="4"/>
        <v>21.428571428571427</v>
      </c>
      <c r="P34" s="67">
        <f t="shared" si="4"/>
        <v>22.448979591836736</v>
      </c>
    </row>
    <row r="35" spans="1:16" x14ac:dyDescent="0.2">
      <c r="A35" s="67" t="e">
        <f t="shared" ref="A35:P35" si="5">A29*100/(A$25-A$30)</f>
        <v>#VALUE!</v>
      </c>
      <c r="B35" s="67">
        <f t="shared" si="5"/>
        <v>4.5671369126154469</v>
      </c>
      <c r="C35" s="67">
        <f t="shared" si="5"/>
        <v>5.1466115099160481</v>
      </c>
      <c r="D35" s="67">
        <f t="shared" si="5"/>
        <v>1.4166666666666667</v>
      </c>
      <c r="E35" s="67">
        <f t="shared" si="5"/>
        <v>2.8248587570621471</v>
      </c>
      <c r="F35" s="67">
        <f t="shared" si="5"/>
        <v>0</v>
      </c>
      <c r="G35" s="67">
        <f t="shared" si="5"/>
        <v>3.4399117971334068</v>
      </c>
      <c r="H35" s="67">
        <f t="shared" si="5"/>
        <v>3.9703546850185285</v>
      </c>
      <c r="I35" s="67">
        <f t="shared" si="5"/>
        <v>0</v>
      </c>
      <c r="J35" s="67">
        <f t="shared" si="5"/>
        <v>4.8275862068965516</v>
      </c>
      <c r="K35" s="67">
        <f t="shared" si="5"/>
        <v>0</v>
      </c>
      <c r="L35" s="67">
        <f t="shared" si="5"/>
        <v>5.5095900714554347</v>
      </c>
      <c r="M35" s="67">
        <f t="shared" si="5"/>
        <v>6.1472641297005177</v>
      </c>
      <c r="N35" s="67">
        <f t="shared" si="5"/>
        <v>2.7463651050080777</v>
      </c>
      <c r="O35" s="67">
        <f t="shared" si="5"/>
        <v>1.4285714285714286</v>
      </c>
      <c r="P35" s="67">
        <f t="shared" si="5"/>
        <v>0</v>
      </c>
    </row>
    <row r="36" spans="1:16" x14ac:dyDescent="0.2">
      <c r="A36" s="65" t="s">
        <v>232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49"/>
      <c r="M36" s="49"/>
      <c r="N36" s="49"/>
      <c r="O36" s="49"/>
      <c r="P36" s="49"/>
    </row>
    <row r="37" spans="1:16" x14ac:dyDescent="0.2">
      <c r="A37" s="64" t="s">
        <v>233</v>
      </c>
      <c r="L37" s="40"/>
      <c r="M37" s="40"/>
      <c r="N37" s="40"/>
      <c r="O37" s="40"/>
      <c r="P37" s="40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view="pageBreakPreview" zoomScaleNormal="100" zoomScaleSheetLayoutView="100" workbookViewId="0">
      <selection activeCell="A8" sqref="A8:XFD10"/>
    </sheetView>
  </sheetViews>
  <sheetFormatPr defaultColWidth="9.109375" defaultRowHeight="10.199999999999999" x14ac:dyDescent="0.2"/>
  <cols>
    <col min="1" max="16384" width="9.109375" style="3"/>
  </cols>
  <sheetData>
    <row r="1" spans="1:8" x14ac:dyDescent="0.2">
      <c r="A1" s="6" t="s">
        <v>278</v>
      </c>
      <c r="B1" s="9"/>
      <c r="C1" s="9"/>
      <c r="D1" s="9"/>
      <c r="E1" s="9"/>
      <c r="F1" s="9"/>
      <c r="G1" s="9"/>
      <c r="H1" s="22"/>
    </row>
    <row r="2" spans="1:8" x14ac:dyDescent="0.2">
      <c r="A2" s="18" t="s">
        <v>254</v>
      </c>
      <c r="B2" s="19" t="s">
        <v>0</v>
      </c>
      <c r="C2" s="19" t="s">
        <v>156</v>
      </c>
      <c r="D2" s="19" t="s">
        <v>157</v>
      </c>
      <c r="E2" s="19" t="s">
        <v>158</v>
      </c>
      <c r="F2" s="19" t="s">
        <v>159</v>
      </c>
      <c r="G2" s="19" t="s">
        <v>160</v>
      </c>
      <c r="H2" s="38" t="s">
        <v>23</v>
      </c>
    </row>
    <row r="3" spans="1:8" x14ac:dyDescent="0.2">
      <c r="A3" s="8" t="s">
        <v>0</v>
      </c>
      <c r="B3" s="9"/>
      <c r="C3" s="9"/>
      <c r="D3" s="9"/>
      <c r="E3" s="9"/>
      <c r="F3" s="9"/>
      <c r="G3" s="9"/>
      <c r="H3" s="22"/>
    </row>
    <row r="4" spans="1:8" x14ac:dyDescent="0.2">
      <c r="A4" s="6" t="s">
        <v>0</v>
      </c>
      <c r="B4" s="9">
        <v>9633</v>
      </c>
      <c r="C4" s="9">
        <v>3441</v>
      </c>
      <c r="D4" s="9">
        <v>2592</v>
      </c>
      <c r="E4" s="9">
        <v>2243</v>
      </c>
      <c r="F4" s="9">
        <v>1072</v>
      </c>
      <c r="G4" s="9">
        <v>286</v>
      </c>
      <c r="H4" s="22">
        <v>23</v>
      </c>
    </row>
    <row r="5" spans="1:8" x14ac:dyDescent="0.2">
      <c r="A5" s="6" t="s">
        <v>161</v>
      </c>
      <c r="B5" s="9">
        <v>5124</v>
      </c>
      <c r="C5" s="9">
        <v>1364</v>
      </c>
      <c r="D5" s="9">
        <v>1423</v>
      </c>
      <c r="E5" s="9">
        <v>1438</v>
      </c>
      <c r="F5" s="9">
        <v>660</v>
      </c>
      <c r="G5" s="9">
        <v>240</v>
      </c>
      <c r="H5" s="22">
        <v>27.6</v>
      </c>
    </row>
    <row r="6" spans="1:8" x14ac:dyDescent="0.2">
      <c r="A6" s="6" t="s">
        <v>162</v>
      </c>
      <c r="B6" s="9">
        <v>4509</v>
      </c>
      <c r="C6" s="9">
        <v>2077</v>
      </c>
      <c r="D6" s="9">
        <v>1169</v>
      </c>
      <c r="E6" s="9">
        <v>805</v>
      </c>
      <c r="F6" s="9">
        <v>412</v>
      </c>
      <c r="G6" s="9">
        <v>46</v>
      </c>
      <c r="H6" s="22">
        <v>17.3</v>
      </c>
    </row>
    <row r="7" spans="1:8" x14ac:dyDescent="0.2">
      <c r="A7" s="6"/>
      <c r="B7" s="9"/>
      <c r="C7" s="9"/>
      <c r="D7" s="9"/>
      <c r="E7" s="9"/>
      <c r="F7" s="9"/>
      <c r="G7" s="9"/>
      <c r="H7" s="22"/>
    </row>
    <row r="8" spans="1:8" x14ac:dyDescent="0.2">
      <c r="A8" s="8" t="s">
        <v>279</v>
      </c>
      <c r="B8" s="9"/>
      <c r="C8" s="9"/>
      <c r="D8" s="9"/>
      <c r="E8" s="9"/>
      <c r="F8" s="9"/>
      <c r="G8" s="9"/>
      <c r="H8" s="22"/>
    </row>
    <row r="9" spans="1:8" x14ac:dyDescent="0.2">
      <c r="A9" s="6" t="s">
        <v>0</v>
      </c>
      <c r="B9" s="9">
        <v>8023</v>
      </c>
      <c r="C9" s="9">
        <v>3083</v>
      </c>
      <c r="D9" s="9">
        <v>2078</v>
      </c>
      <c r="E9" s="9">
        <v>1795</v>
      </c>
      <c r="F9" s="9">
        <v>832</v>
      </c>
      <c r="G9" s="9">
        <v>234</v>
      </c>
      <c r="H9" s="22">
        <v>21.7</v>
      </c>
    </row>
    <row r="10" spans="1:8" x14ac:dyDescent="0.2">
      <c r="A10" s="6" t="s">
        <v>161</v>
      </c>
      <c r="B10" s="9">
        <v>4377</v>
      </c>
      <c r="C10" s="9">
        <v>1191</v>
      </c>
      <c r="D10" s="9">
        <v>1200</v>
      </c>
      <c r="E10" s="9">
        <v>1258</v>
      </c>
      <c r="F10" s="9">
        <v>533</v>
      </c>
      <c r="G10" s="9">
        <v>195</v>
      </c>
      <c r="H10" s="22">
        <v>27.5</v>
      </c>
    </row>
    <row r="11" spans="1:8" x14ac:dyDescent="0.2">
      <c r="A11" s="6" t="s">
        <v>162</v>
      </c>
      <c r="B11" s="9">
        <v>3645</v>
      </c>
      <c r="C11" s="9">
        <v>1893</v>
      </c>
      <c r="D11" s="9">
        <v>878</v>
      </c>
      <c r="E11" s="9">
        <v>537</v>
      </c>
      <c r="F11" s="9">
        <v>299</v>
      </c>
      <c r="G11" s="9">
        <v>39</v>
      </c>
      <c r="H11" s="22">
        <v>14.4</v>
      </c>
    </row>
    <row r="12" spans="1:8" x14ac:dyDescent="0.2">
      <c r="A12" s="6"/>
      <c r="B12" s="9"/>
      <c r="C12" s="9"/>
      <c r="D12" s="9"/>
      <c r="E12" s="9"/>
      <c r="F12" s="9"/>
      <c r="G12" s="9"/>
      <c r="H12" s="22"/>
    </row>
    <row r="13" spans="1:8" x14ac:dyDescent="0.2">
      <c r="A13" s="8" t="s">
        <v>280</v>
      </c>
      <c r="B13" s="9"/>
      <c r="C13" s="9"/>
      <c r="D13" s="9"/>
      <c r="E13" s="9"/>
      <c r="F13" s="9"/>
      <c r="G13" s="9"/>
      <c r="H13" s="22"/>
    </row>
    <row r="14" spans="1:8" x14ac:dyDescent="0.2">
      <c r="A14" s="6" t="s">
        <v>0</v>
      </c>
      <c r="B14" s="9">
        <v>1278</v>
      </c>
      <c r="C14" s="9">
        <v>275</v>
      </c>
      <c r="D14" s="9">
        <v>407</v>
      </c>
      <c r="E14" s="9">
        <v>356</v>
      </c>
      <c r="F14" s="9">
        <v>202</v>
      </c>
      <c r="G14" s="9">
        <v>38</v>
      </c>
      <c r="H14" s="22">
        <v>28.4</v>
      </c>
    </row>
    <row r="15" spans="1:8" x14ac:dyDescent="0.2">
      <c r="A15" s="6" t="s">
        <v>161</v>
      </c>
      <c r="B15" s="9">
        <v>640</v>
      </c>
      <c r="C15" s="9">
        <v>132</v>
      </c>
      <c r="D15" s="9">
        <v>202</v>
      </c>
      <c r="E15" s="9">
        <v>153</v>
      </c>
      <c r="F15" s="9">
        <v>117</v>
      </c>
      <c r="G15" s="9">
        <v>38</v>
      </c>
      <c r="H15" s="22">
        <v>29</v>
      </c>
    </row>
    <row r="16" spans="1:8" x14ac:dyDescent="0.2">
      <c r="A16" s="6" t="s">
        <v>162</v>
      </c>
      <c r="B16" s="9">
        <v>638</v>
      </c>
      <c r="C16" s="9">
        <v>143</v>
      </c>
      <c r="D16" s="9">
        <v>206</v>
      </c>
      <c r="E16" s="9">
        <v>204</v>
      </c>
      <c r="F16" s="9">
        <v>85</v>
      </c>
      <c r="G16" s="9">
        <v>0</v>
      </c>
      <c r="H16" s="22">
        <v>27.8</v>
      </c>
    </row>
    <row r="17" spans="1:8" x14ac:dyDescent="0.2">
      <c r="A17" s="6"/>
      <c r="B17" s="9"/>
      <c r="C17" s="9"/>
      <c r="D17" s="9"/>
      <c r="E17" s="9"/>
      <c r="F17" s="9"/>
      <c r="G17" s="9"/>
      <c r="H17" s="22"/>
    </row>
    <row r="18" spans="1:8" x14ac:dyDescent="0.2">
      <c r="A18" s="8" t="s">
        <v>281</v>
      </c>
      <c r="B18" s="9"/>
      <c r="C18" s="9"/>
      <c r="D18" s="9"/>
      <c r="E18" s="9"/>
      <c r="F18" s="9"/>
      <c r="G18" s="9"/>
      <c r="H18" s="22"/>
    </row>
    <row r="19" spans="1:8" x14ac:dyDescent="0.2">
      <c r="A19" s="6" t="s">
        <v>0</v>
      </c>
      <c r="B19" s="9">
        <v>78</v>
      </c>
      <c r="C19" s="9">
        <v>23</v>
      </c>
      <c r="D19" s="9">
        <v>11</v>
      </c>
      <c r="E19" s="9">
        <v>29</v>
      </c>
      <c r="F19" s="9">
        <v>14</v>
      </c>
      <c r="G19" s="9">
        <v>0</v>
      </c>
      <c r="H19" s="22">
        <v>32.4</v>
      </c>
    </row>
    <row r="20" spans="1:8" x14ac:dyDescent="0.2">
      <c r="A20" s="6" t="s">
        <v>161</v>
      </c>
      <c r="B20" s="9">
        <v>31</v>
      </c>
      <c r="C20" s="9">
        <v>11</v>
      </c>
      <c r="D20" s="9">
        <v>6</v>
      </c>
      <c r="E20" s="9">
        <v>11</v>
      </c>
      <c r="F20" s="9">
        <v>3</v>
      </c>
      <c r="G20" s="9">
        <v>0</v>
      </c>
      <c r="H20" s="22">
        <v>26.3</v>
      </c>
    </row>
    <row r="21" spans="1:8" x14ac:dyDescent="0.2">
      <c r="A21" s="6" t="s">
        <v>162</v>
      </c>
      <c r="B21" s="9">
        <v>47</v>
      </c>
      <c r="C21" s="9">
        <v>11</v>
      </c>
      <c r="D21" s="9">
        <v>6</v>
      </c>
      <c r="E21" s="9">
        <v>18</v>
      </c>
      <c r="F21" s="9">
        <v>11</v>
      </c>
      <c r="G21" s="9">
        <v>0</v>
      </c>
      <c r="H21" s="22">
        <v>35.1</v>
      </c>
    </row>
    <row r="22" spans="1:8" x14ac:dyDescent="0.2">
      <c r="A22" s="6"/>
      <c r="B22" s="9"/>
      <c r="C22" s="9"/>
      <c r="D22" s="9"/>
      <c r="E22" s="9"/>
      <c r="F22" s="9"/>
      <c r="G22" s="9"/>
      <c r="H22" s="22"/>
    </row>
    <row r="23" spans="1:8" x14ac:dyDescent="0.2">
      <c r="A23" s="8" t="s">
        <v>282</v>
      </c>
      <c r="B23" s="9"/>
      <c r="C23" s="9"/>
      <c r="D23" s="9"/>
      <c r="E23" s="9"/>
      <c r="F23" s="9"/>
      <c r="G23" s="9"/>
      <c r="H23" s="22"/>
    </row>
    <row r="24" spans="1:8" x14ac:dyDescent="0.2">
      <c r="A24" s="6" t="s">
        <v>0</v>
      </c>
      <c r="B24" s="9">
        <v>333</v>
      </c>
      <c r="C24" s="9">
        <v>83</v>
      </c>
      <c r="D24" s="9">
        <v>106</v>
      </c>
      <c r="E24" s="9">
        <v>93</v>
      </c>
      <c r="F24" s="9">
        <v>38</v>
      </c>
      <c r="G24" s="9">
        <v>14</v>
      </c>
      <c r="H24" s="22">
        <v>26.8</v>
      </c>
    </row>
    <row r="25" spans="1:8" x14ac:dyDescent="0.2">
      <c r="A25" s="6" t="s">
        <v>161</v>
      </c>
      <c r="B25" s="9">
        <v>107</v>
      </c>
      <c r="C25" s="9">
        <v>41</v>
      </c>
      <c r="D25" s="9">
        <v>21</v>
      </c>
      <c r="E25" s="9">
        <v>28</v>
      </c>
      <c r="F25" s="9">
        <v>10</v>
      </c>
      <c r="G25" s="9">
        <v>7</v>
      </c>
      <c r="H25" s="22">
        <v>23.8</v>
      </c>
    </row>
    <row r="26" spans="1:8" x14ac:dyDescent="0.2">
      <c r="A26" s="6" t="s">
        <v>162</v>
      </c>
      <c r="B26" s="9">
        <v>226</v>
      </c>
      <c r="C26" s="9">
        <v>41</v>
      </c>
      <c r="D26" s="9">
        <v>85</v>
      </c>
      <c r="E26" s="9">
        <v>65</v>
      </c>
      <c r="F26" s="9">
        <v>27</v>
      </c>
      <c r="G26" s="9">
        <v>7</v>
      </c>
      <c r="H26" s="22">
        <v>27.6</v>
      </c>
    </row>
    <row r="27" spans="1:8" ht="14.4" x14ac:dyDescent="0.3">
      <c r="A27" s="1" t="s">
        <v>232</v>
      </c>
      <c r="B27" s="26"/>
      <c r="C27" s="26"/>
      <c r="D27" s="26"/>
      <c r="E27" s="26"/>
      <c r="F27" s="26"/>
      <c r="G27" s="26"/>
      <c r="H27" s="26"/>
    </row>
    <row r="28" spans="1:8" ht="14.4" x14ac:dyDescent="0.3">
      <c r="A28" s="2" t="s">
        <v>233</v>
      </c>
      <c r="B28"/>
      <c r="C28"/>
      <c r="D28"/>
      <c r="E28"/>
      <c r="F28"/>
      <c r="G28"/>
      <c r="H2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2"/>
  <sheetViews>
    <sheetView view="pageBreakPreview" zoomScaleNormal="85" zoomScaleSheetLayoutView="100" workbookViewId="0">
      <selection activeCell="B27" sqref="B27"/>
    </sheetView>
  </sheetViews>
  <sheetFormatPr defaultColWidth="4.5546875" defaultRowHeight="10.199999999999999" x14ac:dyDescent="0.2"/>
  <cols>
    <col min="1" max="1" width="4.5546875" style="3"/>
    <col min="2" max="2" width="5.5546875" style="3" customWidth="1"/>
    <col min="3" max="16384" width="4.5546875" style="3"/>
  </cols>
  <sheetData>
    <row r="1" spans="1:16" x14ac:dyDescent="0.2">
      <c r="A1" s="6" t="s">
        <v>283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8" t="s">
        <v>284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6" t="s">
        <v>0</v>
      </c>
      <c r="B5" s="9">
        <v>13588</v>
      </c>
      <c r="C5" s="9">
        <v>10943</v>
      </c>
      <c r="D5" s="9">
        <v>1912</v>
      </c>
      <c r="E5" s="9">
        <v>499</v>
      </c>
      <c r="F5" s="9">
        <v>234</v>
      </c>
      <c r="G5" s="10">
        <v>6540</v>
      </c>
      <c r="H5" s="11">
        <v>5247</v>
      </c>
      <c r="I5" s="11">
        <v>943</v>
      </c>
      <c r="J5" s="11">
        <v>241</v>
      </c>
      <c r="K5" s="12">
        <v>109</v>
      </c>
      <c r="L5" s="9">
        <v>7048</v>
      </c>
      <c r="M5" s="9">
        <v>5696</v>
      </c>
      <c r="N5" s="9">
        <v>968</v>
      </c>
      <c r="O5" s="9">
        <v>258</v>
      </c>
      <c r="P5" s="9">
        <v>126</v>
      </c>
    </row>
    <row r="6" spans="1:16" x14ac:dyDescent="0.2">
      <c r="A6" s="6" t="s">
        <v>30</v>
      </c>
      <c r="B6" s="9">
        <v>13295</v>
      </c>
      <c r="C6" s="9">
        <v>10669</v>
      </c>
      <c r="D6" s="9">
        <v>1899</v>
      </c>
      <c r="E6" s="9">
        <v>493</v>
      </c>
      <c r="F6" s="9">
        <v>234</v>
      </c>
      <c r="G6" s="10">
        <v>6394</v>
      </c>
      <c r="H6" s="11">
        <v>5117</v>
      </c>
      <c r="I6" s="11">
        <v>931</v>
      </c>
      <c r="J6" s="11">
        <v>238</v>
      </c>
      <c r="K6" s="12">
        <v>109</v>
      </c>
      <c r="L6" s="9">
        <v>6902</v>
      </c>
      <c r="M6" s="9">
        <v>5553</v>
      </c>
      <c r="N6" s="9">
        <v>968</v>
      </c>
      <c r="O6" s="9">
        <v>255</v>
      </c>
      <c r="P6" s="9">
        <v>126</v>
      </c>
    </row>
    <row r="7" spans="1:16" x14ac:dyDescent="0.2">
      <c r="A7" s="6" t="s">
        <v>163</v>
      </c>
      <c r="B7" s="9">
        <v>293</v>
      </c>
      <c r="C7" s="9">
        <v>273</v>
      </c>
      <c r="D7" s="9">
        <v>13</v>
      </c>
      <c r="E7" s="9">
        <v>7</v>
      </c>
      <c r="F7" s="9">
        <v>0</v>
      </c>
      <c r="G7" s="10">
        <v>146</v>
      </c>
      <c r="H7" s="11">
        <v>130</v>
      </c>
      <c r="I7" s="11">
        <v>13</v>
      </c>
      <c r="J7" s="11">
        <v>3</v>
      </c>
      <c r="K7" s="12">
        <v>0</v>
      </c>
      <c r="L7" s="9">
        <v>146</v>
      </c>
      <c r="M7" s="9">
        <v>143</v>
      </c>
      <c r="N7" s="9">
        <v>0</v>
      </c>
      <c r="O7" s="9">
        <v>3</v>
      </c>
      <c r="P7" s="9">
        <v>0</v>
      </c>
    </row>
    <row r="8" spans="1:16" x14ac:dyDescent="0.2">
      <c r="A8" s="6"/>
      <c r="B8" s="9"/>
      <c r="C8" s="9"/>
      <c r="D8" s="9"/>
      <c r="E8" s="9"/>
      <c r="F8" s="9"/>
      <c r="G8" s="10"/>
      <c r="H8" s="11"/>
      <c r="I8" s="11"/>
      <c r="J8" s="11"/>
      <c r="K8" s="12"/>
      <c r="L8" s="9"/>
      <c r="M8" s="9"/>
      <c r="N8" s="9"/>
      <c r="O8" s="9"/>
      <c r="P8" s="9"/>
    </row>
    <row r="9" spans="1:16" x14ac:dyDescent="0.2">
      <c r="A9" s="6"/>
      <c r="B9" s="9"/>
      <c r="C9" s="9"/>
      <c r="D9" s="9"/>
      <c r="E9" s="9"/>
      <c r="F9" s="9"/>
      <c r="G9" s="10"/>
      <c r="H9" s="11"/>
      <c r="I9" s="11"/>
      <c r="J9" s="11"/>
      <c r="K9" s="12"/>
      <c r="L9" s="9"/>
      <c r="M9" s="9"/>
      <c r="N9" s="9"/>
      <c r="O9" s="9"/>
      <c r="P9" s="9"/>
    </row>
    <row r="10" spans="1:16" x14ac:dyDescent="0.2">
      <c r="A10" s="8" t="s">
        <v>285</v>
      </c>
      <c r="B10" s="9"/>
      <c r="C10" s="9"/>
      <c r="D10" s="9"/>
      <c r="E10" s="9"/>
      <c r="F10" s="9"/>
      <c r="G10" s="10"/>
      <c r="H10" s="11"/>
      <c r="I10" s="11"/>
      <c r="J10" s="11"/>
      <c r="K10" s="12"/>
      <c r="L10" s="9"/>
      <c r="M10" s="9"/>
      <c r="N10" s="9"/>
      <c r="O10" s="9"/>
      <c r="P10" s="9"/>
    </row>
    <row r="11" spans="1:16" x14ac:dyDescent="0.2">
      <c r="A11" s="6" t="s">
        <v>0</v>
      </c>
      <c r="B11" s="9">
        <v>13588</v>
      </c>
      <c r="C11" s="9">
        <v>10943</v>
      </c>
      <c r="D11" s="9">
        <v>1912</v>
      </c>
      <c r="E11" s="9">
        <v>499</v>
      </c>
      <c r="F11" s="9">
        <v>234</v>
      </c>
      <c r="G11" s="10">
        <v>6540</v>
      </c>
      <c r="H11" s="11">
        <v>5247</v>
      </c>
      <c r="I11" s="11">
        <v>943</v>
      </c>
      <c r="J11" s="11">
        <v>241</v>
      </c>
      <c r="K11" s="12">
        <v>109</v>
      </c>
      <c r="L11" s="9">
        <v>7048</v>
      </c>
      <c r="M11" s="9">
        <v>5696</v>
      </c>
      <c r="N11" s="9">
        <v>968</v>
      </c>
      <c r="O11" s="9">
        <v>258</v>
      </c>
      <c r="P11" s="9">
        <v>126</v>
      </c>
    </row>
    <row r="12" spans="1:16" x14ac:dyDescent="0.2">
      <c r="A12" s="6" t="s">
        <v>165</v>
      </c>
      <c r="B12" s="9">
        <v>37</v>
      </c>
      <c r="C12" s="9">
        <v>33</v>
      </c>
      <c r="D12" s="9">
        <v>4</v>
      </c>
      <c r="E12" s="9">
        <v>0</v>
      </c>
      <c r="F12" s="9">
        <v>0</v>
      </c>
      <c r="G12" s="10">
        <v>17</v>
      </c>
      <c r="H12" s="11">
        <v>13</v>
      </c>
      <c r="I12" s="11">
        <v>4</v>
      </c>
      <c r="J12" s="11">
        <v>0</v>
      </c>
      <c r="K12" s="12">
        <v>0</v>
      </c>
      <c r="L12" s="9">
        <v>20</v>
      </c>
      <c r="M12" s="9">
        <v>20</v>
      </c>
      <c r="N12" s="9">
        <v>0</v>
      </c>
      <c r="O12" s="9">
        <v>0</v>
      </c>
      <c r="P12" s="9">
        <v>0</v>
      </c>
    </row>
    <row r="13" spans="1:16" x14ac:dyDescent="0.2">
      <c r="A13" s="6" t="s">
        <v>166</v>
      </c>
      <c r="B13" s="9">
        <v>256</v>
      </c>
      <c r="C13" s="9">
        <v>241</v>
      </c>
      <c r="D13" s="9">
        <v>8</v>
      </c>
      <c r="E13" s="9">
        <v>7</v>
      </c>
      <c r="F13" s="9">
        <v>0</v>
      </c>
      <c r="G13" s="10">
        <v>129</v>
      </c>
      <c r="H13" s="11">
        <v>117</v>
      </c>
      <c r="I13" s="11">
        <v>8</v>
      </c>
      <c r="J13" s="11">
        <v>3</v>
      </c>
      <c r="K13" s="12">
        <v>0</v>
      </c>
      <c r="L13" s="9">
        <v>127</v>
      </c>
      <c r="M13" s="9">
        <v>124</v>
      </c>
      <c r="N13" s="9">
        <v>0</v>
      </c>
      <c r="O13" s="9">
        <v>3</v>
      </c>
      <c r="P13" s="9">
        <v>0</v>
      </c>
    </row>
    <row r="14" spans="1:16" x14ac:dyDescent="0.2">
      <c r="A14" s="6" t="s">
        <v>164</v>
      </c>
      <c r="B14" s="9">
        <v>13295</v>
      </c>
      <c r="C14" s="9">
        <v>10669</v>
      </c>
      <c r="D14" s="9">
        <v>1899</v>
      </c>
      <c r="E14" s="9">
        <v>493</v>
      </c>
      <c r="F14" s="9">
        <v>234</v>
      </c>
      <c r="G14" s="10">
        <v>6394</v>
      </c>
      <c r="H14" s="11">
        <v>5117</v>
      </c>
      <c r="I14" s="11">
        <v>931</v>
      </c>
      <c r="J14" s="11">
        <v>238</v>
      </c>
      <c r="K14" s="12">
        <v>109</v>
      </c>
      <c r="L14" s="9">
        <v>6902</v>
      </c>
      <c r="M14" s="9">
        <v>5553</v>
      </c>
      <c r="N14" s="9">
        <v>968</v>
      </c>
      <c r="O14" s="9">
        <v>255</v>
      </c>
      <c r="P14" s="9">
        <v>126</v>
      </c>
    </row>
    <row r="15" spans="1:16" x14ac:dyDescent="0.2">
      <c r="A15" s="6"/>
      <c r="B15" s="9"/>
      <c r="C15" s="9"/>
      <c r="D15" s="9"/>
      <c r="E15" s="9"/>
      <c r="F15" s="9"/>
      <c r="G15" s="10"/>
      <c r="H15" s="11"/>
      <c r="I15" s="11"/>
      <c r="J15" s="11"/>
      <c r="K15" s="12"/>
      <c r="L15" s="9"/>
      <c r="M15" s="9"/>
      <c r="N15" s="9"/>
      <c r="O15" s="9"/>
      <c r="P15" s="9"/>
    </row>
    <row r="16" spans="1:16" x14ac:dyDescent="0.2">
      <c r="A16" s="8" t="s">
        <v>286</v>
      </c>
      <c r="B16" s="9"/>
      <c r="C16" s="9"/>
      <c r="D16" s="9"/>
      <c r="E16" s="9"/>
      <c r="F16" s="9"/>
      <c r="G16" s="10"/>
      <c r="H16" s="11"/>
      <c r="I16" s="11"/>
      <c r="J16" s="11"/>
      <c r="K16" s="12"/>
      <c r="L16" s="9"/>
      <c r="M16" s="9"/>
      <c r="N16" s="9"/>
      <c r="O16" s="9"/>
      <c r="P16" s="9"/>
    </row>
    <row r="17" spans="1:16" x14ac:dyDescent="0.2">
      <c r="A17" s="6" t="s">
        <v>0</v>
      </c>
      <c r="B17" s="9">
        <v>13588</v>
      </c>
      <c r="C17" s="9">
        <v>10943</v>
      </c>
      <c r="D17" s="9">
        <v>1912</v>
      </c>
      <c r="E17" s="9">
        <v>499</v>
      </c>
      <c r="F17" s="9">
        <v>234</v>
      </c>
      <c r="G17" s="10">
        <v>6540</v>
      </c>
      <c r="H17" s="11">
        <v>5247</v>
      </c>
      <c r="I17" s="11">
        <v>943</v>
      </c>
      <c r="J17" s="11">
        <v>241</v>
      </c>
      <c r="K17" s="12">
        <v>109</v>
      </c>
      <c r="L17" s="9">
        <v>7048</v>
      </c>
      <c r="M17" s="9">
        <v>5696</v>
      </c>
      <c r="N17" s="9">
        <v>968</v>
      </c>
      <c r="O17" s="9">
        <v>258</v>
      </c>
      <c r="P17" s="9">
        <v>126</v>
      </c>
    </row>
    <row r="18" spans="1:16" x14ac:dyDescent="0.2">
      <c r="A18" s="6" t="s">
        <v>165</v>
      </c>
      <c r="B18" s="9">
        <v>132</v>
      </c>
      <c r="C18" s="9">
        <v>124</v>
      </c>
      <c r="D18" s="9">
        <v>8</v>
      </c>
      <c r="E18" s="9">
        <v>0</v>
      </c>
      <c r="F18" s="9">
        <v>0</v>
      </c>
      <c r="G18" s="10">
        <v>47</v>
      </c>
      <c r="H18" s="11">
        <v>39</v>
      </c>
      <c r="I18" s="11">
        <v>8</v>
      </c>
      <c r="J18" s="11">
        <v>0</v>
      </c>
      <c r="K18" s="12">
        <v>0</v>
      </c>
      <c r="L18" s="9">
        <v>85</v>
      </c>
      <c r="M18" s="9">
        <v>85</v>
      </c>
      <c r="N18" s="9">
        <v>0</v>
      </c>
      <c r="O18" s="9">
        <v>0</v>
      </c>
      <c r="P18" s="9">
        <v>0</v>
      </c>
    </row>
    <row r="19" spans="1:16" x14ac:dyDescent="0.2">
      <c r="A19" s="6" t="s">
        <v>166</v>
      </c>
      <c r="B19" s="9">
        <v>161</v>
      </c>
      <c r="C19" s="9">
        <v>150</v>
      </c>
      <c r="D19" s="9">
        <v>4</v>
      </c>
      <c r="E19" s="9">
        <v>7</v>
      </c>
      <c r="F19" s="9">
        <v>0</v>
      </c>
      <c r="G19" s="10">
        <v>99</v>
      </c>
      <c r="H19" s="11">
        <v>91</v>
      </c>
      <c r="I19" s="11">
        <v>4</v>
      </c>
      <c r="J19" s="11">
        <v>3</v>
      </c>
      <c r="K19" s="12">
        <v>0</v>
      </c>
      <c r="L19" s="9">
        <v>62</v>
      </c>
      <c r="M19" s="9">
        <v>59</v>
      </c>
      <c r="N19" s="9">
        <v>0</v>
      </c>
      <c r="O19" s="9">
        <v>3</v>
      </c>
      <c r="P19" s="9">
        <v>0</v>
      </c>
    </row>
    <row r="20" spans="1:16" x14ac:dyDescent="0.2">
      <c r="A20" s="6" t="s">
        <v>164</v>
      </c>
      <c r="B20" s="9">
        <v>13295</v>
      </c>
      <c r="C20" s="9">
        <v>10669</v>
      </c>
      <c r="D20" s="9">
        <v>1899</v>
      </c>
      <c r="E20" s="9">
        <v>493</v>
      </c>
      <c r="F20" s="9">
        <v>234</v>
      </c>
      <c r="G20" s="13">
        <v>6394</v>
      </c>
      <c r="H20" s="14">
        <v>5117</v>
      </c>
      <c r="I20" s="14">
        <v>931</v>
      </c>
      <c r="J20" s="14">
        <v>238</v>
      </c>
      <c r="K20" s="15">
        <v>109</v>
      </c>
      <c r="L20" s="9">
        <v>6902</v>
      </c>
      <c r="M20" s="9">
        <v>5553</v>
      </c>
      <c r="N20" s="9">
        <v>968</v>
      </c>
      <c r="O20" s="9">
        <v>255</v>
      </c>
      <c r="P20" s="9">
        <v>126</v>
      </c>
    </row>
    <row r="21" spans="1:16" ht="14.4" x14ac:dyDescent="0.3">
      <c r="A21" s="1" t="s">
        <v>232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9"/>
      <c r="M21" s="29"/>
      <c r="N21" s="29"/>
      <c r="O21" s="29"/>
      <c r="P21" s="29"/>
    </row>
    <row r="22" spans="1:16" ht="14.4" x14ac:dyDescent="0.3">
      <c r="A22" s="2" t="s">
        <v>233</v>
      </c>
      <c r="B22"/>
      <c r="C22"/>
      <c r="D22"/>
      <c r="E22"/>
      <c r="F22"/>
      <c r="G22"/>
      <c r="H22"/>
      <c r="I22"/>
      <c r="J22"/>
      <c r="K22"/>
      <c r="L22" s="9"/>
      <c r="M22" s="9"/>
      <c r="N22" s="9"/>
      <c r="O22" s="9"/>
      <c r="P22" s="9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6"/>
  <sheetViews>
    <sheetView view="pageBreakPreview" zoomScaleNormal="100" zoomScaleSheetLayoutView="100" workbookViewId="0">
      <selection activeCell="I8" sqref="I8"/>
    </sheetView>
  </sheetViews>
  <sheetFormatPr defaultColWidth="9.109375" defaultRowHeight="10.199999999999999" x14ac:dyDescent="0.2"/>
  <cols>
    <col min="1" max="1" width="12.88671875" style="3" customWidth="1"/>
    <col min="2" max="16" width="4.21875" style="3" customWidth="1"/>
    <col min="17" max="16384" width="9.109375" style="3"/>
  </cols>
  <sheetData>
    <row r="1" spans="1:16" x14ac:dyDescent="0.2">
      <c r="A1" s="6" t="s">
        <v>287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8" t="s">
        <v>243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6" t="s">
        <v>0</v>
      </c>
      <c r="B5" s="9">
        <v>13588</v>
      </c>
      <c r="C5" s="9">
        <v>10943</v>
      </c>
      <c r="D5" s="9">
        <v>1912</v>
      </c>
      <c r="E5" s="9">
        <v>499</v>
      </c>
      <c r="F5" s="9">
        <v>234</v>
      </c>
      <c r="G5" s="10">
        <v>6540</v>
      </c>
      <c r="H5" s="11">
        <v>5247</v>
      </c>
      <c r="I5" s="11">
        <v>943</v>
      </c>
      <c r="J5" s="11">
        <v>241</v>
      </c>
      <c r="K5" s="12">
        <v>109</v>
      </c>
      <c r="L5" s="9">
        <v>7048</v>
      </c>
      <c r="M5" s="9">
        <v>5696</v>
      </c>
      <c r="N5" s="9">
        <v>968</v>
      </c>
      <c r="O5" s="9">
        <v>258</v>
      </c>
      <c r="P5" s="9">
        <v>126</v>
      </c>
    </row>
    <row r="6" spans="1:16" x14ac:dyDescent="0.2">
      <c r="A6" s="6" t="s">
        <v>3</v>
      </c>
      <c r="B6" s="9">
        <v>10364</v>
      </c>
      <c r="C6" s="9">
        <v>10234</v>
      </c>
      <c r="D6" s="9">
        <v>114</v>
      </c>
      <c r="E6" s="9">
        <v>14</v>
      </c>
      <c r="F6" s="9">
        <v>3</v>
      </c>
      <c r="G6" s="10">
        <v>4858</v>
      </c>
      <c r="H6" s="11">
        <v>4811</v>
      </c>
      <c r="I6" s="11">
        <v>46</v>
      </c>
      <c r="J6" s="11">
        <v>0</v>
      </c>
      <c r="K6" s="12">
        <v>0</v>
      </c>
      <c r="L6" s="9">
        <v>5507</v>
      </c>
      <c r="M6" s="9">
        <v>5423</v>
      </c>
      <c r="N6" s="9">
        <v>67</v>
      </c>
      <c r="O6" s="9">
        <v>14</v>
      </c>
      <c r="P6" s="9">
        <v>3</v>
      </c>
    </row>
    <row r="7" spans="1:16" x14ac:dyDescent="0.2">
      <c r="A7" s="6" t="s">
        <v>4</v>
      </c>
      <c r="B7" s="9">
        <v>1975</v>
      </c>
      <c r="C7" s="9">
        <v>247</v>
      </c>
      <c r="D7" s="9">
        <v>1676</v>
      </c>
      <c r="E7" s="9">
        <v>38</v>
      </c>
      <c r="F7" s="9">
        <v>14</v>
      </c>
      <c r="G7" s="10">
        <v>983</v>
      </c>
      <c r="H7" s="11">
        <v>130</v>
      </c>
      <c r="I7" s="11">
        <v>834</v>
      </c>
      <c r="J7" s="11">
        <v>14</v>
      </c>
      <c r="K7" s="12">
        <v>6</v>
      </c>
      <c r="L7" s="9">
        <v>992</v>
      </c>
      <c r="M7" s="9">
        <v>117</v>
      </c>
      <c r="N7" s="9">
        <v>842</v>
      </c>
      <c r="O7" s="9">
        <v>24</v>
      </c>
      <c r="P7" s="9">
        <v>9</v>
      </c>
    </row>
    <row r="8" spans="1:16" x14ac:dyDescent="0.2">
      <c r="A8" s="6" t="s">
        <v>5</v>
      </c>
      <c r="B8" s="9">
        <v>432</v>
      </c>
      <c r="C8" s="9">
        <v>33</v>
      </c>
      <c r="D8" s="9">
        <v>17</v>
      </c>
      <c r="E8" s="9">
        <v>382</v>
      </c>
      <c r="F8" s="9">
        <v>0</v>
      </c>
      <c r="G8" s="10">
        <v>220</v>
      </c>
      <c r="H8" s="11">
        <v>26</v>
      </c>
      <c r="I8" s="11">
        <v>8</v>
      </c>
      <c r="J8" s="11">
        <v>186</v>
      </c>
      <c r="K8" s="12">
        <v>0</v>
      </c>
      <c r="L8" s="9">
        <v>211</v>
      </c>
      <c r="M8" s="9">
        <v>7</v>
      </c>
      <c r="N8" s="9">
        <v>8</v>
      </c>
      <c r="O8" s="9">
        <v>196</v>
      </c>
      <c r="P8" s="9">
        <v>0</v>
      </c>
    </row>
    <row r="9" spans="1:16" x14ac:dyDescent="0.2">
      <c r="A9" s="6" t="s">
        <v>6</v>
      </c>
      <c r="B9" s="9">
        <v>333</v>
      </c>
      <c r="C9" s="9">
        <v>85</v>
      </c>
      <c r="D9" s="9">
        <v>34</v>
      </c>
      <c r="E9" s="9">
        <v>0</v>
      </c>
      <c r="F9" s="9">
        <v>214</v>
      </c>
      <c r="G9" s="10">
        <v>182</v>
      </c>
      <c r="H9" s="11">
        <v>59</v>
      </c>
      <c r="I9" s="11">
        <v>21</v>
      </c>
      <c r="J9" s="11">
        <v>0</v>
      </c>
      <c r="K9" s="12">
        <v>103</v>
      </c>
      <c r="L9" s="9">
        <v>150</v>
      </c>
      <c r="M9" s="9">
        <v>26</v>
      </c>
      <c r="N9" s="9">
        <v>13</v>
      </c>
      <c r="O9" s="9">
        <v>0</v>
      </c>
      <c r="P9" s="9">
        <v>111</v>
      </c>
    </row>
    <row r="10" spans="1:16" x14ac:dyDescent="0.2">
      <c r="A10" s="6" t="s">
        <v>76</v>
      </c>
      <c r="B10" s="9">
        <v>68</v>
      </c>
      <c r="C10" s="9">
        <v>20</v>
      </c>
      <c r="D10" s="9">
        <v>21</v>
      </c>
      <c r="E10" s="9">
        <v>28</v>
      </c>
      <c r="F10" s="9">
        <v>0</v>
      </c>
      <c r="G10" s="10">
        <v>36</v>
      </c>
      <c r="H10" s="11">
        <v>7</v>
      </c>
      <c r="I10" s="11">
        <v>8</v>
      </c>
      <c r="J10" s="11">
        <v>21</v>
      </c>
      <c r="K10" s="12">
        <v>0</v>
      </c>
      <c r="L10" s="9">
        <v>33</v>
      </c>
      <c r="M10" s="9">
        <v>13</v>
      </c>
      <c r="N10" s="9">
        <v>13</v>
      </c>
      <c r="O10" s="9">
        <v>7</v>
      </c>
      <c r="P10" s="9">
        <v>0</v>
      </c>
    </row>
    <row r="11" spans="1:16" x14ac:dyDescent="0.2">
      <c r="A11" s="6" t="s">
        <v>77</v>
      </c>
      <c r="B11" s="9">
        <v>46</v>
      </c>
      <c r="C11" s="9">
        <v>46</v>
      </c>
      <c r="D11" s="9">
        <v>0</v>
      </c>
      <c r="E11" s="9">
        <v>0</v>
      </c>
      <c r="F11" s="9">
        <v>0</v>
      </c>
      <c r="G11" s="10">
        <v>26</v>
      </c>
      <c r="H11" s="11">
        <v>26</v>
      </c>
      <c r="I11" s="11">
        <v>0</v>
      </c>
      <c r="J11" s="11">
        <v>0</v>
      </c>
      <c r="K11" s="12">
        <v>0</v>
      </c>
      <c r="L11" s="9">
        <v>20</v>
      </c>
      <c r="M11" s="9">
        <v>20</v>
      </c>
      <c r="N11" s="9">
        <v>0</v>
      </c>
      <c r="O11" s="9">
        <v>0</v>
      </c>
      <c r="P11" s="9">
        <v>0</v>
      </c>
    </row>
    <row r="12" spans="1:16" x14ac:dyDescent="0.2">
      <c r="A12" s="6" t="s">
        <v>78</v>
      </c>
      <c r="B12" s="9">
        <v>128</v>
      </c>
      <c r="C12" s="9">
        <v>98</v>
      </c>
      <c r="D12" s="9">
        <v>17</v>
      </c>
      <c r="E12" s="9">
        <v>14</v>
      </c>
      <c r="F12" s="9">
        <v>0</v>
      </c>
      <c r="G12" s="10">
        <v>77</v>
      </c>
      <c r="H12" s="11">
        <v>59</v>
      </c>
      <c r="I12" s="11">
        <v>8</v>
      </c>
      <c r="J12" s="11">
        <v>10</v>
      </c>
      <c r="K12" s="12">
        <v>0</v>
      </c>
      <c r="L12" s="9">
        <v>51</v>
      </c>
      <c r="M12" s="9">
        <v>39</v>
      </c>
      <c r="N12" s="9">
        <v>8</v>
      </c>
      <c r="O12" s="9">
        <v>3</v>
      </c>
      <c r="P12" s="9">
        <v>0</v>
      </c>
    </row>
    <row r="13" spans="1:16" x14ac:dyDescent="0.2">
      <c r="A13" s="6" t="s">
        <v>79</v>
      </c>
      <c r="B13" s="9">
        <v>168</v>
      </c>
      <c r="C13" s="9">
        <v>124</v>
      </c>
      <c r="D13" s="9">
        <v>21</v>
      </c>
      <c r="E13" s="9">
        <v>21</v>
      </c>
      <c r="F13" s="9">
        <v>3</v>
      </c>
      <c r="G13" s="10">
        <v>117</v>
      </c>
      <c r="H13" s="11">
        <v>98</v>
      </c>
      <c r="I13" s="11">
        <v>13</v>
      </c>
      <c r="J13" s="11">
        <v>7</v>
      </c>
      <c r="K13" s="12">
        <v>0</v>
      </c>
      <c r="L13" s="9">
        <v>51</v>
      </c>
      <c r="M13" s="9">
        <v>26</v>
      </c>
      <c r="N13" s="9">
        <v>8</v>
      </c>
      <c r="O13" s="9">
        <v>14</v>
      </c>
      <c r="P13" s="9">
        <v>3</v>
      </c>
    </row>
    <row r="14" spans="1:16" x14ac:dyDescent="0.2">
      <c r="A14" s="6" t="s">
        <v>80</v>
      </c>
      <c r="B14" s="9">
        <v>7</v>
      </c>
      <c r="C14" s="9">
        <v>7</v>
      </c>
      <c r="D14" s="9">
        <v>0</v>
      </c>
      <c r="E14" s="9">
        <v>0</v>
      </c>
      <c r="F14" s="9">
        <v>0</v>
      </c>
      <c r="G14" s="10">
        <v>7</v>
      </c>
      <c r="H14" s="11">
        <v>7</v>
      </c>
      <c r="I14" s="11">
        <v>0</v>
      </c>
      <c r="J14" s="11">
        <v>0</v>
      </c>
      <c r="K14" s="12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x14ac:dyDescent="0.2">
      <c r="A15" s="6" t="s">
        <v>81</v>
      </c>
      <c r="B15" s="9">
        <v>8</v>
      </c>
      <c r="C15" s="9">
        <v>0</v>
      </c>
      <c r="D15" s="9">
        <v>8</v>
      </c>
      <c r="E15" s="9">
        <v>0</v>
      </c>
      <c r="F15" s="9">
        <v>0</v>
      </c>
      <c r="G15" s="10">
        <v>0</v>
      </c>
      <c r="H15" s="11">
        <v>0</v>
      </c>
      <c r="I15" s="11">
        <v>0</v>
      </c>
      <c r="J15" s="11">
        <v>0</v>
      </c>
      <c r="K15" s="12">
        <v>0</v>
      </c>
      <c r="L15" s="9">
        <v>8</v>
      </c>
      <c r="M15" s="9">
        <v>0</v>
      </c>
      <c r="N15" s="9">
        <v>8</v>
      </c>
      <c r="O15" s="9">
        <v>0</v>
      </c>
      <c r="P15" s="9">
        <v>0</v>
      </c>
    </row>
    <row r="16" spans="1:16" x14ac:dyDescent="0.2">
      <c r="A16" s="6" t="s">
        <v>82</v>
      </c>
      <c r="B16" s="9">
        <v>47</v>
      </c>
      <c r="C16" s="9">
        <v>39</v>
      </c>
      <c r="D16" s="9">
        <v>4</v>
      </c>
      <c r="E16" s="9">
        <v>3</v>
      </c>
      <c r="F16" s="9">
        <v>0</v>
      </c>
      <c r="G16" s="10">
        <v>21</v>
      </c>
      <c r="H16" s="11">
        <v>13</v>
      </c>
      <c r="I16" s="11">
        <v>4</v>
      </c>
      <c r="J16" s="11">
        <v>3</v>
      </c>
      <c r="K16" s="12">
        <v>0</v>
      </c>
      <c r="L16" s="9">
        <v>26</v>
      </c>
      <c r="M16" s="9">
        <v>26</v>
      </c>
      <c r="N16" s="9">
        <v>0</v>
      </c>
      <c r="O16" s="9">
        <v>0</v>
      </c>
      <c r="P16" s="9">
        <v>0</v>
      </c>
    </row>
    <row r="17" spans="1:16" x14ac:dyDescent="0.2">
      <c r="A17" s="6" t="s">
        <v>83</v>
      </c>
      <c r="B17" s="9">
        <v>13</v>
      </c>
      <c r="C17" s="9">
        <v>13</v>
      </c>
      <c r="D17" s="9">
        <v>0</v>
      </c>
      <c r="E17" s="9">
        <v>0</v>
      </c>
      <c r="F17" s="9">
        <v>0</v>
      </c>
      <c r="G17" s="10">
        <v>13</v>
      </c>
      <c r="H17" s="11">
        <v>13</v>
      </c>
      <c r="I17" s="11">
        <v>0</v>
      </c>
      <c r="J17" s="11">
        <v>0</v>
      </c>
      <c r="K17" s="12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 x14ac:dyDescent="0.2">
      <c r="A18" s="6" t="s">
        <v>70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10">
        <v>0</v>
      </c>
      <c r="H18" s="11">
        <v>0</v>
      </c>
      <c r="I18" s="11">
        <v>0</v>
      </c>
      <c r="J18" s="11">
        <v>0</v>
      </c>
      <c r="K18" s="12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x14ac:dyDescent="0.2">
      <c r="A19" s="6"/>
      <c r="B19" s="9"/>
      <c r="C19" s="9"/>
      <c r="D19" s="9"/>
      <c r="E19" s="9"/>
      <c r="F19" s="9"/>
      <c r="G19" s="10"/>
      <c r="H19" s="11"/>
      <c r="I19" s="11"/>
      <c r="J19" s="11"/>
      <c r="K19" s="12"/>
      <c r="L19" s="9"/>
      <c r="M19" s="9"/>
      <c r="N19" s="9"/>
      <c r="O19" s="9"/>
      <c r="P19" s="9"/>
    </row>
    <row r="20" spans="1:16" x14ac:dyDescent="0.2">
      <c r="A20" s="8" t="s">
        <v>244</v>
      </c>
      <c r="B20" s="9"/>
      <c r="C20" s="9"/>
      <c r="D20" s="9"/>
      <c r="E20" s="9"/>
      <c r="F20" s="9"/>
      <c r="G20" s="10"/>
      <c r="H20" s="11"/>
      <c r="I20" s="11"/>
      <c r="J20" s="11"/>
      <c r="K20" s="12"/>
      <c r="L20" s="9"/>
      <c r="M20" s="9"/>
      <c r="N20" s="9"/>
      <c r="O20" s="9"/>
      <c r="P20" s="9"/>
    </row>
    <row r="21" spans="1:16" x14ac:dyDescent="0.2">
      <c r="A21" s="6" t="s">
        <v>0</v>
      </c>
      <c r="B21" s="9">
        <v>13588</v>
      </c>
      <c r="C21" s="9">
        <v>10943</v>
      </c>
      <c r="D21" s="9">
        <v>1912</v>
      </c>
      <c r="E21" s="9">
        <v>499</v>
      </c>
      <c r="F21" s="9">
        <v>234</v>
      </c>
      <c r="G21" s="10">
        <v>6540</v>
      </c>
      <c r="H21" s="11">
        <v>5247</v>
      </c>
      <c r="I21" s="11">
        <v>943</v>
      </c>
      <c r="J21" s="11">
        <v>241</v>
      </c>
      <c r="K21" s="12">
        <v>109</v>
      </c>
      <c r="L21" s="9">
        <v>7048</v>
      </c>
      <c r="M21" s="9">
        <v>5696</v>
      </c>
      <c r="N21" s="9">
        <v>968</v>
      </c>
      <c r="O21" s="9">
        <v>258</v>
      </c>
      <c r="P21" s="9">
        <v>126</v>
      </c>
    </row>
    <row r="22" spans="1:16" x14ac:dyDescent="0.2">
      <c r="A22" s="6" t="s">
        <v>3</v>
      </c>
      <c r="B22" s="9">
        <v>9865</v>
      </c>
      <c r="C22" s="9">
        <v>9733</v>
      </c>
      <c r="D22" s="9">
        <v>101</v>
      </c>
      <c r="E22" s="9">
        <v>10</v>
      </c>
      <c r="F22" s="9">
        <v>20</v>
      </c>
      <c r="G22" s="10">
        <v>4656</v>
      </c>
      <c r="H22" s="11">
        <v>4590</v>
      </c>
      <c r="I22" s="11">
        <v>55</v>
      </c>
      <c r="J22" s="11">
        <v>0</v>
      </c>
      <c r="K22" s="12">
        <v>11</v>
      </c>
      <c r="L22" s="9">
        <v>5208</v>
      </c>
      <c r="M22" s="9">
        <v>5143</v>
      </c>
      <c r="N22" s="9">
        <v>46</v>
      </c>
      <c r="O22" s="9">
        <v>10</v>
      </c>
      <c r="P22" s="9">
        <v>9</v>
      </c>
    </row>
    <row r="23" spans="1:16" x14ac:dyDescent="0.2">
      <c r="A23" s="6" t="s">
        <v>4</v>
      </c>
      <c r="B23" s="9">
        <v>1921</v>
      </c>
      <c r="C23" s="9">
        <v>273</v>
      </c>
      <c r="D23" s="9">
        <v>1638</v>
      </c>
      <c r="E23" s="9">
        <v>7</v>
      </c>
      <c r="F23" s="9">
        <v>3</v>
      </c>
      <c r="G23" s="10">
        <v>933</v>
      </c>
      <c r="H23" s="11">
        <v>150</v>
      </c>
      <c r="I23" s="11">
        <v>783</v>
      </c>
      <c r="J23" s="11">
        <v>0</v>
      </c>
      <c r="K23" s="12">
        <v>0</v>
      </c>
      <c r="L23" s="9">
        <v>988</v>
      </c>
      <c r="M23" s="9">
        <v>124</v>
      </c>
      <c r="N23" s="9">
        <v>855</v>
      </c>
      <c r="O23" s="9">
        <v>7</v>
      </c>
      <c r="P23" s="9">
        <v>3</v>
      </c>
    </row>
    <row r="24" spans="1:16" x14ac:dyDescent="0.2">
      <c r="A24" s="6" t="s">
        <v>5</v>
      </c>
      <c r="B24" s="9">
        <v>643</v>
      </c>
      <c r="C24" s="9">
        <v>163</v>
      </c>
      <c r="D24" s="9">
        <v>67</v>
      </c>
      <c r="E24" s="9">
        <v>413</v>
      </c>
      <c r="F24" s="9">
        <v>0</v>
      </c>
      <c r="G24" s="10">
        <v>325</v>
      </c>
      <c r="H24" s="11">
        <v>98</v>
      </c>
      <c r="I24" s="11">
        <v>38</v>
      </c>
      <c r="J24" s="11">
        <v>189</v>
      </c>
      <c r="K24" s="12">
        <v>0</v>
      </c>
      <c r="L24" s="9">
        <v>318</v>
      </c>
      <c r="M24" s="9">
        <v>65</v>
      </c>
      <c r="N24" s="9">
        <v>29</v>
      </c>
      <c r="O24" s="9">
        <v>224</v>
      </c>
      <c r="P24" s="9">
        <v>0</v>
      </c>
    </row>
    <row r="25" spans="1:16" x14ac:dyDescent="0.2">
      <c r="A25" s="6" t="s">
        <v>6</v>
      </c>
      <c r="B25" s="9">
        <v>368</v>
      </c>
      <c r="C25" s="9">
        <v>130</v>
      </c>
      <c r="D25" s="9">
        <v>29</v>
      </c>
      <c r="E25" s="9">
        <v>0</v>
      </c>
      <c r="F25" s="9">
        <v>209</v>
      </c>
      <c r="G25" s="10">
        <v>198</v>
      </c>
      <c r="H25" s="11">
        <v>72</v>
      </c>
      <c r="I25" s="11">
        <v>29</v>
      </c>
      <c r="J25" s="11">
        <v>0</v>
      </c>
      <c r="K25" s="12">
        <v>97</v>
      </c>
      <c r="L25" s="9">
        <v>170</v>
      </c>
      <c r="M25" s="9">
        <v>59</v>
      </c>
      <c r="N25" s="9">
        <v>0</v>
      </c>
      <c r="O25" s="9">
        <v>0</v>
      </c>
      <c r="P25" s="9">
        <v>111</v>
      </c>
    </row>
    <row r="26" spans="1:16" x14ac:dyDescent="0.2">
      <c r="A26" s="6" t="s">
        <v>76</v>
      </c>
      <c r="B26" s="9">
        <v>107</v>
      </c>
      <c r="C26" s="9">
        <v>46</v>
      </c>
      <c r="D26" s="9">
        <v>17</v>
      </c>
      <c r="E26" s="9">
        <v>45</v>
      </c>
      <c r="F26" s="9">
        <v>0</v>
      </c>
      <c r="G26" s="10">
        <v>77</v>
      </c>
      <c r="H26" s="11">
        <v>26</v>
      </c>
      <c r="I26" s="11">
        <v>13</v>
      </c>
      <c r="J26" s="11">
        <v>38</v>
      </c>
      <c r="K26" s="12">
        <v>0</v>
      </c>
      <c r="L26" s="9">
        <v>31</v>
      </c>
      <c r="M26" s="9">
        <v>20</v>
      </c>
      <c r="N26" s="9">
        <v>4</v>
      </c>
      <c r="O26" s="9">
        <v>7</v>
      </c>
      <c r="P26" s="9">
        <v>0</v>
      </c>
    </row>
    <row r="27" spans="1:16" x14ac:dyDescent="0.2">
      <c r="A27" s="6" t="s">
        <v>77</v>
      </c>
      <c r="B27" s="9">
        <v>17</v>
      </c>
      <c r="C27" s="9">
        <v>13</v>
      </c>
      <c r="D27" s="9">
        <v>4</v>
      </c>
      <c r="E27" s="9">
        <v>0</v>
      </c>
      <c r="F27" s="9">
        <v>0</v>
      </c>
      <c r="G27" s="10">
        <v>7</v>
      </c>
      <c r="H27" s="11">
        <v>7</v>
      </c>
      <c r="I27" s="11">
        <v>0</v>
      </c>
      <c r="J27" s="11">
        <v>0</v>
      </c>
      <c r="K27" s="12">
        <v>0</v>
      </c>
      <c r="L27" s="9">
        <v>11</v>
      </c>
      <c r="M27" s="9">
        <v>7</v>
      </c>
      <c r="N27" s="9">
        <v>4</v>
      </c>
      <c r="O27" s="9">
        <v>0</v>
      </c>
      <c r="P27" s="9">
        <v>0</v>
      </c>
    </row>
    <row r="28" spans="1:16" x14ac:dyDescent="0.2">
      <c r="A28" s="6" t="s">
        <v>78</v>
      </c>
      <c r="B28" s="9">
        <v>191</v>
      </c>
      <c r="C28" s="9">
        <v>156</v>
      </c>
      <c r="D28" s="9">
        <v>21</v>
      </c>
      <c r="E28" s="9">
        <v>14</v>
      </c>
      <c r="F28" s="9">
        <v>0</v>
      </c>
      <c r="G28" s="10">
        <v>112</v>
      </c>
      <c r="H28" s="11">
        <v>98</v>
      </c>
      <c r="I28" s="11">
        <v>4</v>
      </c>
      <c r="J28" s="11">
        <v>10</v>
      </c>
      <c r="K28" s="12">
        <v>0</v>
      </c>
      <c r="L28" s="9">
        <v>79</v>
      </c>
      <c r="M28" s="9">
        <v>59</v>
      </c>
      <c r="N28" s="9">
        <v>17</v>
      </c>
      <c r="O28" s="9">
        <v>3</v>
      </c>
      <c r="P28" s="9">
        <v>0</v>
      </c>
    </row>
    <row r="29" spans="1:16" x14ac:dyDescent="0.2">
      <c r="A29" s="6" t="s">
        <v>79</v>
      </c>
      <c r="B29" s="9">
        <v>251</v>
      </c>
      <c r="C29" s="9">
        <v>228</v>
      </c>
      <c r="D29" s="9">
        <v>17</v>
      </c>
      <c r="E29" s="9">
        <v>3</v>
      </c>
      <c r="F29" s="9">
        <v>3</v>
      </c>
      <c r="G29" s="10">
        <v>151</v>
      </c>
      <c r="H29" s="11">
        <v>143</v>
      </c>
      <c r="I29" s="11">
        <v>8</v>
      </c>
      <c r="J29" s="11">
        <v>0</v>
      </c>
      <c r="K29" s="12">
        <v>0</v>
      </c>
      <c r="L29" s="9">
        <v>99</v>
      </c>
      <c r="M29" s="9">
        <v>85</v>
      </c>
      <c r="N29" s="9">
        <v>8</v>
      </c>
      <c r="O29" s="9">
        <v>3</v>
      </c>
      <c r="P29" s="9">
        <v>3</v>
      </c>
    </row>
    <row r="30" spans="1:16" x14ac:dyDescent="0.2">
      <c r="A30" s="6" t="s">
        <v>80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10">
        <v>0</v>
      </c>
      <c r="H30" s="11">
        <v>0</v>
      </c>
      <c r="I30" s="11">
        <v>0</v>
      </c>
      <c r="J30" s="11">
        <v>0</v>
      </c>
      <c r="K30" s="12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x14ac:dyDescent="0.2">
      <c r="A31" s="6" t="s">
        <v>81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10">
        <v>0</v>
      </c>
      <c r="H31" s="11">
        <v>0</v>
      </c>
      <c r="I31" s="11">
        <v>0</v>
      </c>
      <c r="J31" s="11">
        <v>0</v>
      </c>
      <c r="K31" s="12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x14ac:dyDescent="0.2">
      <c r="A32" s="6" t="s">
        <v>82</v>
      </c>
      <c r="B32" s="9">
        <v>154</v>
      </c>
      <c r="C32" s="9">
        <v>143</v>
      </c>
      <c r="D32" s="9">
        <v>4</v>
      </c>
      <c r="E32" s="9">
        <v>7</v>
      </c>
      <c r="F32" s="9">
        <v>0</v>
      </c>
      <c r="G32" s="10">
        <v>53</v>
      </c>
      <c r="H32" s="11">
        <v>46</v>
      </c>
      <c r="I32" s="11">
        <v>4</v>
      </c>
      <c r="J32" s="11">
        <v>3</v>
      </c>
      <c r="K32" s="12">
        <v>0</v>
      </c>
      <c r="L32" s="9">
        <v>101</v>
      </c>
      <c r="M32" s="9">
        <v>98</v>
      </c>
      <c r="N32" s="9">
        <v>0</v>
      </c>
      <c r="O32" s="9">
        <v>3</v>
      </c>
      <c r="P32" s="9">
        <v>0</v>
      </c>
    </row>
    <row r="33" spans="1:16" x14ac:dyDescent="0.2">
      <c r="A33" s="6" t="s">
        <v>83</v>
      </c>
      <c r="B33" s="9">
        <v>71</v>
      </c>
      <c r="C33" s="9">
        <v>59</v>
      </c>
      <c r="D33" s="9">
        <v>13</v>
      </c>
      <c r="E33" s="9">
        <v>0</v>
      </c>
      <c r="F33" s="9">
        <v>0</v>
      </c>
      <c r="G33" s="10">
        <v>28</v>
      </c>
      <c r="H33" s="11">
        <v>20</v>
      </c>
      <c r="I33" s="11">
        <v>8</v>
      </c>
      <c r="J33" s="11">
        <v>0</v>
      </c>
      <c r="K33" s="12">
        <v>0</v>
      </c>
      <c r="L33" s="9">
        <v>43</v>
      </c>
      <c r="M33" s="9">
        <v>39</v>
      </c>
      <c r="N33" s="9">
        <v>4</v>
      </c>
      <c r="O33" s="9">
        <v>0</v>
      </c>
      <c r="P33" s="9">
        <v>0</v>
      </c>
    </row>
    <row r="34" spans="1:16" x14ac:dyDescent="0.2">
      <c r="A34" s="6" t="s">
        <v>70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13">
        <v>0</v>
      </c>
      <c r="H34" s="14">
        <v>0</v>
      </c>
      <c r="I34" s="14">
        <v>0</v>
      </c>
      <c r="J34" s="14">
        <v>0</v>
      </c>
      <c r="K34" s="15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4.4" x14ac:dyDescent="0.3">
      <c r="A35" s="1" t="s">
        <v>232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9"/>
      <c r="M35" s="29"/>
      <c r="N35" s="29"/>
      <c r="O35" s="29"/>
      <c r="P35" s="29"/>
    </row>
    <row r="36" spans="1:16" ht="14.4" x14ac:dyDescent="0.3">
      <c r="A36" s="2" t="s">
        <v>233</v>
      </c>
      <c r="B36"/>
      <c r="C36"/>
      <c r="D36"/>
      <c r="E36"/>
      <c r="F36"/>
      <c r="G36"/>
      <c r="H36"/>
      <c r="I36"/>
      <c r="J36"/>
      <c r="K36"/>
      <c r="L36" s="9"/>
      <c r="M36" s="9"/>
      <c r="N36" s="9"/>
      <c r="O36" s="9"/>
      <c r="P36" s="9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E108-2508-4960-A975-8E04EF8247E6}">
  <dimension ref="A1:P47"/>
  <sheetViews>
    <sheetView view="pageBreakPreview" topLeftCell="A14" zoomScale="125" zoomScaleNormal="100" zoomScaleSheetLayoutView="125" workbookViewId="0">
      <selection activeCell="Q1" sqref="Q1:AW1048576"/>
    </sheetView>
  </sheetViews>
  <sheetFormatPr defaultColWidth="3.88671875" defaultRowHeight="9.6" x14ac:dyDescent="0.2"/>
  <cols>
    <col min="1" max="1" width="17" style="16" customWidth="1"/>
    <col min="2" max="16" width="4.77734375" style="16" customWidth="1"/>
    <col min="17" max="16384" width="3.88671875" style="16"/>
  </cols>
  <sheetData>
    <row r="1" spans="1:16" x14ac:dyDescent="0.2">
      <c r="A1" s="39" t="s">
        <v>288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2"/>
      <c r="B2" s="96" t="s">
        <v>0</v>
      </c>
      <c r="C2" s="96"/>
      <c r="D2" s="96"/>
      <c r="E2" s="96"/>
      <c r="F2" s="96"/>
      <c r="G2" s="96" t="s">
        <v>1</v>
      </c>
      <c r="H2" s="96"/>
      <c r="I2" s="96"/>
      <c r="J2" s="96"/>
      <c r="K2" s="96"/>
      <c r="L2" s="96" t="s">
        <v>2</v>
      </c>
      <c r="M2" s="96"/>
      <c r="N2" s="96"/>
      <c r="O2" s="96"/>
      <c r="P2" s="97"/>
    </row>
    <row r="3" spans="1:16" x14ac:dyDescent="0.2">
      <c r="A3" s="43" t="s">
        <v>254</v>
      </c>
      <c r="B3" s="44" t="s">
        <v>0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0</v>
      </c>
      <c r="H3" s="44" t="s">
        <v>3</v>
      </c>
      <c r="I3" s="44" t="s">
        <v>4</v>
      </c>
      <c r="J3" s="44" t="s">
        <v>5</v>
      </c>
      <c r="K3" s="44" t="s">
        <v>6</v>
      </c>
      <c r="L3" s="44" t="s">
        <v>0</v>
      </c>
      <c r="M3" s="44" t="s">
        <v>3</v>
      </c>
      <c r="N3" s="44" t="s">
        <v>4</v>
      </c>
      <c r="O3" s="44" t="s">
        <v>5</v>
      </c>
      <c r="P3" s="45" t="s">
        <v>6</v>
      </c>
    </row>
    <row r="4" spans="1:16" x14ac:dyDescent="0.2">
      <c r="A4" s="46" t="s">
        <v>167</v>
      </c>
      <c r="B4" s="40"/>
      <c r="C4" s="40"/>
      <c r="D4" s="40"/>
      <c r="E4" s="40"/>
      <c r="F4" s="40"/>
      <c r="G4" s="48"/>
      <c r="H4" s="49"/>
      <c r="I4" s="49"/>
      <c r="J4" s="49"/>
      <c r="K4" s="50"/>
      <c r="L4" s="40"/>
      <c r="M4" s="40"/>
      <c r="N4" s="40"/>
      <c r="O4" s="40"/>
      <c r="P4" s="40"/>
    </row>
    <row r="5" spans="1:16" x14ac:dyDescent="0.2">
      <c r="A5" s="46"/>
      <c r="B5" s="40"/>
      <c r="C5" s="40"/>
      <c r="D5" s="40"/>
      <c r="E5" s="40"/>
      <c r="F5" s="40"/>
      <c r="G5" s="52"/>
      <c r="H5" s="53"/>
      <c r="I5" s="53"/>
      <c r="J5" s="53"/>
      <c r="K5" s="54"/>
      <c r="L5" s="40"/>
      <c r="M5" s="40"/>
      <c r="N5" s="40"/>
      <c r="O5" s="40"/>
      <c r="P5" s="40"/>
    </row>
    <row r="6" spans="1:16" x14ac:dyDescent="0.2">
      <c r="A6" s="16" t="s">
        <v>317</v>
      </c>
      <c r="B6" s="40">
        <v>13588</v>
      </c>
      <c r="C6" s="40">
        <v>10943</v>
      </c>
      <c r="D6" s="40">
        <v>1912</v>
      </c>
      <c r="E6" s="40">
        <v>499</v>
      </c>
      <c r="F6" s="40">
        <v>234</v>
      </c>
      <c r="G6" s="52">
        <v>6540</v>
      </c>
      <c r="H6" s="53">
        <v>5247</v>
      </c>
      <c r="I6" s="53">
        <v>943</v>
      </c>
      <c r="J6" s="53">
        <v>241</v>
      </c>
      <c r="K6" s="54">
        <v>109</v>
      </c>
      <c r="L6" s="40">
        <v>7048</v>
      </c>
      <c r="M6" s="40">
        <v>5696</v>
      </c>
      <c r="N6" s="40">
        <v>968</v>
      </c>
      <c r="O6" s="40">
        <v>258</v>
      </c>
      <c r="P6" s="40">
        <v>126</v>
      </c>
    </row>
    <row r="7" spans="1:16" x14ac:dyDescent="0.2">
      <c r="A7" s="16" t="s">
        <v>168</v>
      </c>
      <c r="B7" s="40">
        <v>278</v>
      </c>
      <c r="C7" s="40">
        <v>182</v>
      </c>
      <c r="D7" s="40">
        <v>63</v>
      </c>
      <c r="E7" s="40">
        <v>28</v>
      </c>
      <c r="F7" s="40">
        <v>6</v>
      </c>
      <c r="G7" s="52">
        <v>90</v>
      </c>
      <c r="H7" s="53">
        <v>46</v>
      </c>
      <c r="I7" s="53">
        <v>25</v>
      </c>
      <c r="J7" s="53">
        <v>14</v>
      </c>
      <c r="K7" s="54">
        <v>6</v>
      </c>
      <c r="L7" s="40">
        <v>188</v>
      </c>
      <c r="M7" s="40">
        <v>137</v>
      </c>
      <c r="N7" s="40">
        <v>38</v>
      </c>
      <c r="O7" s="40">
        <v>14</v>
      </c>
      <c r="P7" s="40">
        <v>0</v>
      </c>
    </row>
    <row r="8" spans="1:16" x14ac:dyDescent="0.2">
      <c r="A8" s="16" t="s">
        <v>169</v>
      </c>
      <c r="B8" s="40">
        <v>1227</v>
      </c>
      <c r="C8" s="40">
        <v>923</v>
      </c>
      <c r="D8" s="40">
        <v>185</v>
      </c>
      <c r="E8" s="40">
        <v>110</v>
      </c>
      <c r="F8" s="40">
        <v>9</v>
      </c>
      <c r="G8" s="52">
        <v>498</v>
      </c>
      <c r="H8" s="53">
        <v>351</v>
      </c>
      <c r="I8" s="53">
        <v>109</v>
      </c>
      <c r="J8" s="53">
        <v>38</v>
      </c>
      <c r="K8" s="54">
        <v>0</v>
      </c>
      <c r="L8" s="40">
        <v>729</v>
      </c>
      <c r="M8" s="40">
        <v>572</v>
      </c>
      <c r="N8" s="40">
        <v>76</v>
      </c>
      <c r="O8" s="40">
        <v>72</v>
      </c>
      <c r="P8" s="40">
        <v>9</v>
      </c>
    </row>
    <row r="9" spans="1:16" x14ac:dyDescent="0.2">
      <c r="A9" s="16" t="s">
        <v>170</v>
      </c>
      <c r="B9" s="40">
        <v>3912</v>
      </c>
      <c r="C9" s="40">
        <v>2991</v>
      </c>
      <c r="D9" s="40">
        <v>665</v>
      </c>
      <c r="E9" s="40">
        <v>162</v>
      </c>
      <c r="F9" s="40">
        <v>94</v>
      </c>
      <c r="G9" s="52">
        <v>1862</v>
      </c>
      <c r="H9" s="53">
        <v>1404</v>
      </c>
      <c r="I9" s="53">
        <v>337</v>
      </c>
      <c r="J9" s="53">
        <v>72</v>
      </c>
      <c r="K9" s="54">
        <v>49</v>
      </c>
      <c r="L9" s="40">
        <v>2050</v>
      </c>
      <c r="M9" s="40">
        <v>1586</v>
      </c>
      <c r="N9" s="40">
        <v>328</v>
      </c>
      <c r="O9" s="40">
        <v>90</v>
      </c>
      <c r="P9" s="40">
        <v>46</v>
      </c>
    </row>
    <row r="10" spans="1:16" x14ac:dyDescent="0.2">
      <c r="A10" s="16" t="s">
        <v>171</v>
      </c>
      <c r="B10" s="40">
        <v>1796</v>
      </c>
      <c r="C10" s="40">
        <v>1398</v>
      </c>
      <c r="D10" s="40">
        <v>295</v>
      </c>
      <c r="E10" s="40">
        <v>38</v>
      </c>
      <c r="F10" s="40">
        <v>66</v>
      </c>
      <c r="G10" s="52">
        <v>863</v>
      </c>
      <c r="H10" s="53">
        <v>663</v>
      </c>
      <c r="I10" s="53">
        <v>147</v>
      </c>
      <c r="J10" s="53">
        <v>24</v>
      </c>
      <c r="K10" s="54">
        <v>29</v>
      </c>
      <c r="L10" s="40">
        <v>933</v>
      </c>
      <c r="M10" s="40">
        <v>735</v>
      </c>
      <c r="N10" s="40">
        <v>147</v>
      </c>
      <c r="O10" s="40">
        <v>14</v>
      </c>
      <c r="P10" s="40">
        <v>37</v>
      </c>
    </row>
    <row r="11" spans="1:16" x14ac:dyDescent="0.2">
      <c r="A11" s="16" t="s">
        <v>172</v>
      </c>
      <c r="B11" s="40">
        <v>6374</v>
      </c>
      <c r="C11" s="40">
        <v>5449</v>
      </c>
      <c r="D11" s="40">
        <v>703</v>
      </c>
      <c r="E11" s="40">
        <v>162</v>
      </c>
      <c r="F11" s="40">
        <v>60</v>
      </c>
      <c r="G11" s="52">
        <v>3226</v>
      </c>
      <c r="H11" s="53">
        <v>2783</v>
      </c>
      <c r="I11" s="53">
        <v>324</v>
      </c>
      <c r="J11" s="53">
        <v>93</v>
      </c>
      <c r="K11" s="54">
        <v>26</v>
      </c>
      <c r="L11" s="40">
        <v>3148</v>
      </c>
      <c r="M11" s="40">
        <v>2666</v>
      </c>
      <c r="N11" s="40">
        <v>379</v>
      </c>
      <c r="O11" s="40">
        <v>69</v>
      </c>
      <c r="P11" s="40">
        <v>34</v>
      </c>
    </row>
    <row r="12" spans="1:16" x14ac:dyDescent="0.2">
      <c r="B12" s="40"/>
      <c r="C12" s="40"/>
      <c r="D12" s="40"/>
      <c r="E12" s="40"/>
      <c r="F12" s="40"/>
      <c r="G12" s="52"/>
      <c r="H12" s="53"/>
      <c r="I12" s="53"/>
      <c r="J12" s="53"/>
      <c r="K12" s="54"/>
      <c r="L12" s="40"/>
      <c r="M12" s="40"/>
      <c r="N12" s="40"/>
      <c r="O12" s="40"/>
      <c r="P12" s="40"/>
    </row>
    <row r="13" spans="1:16" x14ac:dyDescent="0.2">
      <c r="A13" s="46" t="s">
        <v>173</v>
      </c>
      <c r="B13" s="40"/>
      <c r="C13" s="40"/>
      <c r="D13" s="40"/>
      <c r="E13" s="40"/>
      <c r="F13" s="40"/>
      <c r="G13" s="52"/>
      <c r="H13" s="53"/>
      <c r="I13" s="53"/>
      <c r="J13" s="53"/>
      <c r="K13" s="54"/>
      <c r="L13" s="40"/>
      <c r="M13" s="40"/>
      <c r="N13" s="40"/>
      <c r="O13" s="40"/>
      <c r="P13" s="40"/>
    </row>
    <row r="14" spans="1:16" x14ac:dyDescent="0.2">
      <c r="A14" s="46"/>
      <c r="B14" s="40"/>
      <c r="C14" s="40"/>
      <c r="D14" s="40"/>
      <c r="E14" s="40"/>
      <c r="F14" s="40"/>
      <c r="G14" s="52"/>
      <c r="H14" s="53"/>
      <c r="I14" s="53"/>
      <c r="J14" s="53"/>
      <c r="K14" s="54"/>
      <c r="L14" s="40"/>
      <c r="M14" s="40"/>
      <c r="N14" s="40"/>
      <c r="O14" s="40"/>
      <c r="P14" s="40"/>
    </row>
    <row r="15" spans="1:16" x14ac:dyDescent="0.2">
      <c r="A15" s="16" t="s">
        <v>317</v>
      </c>
      <c r="B15" s="40">
        <v>13588</v>
      </c>
      <c r="C15" s="40">
        <v>10943</v>
      </c>
      <c r="D15" s="40">
        <v>1912</v>
      </c>
      <c r="E15" s="40">
        <v>499</v>
      </c>
      <c r="F15" s="40">
        <v>234</v>
      </c>
      <c r="G15" s="52">
        <v>6540</v>
      </c>
      <c r="H15" s="53">
        <v>5247</v>
      </c>
      <c r="I15" s="53">
        <v>943</v>
      </c>
      <c r="J15" s="53">
        <v>241</v>
      </c>
      <c r="K15" s="54">
        <v>109</v>
      </c>
      <c r="L15" s="40">
        <v>7048</v>
      </c>
      <c r="M15" s="40">
        <v>5696</v>
      </c>
      <c r="N15" s="40">
        <v>968</v>
      </c>
      <c r="O15" s="40">
        <v>258</v>
      </c>
      <c r="P15" s="40">
        <v>126</v>
      </c>
    </row>
    <row r="16" spans="1:16" x14ac:dyDescent="0.2">
      <c r="A16" s="16" t="s">
        <v>174</v>
      </c>
      <c r="B16" s="40">
        <v>260</v>
      </c>
      <c r="C16" s="40">
        <v>169</v>
      </c>
      <c r="D16" s="40">
        <v>84</v>
      </c>
      <c r="E16" s="40">
        <v>7</v>
      </c>
      <c r="F16" s="40">
        <v>0</v>
      </c>
      <c r="G16" s="52">
        <v>117</v>
      </c>
      <c r="H16" s="53">
        <v>72</v>
      </c>
      <c r="I16" s="53">
        <v>42</v>
      </c>
      <c r="J16" s="53">
        <v>3</v>
      </c>
      <c r="K16" s="54">
        <v>0</v>
      </c>
      <c r="L16" s="40">
        <v>143</v>
      </c>
      <c r="M16" s="40">
        <v>98</v>
      </c>
      <c r="N16" s="40">
        <v>42</v>
      </c>
      <c r="O16" s="40">
        <v>3</v>
      </c>
      <c r="P16" s="40">
        <v>0</v>
      </c>
    </row>
    <row r="17" spans="1:16" x14ac:dyDescent="0.2">
      <c r="A17" s="16" t="s">
        <v>175</v>
      </c>
      <c r="B17" s="40">
        <v>5853</v>
      </c>
      <c r="C17" s="40">
        <v>4720</v>
      </c>
      <c r="D17" s="40">
        <v>859</v>
      </c>
      <c r="E17" s="40">
        <v>162</v>
      </c>
      <c r="F17" s="40">
        <v>111</v>
      </c>
      <c r="G17" s="52">
        <v>2710</v>
      </c>
      <c r="H17" s="53">
        <v>2152</v>
      </c>
      <c r="I17" s="53">
        <v>434</v>
      </c>
      <c r="J17" s="53">
        <v>72</v>
      </c>
      <c r="K17" s="54">
        <v>51</v>
      </c>
      <c r="L17" s="40">
        <v>3143</v>
      </c>
      <c r="M17" s="40">
        <v>2568</v>
      </c>
      <c r="N17" s="40">
        <v>425</v>
      </c>
      <c r="O17" s="40">
        <v>90</v>
      </c>
      <c r="P17" s="40">
        <v>60</v>
      </c>
    </row>
    <row r="18" spans="1:16" x14ac:dyDescent="0.2">
      <c r="A18" s="16" t="s">
        <v>176</v>
      </c>
      <c r="B18" s="40">
        <v>129</v>
      </c>
      <c r="C18" s="40">
        <v>111</v>
      </c>
      <c r="D18" s="40">
        <v>4</v>
      </c>
      <c r="E18" s="40">
        <v>0</v>
      </c>
      <c r="F18" s="40">
        <v>14</v>
      </c>
      <c r="G18" s="52">
        <v>50</v>
      </c>
      <c r="H18" s="53">
        <v>39</v>
      </c>
      <c r="I18" s="53">
        <v>0</v>
      </c>
      <c r="J18" s="53">
        <v>0</v>
      </c>
      <c r="K18" s="54">
        <v>11</v>
      </c>
      <c r="L18" s="40">
        <v>79</v>
      </c>
      <c r="M18" s="40">
        <v>72</v>
      </c>
      <c r="N18" s="40">
        <v>4</v>
      </c>
      <c r="O18" s="40">
        <v>0</v>
      </c>
      <c r="P18" s="40">
        <v>3</v>
      </c>
    </row>
    <row r="19" spans="1:16" x14ac:dyDescent="0.2">
      <c r="A19" s="16" t="s">
        <v>177</v>
      </c>
      <c r="B19" s="40">
        <v>863</v>
      </c>
      <c r="C19" s="40">
        <v>410</v>
      </c>
      <c r="D19" s="40">
        <v>261</v>
      </c>
      <c r="E19" s="40">
        <v>158</v>
      </c>
      <c r="F19" s="40">
        <v>34</v>
      </c>
      <c r="G19" s="52">
        <v>379</v>
      </c>
      <c r="H19" s="53">
        <v>156</v>
      </c>
      <c r="I19" s="53">
        <v>143</v>
      </c>
      <c r="J19" s="53">
        <v>65</v>
      </c>
      <c r="K19" s="54">
        <v>14</v>
      </c>
      <c r="L19" s="40">
        <v>484</v>
      </c>
      <c r="M19" s="40">
        <v>254</v>
      </c>
      <c r="N19" s="40">
        <v>118</v>
      </c>
      <c r="O19" s="40">
        <v>93</v>
      </c>
      <c r="P19" s="40">
        <v>20</v>
      </c>
    </row>
    <row r="20" spans="1:16" x14ac:dyDescent="0.2">
      <c r="A20" s="16" t="s">
        <v>178</v>
      </c>
      <c r="B20" s="40">
        <v>109</v>
      </c>
      <c r="C20" s="40">
        <v>85</v>
      </c>
      <c r="D20" s="40">
        <v>0</v>
      </c>
      <c r="E20" s="40">
        <v>10</v>
      </c>
      <c r="F20" s="40">
        <v>14</v>
      </c>
      <c r="G20" s="52">
        <v>58</v>
      </c>
      <c r="H20" s="53">
        <v>46</v>
      </c>
      <c r="I20" s="53">
        <v>0</v>
      </c>
      <c r="J20" s="53">
        <v>7</v>
      </c>
      <c r="K20" s="54">
        <v>6</v>
      </c>
      <c r="L20" s="40">
        <v>51</v>
      </c>
      <c r="M20" s="40">
        <v>39</v>
      </c>
      <c r="N20" s="40">
        <v>0</v>
      </c>
      <c r="O20" s="40">
        <v>3</v>
      </c>
      <c r="P20" s="40">
        <v>9</v>
      </c>
    </row>
    <row r="21" spans="1:16" x14ac:dyDescent="0.2">
      <c r="A21" s="16" t="s">
        <v>172</v>
      </c>
      <c r="B21" s="40">
        <v>6374</v>
      </c>
      <c r="C21" s="40">
        <v>5449</v>
      </c>
      <c r="D21" s="40">
        <v>703</v>
      </c>
      <c r="E21" s="40">
        <v>162</v>
      </c>
      <c r="F21" s="40">
        <v>60</v>
      </c>
      <c r="G21" s="52">
        <v>3226</v>
      </c>
      <c r="H21" s="53">
        <v>2783</v>
      </c>
      <c r="I21" s="53">
        <v>324</v>
      </c>
      <c r="J21" s="53">
        <v>93</v>
      </c>
      <c r="K21" s="54">
        <v>26</v>
      </c>
      <c r="L21" s="40">
        <v>3148</v>
      </c>
      <c r="M21" s="40">
        <v>2666</v>
      </c>
      <c r="N21" s="40">
        <v>379</v>
      </c>
      <c r="O21" s="40">
        <v>69</v>
      </c>
      <c r="P21" s="40">
        <v>34</v>
      </c>
    </row>
    <row r="22" spans="1:16" x14ac:dyDescent="0.2">
      <c r="A22" s="16" t="s">
        <v>325</v>
      </c>
      <c r="B22" s="62">
        <f t="shared" ref="B22" si="0">B21*100/B15</f>
        <v>46.909037385928762</v>
      </c>
      <c r="C22" s="62">
        <f t="shared" ref="C22" si="1">C21*100/C15</f>
        <v>49.794389107191812</v>
      </c>
      <c r="D22" s="62">
        <f t="shared" ref="D22" si="2">D21*100/D15</f>
        <v>36.76778242677824</v>
      </c>
      <c r="E22" s="62">
        <f t="shared" ref="E22" si="3">E21*100/E15</f>
        <v>32.46492985971944</v>
      </c>
      <c r="F22" s="62">
        <f t="shared" ref="F22" si="4">F21*100/F15</f>
        <v>25.641025641025642</v>
      </c>
      <c r="G22" s="62">
        <f t="shared" ref="G22" si="5">G21*100/G15</f>
        <v>49.327217125382262</v>
      </c>
      <c r="H22" s="62">
        <f t="shared" ref="H22" si="6">H21*100/H15</f>
        <v>53.039832285115303</v>
      </c>
      <c r="I22" s="62">
        <f t="shared" ref="I22" si="7">I21*100/I15</f>
        <v>34.35843054082715</v>
      </c>
      <c r="J22" s="62">
        <f t="shared" ref="J22" si="8">J21*100/J15</f>
        <v>38.589211618257259</v>
      </c>
      <c r="K22" s="62">
        <f t="shared" ref="K22" si="9">K21*100/K15</f>
        <v>23.853211009174313</v>
      </c>
      <c r="L22" s="62">
        <f t="shared" ref="L22" si="10">L21*100/L15</f>
        <v>44.665153234960272</v>
      </c>
      <c r="M22" s="62">
        <f t="shared" ref="M22" si="11">M21*100/M15</f>
        <v>46.804775280898873</v>
      </c>
      <c r="N22" s="62">
        <f t="shared" ref="N22" si="12">N21*100/N15</f>
        <v>39.152892561983471</v>
      </c>
      <c r="O22" s="62">
        <f t="shared" ref="O22" si="13">O21*100/O15</f>
        <v>26.744186046511629</v>
      </c>
      <c r="P22" s="62">
        <f t="shared" ref="P22" si="14">P21*100/P15</f>
        <v>26.984126984126984</v>
      </c>
    </row>
    <row r="23" spans="1:16" x14ac:dyDescent="0.2">
      <c r="B23" s="40"/>
      <c r="C23" s="40"/>
      <c r="D23" s="40"/>
      <c r="E23" s="40"/>
      <c r="F23" s="40"/>
      <c r="G23" s="52"/>
      <c r="H23" s="53"/>
      <c r="I23" s="53"/>
      <c r="J23" s="53"/>
      <c r="K23" s="54"/>
      <c r="L23" s="40"/>
      <c r="M23" s="40"/>
      <c r="N23" s="40"/>
      <c r="O23" s="40"/>
      <c r="P23" s="40"/>
    </row>
    <row r="24" spans="1:16" x14ac:dyDescent="0.2">
      <c r="A24" s="46" t="s">
        <v>245</v>
      </c>
      <c r="B24" s="40"/>
      <c r="C24" s="40"/>
      <c r="D24" s="40"/>
      <c r="E24" s="40"/>
      <c r="F24" s="40"/>
      <c r="G24" s="52"/>
      <c r="H24" s="53"/>
      <c r="I24" s="53"/>
      <c r="J24" s="53"/>
      <c r="K24" s="54"/>
      <c r="L24" s="40"/>
      <c r="M24" s="40"/>
      <c r="N24" s="40"/>
      <c r="O24" s="40"/>
      <c r="P24" s="40"/>
    </row>
    <row r="25" spans="1:16" x14ac:dyDescent="0.2">
      <c r="A25" s="46"/>
      <c r="B25" s="40"/>
      <c r="C25" s="40"/>
      <c r="D25" s="40"/>
      <c r="E25" s="40"/>
      <c r="F25" s="40"/>
      <c r="G25" s="52"/>
      <c r="H25" s="53"/>
      <c r="I25" s="53"/>
      <c r="J25" s="53"/>
      <c r="K25" s="54"/>
      <c r="L25" s="40"/>
      <c r="M25" s="40"/>
      <c r="N25" s="40"/>
      <c r="O25" s="40"/>
      <c r="P25" s="40"/>
    </row>
    <row r="26" spans="1:16" x14ac:dyDescent="0.2">
      <c r="A26" s="16" t="s">
        <v>326</v>
      </c>
      <c r="B26" s="40">
        <v>13588</v>
      </c>
      <c r="C26" s="40">
        <v>10943</v>
      </c>
      <c r="D26" s="40">
        <v>1912</v>
      </c>
      <c r="E26" s="40">
        <v>499</v>
      </c>
      <c r="F26" s="40">
        <v>234</v>
      </c>
      <c r="G26" s="52">
        <v>6540</v>
      </c>
      <c r="H26" s="53">
        <v>5247</v>
      </c>
      <c r="I26" s="53">
        <v>943</v>
      </c>
      <c r="J26" s="53">
        <v>241</v>
      </c>
      <c r="K26" s="54">
        <v>109</v>
      </c>
      <c r="L26" s="40">
        <v>7048</v>
      </c>
      <c r="M26" s="40">
        <v>5696</v>
      </c>
      <c r="N26" s="40">
        <v>968</v>
      </c>
      <c r="O26" s="40">
        <v>258</v>
      </c>
      <c r="P26" s="40">
        <v>126</v>
      </c>
    </row>
    <row r="27" spans="1:16" x14ac:dyDescent="0.2">
      <c r="A27" s="16" t="s">
        <v>179</v>
      </c>
      <c r="B27" s="40">
        <v>3978</v>
      </c>
      <c r="C27" s="40">
        <v>3459</v>
      </c>
      <c r="D27" s="40">
        <v>400</v>
      </c>
      <c r="E27" s="40">
        <v>93</v>
      </c>
      <c r="F27" s="40">
        <v>26</v>
      </c>
      <c r="G27" s="52">
        <v>1819</v>
      </c>
      <c r="H27" s="53">
        <v>1567</v>
      </c>
      <c r="I27" s="53">
        <v>194</v>
      </c>
      <c r="J27" s="53">
        <v>41</v>
      </c>
      <c r="K27" s="54">
        <v>17</v>
      </c>
      <c r="L27" s="40">
        <v>2159</v>
      </c>
      <c r="M27" s="40">
        <v>1892</v>
      </c>
      <c r="N27" s="40">
        <v>206</v>
      </c>
      <c r="O27" s="40">
        <v>52</v>
      </c>
      <c r="P27" s="40">
        <v>9</v>
      </c>
    </row>
    <row r="28" spans="1:16" x14ac:dyDescent="0.2">
      <c r="A28" s="16" t="s">
        <v>327</v>
      </c>
      <c r="B28" s="62">
        <f t="shared" ref="B28:P28" si="15">B27*100/B26</f>
        <v>29.275831616131882</v>
      </c>
      <c r="C28" s="62">
        <f t="shared" si="15"/>
        <v>31.609247921045416</v>
      </c>
      <c r="D28" s="62">
        <f t="shared" si="15"/>
        <v>20.92050209205021</v>
      </c>
      <c r="E28" s="62">
        <f t="shared" si="15"/>
        <v>18.637274549098198</v>
      </c>
      <c r="F28" s="62">
        <f t="shared" si="15"/>
        <v>11.111111111111111</v>
      </c>
      <c r="G28" s="62">
        <f t="shared" si="15"/>
        <v>27.813455657492355</v>
      </c>
      <c r="H28" s="62">
        <f t="shared" si="15"/>
        <v>29.864684581665713</v>
      </c>
      <c r="I28" s="62">
        <f t="shared" si="15"/>
        <v>20.572640509013787</v>
      </c>
      <c r="J28" s="62">
        <f t="shared" si="15"/>
        <v>17.012448132780083</v>
      </c>
      <c r="K28" s="62">
        <f t="shared" si="15"/>
        <v>15.596330275229358</v>
      </c>
      <c r="L28" s="62">
        <f t="shared" si="15"/>
        <v>30.632803632236094</v>
      </c>
      <c r="M28" s="62">
        <f t="shared" si="15"/>
        <v>33.216292134831463</v>
      </c>
      <c r="N28" s="62">
        <f t="shared" si="15"/>
        <v>21.280991735537189</v>
      </c>
      <c r="O28" s="62">
        <f t="shared" si="15"/>
        <v>20.155038759689923</v>
      </c>
      <c r="P28" s="62">
        <f t="shared" si="15"/>
        <v>7.1428571428571432</v>
      </c>
    </row>
    <row r="29" spans="1:16" x14ac:dyDescent="0.2">
      <c r="A29" s="16" t="s">
        <v>180</v>
      </c>
      <c r="B29" s="40">
        <v>9610</v>
      </c>
      <c r="C29" s="40">
        <v>7484</v>
      </c>
      <c r="D29" s="40">
        <v>1512</v>
      </c>
      <c r="E29" s="40">
        <v>406</v>
      </c>
      <c r="F29" s="40">
        <v>209</v>
      </c>
      <c r="G29" s="52">
        <v>4721</v>
      </c>
      <c r="H29" s="53">
        <v>3680</v>
      </c>
      <c r="I29" s="53">
        <v>750</v>
      </c>
      <c r="J29" s="53">
        <v>200</v>
      </c>
      <c r="K29" s="54">
        <v>91</v>
      </c>
      <c r="L29" s="40">
        <v>4890</v>
      </c>
      <c r="M29" s="40">
        <v>3804</v>
      </c>
      <c r="N29" s="40">
        <v>762</v>
      </c>
      <c r="O29" s="40">
        <v>207</v>
      </c>
      <c r="P29" s="40">
        <v>117</v>
      </c>
    </row>
    <row r="30" spans="1:16" x14ac:dyDescent="0.2">
      <c r="B30" s="40"/>
      <c r="C30" s="40"/>
      <c r="D30" s="40"/>
      <c r="E30" s="40"/>
      <c r="F30" s="40"/>
      <c r="G30" s="52"/>
      <c r="H30" s="53"/>
      <c r="I30" s="53"/>
      <c r="J30" s="53"/>
      <c r="K30" s="54"/>
      <c r="L30" s="40"/>
      <c r="M30" s="40"/>
      <c r="N30" s="40"/>
      <c r="O30" s="40"/>
      <c r="P30" s="40"/>
    </row>
    <row r="31" spans="1:16" x14ac:dyDescent="0.2">
      <c r="A31" s="46" t="s">
        <v>246</v>
      </c>
      <c r="B31" s="40"/>
      <c r="C31" s="40"/>
      <c r="D31" s="40"/>
      <c r="E31" s="40"/>
      <c r="F31" s="40"/>
      <c r="G31" s="52"/>
      <c r="H31" s="53"/>
      <c r="I31" s="53"/>
      <c r="J31" s="53"/>
      <c r="K31" s="54"/>
      <c r="L31" s="40"/>
      <c r="M31" s="40"/>
      <c r="N31" s="40"/>
      <c r="O31" s="40"/>
      <c r="P31" s="40"/>
    </row>
    <row r="32" spans="1:16" x14ac:dyDescent="0.2">
      <c r="A32" s="46"/>
      <c r="B32" s="40"/>
      <c r="C32" s="40"/>
      <c r="D32" s="40"/>
      <c r="E32" s="40"/>
      <c r="F32" s="40"/>
      <c r="G32" s="52"/>
      <c r="H32" s="53"/>
      <c r="I32" s="53"/>
      <c r="J32" s="53"/>
      <c r="K32" s="54"/>
      <c r="L32" s="40"/>
      <c r="M32" s="40"/>
      <c r="N32" s="40"/>
      <c r="O32" s="40"/>
      <c r="P32" s="40"/>
    </row>
    <row r="33" spans="1:16" x14ac:dyDescent="0.2">
      <c r="A33" s="16" t="s">
        <v>328</v>
      </c>
      <c r="B33" s="40">
        <v>13588</v>
      </c>
      <c r="C33" s="40">
        <v>10943</v>
      </c>
      <c r="D33" s="40">
        <v>1912</v>
      </c>
      <c r="E33" s="40">
        <v>499</v>
      </c>
      <c r="F33" s="40">
        <v>234</v>
      </c>
      <c r="G33" s="52">
        <v>6540</v>
      </c>
      <c r="H33" s="53">
        <v>5247</v>
      </c>
      <c r="I33" s="53">
        <v>943</v>
      </c>
      <c r="J33" s="53">
        <v>241</v>
      </c>
      <c r="K33" s="54">
        <v>109</v>
      </c>
      <c r="L33" s="40">
        <v>7048</v>
      </c>
      <c r="M33" s="40">
        <v>5696</v>
      </c>
      <c r="N33" s="40">
        <v>968</v>
      </c>
      <c r="O33" s="40">
        <v>258</v>
      </c>
      <c r="P33" s="40">
        <v>126</v>
      </c>
    </row>
    <row r="34" spans="1:16" x14ac:dyDescent="0.2">
      <c r="A34" s="16" t="s">
        <v>181</v>
      </c>
      <c r="B34" s="40">
        <v>1992</v>
      </c>
      <c r="C34" s="40">
        <v>1625</v>
      </c>
      <c r="D34" s="40">
        <v>232</v>
      </c>
      <c r="E34" s="40">
        <v>121</v>
      </c>
      <c r="F34" s="40">
        <v>14</v>
      </c>
      <c r="G34" s="52">
        <v>887</v>
      </c>
      <c r="H34" s="53">
        <v>702</v>
      </c>
      <c r="I34" s="53">
        <v>122</v>
      </c>
      <c r="J34" s="53">
        <v>52</v>
      </c>
      <c r="K34" s="54">
        <v>11</v>
      </c>
      <c r="L34" s="40">
        <v>1104</v>
      </c>
      <c r="M34" s="40">
        <v>923</v>
      </c>
      <c r="N34" s="40">
        <v>109</v>
      </c>
      <c r="O34" s="40">
        <v>69</v>
      </c>
      <c r="P34" s="40">
        <v>3</v>
      </c>
    </row>
    <row r="35" spans="1:16" x14ac:dyDescent="0.2">
      <c r="A35" s="16" t="s">
        <v>329</v>
      </c>
      <c r="B35" s="62">
        <f t="shared" ref="B35:P35" si="16">B34*100/B33</f>
        <v>14.659994112452164</v>
      </c>
      <c r="C35" s="62">
        <f t="shared" si="16"/>
        <v>14.849675591702459</v>
      </c>
      <c r="D35" s="62">
        <f t="shared" si="16"/>
        <v>12.133891213389122</v>
      </c>
      <c r="E35" s="62">
        <f t="shared" si="16"/>
        <v>24.248496993987978</v>
      </c>
      <c r="F35" s="62">
        <f t="shared" si="16"/>
        <v>5.982905982905983</v>
      </c>
      <c r="G35" s="62">
        <f t="shared" si="16"/>
        <v>13.562691131498472</v>
      </c>
      <c r="H35" s="62">
        <f t="shared" si="16"/>
        <v>13.379073756432247</v>
      </c>
      <c r="I35" s="62">
        <f t="shared" si="16"/>
        <v>12.937433722163309</v>
      </c>
      <c r="J35" s="62">
        <f t="shared" si="16"/>
        <v>21.57676348547718</v>
      </c>
      <c r="K35" s="62">
        <f t="shared" si="16"/>
        <v>10.091743119266056</v>
      </c>
      <c r="L35" s="62">
        <f t="shared" si="16"/>
        <v>15.664018161180477</v>
      </c>
      <c r="M35" s="62">
        <f t="shared" si="16"/>
        <v>16.204353932584269</v>
      </c>
      <c r="N35" s="62">
        <f t="shared" si="16"/>
        <v>11.260330578512397</v>
      </c>
      <c r="O35" s="62">
        <f t="shared" si="16"/>
        <v>26.744186046511629</v>
      </c>
      <c r="P35" s="62">
        <f t="shared" si="16"/>
        <v>2.3809523809523809</v>
      </c>
    </row>
    <row r="36" spans="1:16" x14ac:dyDescent="0.2">
      <c r="A36" s="16" t="s">
        <v>182</v>
      </c>
      <c r="B36" s="40">
        <v>11596</v>
      </c>
      <c r="C36" s="40">
        <v>9317</v>
      </c>
      <c r="D36" s="40">
        <v>1680</v>
      </c>
      <c r="E36" s="40">
        <v>379</v>
      </c>
      <c r="F36" s="40">
        <v>220</v>
      </c>
      <c r="G36" s="52">
        <v>5652</v>
      </c>
      <c r="H36" s="53">
        <v>4545</v>
      </c>
      <c r="I36" s="53">
        <v>821</v>
      </c>
      <c r="J36" s="53">
        <v>189</v>
      </c>
      <c r="K36" s="54">
        <v>97</v>
      </c>
      <c r="L36" s="40">
        <v>5944</v>
      </c>
      <c r="M36" s="40">
        <v>4772</v>
      </c>
      <c r="N36" s="40">
        <v>859</v>
      </c>
      <c r="O36" s="40">
        <v>189</v>
      </c>
      <c r="P36" s="40">
        <v>123</v>
      </c>
    </row>
    <row r="37" spans="1:16" x14ac:dyDescent="0.2">
      <c r="B37" s="40"/>
      <c r="C37" s="40"/>
      <c r="D37" s="40"/>
      <c r="E37" s="40"/>
      <c r="F37" s="40"/>
      <c r="G37" s="52"/>
      <c r="H37" s="53"/>
      <c r="I37" s="53"/>
      <c r="J37" s="53"/>
      <c r="K37" s="54"/>
      <c r="L37" s="40"/>
      <c r="M37" s="40"/>
      <c r="N37" s="40"/>
      <c r="O37" s="40"/>
      <c r="P37" s="40"/>
    </row>
    <row r="38" spans="1:16" x14ac:dyDescent="0.2">
      <c r="A38" s="46" t="s">
        <v>183</v>
      </c>
      <c r="B38" s="40"/>
      <c r="C38" s="40"/>
      <c r="D38" s="40"/>
      <c r="E38" s="40"/>
      <c r="F38" s="40"/>
      <c r="G38" s="52"/>
      <c r="H38" s="53"/>
      <c r="I38" s="53"/>
      <c r="J38" s="53"/>
      <c r="K38" s="54"/>
      <c r="L38" s="40"/>
      <c r="M38" s="40"/>
      <c r="N38" s="40"/>
      <c r="O38" s="40"/>
      <c r="P38" s="40"/>
    </row>
    <row r="39" spans="1:16" x14ac:dyDescent="0.2">
      <c r="A39" s="46"/>
      <c r="B39" s="40"/>
      <c r="C39" s="40"/>
      <c r="D39" s="40"/>
      <c r="E39" s="40"/>
      <c r="F39" s="40"/>
      <c r="G39" s="52"/>
      <c r="H39" s="53"/>
      <c r="I39" s="53"/>
      <c r="J39" s="53"/>
      <c r="K39" s="54"/>
      <c r="L39" s="40"/>
      <c r="M39" s="40"/>
      <c r="N39" s="40"/>
      <c r="O39" s="40"/>
      <c r="P39" s="40"/>
    </row>
    <row r="40" spans="1:16" x14ac:dyDescent="0.2">
      <c r="A40" s="16" t="s">
        <v>328</v>
      </c>
      <c r="B40" s="40">
        <v>13588</v>
      </c>
      <c r="C40" s="40">
        <v>10943</v>
      </c>
      <c r="D40" s="40">
        <v>1912</v>
      </c>
      <c r="E40" s="40">
        <v>499</v>
      </c>
      <c r="F40" s="40">
        <v>234</v>
      </c>
      <c r="G40" s="52">
        <v>6540</v>
      </c>
      <c r="H40" s="53">
        <v>5247</v>
      </c>
      <c r="I40" s="53">
        <v>943</v>
      </c>
      <c r="J40" s="53">
        <v>241</v>
      </c>
      <c r="K40" s="54">
        <v>109</v>
      </c>
      <c r="L40" s="40">
        <v>7048</v>
      </c>
      <c r="M40" s="40">
        <v>5696</v>
      </c>
      <c r="N40" s="40">
        <v>968</v>
      </c>
      <c r="O40" s="40">
        <v>258</v>
      </c>
      <c r="P40" s="40">
        <v>126</v>
      </c>
    </row>
    <row r="41" spans="1:16" x14ac:dyDescent="0.2">
      <c r="A41" s="16" t="s">
        <v>184</v>
      </c>
      <c r="B41" s="40">
        <v>363</v>
      </c>
      <c r="C41" s="40">
        <v>325</v>
      </c>
      <c r="D41" s="40">
        <v>21</v>
      </c>
      <c r="E41" s="40">
        <v>17</v>
      </c>
      <c r="F41" s="40">
        <v>0</v>
      </c>
      <c r="G41" s="52">
        <v>156</v>
      </c>
      <c r="H41" s="53">
        <v>150</v>
      </c>
      <c r="I41" s="53">
        <v>0</v>
      </c>
      <c r="J41" s="53">
        <v>7</v>
      </c>
      <c r="K41" s="54">
        <v>0</v>
      </c>
      <c r="L41" s="40">
        <v>207</v>
      </c>
      <c r="M41" s="40">
        <v>176</v>
      </c>
      <c r="N41" s="40">
        <v>21</v>
      </c>
      <c r="O41" s="40">
        <v>10</v>
      </c>
      <c r="P41" s="40">
        <v>0</v>
      </c>
    </row>
    <row r="42" spans="1:16" x14ac:dyDescent="0.2">
      <c r="A42" s="16" t="s">
        <v>185</v>
      </c>
      <c r="B42" s="40">
        <v>1000</v>
      </c>
      <c r="C42" s="40">
        <v>787</v>
      </c>
      <c r="D42" s="40">
        <v>126</v>
      </c>
      <c r="E42" s="40">
        <v>38</v>
      </c>
      <c r="F42" s="40">
        <v>49</v>
      </c>
      <c r="G42" s="52">
        <v>472</v>
      </c>
      <c r="H42" s="53">
        <v>371</v>
      </c>
      <c r="I42" s="53">
        <v>55</v>
      </c>
      <c r="J42" s="53">
        <v>21</v>
      </c>
      <c r="K42" s="54">
        <v>26</v>
      </c>
      <c r="L42" s="40">
        <v>528</v>
      </c>
      <c r="M42" s="40">
        <v>416</v>
      </c>
      <c r="N42" s="40">
        <v>72</v>
      </c>
      <c r="O42" s="40">
        <v>17</v>
      </c>
      <c r="P42" s="40">
        <v>23</v>
      </c>
    </row>
    <row r="43" spans="1:16" x14ac:dyDescent="0.2">
      <c r="A43" s="16" t="s">
        <v>186</v>
      </c>
      <c r="B43" s="40">
        <v>1153</v>
      </c>
      <c r="C43" s="40">
        <v>689</v>
      </c>
      <c r="D43" s="40">
        <v>396</v>
      </c>
      <c r="E43" s="40">
        <v>65</v>
      </c>
      <c r="F43" s="40">
        <v>3</v>
      </c>
      <c r="G43" s="52">
        <v>544</v>
      </c>
      <c r="H43" s="53">
        <v>319</v>
      </c>
      <c r="I43" s="53">
        <v>198</v>
      </c>
      <c r="J43" s="53">
        <v>28</v>
      </c>
      <c r="K43" s="54">
        <v>0</v>
      </c>
      <c r="L43" s="40">
        <v>609</v>
      </c>
      <c r="M43" s="40">
        <v>371</v>
      </c>
      <c r="N43" s="40">
        <v>198</v>
      </c>
      <c r="O43" s="40">
        <v>38</v>
      </c>
      <c r="P43" s="40">
        <v>3</v>
      </c>
    </row>
    <row r="44" spans="1:16" x14ac:dyDescent="0.2">
      <c r="A44" s="16" t="s">
        <v>187</v>
      </c>
      <c r="B44" s="40">
        <v>11072</v>
      </c>
      <c r="C44" s="40">
        <v>9142</v>
      </c>
      <c r="D44" s="40">
        <v>1369</v>
      </c>
      <c r="E44" s="40">
        <v>379</v>
      </c>
      <c r="F44" s="40">
        <v>183</v>
      </c>
      <c r="G44" s="55">
        <v>5368</v>
      </c>
      <c r="H44" s="56">
        <v>4408</v>
      </c>
      <c r="I44" s="56">
        <v>691</v>
      </c>
      <c r="J44" s="56">
        <v>186</v>
      </c>
      <c r="K44" s="57">
        <v>83</v>
      </c>
      <c r="L44" s="40">
        <v>5704</v>
      </c>
      <c r="M44" s="40">
        <v>4733</v>
      </c>
      <c r="N44" s="40">
        <v>678</v>
      </c>
      <c r="O44" s="40">
        <v>193</v>
      </c>
      <c r="P44" s="40">
        <v>100</v>
      </c>
    </row>
    <row r="45" spans="1:16" x14ac:dyDescent="0.2">
      <c r="A45" s="16" t="s">
        <v>327</v>
      </c>
      <c r="B45" s="62">
        <f t="shared" ref="B45:P45" si="17">B44*100/B40</f>
        <v>81.483662054754191</v>
      </c>
      <c r="C45" s="62">
        <f t="shared" si="17"/>
        <v>83.541990313442383</v>
      </c>
      <c r="D45" s="62">
        <f t="shared" si="17"/>
        <v>71.60041841004184</v>
      </c>
      <c r="E45" s="62">
        <f t="shared" si="17"/>
        <v>75.951903807615224</v>
      </c>
      <c r="F45" s="62">
        <f t="shared" si="17"/>
        <v>78.205128205128204</v>
      </c>
      <c r="G45" s="62">
        <f t="shared" si="17"/>
        <v>82.079510703363908</v>
      </c>
      <c r="H45" s="62">
        <f t="shared" si="17"/>
        <v>84.009910425004762</v>
      </c>
      <c r="I45" s="62">
        <f t="shared" si="17"/>
        <v>73.276776246023331</v>
      </c>
      <c r="J45" s="62">
        <f t="shared" si="17"/>
        <v>77.178423236514519</v>
      </c>
      <c r="K45" s="62">
        <f t="shared" si="17"/>
        <v>76.146788990825684</v>
      </c>
      <c r="L45" s="62">
        <f t="shared" si="17"/>
        <v>80.930760499432466</v>
      </c>
      <c r="M45" s="62">
        <f t="shared" si="17"/>
        <v>83.093398876404493</v>
      </c>
      <c r="N45" s="62">
        <f t="shared" si="17"/>
        <v>70.04132231404958</v>
      </c>
      <c r="O45" s="62">
        <f t="shared" si="17"/>
        <v>74.806201550387598</v>
      </c>
      <c r="P45" s="62">
        <f t="shared" si="17"/>
        <v>79.365079365079367</v>
      </c>
    </row>
    <row r="46" spans="1:16" x14ac:dyDescent="0.2">
      <c r="A46" s="51" t="s">
        <v>232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49"/>
      <c r="M46" s="49"/>
      <c r="N46" s="49"/>
      <c r="O46" s="49"/>
      <c r="P46" s="49"/>
    </row>
    <row r="47" spans="1:16" x14ac:dyDescent="0.2">
      <c r="A47" s="41" t="s">
        <v>233</v>
      </c>
      <c r="L47" s="40"/>
      <c r="M47" s="40"/>
      <c r="N47" s="40"/>
      <c r="O47" s="40"/>
      <c r="P47" s="40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0"/>
  <sheetViews>
    <sheetView view="pageBreakPreview" zoomScaleNormal="100" zoomScaleSheetLayoutView="100" workbookViewId="0">
      <selection activeCell="Q1" sqref="Q1:AV1048576"/>
    </sheetView>
  </sheetViews>
  <sheetFormatPr defaultColWidth="5.44140625" defaultRowHeight="10.199999999999999" x14ac:dyDescent="0.2"/>
  <cols>
    <col min="1" max="16384" width="5.44140625" style="3"/>
  </cols>
  <sheetData>
    <row r="1" spans="1:16" x14ac:dyDescent="0.2">
      <c r="A1" s="31" t="s">
        <v>289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32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33" t="s">
        <v>247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31" t="s">
        <v>0</v>
      </c>
      <c r="B5" s="9">
        <v>8215</v>
      </c>
      <c r="C5" s="9">
        <v>6508</v>
      </c>
      <c r="D5" s="9">
        <v>1242</v>
      </c>
      <c r="E5" s="9">
        <v>327</v>
      </c>
      <c r="F5" s="9">
        <v>137</v>
      </c>
      <c r="G5" s="10">
        <v>3745</v>
      </c>
      <c r="H5" s="11">
        <v>2945</v>
      </c>
      <c r="I5" s="11">
        <v>594</v>
      </c>
      <c r="J5" s="11">
        <v>138</v>
      </c>
      <c r="K5" s="12">
        <v>69</v>
      </c>
      <c r="L5" s="9">
        <v>4469</v>
      </c>
      <c r="M5" s="9">
        <v>3563</v>
      </c>
      <c r="N5" s="9">
        <v>648</v>
      </c>
      <c r="O5" s="9">
        <v>189</v>
      </c>
      <c r="P5" s="9">
        <v>69</v>
      </c>
    </row>
    <row r="6" spans="1:16" x14ac:dyDescent="0.2">
      <c r="A6" s="31" t="s">
        <v>188</v>
      </c>
      <c r="B6" s="9">
        <v>3068</v>
      </c>
      <c r="C6" s="9">
        <v>2354</v>
      </c>
      <c r="D6" s="9">
        <v>573</v>
      </c>
      <c r="E6" s="9">
        <v>96</v>
      </c>
      <c r="F6" s="9">
        <v>46</v>
      </c>
      <c r="G6" s="10">
        <v>1838</v>
      </c>
      <c r="H6" s="11">
        <v>1404</v>
      </c>
      <c r="I6" s="11">
        <v>354</v>
      </c>
      <c r="J6" s="11">
        <v>52</v>
      </c>
      <c r="K6" s="12">
        <v>29</v>
      </c>
      <c r="L6" s="9">
        <v>1230</v>
      </c>
      <c r="M6" s="9">
        <v>949</v>
      </c>
      <c r="N6" s="9">
        <v>219</v>
      </c>
      <c r="O6" s="9">
        <v>45</v>
      </c>
      <c r="P6" s="9">
        <v>17</v>
      </c>
    </row>
    <row r="7" spans="1:16" x14ac:dyDescent="0.2">
      <c r="A7" s="31" t="s">
        <v>189</v>
      </c>
      <c r="B7" s="9">
        <v>172</v>
      </c>
      <c r="C7" s="9">
        <v>137</v>
      </c>
      <c r="D7" s="9">
        <v>8</v>
      </c>
      <c r="E7" s="9">
        <v>24</v>
      </c>
      <c r="F7" s="9">
        <v>3</v>
      </c>
      <c r="G7" s="10">
        <v>96</v>
      </c>
      <c r="H7" s="11">
        <v>85</v>
      </c>
      <c r="I7" s="11">
        <v>4</v>
      </c>
      <c r="J7" s="11">
        <v>7</v>
      </c>
      <c r="K7" s="12">
        <v>0</v>
      </c>
      <c r="L7" s="9">
        <v>76</v>
      </c>
      <c r="M7" s="9">
        <v>52</v>
      </c>
      <c r="N7" s="9">
        <v>4</v>
      </c>
      <c r="O7" s="9">
        <v>17</v>
      </c>
      <c r="P7" s="9">
        <v>3</v>
      </c>
    </row>
    <row r="8" spans="1:16" x14ac:dyDescent="0.2">
      <c r="A8" s="31"/>
      <c r="B8" s="9"/>
      <c r="C8" s="9"/>
      <c r="D8" s="9"/>
      <c r="E8" s="9"/>
      <c r="F8" s="9"/>
      <c r="G8" s="10"/>
      <c r="H8" s="11"/>
      <c r="I8" s="11"/>
      <c r="J8" s="11"/>
      <c r="K8" s="12"/>
      <c r="L8" s="9"/>
      <c r="M8" s="9"/>
      <c r="N8" s="9"/>
      <c r="O8" s="9"/>
      <c r="P8" s="9"/>
    </row>
    <row r="9" spans="1:16" x14ac:dyDescent="0.2">
      <c r="A9" s="31"/>
      <c r="B9" s="9"/>
      <c r="C9" s="9"/>
      <c r="D9" s="9"/>
      <c r="E9" s="9"/>
      <c r="F9" s="9"/>
      <c r="G9" s="10"/>
      <c r="H9" s="11"/>
      <c r="I9" s="11"/>
      <c r="J9" s="11"/>
      <c r="K9" s="12"/>
      <c r="L9" s="9"/>
      <c r="M9" s="9"/>
      <c r="N9" s="9"/>
      <c r="O9" s="9"/>
      <c r="P9" s="9"/>
    </row>
    <row r="10" spans="1:16" x14ac:dyDescent="0.2">
      <c r="A10" s="31" t="s">
        <v>190</v>
      </c>
      <c r="B10" s="9">
        <v>162</v>
      </c>
      <c r="C10" s="9">
        <v>65</v>
      </c>
      <c r="D10" s="9">
        <v>80</v>
      </c>
      <c r="E10" s="9">
        <v>14</v>
      </c>
      <c r="F10" s="9">
        <v>3</v>
      </c>
      <c r="G10" s="10">
        <v>84</v>
      </c>
      <c r="H10" s="11">
        <v>33</v>
      </c>
      <c r="I10" s="11">
        <v>42</v>
      </c>
      <c r="J10" s="11">
        <v>7</v>
      </c>
      <c r="K10" s="12">
        <v>3</v>
      </c>
      <c r="L10" s="9">
        <v>77</v>
      </c>
      <c r="M10" s="9">
        <v>33</v>
      </c>
      <c r="N10" s="9">
        <v>38</v>
      </c>
      <c r="O10" s="9">
        <v>7</v>
      </c>
      <c r="P10" s="9">
        <v>0</v>
      </c>
    </row>
    <row r="11" spans="1:16" x14ac:dyDescent="0.2">
      <c r="A11" s="31" t="s">
        <v>166</v>
      </c>
      <c r="B11" s="9">
        <v>4813</v>
      </c>
      <c r="C11" s="9">
        <v>3953</v>
      </c>
      <c r="D11" s="9">
        <v>581</v>
      </c>
      <c r="E11" s="9">
        <v>193</v>
      </c>
      <c r="F11" s="9">
        <v>86</v>
      </c>
      <c r="G11" s="10">
        <v>1727</v>
      </c>
      <c r="H11" s="11">
        <v>1424</v>
      </c>
      <c r="I11" s="11">
        <v>194</v>
      </c>
      <c r="J11" s="11">
        <v>72</v>
      </c>
      <c r="K11" s="12">
        <v>37</v>
      </c>
      <c r="L11" s="9">
        <v>3086</v>
      </c>
      <c r="M11" s="9">
        <v>2529</v>
      </c>
      <c r="N11" s="9">
        <v>387</v>
      </c>
      <c r="O11" s="9">
        <v>121</v>
      </c>
      <c r="P11" s="9">
        <v>49</v>
      </c>
    </row>
    <row r="12" spans="1:16" x14ac:dyDescent="0.2">
      <c r="A12" s="31"/>
      <c r="B12" s="9"/>
      <c r="C12" s="9"/>
      <c r="D12" s="9"/>
      <c r="E12" s="9"/>
      <c r="F12" s="9"/>
      <c r="G12" s="10"/>
      <c r="H12" s="11"/>
      <c r="I12" s="11"/>
      <c r="J12" s="11"/>
      <c r="K12" s="12"/>
      <c r="L12" s="9"/>
      <c r="M12" s="9"/>
      <c r="N12" s="9"/>
      <c r="O12" s="9"/>
      <c r="P12" s="9"/>
    </row>
    <row r="13" spans="1:16" x14ac:dyDescent="0.2">
      <c r="A13" s="33" t="s">
        <v>290</v>
      </c>
      <c r="B13" s="9"/>
      <c r="C13" s="9"/>
      <c r="D13" s="9"/>
      <c r="E13" s="9"/>
      <c r="F13" s="9"/>
      <c r="G13" s="10"/>
      <c r="H13" s="11"/>
      <c r="I13" s="11"/>
      <c r="J13" s="11"/>
      <c r="K13" s="12"/>
      <c r="L13" s="9"/>
      <c r="M13" s="9"/>
      <c r="N13" s="9"/>
      <c r="O13" s="9"/>
      <c r="P13" s="9"/>
    </row>
    <row r="14" spans="1:16" x14ac:dyDescent="0.2">
      <c r="A14" s="31" t="s">
        <v>0</v>
      </c>
      <c r="B14" s="9">
        <v>3240</v>
      </c>
      <c r="C14" s="9">
        <v>2490</v>
      </c>
      <c r="D14" s="9">
        <v>581</v>
      </c>
      <c r="E14" s="9">
        <v>121</v>
      </c>
      <c r="F14" s="9">
        <v>49</v>
      </c>
      <c r="G14" s="10">
        <v>1934</v>
      </c>
      <c r="H14" s="11">
        <v>1489</v>
      </c>
      <c r="I14" s="11">
        <v>358</v>
      </c>
      <c r="J14" s="11">
        <v>59</v>
      </c>
      <c r="K14" s="12">
        <v>29</v>
      </c>
      <c r="L14" s="9">
        <v>1306</v>
      </c>
      <c r="M14" s="9">
        <v>1001</v>
      </c>
      <c r="N14" s="9">
        <v>223</v>
      </c>
      <c r="O14" s="9">
        <v>62</v>
      </c>
      <c r="P14" s="9">
        <v>20</v>
      </c>
    </row>
    <row r="15" spans="1:16" x14ac:dyDescent="0.2">
      <c r="A15" s="31" t="s">
        <v>191</v>
      </c>
      <c r="B15" s="9">
        <v>141</v>
      </c>
      <c r="C15" s="9">
        <v>137</v>
      </c>
      <c r="D15" s="9">
        <v>4</v>
      </c>
      <c r="E15" s="9">
        <v>0</v>
      </c>
      <c r="F15" s="9">
        <v>0</v>
      </c>
      <c r="G15" s="10">
        <v>59</v>
      </c>
      <c r="H15" s="11">
        <v>59</v>
      </c>
      <c r="I15" s="11">
        <v>0</v>
      </c>
      <c r="J15" s="11">
        <v>0</v>
      </c>
      <c r="K15" s="12">
        <v>0</v>
      </c>
      <c r="L15" s="9">
        <v>82</v>
      </c>
      <c r="M15" s="9">
        <v>78</v>
      </c>
      <c r="N15" s="9">
        <v>4</v>
      </c>
      <c r="O15" s="9">
        <v>0</v>
      </c>
      <c r="P15" s="9">
        <v>0</v>
      </c>
    </row>
    <row r="16" spans="1:16" x14ac:dyDescent="0.2">
      <c r="A16" s="31" t="s">
        <v>192</v>
      </c>
      <c r="B16" s="9">
        <v>622</v>
      </c>
      <c r="C16" s="9">
        <v>546</v>
      </c>
      <c r="D16" s="9">
        <v>55</v>
      </c>
      <c r="E16" s="9">
        <v>21</v>
      </c>
      <c r="F16" s="9">
        <v>0</v>
      </c>
      <c r="G16" s="10">
        <v>284</v>
      </c>
      <c r="H16" s="11">
        <v>254</v>
      </c>
      <c r="I16" s="11">
        <v>17</v>
      </c>
      <c r="J16" s="11">
        <v>14</v>
      </c>
      <c r="K16" s="12">
        <v>0</v>
      </c>
      <c r="L16" s="9">
        <v>337</v>
      </c>
      <c r="M16" s="9">
        <v>293</v>
      </c>
      <c r="N16" s="9">
        <v>38</v>
      </c>
      <c r="O16" s="9">
        <v>7</v>
      </c>
      <c r="P16" s="9">
        <v>0</v>
      </c>
    </row>
    <row r="17" spans="1:16" x14ac:dyDescent="0.2">
      <c r="A17" s="31" t="s">
        <v>193</v>
      </c>
      <c r="B17" s="9">
        <v>267</v>
      </c>
      <c r="C17" s="9">
        <v>247</v>
      </c>
      <c r="D17" s="9">
        <v>13</v>
      </c>
      <c r="E17" s="9">
        <v>7</v>
      </c>
      <c r="F17" s="9">
        <v>0</v>
      </c>
      <c r="G17" s="10">
        <v>142</v>
      </c>
      <c r="H17" s="11">
        <v>130</v>
      </c>
      <c r="I17" s="11">
        <v>8</v>
      </c>
      <c r="J17" s="11">
        <v>3</v>
      </c>
      <c r="K17" s="12">
        <v>0</v>
      </c>
      <c r="L17" s="9">
        <v>125</v>
      </c>
      <c r="M17" s="9">
        <v>117</v>
      </c>
      <c r="N17" s="9">
        <v>4</v>
      </c>
      <c r="O17" s="9">
        <v>3</v>
      </c>
      <c r="P17" s="9">
        <v>0</v>
      </c>
    </row>
    <row r="18" spans="1:16" x14ac:dyDescent="0.2">
      <c r="A18" s="31">
        <v>40</v>
      </c>
      <c r="B18" s="9">
        <v>1822</v>
      </c>
      <c r="C18" s="9">
        <v>1359</v>
      </c>
      <c r="D18" s="9">
        <v>337</v>
      </c>
      <c r="E18" s="9">
        <v>86</v>
      </c>
      <c r="F18" s="9">
        <v>40</v>
      </c>
      <c r="G18" s="10">
        <v>1198</v>
      </c>
      <c r="H18" s="11">
        <v>917</v>
      </c>
      <c r="I18" s="11">
        <v>215</v>
      </c>
      <c r="J18" s="11">
        <v>38</v>
      </c>
      <c r="K18" s="12">
        <v>29</v>
      </c>
      <c r="L18" s="9">
        <v>624</v>
      </c>
      <c r="M18" s="9">
        <v>442</v>
      </c>
      <c r="N18" s="9">
        <v>122</v>
      </c>
      <c r="O18" s="9">
        <v>48</v>
      </c>
      <c r="P18" s="9">
        <v>11</v>
      </c>
    </row>
    <row r="19" spans="1:16" x14ac:dyDescent="0.2">
      <c r="A19" s="31" t="s">
        <v>194</v>
      </c>
      <c r="B19" s="9">
        <v>390</v>
      </c>
      <c r="C19" s="9">
        <v>202</v>
      </c>
      <c r="D19" s="9">
        <v>173</v>
      </c>
      <c r="E19" s="9">
        <v>7</v>
      </c>
      <c r="F19" s="9">
        <v>9</v>
      </c>
      <c r="G19" s="10">
        <v>251</v>
      </c>
      <c r="H19" s="11">
        <v>130</v>
      </c>
      <c r="I19" s="11">
        <v>118</v>
      </c>
      <c r="J19" s="11">
        <v>3</v>
      </c>
      <c r="K19" s="12">
        <v>0</v>
      </c>
      <c r="L19" s="9">
        <v>138</v>
      </c>
      <c r="M19" s="9">
        <v>72</v>
      </c>
      <c r="N19" s="9">
        <v>55</v>
      </c>
      <c r="O19" s="9">
        <v>3</v>
      </c>
      <c r="P19" s="9">
        <v>9</v>
      </c>
    </row>
    <row r="20" spans="1:16" x14ac:dyDescent="0.2">
      <c r="A20" s="31"/>
      <c r="B20" s="9"/>
      <c r="C20" s="9"/>
      <c r="D20" s="9"/>
      <c r="E20" s="9"/>
      <c r="F20" s="9"/>
      <c r="G20" s="10"/>
      <c r="H20" s="11"/>
      <c r="I20" s="11"/>
      <c r="J20" s="11"/>
      <c r="K20" s="12"/>
      <c r="L20" s="9"/>
      <c r="M20" s="9"/>
      <c r="N20" s="9"/>
      <c r="O20" s="9"/>
      <c r="P20" s="9"/>
    </row>
    <row r="21" spans="1:16" x14ac:dyDescent="0.2">
      <c r="A21" s="31"/>
      <c r="B21" s="9"/>
      <c r="C21" s="9"/>
      <c r="D21" s="9"/>
      <c r="E21" s="9"/>
      <c r="F21" s="9"/>
      <c r="G21" s="10"/>
      <c r="H21" s="11"/>
      <c r="I21" s="11"/>
      <c r="J21" s="11"/>
      <c r="K21" s="12"/>
      <c r="L21" s="9"/>
      <c r="M21" s="9"/>
      <c r="N21" s="9"/>
      <c r="O21" s="9"/>
      <c r="P21" s="9"/>
    </row>
    <row r="22" spans="1:16" x14ac:dyDescent="0.2">
      <c r="A22" s="31"/>
      <c r="B22" s="9"/>
      <c r="C22" s="9"/>
      <c r="D22" s="9"/>
      <c r="E22" s="9"/>
      <c r="F22" s="9"/>
      <c r="G22" s="10"/>
      <c r="H22" s="11"/>
      <c r="I22" s="11"/>
      <c r="J22" s="11"/>
      <c r="K22" s="12"/>
      <c r="L22" s="9"/>
      <c r="M22" s="9"/>
      <c r="N22" s="9"/>
      <c r="O22" s="9"/>
      <c r="P22" s="9"/>
    </row>
    <row r="23" spans="1:16" x14ac:dyDescent="0.2">
      <c r="A23" s="33" t="s">
        <v>248</v>
      </c>
      <c r="B23" s="9"/>
      <c r="C23" s="9"/>
      <c r="D23" s="9"/>
      <c r="E23" s="9"/>
      <c r="F23" s="9"/>
      <c r="G23" s="10"/>
      <c r="H23" s="11"/>
      <c r="I23" s="11"/>
      <c r="J23" s="11"/>
      <c r="K23" s="12"/>
      <c r="L23" s="9"/>
      <c r="M23" s="9"/>
      <c r="N23" s="9"/>
      <c r="O23" s="9"/>
      <c r="P23" s="9"/>
    </row>
    <row r="24" spans="1:16" x14ac:dyDescent="0.2">
      <c r="A24" s="31" t="s">
        <v>0</v>
      </c>
      <c r="B24" s="9">
        <v>3240</v>
      </c>
      <c r="C24" s="9">
        <v>2490</v>
      </c>
      <c r="D24" s="9">
        <v>581</v>
      </c>
      <c r="E24" s="9">
        <v>121</v>
      </c>
      <c r="F24" s="9">
        <v>49</v>
      </c>
      <c r="G24" s="10">
        <v>1934</v>
      </c>
      <c r="H24" s="11">
        <v>1489</v>
      </c>
      <c r="I24" s="11">
        <v>358</v>
      </c>
      <c r="J24" s="11">
        <v>59</v>
      </c>
      <c r="K24" s="12">
        <v>29</v>
      </c>
      <c r="L24" s="9">
        <v>1306</v>
      </c>
      <c r="M24" s="9">
        <v>1001</v>
      </c>
      <c r="N24" s="9">
        <v>223</v>
      </c>
      <c r="O24" s="9">
        <v>62</v>
      </c>
      <c r="P24" s="9">
        <v>20</v>
      </c>
    </row>
    <row r="25" spans="1:16" x14ac:dyDescent="0.2">
      <c r="A25" s="31" t="s">
        <v>195</v>
      </c>
      <c r="B25" s="9">
        <v>43</v>
      </c>
      <c r="C25" s="9">
        <v>39</v>
      </c>
      <c r="D25" s="9">
        <v>4</v>
      </c>
      <c r="E25" s="9">
        <v>0</v>
      </c>
      <c r="F25" s="9">
        <v>0</v>
      </c>
      <c r="G25" s="10">
        <v>37</v>
      </c>
      <c r="H25" s="11">
        <v>33</v>
      </c>
      <c r="I25" s="11">
        <v>4</v>
      </c>
      <c r="J25" s="11">
        <v>0</v>
      </c>
      <c r="K25" s="12">
        <v>0</v>
      </c>
      <c r="L25" s="9">
        <v>7</v>
      </c>
      <c r="M25" s="9">
        <v>7</v>
      </c>
      <c r="N25" s="9">
        <v>0</v>
      </c>
      <c r="O25" s="9">
        <v>0</v>
      </c>
      <c r="P25" s="9">
        <v>0</v>
      </c>
    </row>
    <row r="26" spans="1:16" x14ac:dyDescent="0.2">
      <c r="A26" s="31" t="s">
        <v>196</v>
      </c>
      <c r="B26" s="9">
        <v>1912</v>
      </c>
      <c r="C26" s="9">
        <v>1515</v>
      </c>
      <c r="D26" s="9">
        <v>341</v>
      </c>
      <c r="E26" s="9">
        <v>45</v>
      </c>
      <c r="F26" s="9">
        <v>11</v>
      </c>
      <c r="G26" s="10">
        <v>948</v>
      </c>
      <c r="H26" s="11">
        <v>774</v>
      </c>
      <c r="I26" s="11">
        <v>160</v>
      </c>
      <c r="J26" s="11">
        <v>14</v>
      </c>
      <c r="K26" s="12">
        <v>0</v>
      </c>
      <c r="L26" s="9">
        <v>965</v>
      </c>
      <c r="M26" s="9">
        <v>741</v>
      </c>
      <c r="N26" s="9">
        <v>181</v>
      </c>
      <c r="O26" s="9">
        <v>31</v>
      </c>
      <c r="P26" s="9">
        <v>11</v>
      </c>
    </row>
    <row r="27" spans="1:16" x14ac:dyDescent="0.2">
      <c r="A27" s="31" t="s">
        <v>197</v>
      </c>
      <c r="B27" s="9">
        <v>524</v>
      </c>
      <c r="C27" s="9">
        <v>423</v>
      </c>
      <c r="D27" s="9">
        <v>76</v>
      </c>
      <c r="E27" s="9">
        <v>17</v>
      </c>
      <c r="F27" s="9">
        <v>9</v>
      </c>
      <c r="G27" s="10">
        <v>387</v>
      </c>
      <c r="H27" s="11">
        <v>312</v>
      </c>
      <c r="I27" s="11">
        <v>59</v>
      </c>
      <c r="J27" s="11">
        <v>10</v>
      </c>
      <c r="K27" s="12">
        <v>6</v>
      </c>
      <c r="L27" s="9">
        <v>137</v>
      </c>
      <c r="M27" s="9">
        <v>111</v>
      </c>
      <c r="N27" s="9">
        <v>17</v>
      </c>
      <c r="O27" s="9">
        <v>7</v>
      </c>
      <c r="P27" s="9">
        <v>3</v>
      </c>
    </row>
    <row r="28" spans="1:16" x14ac:dyDescent="0.2">
      <c r="A28" s="31" t="s">
        <v>198</v>
      </c>
      <c r="B28" s="9">
        <v>199</v>
      </c>
      <c r="C28" s="9">
        <v>130</v>
      </c>
      <c r="D28" s="9">
        <v>51</v>
      </c>
      <c r="E28" s="9">
        <v>10</v>
      </c>
      <c r="F28" s="9">
        <v>9</v>
      </c>
      <c r="G28" s="10">
        <v>123</v>
      </c>
      <c r="H28" s="11">
        <v>72</v>
      </c>
      <c r="I28" s="11">
        <v>38</v>
      </c>
      <c r="J28" s="11">
        <v>10</v>
      </c>
      <c r="K28" s="12">
        <v>3</v>
      </c>
      <c r="L28" s="9">
        <v>77</v>
      </c>
      <c r="M28" s="9">
        <v>59</v>
      </c>
      <c r="N28" s="9">
        <v>13</v>
      </c>
      <c r="O28" s="9">
        <v>0</v>
      </c>
      <c r="P28" s="9">
        <v>6</v>
      </c>
    </row>
    <row r="29" spans="1:16" x14ac:dyDescent="0.2">
      <c r="A29" s="31" t="s">
        <v>199</v>
      </c>
      <c r="B29" s="9">
        <v>305</v>
      </c>
      <c r="C29" s="9">
        <v>234</v>
      </c>
      <c r="D29" s="9">
        <v>55</v>
      </c>
      <c r="E29" s="9">
        <v>10</v>
      </c>
      <c r="F29" s="9">
        <v>6</v>
      </c>
      <c r="G29" s="10">
        <v>220</v>
      </c>
      <c r="H29" s="11">
        <v>169</v>
      </c>
      <c r="I29" s="11">
        <v>42</v>
      </c>
      <c r="J29" s="11">
        <v>3</v>
      </c>
      <c r="K29" s="12">
        <v>6</v>
      </c>
      <c r="L29" s="9">
        <v>85</v>
      </c>
      <c r="M29" s="9">
        <v>65</v>
      </c>
      <c r="N29" s="9">
        <v>13</v>
      </c>
      <c r="O29" s="9">
        <v>7</v>
      </c>
      <c r="P29" s="9">
        <v>0</v>
      </c>
    </row>
    <row r="30" spans="1:16" x14ac:dyDescent="0.2">
      <c r="A30" s="31" t="s">
        <v>200</v>
      </c>
      <c r="B30" s="9">
        <v>153</v>
      </c>
      <c r="C30" s="9">
        <v>91</v>
      </c>
      <c r="D30" s="9">
        <v>25</v>
      </c>
      <c r="E30" s="9">
        <v>31</v>
      </c>
      <c r="F30" s="9">
        <v>6</v>
      </c>
      <c r="G30" s="10">
        <v>123</v>
      </c>
      <c r="H30" s="11">
        <v>78</v>
      </c>
      <c r="I30" s="11">
        <v>25</v>
      </c>
      <c r="J30" s="11">
        <v>14</v>
      </c>
      <c r="K30" s="12">
        <v>6</v>
      </c>
      <c r="L30" s="9">
        <v>30</v>
      </c>
      <c r="M30" s="9">
        <v>13</v>
      </c>
      <c r="N30" s="9">
        <v>0</v>
      </c>
      <c r="O30" s="9">
        <v>17</v>
      </c>
      <c r="P30" s="9">
        <v>0</v>
      </c>
    </row>
    <row r="31" spans="1:16" x14ac:dyDescent="0.2">
      <c r="A31" s="31" t="s">
        <v>201</v>
      </c>
      <c r="B31" s="9">
        <v>103</v>
      </c>
      <c r="C31" s="9">
        <v>59</v>
      </c>
      <c r="D31" s="9">
        <v>29</v>
      </c>
      <c r="E31" s="9">
        <v>7</v>
      </c>
      <c r="F31" s="9">
        <v>9</v>
      </c>
      <c r="G31" s="10">
        <v>97</v>
      </c>
      <c r="H31" s="11">
        <v>52</v>
      </c>
      <c r="I31" s="11">
        <v>29</v>
      </c>
      <c r="J31" s="11">
        <v>7</v>
      </c>
      <c r="K31" s="12">
        <v>9</v>
      </c>
      <c r="L31" s="9">
        <v>7</v>
      </c>
      <c r="M31" s="9">
        <v>7</v>
      </c>
      <c r="N31" s="9">
        <v>0</v>
      </c>
      <c r="O31" s="9">
        <v>0</v>
      </c>
      <c r="P31" s="9">
        <v>0</v>
      </c>
    </row>
    <row r="32" spans="1:16" x14ac:dyDescent="0.2">
      <c r="A32" s="63" t="e">
        <v>#VALUE!</v>
      </c>
      <c r="B32" s="63">
        <v>8.6958518518518524</v>
      </c>
      <c r="C32" s="63">
        <v>8.5329036144578314</v>
      </c>
      <c r="D32" s="63">
        <v>8.9028915662650601</v>
      </c>
      <c r="E32" s="63">
        <v>10.234628099173555</v>
      </c>
      <c r="F32" s="63">
        <v>11.268979591836736</v>
      </c>
      <c r="G32" s="63">
        <v>9.0812771458117876</v>
      </c>
      <c r="H32" s="63">
        <v>8.8255809267965084</v>
      </c>
      <c r="I32" s="63">
        <v>9.4995251396648044</v>
      </c>
      <c r="J32" s="63">
        <v>10.743898305084745</v>
      </c>
      <c r="K32" s="63">
        <v>13.351034482758621</v>
      </c>
      <c r="L32" s="63">
        <v>8.1542036753445633</v>
      </c>
      <c r="M32" s="63">
        <v>8.110529470529471</v>
      </c>
      <c r="N32" s="63">
        <v>7.945067264573991</v>
      </c>
      <c r="O32" s="63">
        <v>9.75</v>
      </c>
      <c r="P32" s="63">
        <v>8.25</v>
      </c>
    </row>
    <row r="33" spans="1:16" x14ac:dyDescent="0.2">
      <c r="A33" s="33" t="s">
        <v>249</v>
      </c>
      <c r="B33" s="9"/>
      <c r="C33" s="9"/>
      <c r="D33" s="9"/>
      <c r="E33" s="9"/>
      <c r="F33" s="9"/>
      <c r="G33" s="10"/>
      <c r="H33" s="11"/>
      <c r="I33" s="11"/>
      <c r="J33" s="11"/>
      <c r="K33" s="12"/>
      <c r="L33" s="9"/>
      <c r="M33" s="9"/>
      <c r="N33" s="9"/>
      <c r="O33" s="9"/>
      <c r="P33" s="9"/>
    </row>
    <row r="34" spans="1:16" x14ac:dyDescent="0.2">
      <c r="A34" s="31" t="s">
        <v>0</v>
      </c>
      <c r="B34" s="9">
        <v>3240</v>
      </c>
      <c r="C34" s="9">
        <v>2490</v>
      </c>
      <c r="D34" s="9">
        <v>581</v>
      </c>
      <c r="E34" s="9">
        <v>121</v>
      </c>
      <c r="F34" s="9">
        <v>49</v>
      </c>
      <c r="G34" s="10">
        <v>1934</v>
      </c>
      <c r="H34" s="11">
        <v>1489</v>
      </c>
      <c r="I34" s="11">
        <v>358</v>
      </c>
      <c r="J34" s="11">
        <v>59</v>
      </c>
      <c r="K34" s="12">
        <v>29</v>
      </c>
      <c r="L34" s="9">
        <v>1306</v>
      </c>
      <c r="M34" s="9">
        <v>1001</v>
      </c>
      <c r="N34" s="9">
        <v>223</v>
      </c>
      <c r="O34" s="9">
        <v>62</v>
      </c>
      <c r="P34" s="9">
        <v>20</v>
      </c>
    </row>
    <row r="35" spans="1:16" x14ac:dyDescent="0.2">
      <c r="A35" s="31" t="s">
        <v>202</v>
      </c>
      <c r="B35" s="9">
        <v>3004</v>
      </c>
      <c r="C35" s="9">
        <v>2308</v>
      </c>
      <c r="D35" s="9">
        <v>560</v>
      </c>
      <c r="E35" s="9">
        <v>93</v>
      </c>
      <c r="F35" s="9">
        <v>43</v>
      </c>
      <c r="G35" s="10">
        <v>1799</v>
      </c>
      <c r="H35" s="11">
        <v>1385</v>
      </c>
      <c r="I35" s="11">
        <v>341</v>
      </c>
      <c r="J35" s="11">
        <v>45</v>
      </c>
      <c r="K35" s="12">
        <v>29</v>
      </c>
      <c r="L35" s="9">
        <v>1205</v>
      </c>
      <c r="M35" s="9">
        <v>923</v>
      </c>
      <c r="N35" s="9">
        <v>219</v>
      </c>
      <c r="O35" s="9">
        <v>48</v>
      </c>
      <c r="P35" s="9">
        <v>14</v>
      </c>
    </row>
    <row r="36" spans="1:16" x14ac:dyDescent="0.2">
      <c r="A36" s="31"/>
      <c r="B36" s="9"/>
      <c r="C36" s="9"/>
      <c r="D36" s="9"/>
      <c r="E36" s="9"/>
      <c r="F36" s="9"/>
      <c r="G36" s="10"/>
      <c r="H36" s="11"/>
      <c r="I36" s="11"/>
      <c r="J36" s="11"/>
      <c r="K36" s="12"/>
      <c r="L36" s="9"/>
      <c r="M36" s="9"/>
      <c r="N36" s="9"/>
      <c r="O36" s="9"/>
      <c r="P36" s="9"/>
    </row>
    <row r="37" spans="1:16" x14ac:dyDescent="0.2">
      <c r="A37" s="31"/>
      <c r="B37" s="9"/>
      <c r="C37" s="9"/>
      <c r="D37" s="9"/>
      <c r="E37" s="9"/>
      <c r="F37" s="9"/>
      <c r="G37" s="10"/>
      <c r="H37" s="11"/>
      <c r="I37" s="11"/>
      <c r="J37" s="11"/>
      <c r="K37" s="12"/>
      <c r="L37" s="9"/>
      <c r="M37" s="9"/>
      <c r="N37" s="9"/>
      <c r="O37" s="9"/>
      <c r="P37" s="9"/>
    </row>
    <row r="38" spans="1:16" x14ac:dyDescent="0.2">
      <c r="A38" s="31" t="s">
        <v>203</v>
      </c>
      <c r="B38" s="9">
        <v>170</v>
      </c>
      <c r="C38" s="9">
        <v>124</v>
      </c>
      <c r="D38" s="9">
        <v>17</v>
      </c>
      <c r="E38" s="9">
        <v>24</v>
      </c>
      <c r="F38" s="9">
        <v>6</v>
      </c>
      <c r="G38" s="10">
        <v>94</v>
      </c>
      <c r="H38" s="11">
        <v>72</v>
      </c>
      <c r="I38" s="11">
        <v>13</v>
      </c>
      <c r="J38" s="11">
        <v>10</v>
      </c>
      <c r="K38" s="12">
        <v>0</v>
      </c>
      <c r="L38" s="9">
        <v>76</v>
      </c>
      <c r="M38" s="9">
        <v>52</v>
      </c>
      <c r="N38" s="9">
        <v>4</v>
      </c>
      <c r="O38" s="9">
        <v>14</v>
      </c>
      <c r="P38" s="9">
        <v>6</v>
      </c>
    </row>
    <row r="39" spans="1:16" x14ac:dyDescent="0.2">
      <c r="A39" s="31" t="s">
        <v>204</v>
      </c>
      <c r="B39" s="9">
        <v>66</v>
      </c>
      <c r="C39" s="9">
        <v>59</v>
      </c>
      <c r="D39" s="9">
        <v>4</v>
      </c>
      <c r="E39" s="9">
        <v>3</v>
      </c>
      <c r="F39" s="9">
        <v>0</v>
      </c>
      <c r="G39" s="13">
        <v>40</v>
      </c>
      <c r="H39" s="14">
        <v>33</v>
      </c>
      <c r="I39" s="14">
        <v>4</v>
      </c>
      <c r="J39" s="14">
        <v>3</v>
      </c>
      <c r="K39" s="15">
        <v>0</v>
      </c>
      <c r="L39" s="9">
        <v>26</v>
      </c>
      <c r="M39" s="9">
        <v>26</v>
      </c>
      <c r="N39" s="9">
        <v>0</v>
      </c>
      <c r="O39" s="9">
        <v>0</v>
      </c>
      <c r="P39" s="9">
        <v>0</v>
      </c>
    </row>
    <row r="40" spans="1:16" ht="14.4" x14ac:dyDescent="0.3">
      <c r="A40" s="2" t="s">
        <v>233</v>
      </c>
      <c r="B40"/>
      <c r="C40"/>
      <c r="D40"/>
      <c r="E40"/>
      <c r="F40"/>
      <c r="G40"/>
      <c r="H40"/>
      <c r="I40"/>
      <c r="J40"/>
      <c r="K40"/>
      <c r="L40" s="9"/>
      <c r="M40" s="9"/>
      <c r="N40" s="9"/>
      <c r="O40" s="9"/>
      <c r="P40" s="9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2"/>
  <sheetViews>
    <sheetView view="pageBreakPreview" zoomScaleNormal="100" zoomScaleSheetLayoutView="100" workbookViewId="0">
      <selection activeCell="D20" sqref="D20"/>
    </sheetView>
  </sheetViews>
  <sheetFormatPr defaultColWidth="9.109375" defaultRowHeight="10.199999999999999" x14ac:dyDescent="0.2"/>
  <cols>
    <col min="1" max="1" width="14.21875" style="3" customWidth="1"/>
    <col min="2" max="16" width="4.88671875" style="3" customWidth="1"/>
    <col min="17" max="16384" width="9.109375" style="3"/>
  </cols>
  <sheetData>
    <row r="1" spans="1:16" x14ac:dyDescent="0.2">
      <c r="A1" s="6" t="s">
        <v>291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6" t="s">
        <v>292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6"/>
      <c r="B5" s="9"/>
      <c r="C5" s="9"/>
      <c r="D5" s="9"/>
      <c r="E5" s="9"/>
      <c r="F5" s="9"/>
      <c r="G5" s="10"/>
      <c r="H5" s="11"/>
      <c r="I5" s="11"/>
      <c r="J5" s="11"/>
      <c r="K5" s="12"/>
      <c r="L5" s="9"/>
      <c r="M5" s="9"/>
      <c r="N5" s="9"/>
      <c r="O5" s="9"/>
      <c r="P5" s="9"/>
    </row>
    <row r="6" spans="1:16" x14ac:dyDescent="0.2">
      <c r="A6" s="6" t="s">
        <v>0</v>
      </c>
      <c r="B6" s="9">
        <v>3240</v>
      </c>
      <c r="C6" s="9">
        <v>2490</v>
      </c>
      <c r="D6" s="9">
        <v>581</v>
      </c>
      <c r="E6" s="9">
        <v>121</v>
      </c>
      <c r="F6" s="9">
        <v>49</v>
      </c>
      <c r="G6" s="10">
        <v>1934</v>
      </c>
      <c r="H6" s="11">
        <v>1489</v>
      </c>
      <c r="I6" s="11">
        <v>358</v>
      </c>
      <c r="J6" s="11">
        <v>59</v>
      </c>
      <c r="K6" s="12">
        <v>29</v>
      </c>
      <c r="L6" s="9">
        <v>1306</v>
      </c>
      <c r="M6" s="9">
        <v>1001</v>
      </c>
      <c r="N6" s="9">
        <v>223</v>
      </c>
      <c r="O6" s="9">
        <v>62</v>
      </c>
      <c r="P6" s="9">
        <v>20</v>
      </c>
    </row>
    <row r="7" spans="1:16" x14ac:dyDescent="0.2">
      <c r="A7" s="6" t="s">
        <v>205</v>
      </c>
      <c r="B7" s="9">
        <v>2084</v>
      </c>
      <c r="C7" s="9">
        <v>1671</v>
      </c>
      <c r="D7" s="9">
        <v>307</v>
      </c>
      <c r="E7" s="9">
        <v>86</v>
      </c>
      <c r="F7" s="9">
        <v>20</v>
      </c>
      <c r="G7" s="10">
        <v>1293</v>
      </c>
      <c r="H7" s="11">
        <v>1027</v>
      </c>
      <c r="I7" s="11">
        <v>206</v>
      </c>
      <c r="J7" s="11">
        <v>48</v>
      </c>
      <c r="K7" s="12">
        <v>11</v>
      </c>
      <c r="L7" s="9">
        <v>791</v>
      </c>
      <c r="M7" s="9">
        <v>644</v>
      </c>
      <c r="N7" s="9">
        <v>101</v>
      </c>
      <c r="O7" s="9">
        <v>38</v>
      </c>
      <c r="P7" s="9">
        <v>9</v>
      </c>
    </row>
    <row r="8" spans="1:16" x14ac:dyDescent="0.2">
      <c r="A8" s="6" t="s">
        <v>206</v>
      </c>
      <c r="B8" s="9">
        <v>1156</v>
      </c>
      <c r="C8" s="9">
        <v>819</v>
      </c>
      <c r="D8" s="9">
        <v>274</v>
      </c>
      <c r="E8" s="9">
        <v>34</v>
      </c>
      <c r="F8" s="9">
        <v>29</v>
      </c>
      <c r="G8" s="10">
        <v>641</v>
      </c>
      <c r="H8" s="11">
        <v>462</v>
      </c>
      <c r="I8" s="11">
        <v>152</v>
      </c>
      <c r="J8" s="11">
        <v>10</v>
      </c>
      <c r="K8" s="12">
        <v>17</v>
      </c>
      <c r="L8" s="9">
        <v>515</v>
      </c>
      <c r="M8" s="9">
        <v>358</v>
      </c>
      <c r="N8" s="9">
        <v>122</v>
      </c>
      <c r="O8" s="9">
        <v>24</v>
      </c>
      <c r="P8" s="9">
        <v>11</v>
      </c>
    </row>
    <row r="9" spans="1:16" x14ac:dyDescent="0.2">
      <c r="A9" s="6"/>
      <c r="B9" s="9"/>
      <c r="C9" s="9"/>
      <c r="D9" s="9"/>
      <c r="E9" s="9"/>
      <c r="F9" s="9"/>
      <c r="G9" s="10"/>
      <c r="H9" s="11"/>
      <c r="I9" s="11"/>
      <c r="J9" s="11"/>
      <c r="K9" s="12"/>
      <c r="L9" s="9"/>
      <c r="M9" s="9"/>
      <c r="N9" s="9"/>
      <c r="O9" s="9"/>
      <c r="P9" s="9"/>
    </row>
    <row r="10" spans="1:16" x14ac:dyDescent="0.2">
      <c r="A10" s="8" t="s">
        <v>293</v>
      </c>
      <c r="B10" s="9"/>
      <c r="C10" s="9"/>
      <c r="D10" s="9"/>
      <c r="E10" s="9"/>
      <c r="F10" s="9"/>
      <c r="G10" s="10"/>
      <c r="H10" s="11"/>
      <c r="I10" s="11"/>
      <c r="J10" s="11"/>
      <c r="K10" s="12"/>
      <c r="L10" s="9"/>
      <c r="M10" s="9"/>
      <c r="N10" s="9"/>
      <c r="O10" s="9"/>
      <c r="P10" s="9"/>
    </row>
    <row r="11" spans="1:16" x14ac:dyDescent="0.2">
      <c r="A11" s="6" t="s">
        <v>0</v>
      </c>
      <c r="B11" s="9">
        <v>2084</v>
      </c>
      <c r="C11" s="9">
        <v>1671</v>
      </c>
      <c r="D11" s="9">
        <v>307</v>
      </c>
      <c r="E11" s="9">
        <v>86</v>
      </c>
      <c r="F11" s="9">
        <v>20</v>
      </c>
      <c r="G11" s="10">
        <v>1293</v>
      </c>
      <c r="H11" s="11">
        <v>1027</v>
      </c>
      <c r="I11" s="11">
        <v>206</v>
      </c>
      <c r="J11" s="11">
        <v>48</v>
      </c>
      <c r="K11" s="12">
        <v>11</v>
      </c>
      <c r="L11" s="9">
        <v>791</v>
      </c>
      <c r="M11" s="9">
        <v>644</v>
      </c>
      <c r="N11" s="9">
        <v>101</v>
      </c>
      <c r="O11" s="9">
        <v>38</v>
      </c>
      <c r="P11" s="9">
        <v>9</v>
      </c>
    </row>
    <row r="12" spans="1:16" x14ac:dyDescent="0.2">
      <c r="A12" s="6" t="s">
        <v>207</v>
      </c>
      <c r="B12" s="9">
        <v>72</v>
      </c>
      <c r="C12" s="9">
        <v>65</v>
      </c>
      <c r="D12" s="9">
        <v>4</v>
      </c>
      <c r="E12" s="9">
        <v>0</v>
      </c>
      <c r="F12" s="9">
        <v>3</v>
      </c>
      <c r="G12" s="10">
        <v>43</v>
      </c>
      <c r="H12" s="11">
        <v>39</v>
      </c>
      <c r="I12" s="11">
        <v>4</v>
      </c>
      <c r="J12" s="11">
        <v>0</v>
      </c>
      <c r="K12" s="12">
        <v>0</v>
      </c>
      <c r="L12" s="9">
        <v>29</v>
      </c>
      <c r="M12" s="9">
        <v>26</v>
      </c>
      <c r="N12" s="9">
        <v>0</v>
      </c>
      <c r="O12" s="9">
        <v>0</v>
      </c>
      <c r="P12" s="9">
        <v>3</v>
      </c>
    </row>
    <row r="13" spans="1:16" x14ac:dyDescent="0.2">
      <c r="A13" s="6" t="s">
        <v>208</v>
      </c>
      <c r="B13" s="9">
        <v>381</v>
      </c>
      <c r="C13" s="9">
        <v>312</v>
      </c>
      <c r="D13" s="9">
        <v>55</v>
      </c>
      <c r="E13" s="9">
        <v>14</v>
      </c>
      <c r="F13" s="9">
        <v>0</v>
      </c>
      <c r="G13" s="10">
        <v>198</v>
      </c>
      <c r="H13" s="11">
        <v>163</v>
      </c>
      <c r="I13" s="11">
        <v>25</v>
      </c>
      <c r="J13" s="11">
        <v>10</v>
      </c>
      <c r="K13" s="12">
        <v>0</v>
      </c>
      <c r="L13" s="9">
        <v>182</v>
      </c>
      <c r="M13" s="9">
        <v>150</v>
      </c>
      <c r="N13" s="9">
        <v>29</v>
      </c>
      <c r="O13" s="9">
        <v>3</v>
      </c>
      <c r="P13" s="9">
        <v>0</v>
      </c>
    </row>
    <row r="14" spans="1:16" x14ac:dyDescent="0.2">
      <c r="A14" s="6" t="s">
        <v>209</v>
      </c>
      <c r="B14" s="9">
        <v>178</v>
      </c>
      <c r="C14" s="9">
        <v>163</v>
      </c>
      <c r="D14" s="9">
        <v>8</v>
      </c>
      <c r="E14" s="9">
        <v>7</v>
      </c>
      <c r="F14" s="9">
        <v>0</v>
      </c>
      <c r="G14" s="10">
        <v>66</v>
      </c>
      <c r="H14" s="11">
        <v>59</v>
      </c>
      <c r="I14" s="11">
        <v>4</v>
      </c>
      <c r="J14" s="11">
        <v>3</v>
      </c>
      <c r="K14" s="12">
        <v>0</v>
      </c>
      <c r="L14" s="9">
        <v>112</v>
      </c>
      <c r="M14" s="9">
        <v>104</v>
      </c>
      <c r="N14" s="9">
        <v>4</v>
      </c>
      <c r="O14" s="9">
        <v>3</v>
      </c>
      <c r="P14" s="9">
        <v>0</v>
      </c>
    </row>
    <row r="15" spans="1:16" x14ac:dyDescent="0.2">
      <c r="A15" s="6" t="s">
        <v>210</v>
      </c>
      <c r="B15" s="9">
        <v>1224</v>
      </c>
      <c r="C15" s="9">
        <v>949</v>
      </c>
      <c r="D15" s="9">
        <v>202</v>
      </c>
      <c r="E15" s="9">
        <v>59</v>
      </c>
      <c r="F15" s="9">
        <v>14</v>
      </c>
      <c r="G15" s="10">
        <v>816</v>
      </c>
      <c r="H15" s="11">
        <v>631</v>
      </c>
      <c r="I15" s="11">
        <v>143</v>
      </c>
      <c r="J15" s="11">
        <v>31</v>
      </c>
      <c r="K15" s="12">
        <v>11</v>
      </c>
      <c r="L15" s="9">
        <v>408</v>
      </c>
      <c r="M15" s="9">
        <v>319</v>
      </c>
      <c r="N15" s="9">
        <v>59</v>
      </c>
      <c r="O15" s="9">
        <v>28</v>
      </c>
      <c r="P15" s="9">
        <v>3</v>
      </c>
    </row>
    <row r="16" spans="1:16" x14ac:dyDescent="0.2">
      <c r="A16" s="6" t="s">
        <v>211</v>
      </c>
      <c r="B16" s="9">
        <v>230</v>
      </c>
      <c r="C16" s="9">
        <v>182</v>
      </c>
      <c r="D16" s="9">
        <v>38</v>
      </c>
      <c r="E16" s="9">
        <v>7</v>
      </c>
      <c r="F16" s="9">
        <v>3</v>
      </c>
      <c r="G16" s="10">
        <v>169</v>
      </c>
      <c r="H16" s="11">
        <v>137</v>
      </c>
      <c r="I16" s="11">
        <v>29</v>
      </c>
      <c r="J16" s="11">
        <v>3</v>
      </c>
      <c r="K16" s="12">
        <v>0</v>
      </c>
      <c r="L16" s="9">
        <v>60</v>
      </c>
      <c r="M16" s="9">
        <v>46</v>
      </c>
      <c r="N16" s="9">
        <v>8</v>
      </c>
      <c r="O16" s="9">
        <v>3</v>
      </c>
      <c r="P16" s="9">
        <v>3</v>
      </c>
    </row>
    <row r="17" spans="1:16" x14ac:dyDescent="0.2">
      <c r="A17" s="6"/>
      <c r="B17" s="9"/>
      <c r="C17" s="9"/>
      <c r="D17" s="9"/>
      <c r="E17" s="9"/>
      <c r="F17" s="9"/>
      <c r="G17" s="10"/>
      <c r="H17" s="11"/>
      <c r="I17" s="11"/>
      <c r="J17" s="11"/>
      <c r="K17" s="12"/>
      <c r="L17" s="9"/>
      <c r="M17" s="9"/>
      <c r="N17" s="9"/>
      <c r="O17" s="9"/>
      <c r="P17" s="9"/>
    </row>
    <row r="18" spans="1:16" x14ac:dyDescent="0.2">
      <c r="A18" s="8" t="s">
        <v>252</v>
      </c>
      <c r="B18" s="9"/>
      <c r="C18" s="9"/>
      <c r="D18" s="9"/>
      <c r="E18" s="9"/>
      <c r="F18" s="9"/>
      <c r="G18" s="10"/>
      <c r="H18" s="11"/>
      <c r="I18" s="11"/>
      <c r="J18" s="11"/>
      <c r="K18" s="12"/>
      <c r="L18" s="9"/>
      <c r="M18" s="9"/>
      <c r="N18" s="9"/>
      <c r="O18" s="9"/>
      <c r="P18" s="9"/>
    </row>
    <row r="19" spans="1:16" x14ac:dyDescent="0.2">
      <c r="A19" s="6" t="s">
        <v>0</v>
      </c>
      <c r="B19" s="9">
        <v>324</v>
      </c>
      <c r="C19" s="9">
        <v>280</v>
      </c>
      <c r="D19" s="9">
        <v>21</v>
      </c>
      <c r="E19" s="9">
        <v>21</v>
      </c>
      <c r="F19" s="9">
        <v>3</v>
      </c>
      <c r="G19" s="10">
        <v>181</v>
      </c>
      <c r="H19" s="11">
        <v>156</v>
      </c>
      <c r="I19" s="11">
        <v>4</v>
      </c>
      <c r="J19" s="11">
        <v>21</v>
      </c>
      <c r="K19" s="12">
        <v>0</v>
      </c>
      <c r="L19" s="9">
        <v>143</v>
      </c>
      <c r="M19" s="9">
        <v>124</v>
      </c>
      <c r="N19" s="9">
        <v>17</v>
      </c>
      <c r="O19" s="9">
        <v>0</v>
      </c>
      <c r="P19" s="9">
        <v>3</v>
      </c>
    </row>
    <row r="20" spans="1:16" x14ac:dyDescent="0.2">
      <c r="A20" s="6" t="s">
        <v>207</v>
      </c>
      <c r="B20" s="9">
        <v>22</v>
      </c>
      <c r="C20" s="9">
        <v>20</v>
      </c>
      <c r="D20" s="9">
        <v>0</v>
      </c>
      <c r="E20" s="9">
        <v>0</v>
      </c>
      <c r="F20" s="9">
        <v>3</v>
      </c>
      <c r="G20" s="10">
        <v>13</v>
      </c>
      <c r="H20" s="11">
        <v>13</v>
      </c>
      <c r="I20" s="11">
        <v>0</v>
      </c>
      <c r="J20" s="11">
        <v>0</v>
      </c>
      <c r="K20" s="12">
        <v>0</v>
      </c>
      <c r="L20" s="9">
        <v>9</v>
      </c>
      <c r="M20" s="9">
        <v>7</v>
      </c>
      <c r="N20" s="9">
        <v>0</v>
      </c>
      <c r="O20" s="9">
        <v>0</v>
      </c>
      <c r="P20" s="9">
        <v>3</v>
      </c>
    </row>
    <row r="21" spans="1:16" x14ac:dyDescent="0.2">
      <c r="A21" s="6" t="s">
        <v>208</v>
      </c>
      <c r="B21" s="9">
        <v>130</v>
      </c>
      <c r="C21" s="9">
        <v>117</v>
      </c>
      <c r="D21" s="9">
        <v>13</v>
      </c>
      <c r="E21" s="9">
        <v>0</v>
      </c>
      <c r="F21" s="9">
        <v>0</v>
      </c>
      <c r="G21" s="10">
        <v>65</v>
      </c>
      <c r="H21" s="11">
        <v>65</v>
      </c>
      <c r="I21" s="11">
        <v>0</v>
      </c>
      <c r="J21" s="11">
        <v>0</v>
      </c>
      <c r="K21" s="12">
        <v>0</v>
      </c>
      <c r="L21" s="9">
        <v>65</v>
      </c>
      <c r="M21" s="9">
        <v>52</v>
      </c>
      <c r="N21" s="9">
        <v>13</v>
      </c>
      <c r="O21" s="9">
        <v>0</v>
      </c>
      <c r="P21" s="9">
        <v>0</v>
      </c>
    </row>
    <row r="22" spans="1:16" x14ac:dyDescent="0.2">
      <c r="A22" s="6" t="s">
        <v>209</v>
      </c>
      <c r="B22" s="9">
        <v>26</v>
      </c>
      <c r="C22" s="9">
        <v>26</v>
      </c>
      <c r="D22" s="9">
        <v>0</v>
      </c>
      <c r="E22" s="9">
        <v>0</v>
      </c>
      <c r="F22" s="9">
        <v>0</v>
      </c>
      <c r="G22" s="10">
        <v>7</v>
      </c>
      <c r="H22" s="11">
        <v>7</v>
      </c>
      <c r="I22" s="11">
        <v>0</v>
      </c>
      <c r="J22" s="11">
        <v>0</v>
      </c>
      <c r="K22" s="12">
        <v>0</v>
      </c>
      <c r="L22" s="9">
        <v>20</v>
      </c>
      <c r="M22" s="9">
        <v>20</v>
      </c>
      <c r="N22" s="9">
        <v>0</v>
      </c>
      <c r="O22" s="9">
        <v>0</v>
      </c>
      <c r="P22" s="9">
        <v>0</v>
      </c>
    </row>
    <row r="23" spans="1:16" x14ac:dyDescent="0.2">
      <c r="A23" s="6" t="s">
        <v>210</v>
      </c>
      <c r="B23" s="9">
        <v>110</v>
      </c>
      <c r="C23" s="9">
        <v>85</v>
      </c>
      <c r="D23" s="9">
        <v>8</v>
      </c>
      <c r="E23" s="9">
        <v>17</v>
      </c>
      <c r="F23" s="9">
        <v>0</v>
      </c>
      <c r="G23" s="10">
        <v>67</v>
      </c>
      <c r="H23" s="11">
        <v>46</v>
      </c>
      <c r="I23" s="11">
        <v>4</v>
      </c>
      <c r="J23" s="11">
        <v>17</v>
      </c>
      <c r="K23" s="12">
        <v>0</v>
      </c>
      <c r="L23" s="9">
        <v>43</v>
      </c>
      <c r="M23" s="9">
        <v>39</v>
      </c>
      <c r="N23" s="9">
        <v>4</v>
      </c>
      <c r="O23" s="9">
        <v>0</v>
      </c>
      <c r="P23" s="9">
        <v>0</v>
      </c>
    </row>
    <row r="24" spans="1:16" x14ac:dyDescent="0.2">
      <c r="A24" s="6" t="s">
        <v>211</v>
      </c>
      <c r="B24" s="9">
        <v>36</v>
      </c>
      <c r="C24" s="9">
        <v>33</v>
      </c>
      <c r="D24" s="9">
        <v>0</v>
      </c>
      <c r="E24" s="9">
        <v>3</v>
      </c>
      <c r="F24" s="9">
        <v>0</v>
      </c>
      <c r="G24" s="10">
        <v>29</v>
      </c>
      <c r="H24" s="11">
        <v>26</v>
      </c>
      <c r="I24" s="11">
        <v>0</v>
      </c>
      <c r="J24" s="11">
        <v>3</v>
      </c>
      <c r="K24" s="12">
        <v>0</v>
      </c>
      <c r="L24" s="9">
        <v>7</v>
      </c>
      <c r="M24" s="9">
        <v>7</v>
      </c>
      <c r="N24" s="9">
        <v>0</v>
      </c>
      <c r="O24" s="9">
        <v>0</v>
      </c>
      <c r="P24" s="9">
        <v>0</v>
      </c>
    </row>
    <row r="25" spans="1:16" x14ac:dyDescent="0.2">
      <c r="A25" s="6"/>
      <c r="B25" s="9"/>
      <c r="C25" s="9"/>
      <c r="D25" s="9"/>
      <c r="E25" s="9"/>
      <c r="F25" s="9"/>
      <c r="G25" s="10"/>
      <c r="H25" s="11"/>
      <c r="I25" s="11"/>
      <c r="J25" s="11"/>
      <c r="K25" s="12"/>
      <c r="L25" s="9"/>
      <c r="M25" s="9"/>
      <c r="N25" s="9"/>
      <c r="O25" s="9"/>
      <c r="P25" s="9"/>
    </row>
    <row r="26" spans="1:16" x14ac:dyDescent="0.2">
      <c r="A26" s="8" t="s">
        <v>251</v>
      </c>
      <c r="B26" s="9"/>
      <c r="C26" s="9"/>
      <c r="D26" s="9"/>
      <c r="E26" s="9"/>
      <c r="F26" s="9"/>
      <c r="G26" s="10"/>
      <c r="H26" s="11"/>
      <c r="I26" s="11"/>
      <c r="J26" s="11"/>
      <c r="K26" s="12"/>
      <c r="L26" s="9"/>
      <c r="M26" s="9"/>
      <c r="N26" s="9"/>
      <c r="O26" s="9"/>
      <c r="P26" s="9"/>
    </row>
    <row r="27" spans="1:16" x14ac:dyDescent="0.2">
      <c r="A27" s="6" t="s">
        <v>0</v>
      </c>
      <c r="B27" s="9">
        <v>634</v>
      </c>
      <c r="C27" s="9">
        <v>449</v>
      </c>
      <c r="D27" s="9">
        <v>131</v>
      </c>
      <c r="E27" s="9">
        <v>52</v>
      </c>
      <c r="F27" s="9">
        <v>3</v>
      </c>
      <c r="G27" s="10">
        <v>364</v>
      </c>
      <c r="H27" s="11">
        <v>260</v>
      </c>
      <c r="I27" s="11">
        <v>80</v>
      </c>
      <c r="J27" s="11">
        <v>24</v>
      </c>
      <c r="K27" s="12">
        <v>0</v>
      </c>
      <c r="L27" s="9">
        <v>269</v>
      </c>
      <c r="M27" s="9">
        <v>189</v>
      </c>
      <c r="N27" s="9">
        <v>51</v>
      </c>
      <c r="O27" s="9">
        <v>28</v>
      </c>
      <c r="P27" s="9">
        <v>3</v>
      </c>
    </row>
    <row r="28" spans="1:16" x14ac:dyDescent="0.2">
      <c r="A28" s="6" t="s">
        <v>207</v>
      </c>
      <c r="B28" s="9">
        <v>20</v>
      </c>
      <c r="C28" s="9">
        <v>20</v>
      </c>
      <c r="D28" s="9">
        <v>0</v>
      </c>
      <c r="E28" s="9">
        <v>0</v>
      </c>
      <c r="F28" s="9">
        <v>0</v>
      </c>
      <c r="G28" s="10">
        <v>7</v>
      </c>
      <c r="H28" s="11">
        <v>7</v>
      </c>
      <c r="I28" s="11">
        <v>0</v>
      </c>
      <c r="J28" s="11">
        <v>0</v>
      </c>
      <c r="K28" s="12">
        <v>0</v>
      </c>
      <c r="L28" s="9">
        <v>13</v>
      </c>
      <c r="M28" s="9">
        <v>13</v>
      </c>
      <c r="N28" s="9">
        <v>0</v>
      </c>
      <c r="O28" s="9">
        <v>0</v>
      </c>
      <c r="P28" s="9">
        <v>0</v>
      </c>
    </row>
    <row r="29" spans="1:16" x14ac:dyDescent="0.2">
      <c r="A29" s="6" t="s">
        <v>208</v>
      </c>
      <c r="B29" s="9">
        <v>89</v>
      </c>
      <c r="C29" s="9">
        <v>59</v>
      </c>
      <c r="D29" s="9">
        <v>17</v>
      </c>
      <c r="E29" s="9">
        <v>14</v>
      </c>
      <c r="F29" s="9">
        <v>0</v>
      </c>
      <c r="G29" s="10">
        <v>49</v>
      </c>
      <c r="H29" s="11">
        <v>26</v>
      </c>
      <c r="I29" s="11">
        <v>13</v>
      </c>
      <c r="J29" s="11">
        <v>10</v>
      </c>
      <c r="K29" s="12">
        <v>0</v>
      </c>
      <c r="L29" s="9">
        <v>40</v>
      </c>
      <c r="M29" s="9">
        <v>33</v>
      </c>
      <c r="N29" s="9">
        <v>4</v>
      </c>
      <c r="O29" s="9">
        <v>3</v>
      </c>
      <c r="P29" s="9">
        <v>0</v>
      </c>
    </row>
    <row r="30" spans="1:16" x14ac:dyDescent="0.2">
      <c r="A30" s="6" t="s">
        <v>209</v>
      </c>
      <c r="B30" s="9">
        <v>53</v>
      </c>
      <c r="C30" s="9">
        <v>46</v>
      </c>
      <c r="D30" s="9">
        <v>4</v>
      </c>
      <c r="E30" s="9">
        <v>3</v>
      </c>
      <c r="F30" s="9">
        <v>0</v>
      </c>
      <c r="G30" s="10">
        <v>34</v>
      </c>
      <c r="H30" s="11">
        <v>26</v>
      </c>
      <c r="I30" s="11">
        <v>4</v>
      </c>
      <c r="J30" s="11">
        <v>3</v>
      </c>
      <c r="K30" s="12">
        <v>0</v>
      </c>
      <c r="L30" s="9">
        <v>20</v>
      </c>
      <c r="M30" s="9">
        <v>20</v>
      </c>
      <c r="N30" s="9">
        <v>0</v>
      </c>
      <c r="O30" s="9">
        <v>0</v>
      </c>
      <c r="P30" s="9">
        <v>0</v>
      </c>
    </row>
    <row r="31" spans="1:16" x14ac:dyDescent="0.2">
      <c r="A31" s="6" t="s">
        <v>210</v>
      </c>
      <c r="B31" s="9">
        <v>357</v>
      </c>
      <c r="C31" s="9">
        <v>221</v>
      </c>
      <c r="D31" s="9">
        <v>105</v>
      </c>
      <c r="E31" s="9">
        <v>31</v>
      </c>
      <c r="F31" s="9">
        <v>0</v>
      </c>
      <c r="G31" s="10">
        <v>204</v>
      </c>
      <c r="H31" s="11">
        <v>130</v>
      </c>
      <c r="I31" s="11">
        <v>63</v>
      </c>
      <c r="J31" s="11">
        <v>10</v>
      </c>
      <c r="K31" s="12">
        <v>0</v>
      </c>
      <c r="L31" s="9">
        <v>154</v>
      </c>
      <c r="M31" s="9">
        <v>91</v>
      </c>
      <c r="N31" s="9">
        <v>42</v>
      </c>
      <c r="O31" s="9">
        <v>21</v>
      </c>
      <c r="P31" s="9">
        <v>0</v>
      </c>
    </row>
    <row r="32" spans="1:16" x14ac:dyDescent="0.2">
      <c r="A32" s="6" t="s">
        <v>211</v>
      </c>
      <c r="B32" s="9">
        <v>115</v>
      </c>
      <c r="C32" s="9">
        <v>104</v>
      </c>
      <c r="D32" s="9">
        <v>4</v>
      </c>
      <c r="E32" s="9">
        <v>3</v>
      </c>
      <c r="F32" s="9">
        <v>3</v>
      </c>
      <c r="G32" s="10">
        <v>72</v>
      </c>
      <c r="H32" s="11">
        <v>72</v>
      </c>
      <c r="I32" s="11">
        <v>0</v>
      </c>
      <c r="J32" s="11">
        <v>0</v>
      </c>
      <c r="K32" s="12">
        <v>0</v>
      </c>
      <c r="L32" s="9">
        <v>43</v>
      </c>
      <c r="M32" s="9">
        <v>33</v>
      </c>
      <c r="N32" s="9">
        <v>4</v>
      </c>
      <c r="O32" s="9">
        <v>3</v>
      </c>
      <c r="P32" s="9">
        <v>3</v>
      </c>
    </row>
    <row r="33" spans="1:16" x14ac:dyDescent="0.2">
      <c r="A33" s="6"/>
      <c r="B33" s="9"/>
      <c r="C33" s="9"/>
      <c r="D33" s="9"/>
      <c r="E33" s="9"/>
      <c r="F33" s="9"/>
      <c r="G33" s="10"/>
      <c r="H33" s="11"/>
      <c r="I33" s="11"/>
      <c r="J33" s="11"/>
      <c r="K33" s="12"/>
      <c r="L33" s="9"/>
      <c r="M33" s="9"/>
      <c r="N33" s="9"/>
      <c r="O33" s="9"/>
      <c r="P33" s="9"/>
    </row>
    <row r="34" spans="1:16" x14ac:dyDescent="0.2">
      <c r="A34" s="8" t="s">
        <v>250</v>
      </c>
      <c r="B34" s="9"/>
      <c r="C34" s="9"/>
      <c r="D34" s="9"/>
      <c r="E34" s="9"/>
      <c r="F34" s="9"/>
      <c r="G34" s="10"/>
      <c r="H34" s="11"/>
      <c r="I34" s="11"/>
      <c r="J34" s="11"/>
      <c r="K34" s="12"/>
      <c r="L34" s="9"/>
      <c r="M34" s="9"/>
      <c r="N34" s="9"/>
      <c r="O34" s="9"/>
      <c r="P34" s="9"/>
    </row>
    <row r="35" spans="1:16" x14ac:dyDescent="0.2">
      <c r="A35" s="6" t="s">
        <v>0</v>
      </c>
      <c r="B35" s="9">
        <v>1127</v>
      </c>
      <c r="C35" s="9">
        <v>943</v>
      </c>
      <c r="D35" s="9">
        <v>156</v>
      </c>
      <c r="E35" s="9">
        <v>14</v>
      </c>
      <c r="F35" s="9">
        <v>14</v>
      </c>
      <c r="G35" s="10">
        <v>748</v>
      </c>
      <c r="H35" s="11">
        <v>611</v>
      </c>
      <c r="I35" s="11">
        <v>122</v>
      </c>
      <c r="J35" s="11">
        <v>3</v>
      </c>
      <c r="K35" s="12">
        <v>11</v>
      </c>
      <c r="L35" s="9">
        <v>378</v>
      </c>
      <c r="M35" s="9">
        <v>332</v>
      </c>
      <c r="N35" s="9">
        <v>34</v>
      </c>
      <c r="O35" s="9">
        <v>10</v>
      </c>
      <c r="P35" s="9">
        <v>3</v>
      </c>
    </row>
    <row r="36" spans="1:16" x14ac:dyDescent="0.2">
      <c r="A36" s="6" t="s">
        <v>207</v>
      </c>
      <c r="B36" s="9">
        <v>30</v>
      </c>
      <c r="C36" s="9">
        <v>26</v>
      </c>
      <c r="D36" s="9">
        <v>4</v>
      </c>
      <c r="E36" s="9">
        <v>0</v>
      </c>
      <c r="F36" s="9">
        <v>0</v>
      </c>
      <c r="G36" s="10">
        <v>24</v>
      </c>
      <c r="H36" s="11">
        <v>20</v>
      </c>
      <c r="I36" s="11">
        <v>4</v>
      </c>
      <c r="J36" s="11">
        <v>0</v>
      </c>
      <c r="K36" s="12">
        <v>0</v>
      </c>
      <c r="L36" s="9">
        <v>7</v>
      </c>
      <c r="M36" s="9">
        <v>7</v>
      </c>
      <c r="N36" s="9">
        <v>0</v>
      </c>
      <c r="O36" s="9">
        <v>0</v>
      </c>
      <c r="P36" s="9">
        <v>0</v>
      </c>
    </row>
    <row r="37" spans="1:16" x14ac:dyDescent="0.2">
      <c r="A37" s="6" t="s">
        <v>208</v>
      </c>
      <c r="B37" s="9">
        <v>162</v>
      </c>
      <c r="C37" s="9">
        <v>137</v>
      </c>
      <c r="D37" s="9">
        <v>25</v>
      </c>
      <c r="E37" s="9">
        <v>0</v>
      </c>
      <c r="F37" s="9">
        <v>0</v>
      </c>
      <c r="G37" s="10">
        <v>84</v>
      </c>
      <c r="H37" s="11">
        <v>72</v>
      </c>
      <c r="I37" s="11">
        <v>13</v>
      </c>
      <c r="J37" s="11">
        <v>0</v>
      </c>
      <c r="K37" s="12">
        <v>0</v>
      </c>
      <c r="L37" s="9">
        <v>78</v>
      </c>
      <c r="M37" s="9">
        <v>65</v>
      </c>
      <c r="N37" s="9">
        <v>13</v>
      </c>
      <c r="O37" s="9">
        <v>0</v>
      </c>
      <c r="P37" s="9">
        <v>0</v>
      </c>
    </row>
    <row r="38" spans="1:16" x14ac:dyDescent="0.2">
      <c r="A38" s="6" t="s">
        <v>209</v>
      </c>
      <c r="B38" s="9">
        <v>99</v>
      </c>
      <c r="C38" s="9">
        <v>91</v>
      </c>
      <c r="D38" s="9">
        <v>4</v>
      </c>
      <c r="E38" s="9">
        <v>3</v>
      </c>
      <c r="F38" s="9">
        <v>0</v>
      </c>
      <c r="G38" s="10">
        <v>26</v>
      </c>
      <c r="H38" s="11">
        <v>26</v>
      </c>
      <c r="I38" s="11">
        <v>0</v>
      </c>
      <c r="J38" s="11">
        <v>0</v>
      </c>
      <c r="K38" s="12">
        <v>0</v>
      </c>
      <c r="L38" s="9">
        <v>73</v>
      </c>
      <c r="M38" s="9">
        <v>65</v>
      </c>
      <c r="N38" s="9">
        <v>4</v>
      </c>
      <c r="O38" s="9">
        <v>3</v>
      </c>
      <c r="P38" s="9">
        <v>0</v>
      </c>
    </row>
    <row r="39" spans="1:16" x14ac:dyDescent="0.2">
      <c r="A39" s="6" t="s">
        <v>210</v>
      </c>
      <c r="B39" s="9">
        <v>757</v>
      </c>
      <c r="C39" s="9">
        <v>644</v>
      </c>
      <c r="D39" s="9">
        <v>88</v>
      </c>
      <c r="E39" s="9">
        <v>10</v>
      </c>
      <c r="F39" s="9">
        <v>14</v>
      </c>
      <c r="G39" s="10">
        <v>546</v>
      </c>
      <c r="H39" s="11">
        <v>455</v>
      </c>
      <c r="I39" s="11">
        <v>76</v>
      </c>
      <c r="J39" s="11">
        <v>3</v>
      </c>
      <c r="K39" s="12">
        <v>11</v>
      </c>
      <c r="L39" s="9">
        <v>211</v>
      </c>
      <c r="M39" s="9">
        <v>189</v>
      </c>
      <c r="N39" s="9">
        <v>13</v>
      </c>
      <c r="O39" s="9">
        <v>7</v>
      </c>
      <c r="P39" s="9">
        <v>3</v>
      </c>
    </row>
    <row r="40" spans="1:16" x14ac:dyDescent="0.2">
      <c r="A40" s="6" t="s">
        <v>211</v>
      </c>
      <c r="B40" s="9">
        <v>79</v>
      </c>
      <c r="C40" s="9">
        <v>46</v>
      </c>
      <c r="D40" s="9">
        <v>34</v>
      </c>
      <c r="E40" s="9">
        <v>0</v>
      </c>
      <c r="F40" s="9">
        <v>0</v>
      </c>
      <c r="G40" s="13">
        <v>68</v>
      </c>
      <c r="H40" s="14">
        <v>39</v>
      </c>
      <c r="I40" s="14">
        <v>29</v>
      </c>
      <c r="J40" s="14">
        <v>0</v>
      </c>
      <c r="K40" s="15">
        <v>0</v>
      </c>
      <c r="L40" s="9">
        <v>11</v>
      </c>
      <c r="M40" s="9">
        <v>7</v>
      </c>
      <c r="N40" s="9">
        <v>4</v>
      </c>
      <c r="O40" s="9">
        <v>0</v>
      </c>
      <c r="P40" s="9">
        <v>0</v>
      </c>
    </row>
    <row r="41" spans="1:16" ht="14.4" x14ac:dyDescent="0.3">
      <c r="A41" s="1" t="s">
        <v>232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9"/>
      <c r="M41" s="29"/>
      <c r="N41" s="29"/>
      <c r="O41" s="29"/>
      <c r="P41" s="29"/>
    </row>
    <row r="42" spans="1:16" ht="14.4" x14ac:dyDescent="0.3">
      <c r="A42" s="2" t="s">
        <v>233</v>
      </c>
      <c r="B42"/>
      <c r="C42"/>
      <c r="D42"/>
      <c r="E42"/>
      <c r="F42"/>
      <c r="G42"/>
      <c r="H42"/>
      <c r="I42"/>
      <c r="J42"/>
      <c r="K42"/>
      <c r="L42" s="9"/>
      <c r="M42" s="9"/>
      <c r="N42" s="9"/>
      <c r="O42" s="9"/>
      <c r="P42" s="9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3"/>
  <sheetViews>
    <sheetView tabSelected="1" view="pageBreakPreview" zoomScaleNormal="100" zoomScaleSheetLayoutView="100" workbookViewId="0">
      <selection activeCell="A9" sqref="A9"/>
    </sheetView>
  </sheetViews>
  <sheetFormatPr defaultColWidth="5.109375" defaultRowHeight="10.199999999999999" x14ac:dyDescent="0.2"/>
  <cols>
    <col min="1" max="1" width="11.21875" style="3" customWidth="1"/>
    <col min="2" max="16384" width="5.109375" style="3"/>
  </cols>
  <sheetData>
    <row r="1" spans="1:16" x14ac:dyDescent="0.2">
      <c r="A1" s="6" t="s">
        <v>305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s="5" customFormat="1" x14ac:dyDescent="0.2">
      <c r="A4" s="8" t="s">
        <v>299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">
      <c r="A5" s="6" t="s">
        <v>0</v>
      </c>
      <c r="B5" s="9">
        <v>3585</v>
      </c>
      <c r="C5" s="9">
        <v>2737</v>
      </c>
      <c r="D5" s="9">
        <v>653</v>
      </c>
      <c r="E5" s="9">
        <v>138</v>
      </c>
      <c r="F5" s="9">
        <v>57</v>
      </c>
      <c r="G5" s="9">
        <v>2181</v>
      </c>
      <c r="H5" s="9">
        <v>1658</v>
      </c>
      <c r="I5" s="9">
        <v>408</v>
      </c>
      <c r="J5" s="9">
        <v>83</v>
      </c>
      <c r="K5" s="9">
        <v>31</v>
      </c>
      <c r="L5" s="9">
        <v>1404</v>
      </c>
      <c r="M5" s="9">
        <v>1079</v>
      </c>
      <c r="N5" s="9">
        <v>244</v>
      </c>
      <c r="O5" s="9">
        <v>55</v>
      </c>
      <c r="P5" s="9">
        <v>26</v>
      </c>
    </row>
    <row r="6" spans="1:16" x14ac:dyDescent="0.2">
      <c r="A6" s="6" t="s">
        <v>212</v>
      </c>
      <c r="B6" s="9">
        <v>646</v>
      </c>
      <c r="C6" s="9">
        <v>579</v>
      </c>
      <c r="D6" s="9">
        <v>46</v>
      </c>
      <c r="E6" s="9">
        <v>21</v>
      </c>
      <c r="F6" s="9">
        <v>0</v>
      </c>
      <c r="G6" s="9">
        <v>288</v>
      </c>
      <c r="H6" s="9">
        <v>241</v>
      </c>
      <c r="I6" s="9">
        <v>34</v>
      </c>
      <c r="J6" s="9">
        <v>14</v>
      </c>
      <c r="K6" s="9">
        <v>0</v>
      </c>
      <c r="L6" s="9">
        <v>358</v>
      </c>
      <c r="M6" s="9">
        <v>338</v>
      </c>
      <c r="N6" s="9">
        <v>13</v>
      </c>
      <c r="O6" s="9">
        <v>7</v>
      </c>
      <c r="P6" s="9">
        <v>0</v>
      </c>
    </row>
    <row r="7" spans="1:16" x14ac:dyDescent="0.2">
      <c r="A7" s="6" t="s">
        <v>213</v>
      </c>
      <c r="B7" s="9">
        <v>875</v>
      </c>
      <c r="C7" s="9">
        <v>787</v>
      </c>
      <c r="D7" s="9">
        <v>51</v>
      </c>
      <c r="E7" s="9">
        <v>34</v>
      </c>
      <c r="F7" s="9">
        <v>3</v>
      </c>
      <c r="G7" s="9">
        <v>521</v>
      </c>
      <c r="H7" s="9">
        <v>475</v>
      </c>
      <c r="I7" s="9">
        <v>25</v>
      </c>
      <c r="J7" s="9">
        <v>21</v>
      </c>
      <c r="K7" s="9">
        <v>0</v>
      </c>
      <c r="L7" s="9">
        <v>354</v>
      </c>
      <c r="M7" s="9">
        <v>312</v>
      </c>
      <c r="N7" s="9">
        <v>25</v>
      </c>
      <c r="O7" s="9">
        <v>14</v>
      </c>
      <c r="P7" s="9">
        <v>3</v>
      </c>
    </row>
    <row r="8" spans="1:16" x14ac:dyDescent="0.2">
      <c r="A8" s="6" t="s">
        <v>214</v>
      </c>
      <c r="B8" s="9">
        <v>942</v>
      </c>
      <c r="C8" s="9">
        <v>735</v>
      </c>
      <c r="D8" s="9">
        <v>160</v>
      </c>
      <c r="E8" s="9">
        <v>28</v>
      </c>
      <c r="F8" s="9">
        <v>20</v>
      </c>
      <c r="G8" s="9">
        <v>543</v>
      </c>
      <c r="H8" s="9">
        <v>423</v>
      </c>
      <c r="I8" s="9">
        <v>101</v>
      </c>
      <c r="J8" s="9">
        <v>10</v>
      </c>
      <c r="K8" s="9">
        <v>9</v>
      </c>
      <c r="L8" s="9">
        <v>400</v>
      </c>
      <c r="M8" s="9">
        <v>312</v>
      </c>
      <c r="N8" s="9">
        <v>59</v>
      </c>
      <c r="O8" s="9">
        <v>17</v>
      </c>
      <c r="P8" s="9">
        <v>11</v>
      </c>
    </row>
    <row r="9" spans="1:16" x14ac:dyDescent="0.2">
      <c r="A9" s="6" t="s">
        <v>215</v>
      </c>
      <c r="B9" s="9">
        <v>638</v>
      </c>
      <c r="C9" s="9">
        <v>338</v>
      </c>
      <c r="D9" s="9">
        <v>265</v>
      </c>
      <c r="E9" s="9">
        <v>21</v>
      </c>
      <c r="F9" s="9">
        <v>14</v>
      </c>
      <c r="G9" s="9">
        <v>445</v>
      </c>
      <c r="H9" s="9">
        <v>273</v>
      </c>
      <c r="I9" s="9">
        <v>152</v>
      </c>
      <c r="J9" s="9">
        <v>17</v>
      </c>
      <c r="K9" s="9">
        <v>3</v>
      </c>
      <c r="L9" s="9">
        <v>194</v>
      </c>
      <c r="M9" s="9">
        <v>65</v>
      </c>
      <c r="N9" s="9">
        <v>114</v>
      </c>
      <c r="O9" s="9">
        <v>3</v>
      </c>
      <c r="P9" s="9">
        <v>11</v>
      </c>
    </row>
    <row r="10" spans="1:16" x14ac:dyDescent="0.2">
      <c r="A10" s="6" t="s">
        <v>216</v>
      </c>
      <c r="B10" s="9">
        <v>257</v>
      </c>
      <c r="C10" s="9">
        <v>130</v>
      </c>
      <c r="D10" s="9">
        <v>88</v>
      </c>
      <c r="E10" s="9">
        <v>28</v>
      </c>
      <c r="F10" s="9">
        <v>11</v>
      </c>
      <c r="G10" s="9">
        <v>201</v>
      </c>
      <c r="H10" s="9">
        <v>117</v>
      </c>
      <c r="I10" s="9">
        <v>59</v>
      </c>
      <c r="J10" s="9">
        <v>14</v>
      </c>
      <c r="K10" s="9">
        <v>11</v>
      </c>
      <c r="L10" s="9">
        <v>56</v>
      </c>
      <c r="M10" s="9">
        <v>13</v>
      </c>
      <c r="N10" s="9">
        <v>29</v>
      </c>
      <c r="O10" s="9">
        <v>14</v>
      </c>
      <c r="P10" s="9">
        <v>0</v>
      </c>
    </row>
    <row r="11" spans="1:16" x14ac:dyDescent="0.2">
      <c r="A11" s="6" t="s">
        <v>217</v>
      </c>
      <c r="B11" s="9">
        <v>227</v>
      </c>
      <c r="C11" s="9">
        <v>169</v>
      </c>
      <c r="D11" s="9">
        <v>42</v>
      </c>
      <c r="E11" s="9">
        <v>7</v>
      </c>
      <c r="F11" s="9">
        <v>9</v>
      </c>
      <c r="G11" s="9">
        <v>183</v>
      </c>
      <c r="H11" s="9">
        <v>130</v>
      </c>
      <c r="I11" s="9">
        <v>38</v>
      </c>
      <c r="J11" s="9">
        <v>7</v>
      </c>
      <c r="K11" s="9">
        <v>9</v>
      </c>
      <c r="L11" s="9">
        <v>43</v>
      </c>
      <c r="M11" s="9">
        <v>39</v>
      </c>
      <c r="N11" s="9">
        <v>4</v>
      </c>
      <c r="O11" s="9">
        <v>0</v>
      </c>
      <c r="P11" s="9">
        <v>0</v>
      </c>
    </row>
    <row r="12" spans="1:16" x14ac:dyDescent="0.2">
      <c r="A12" s="58" t="s">
        <v>23</v>
      </c>
      <c r="B12" s="58">
        <v>11444.6</v>
      </c>
      <c r="C12" s="58">
        <v>10022.1</v>
      </c>
      <c r="D12" s="58">
        <v>16309.5</v>
      </c>
      <c r="E12" s="58">
        <v>12500</v>
      </c>
      <c r="F12" s="58">
        <v>17000</v>
      </c>
      <c r="G12" s="58">
        <v>12595.6</v>
      </c>
      <c r="H12" s="58">
        <v>11346.2</v>
      </c>
      <c r="I12" s="58">
        <v>16458.3</v>
      </c>
      <c r="J12" s="58">
        <v>13333.3</v>
      </c>
      <c r="K12" s="58">
        <v>23750</v>
      </c>
      <c r="L12" s="58">
        <v>9866.9</v>
      </c>
      <c r="M12" s="58">
        <v>8229.2000000000007</v>
      </c>
      <c r="N12" s="58">
        <v>16111.1</v>
      </c>
      <c r="O12" s="58">
        <v>12000</v>
      </c>
      <c r="P12" s="58">
        <v>14375</v>
      </c>
    </row>
    <row r="13" spans="1:16" x14ac:dyDescent="0.2">
      <c r="A13" s="58" t="s">
        <v>218</v>
      </c>
      <c r="B13" s="58">
        <v>14220.8</v>
      </c>
      <c r="C13" s="58">
        <v>13464.3</v>
      </c>
      <c r="D13" s="58">
        <v>16183.6</v>
      </c>
      <c r="E13" s="58">
        <v>17677.400000000001</v>
      </c>
      <c r="F13" s="58">
        <v>19706</v>
      </c>
      <c r="G13" s="58">
        <v>16067</v>
      </c>
      <c r="H13" s="58">
        <v>15415</v>
      </c>
      <c r="I13" s="58">
        <v>17205.2</v>
      </c>
      <c r="J13" s="58">
        <v>20387</v>
      </c>
      <c r="K13" s="58">
        <v>24309.1</v>
      </c>
      <c r="L13" s="58">
        <v>11354.3</v>
      </c>
      <c r="M13" s="58">
        <v>10467.799999999999</v>
      </c>
      <c r="N13" s="58">
        <v>14475</v>
      </c>
      <c r="O13" s="58">
        <v>13612.9</v>
      </c>
      <c r="P13" s="58">
        <v>14080</v>
      </c>
    </row>
    <row r="14" spans="1:16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8" t="s">
        <v>300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">
      <c r="A16" s="6" t="s">
        <v>0</v>
      </c>
      <c r="B16" s="9">
        <v>130</v>
      </c>
      <c r="C16" s="9">
        <v>117</v>
      </c>
      <c r="D16" s="9">
        <v>4</v>
      </c>
      <c r="E16" s="9">
        <v>0</v>
      </c>
      <c r="F16" s="9">
        <v>9</v>
      </c>
      <c r="G16" s="9">
        <v>98</v>
      </c>
      <c r="H16" s="9">
        <v>91</v>
      </c>
      <c r="I16" s="9">
        <v>4</v>
      </c>
      <c r="J16" s="9">
        <v>0</v>
      </c>
      <c r="K16" s="9">
        <v>3</v>
      </c>
      <c r="L16" s="9">
        <v>32</v>
      </c>
      <c r="M16" s="9">
        <v>26</v>
      </c>
      <c r="N16" s="9">
        <v>0</v>
      </c>
      <c r="O16" s="9">
        <v>0</v>
      </c>
      <c r="P16" s="9">
        <v>6</v>
      </c>
    </row>
    <row r="17" spans="1:16" x14ac:dyDescent="0.2">
      <c r="A17" s="6" t="s">
        <v>219</v>
      </c>
      <c r="B17" s="9">
        <v>56</v>
      </c>
      <c r="C17" s="9">
        <v>52</v>
      </c>
      <c r="D17" s="9">
        <v>4</v>
      </c>
      <c r="E17" s="9">
        <v>0</v>
      </c>
      <c r="F17" s="9">
        <v>0</v>
      </c>
      <c r="G17" s="9">
        <v>37</v>
      </c>
      <c r="H17" s="9">
        <v>33</v>
      </c>
      <c r="I17" s="9">
        <v>4</v>
      </c>
      <c r="J17" s="9">
        <v>0</v>
      </c>
      <c r="K17" s="9">
        <v>0</v>
      </c>
      <c r="L17" s="9">
        <v>20</v>
      </c>
      <c r="M17" s="9">
        <v>20</v>
      </c>
      <c r="N17" s="9">
        <v>0</v>
      </c>
      <c r="O17" s="9">
        <v>0</v>
      </c>
      <c r="P17" s="9">
        <v>0</v>
      </c>
    </row>
    <row r="18" spans="1:16" x14ac:dyDescent="0.2">
      <c r="A18" s="6" t="s">
        <v>220</v>
      </c>
      <c r="B18" s="9">
        <v>16</v>
      </c>
      <c r="C18" s="9">
        <v>13</v>
      </c>
      <c r="D18" s="9">
        <v>0</v>
      </c>
      <c r="E18" s="9">
        <v>0</v>
      </c>
      <c r="F18" s="9">
        <v>3</v>
      </c>
      <c r="G18" s="9">
        <v>7</v>
      </c>
      <c r="H18" s="9">
        <v>7</v>
      </c>
      <c r="I18" s="9">
        <v>0</v>
      </c>
      <c r="J18" s="9">
        <v>0</v>
      </c>
      <c r="K18" s="9">
        <v>0</v>
      </c>
      <c r="L18" s="9">
        <v>9</v>
      </c>
      <c r="M18" s="9">
        <v>7</v>
      </c>
      <c r="N18" s="9">
        <v>0</v>
      </c>
      <c r="O18" s="9">
        <v>0</v>
      </c>
      <c r="P18" s="9">
        <v>3</v>
      </c>
    </row>
    <row r="19" spans="1:16" x14ac:dyDescent="0.2">
      <c r="A19" s="6" t="s">
        <v>221</v>
      </c>
      <c r="B19" s="9">
        <v>39</v>
      </c>
      <c r="C19" s="9">
        <v>39</v>
      </c>
      <c r="D19" s="9">
        <v>0</v>
      </c>
      <c r="E19" s="9">
        <v>0</v>
      </c>
      <c r="F19" s="9">
        <v>0</v>
      </c>
      <c r="G19" s="9">
        <v>39</v>
      </c>
      <c r="H19" s="9">
        <v>39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 x14ac:dyDescent="0.2">
      <c r="A20" s="6" t="s">
        <v>213</v>
      </c>
      <c r="B20" s="9">
        <v>13</v>
      </c>
      <c r="C20" s="9">
        <v>13</v>
      </c>
      <c r="D20" s="9">
        <v>0</v>
      </c>
      <c r="E20" s="9">
        <v>0</v>
      </c>
      <c r="F20" s="9">
        <v>0</v>
      </c>
      <c r="G20" s="9">
        <v>13</v>
      </c>
      <c r="H20" s="9">
        <v>13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x14ac:dyDescent="0.2">
      <c r="A21" s="6" t="s">
        <v>222</v>
      </c>
      <c r="B21" s="9">
        <v>6</v>
      </c>
      <c r="C21" s="9">
        <v>0</v>
      </c>
      <c r="D21" s="9">
        <v>0</v>
      </c>
      <c r="E21" s="9">
        <v>0</v>
      </c>
      <c r="F21" s="9">
        <v>6</v>
      </c>
      <c r="G21" s="9">
        <v>3</v>
      </c>
      <c r="H21" s="9">
        <v>0</v>
      </c>
      <c r="I21" s="9">
        <v>0</v>
      </c>
      <c r="J21" s="9">
        <v>0</v>
      </c>
      <c r="K21" s="9">
        <v>3</v>
      </c>
      <c r="L21" s="9">
        <v>3</v>
      </c>
      <c r="M21" s="9">
        <v>0</v>
      </c>
      <c r="N21" s="9">
        <v>0</v>
      </c>
      <c r="O21" s="9">
        <v>0</v>
      </c>
      <c r="P21" s="9">
        <v>3</v>
      </c>
    </row>
    <row r="22" spans="1:16" x14ac:dyDescent="0.2">
      <c r="A22" s="58" t="s">
        <v>23</v>
      </c>
      <c r="B22" s="58">
        <v>1821.2</v>
      </c>
      <c r="C22" s="58">
        <v>1750</v>
      </c>
      <c r="D22" s="58">
        <v>500.5</v>
      </c>
      <c r="E22" s="58">
        <v>0</v>
      </c>
      <c r="F22" s="58">
        <v>32499.8</v>
      </c>
      <c r="G22" s="58">
        <v>2873.3</v>
      </c>
      <c r="H22" s="58">
        <v>2916.7</v>
      </c>
      <c r="I22" s="58">
        <v>500.5</v>
      </c>
      <c r="J22" s="58">
        <v>0</v>
      </c>
      <c r="K22" s="58">
        <v>54999.5</v>
      </c>
      <c r="L22" s="58">
        <v>813.4</v>
      </c>
      <c r="M22" s="58">
        <v>667</v>
      </c>
      <c r="N22" s="58">
        <v>0</v>
      </c>
      <c r="O22" s="58">
        <v>0</v>
      </c>
      <c r="P22" s="58">
        <v>6250</v>
      </c>
    </row>
    <row r="23" spans="1:16" x14ac:dyDescent="0.2">
      <c r="A23" s="58" t="s">
        <v>218</v>
      </c>
      <c r="B23" s="58">
        <v>2660</v>
      </c>
      <c r="C23" s="58">
        <v>2240</v>
      </c>
      <c r="D23" s="58">
        <v>200</v>
      </c>
      <c r="E23" s="58">
        <v>0</v>
      </c>
      <c r="F23" s="58">
        <v>9600</v>
      </c>
      <c r="G23" s="58">
        <v>2956.3</v>
      </c>
      <c r="H23" s="58">
        <v>2762.1</v>
      </c>
      <c r="I23" s="58">
        <v>200</v>
      </c>
      <c r="J23" s="58">
        <v>0</v>
      </c>
      <c r="K23" s="58">
        <v>13200</v>
      </c>
      <c r="L23" s="58">
        <v>1743.7</v>
      </c>
      <c r="M23" s="58">
        <v>412.5</v>
      </c>
      <c r="N23" s="58">
        <v>0</v>
      </c>
      <c r="O23" s="58">
        <v>0</v>
      </c>
      <c r="P23" s="58">
        <v>7800</v>
      </c>
    </row>
    <row r="24" spans="1:16" x14ac:dyDescent="0.2">
      <c r="A24" s="8" t="s">
        <v>301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">
      <c r="A25" s="6" t="s">
        <v>0</v>
      </c>
      <c r="B25" s="9">
        <v>47</v>
      </c>
      <c r="C25" s="9">
        <v>39</v>
      </c>
      <c r="D25" s="9">
        <v>8</v>
      </c>
      <c r="E25" s="9">
        <v>0</v>
      </c>
      <c r="F25" s="9">
        <v>0</v>
      </c>
      <c r="G25" s="9">
        <v>21</v>
      </c>
      <c r="H25" s="9">
        <v>13</v>
      </c>
      <c r="I25" s="9">
        <v>8</v>
      </c>
      <c r="J25" s="9">
        <v>0</v>
      </c>
      <c r="K25" s="9">
        <v>0</v>
      </c>
      <c r="L25" s="9">
        <v>26</v>
      </c>
      <c r="M25" s="9">
        <v>26</v>
      </c>
      <c r="N25" s="9">
        <v>0</v>
      </c>
      <c r="O25" s="9">
        <v>0</v>
      </c>
      <c r="P25" s="9">
        <v>0</v>
      </c>
    </row>
    <row r="26" spans="1:16" x14ac:dyDescent="0.2">
      <c r="A26" s="58" t="s">
        <v>218</v>
      </c>
      <c r="B26" s="58">
        <v>124.1</v>
      </c>
      <c r="C26" s="58">
        <v>147</v>
      </c>
      <c r="D26" s="58">
        <v>18</v>
      </c>
      <c r="E26" s="58">
        <v>0</v>
      </c>
      <c r="F26" s="58">
        <v>0</v>
      </c>
      <c r="G26" s="58">
        <v>43.5</v>
      </c>
      <c r="H26" s="58">
        <v>60</v>
      </c>
      <c r="I26" s="58">
        <v>18</v>
      </c>
      <c r="J26" s="58">
        <v>0</v>
      </c>
      <c r="K26" s="58">
        <v>0</v>
      </c>
      <c r="L26" s="58">
        <v>190.5</v>
      </c>
      <c r="M26" s="58">
        <v>190.5</v>
      </c>
      <c r="N26" s="58">
        <v>0</v>
      </c>
      <c r="O26" s="58">
        <v>0</v>
      </c>
      <c r="P26" s="58">
        <v>0</v>
      </c>
    </row>
    <row r="27" spans="1:16" x14ac:dyDescent="0.2">
      <c r="A27" s="8" t="s">
        <v>302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">
      <c r="A28" s="6" t="s">
        <v>0</v>
      </c>
      <c r="B28" s="9">
        <v>113</v>
      </c>
      <c r="C28" s="9">
        <v>91</v>
      </c>
      <c r="D28" s="9">
        <v>13</v>
      </c>
      <c r="E28" s="9">
        <v>7</v>
      </c>
      <c r="F28" s="9">
        <v>3</v>
      </c>
      <c r="G28" s="9">
        <v>52</v>
      </c>
      <c r="H28" s="9">
        <v>39</v>
      </c>
      <c r="I28" s="9">
        <v>13</v>
      </c>
      <c r="J28" s="9">
        <v>0</v>
      </c>
      <c r="K28" s="9">
        <v>0</v>
      </c>
      <c r="L28" s="9">
        <v>62</v>
      </c>
      <c r="M28" s="9">
        <v>52</v>
      </c>
      <c r="N28" s="9">
        <v>0</v>
      </c>
      <c r="O28" s="9">
        <v>7</v>
      </c>
      <c r="P28" s="9">
        <v>3</v>
      </c>
    </row>
    <row r="29" spans="1:16" x14ac:dyDescent="0.2">
      <c r="A29" s="58" t="s">
        <v>218</v>
      </c>
      <c r="B29" s="58">
        <v>10075.700000000001</v>
      </c>
      <c r="C29" s="58">
        <v>11676.7</v>
      </c>
      <c r="D29" s="58">
        <v>6000</v>
      </c>
      <c r="E29" s="58">
        <v>285</v>
      </c>
      <c r="F29" s="58">
        <v>700</v>
      </c>
      <c r="G29" s="58">
        <v>15369.9</v>
      </c>
      <c r="H29" s="58">
        <v>18404</v>
      </c>
      <c r="I29" s="58">
        <v>6000</v>
      </c>
      <c r="J29" s="58">
        <v>0</v>
      </c>
      <c r="K29" s="58">
        <v>0</v>
      </c>
      <c r="L29" s="58">
        <v>5648.9</v>
      </c>
      <c r="M29" s="58">
        <v>6631.2</v>
      </c>
      <c r="N29" s="58">
        <v>0</v>
      </c>
      <c r="O29" s="58">
        <v>285</v>
      </c>
      <c r="P29" s="58">
        <v>700</v>
      </c>
    </row>
    <row r="30" spans="1:16" x14ac:dyDescent="0.2">
      <c r="A30" s="8" t="s">
        <v>303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">
      <c r="A31" s="6" t="s">
        <v>0</v>
      </c>
      <c r="B31" s="9">
        <v>665</v>
      </c>
      <c r="C31" s="9">
        <v>631</v>
      </c>
      <c r="D31" s="9">
        <v>17</v>
      </c>
      <c r="E31" s="9">
        <v>17</v>
      </c>
      <c r="F31" s="9">
        <v>0</v>
      </c>
      <c r="G31" s="9">
        <v>89</v>
      </c>
      <c r="H31" s="9">
        <v>85</v>
      </c>
      <c r="I31" s="9">
        <v>4</v>
      </c>
      <c r="J31" s="9">
        <v>0</v>
      </c>
      <c r="K31" s="9">
        <v>0</v>
      </c>
      <c r="L31" s="9">
        <v>576</v>
      </c>
      <c r="M31" s="9">
        <v>546</v>
      </c>
      <c r="N31" s="9">
        <v>13</v>
      </c>
      <c r="O31" s="9">
        <v>17</v>
      </c>
      <c r="P31" s="9">
        <v>0</v>
      </c>
    </row>
    <row r="32" spans="1:16" x14ac:dyDescent="0.2">
      <c r="A32" s="58" t="s">
        <v>218</v>
      </c>
      <c r="B32" s="58">
        <v>6875.9</v>
      </c>
      <c r="C32" s="58">
        <v>6851.8</v>
      </c>
      <c r="D32" s="58">
        <v>4125</v>
      </c>
      <c r="E32" s="58">
        <v>10452</v>
      </c>
      <c r="F32" s="58">
        <v>0</v>
      </c>
      <c r="G32" s="58">
        <v>5025.7</v>
      </c>
      <c r="H32" s="58">
        <v>4977.2</v>
      </c>
      <c r="I32" s="58">
        <v>6000</v>
      </c>
      <c r="J32" s="58">
        <v>0</v>
      </c>
      <c r="K32" s="58">
        <v>0</v>
      </c>
      <c r="L32" s="58">
        <v>7161</v>
      </c>
      <c r="M32" s="58">
        <v>7141.9</v>
      </c>
      <c r="N32" s="58">
        <v>3500</v>
      </c>
      <c r="O32" s="58">
        <v>10452</v>
      </c>
      <c r="P32" s="58">
        <v>0</v>
      </c>
    </row>
    <row r="33" spans="1:16" x14ac:dyDescent="0.2">
      <c r="A33" s="8" t="s">
        <v>306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">
      <c r="A34" s="6" t="s">
        <v>0</v>
      </c>
      <c r="B34" s="9">
        <v>155</v>
      </c>
      <c r="C34" s="9">
        <v>130</v>
      </c>
      <c r="D34" s="9">
        <v>8</v>
      </c>
      <c r="E34" s="9">
        <v>10</v>
      </c>
      <c r="F34" s="9">
        <v>6</v>
      </c>
      <c r="G34" s="9">
        <v>69</v>
      </c>
      <c r="H34" s="9">
        <v>59</v>
      </c>
      <c r="I34" s="9">
        <v>4</v>
      </c>
      <c r="J34" s="9">
        <v>3</v>
      </c>
      <c r="K34" s="9">
        <v>3</v>
      </c>
      <c r="L34" s="9">
        <v>85</v>
      </c>
      <c r="M34" s="9">
        <v>72</v>
      </c>
      <c r="N34" s="9">
        <v>4</v>
      </c>
      <c r="O34" s="9">
        <v>7</v>
      </c>
      <c r="P34" s="9">
        <v>3</v>
      </c>
    </row>
    <row r="35" spans="1:16" x14ac:dyDescent="0.2">
      <c r="A35" s="58" t="s">
        <v>218</v>
      </c>
      <c r="B35" s="58">
        <v>2342</v>
      </c>
      <c r="C35" s="58">
        <v>2209.5</v>
      </c>
      <c r="D35" s="58">
        <v>600</v>
      </c>
      <c r="E35" s="58">
        <v>833.3</v>
      </c>
      <c r="F35" s="58">
        <v>10650</v>
      </c>
      <c r="G35" s="58">
        <v>1287.5</v>
      </c>
      <c r="H35" s="58">
        <v>888.9</v>
      </c>
      <c r="I35" s="58">
        <v>200</v>
      </c>
      <c r="J35" s="58">
        <v>500</v>
      </c>
      <c r="K35" s="58">
        <v>12000</v>
      </c>
      <c r="L35" s="58">
        <v>3193.6</v>
      </c>
      <c r="M35" s="58">
        <v>3290</v>
      </c>
      <c r="N35" s="58">
        <v>1000</v>
      </c>
      <c r="O35" s="58">
        <v>1000</v>
      </c>
      <c r="P35" s="58">
        <v>9300</v>
      </c>
    </row>
    <row r="36" spans="1:16" x14ac:dyDescent="0.2">
      <c r="A36" s="8" t="s">
        <v>307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">
      <c r="A37" s="6" t="s">
        <v>0</v>
      </c>
      <c r="B37" s="9">
        <v>216</v>
      </c>
      <c r="C37" s="9">
        <v>156</v>
      </c>
      <c r="D37" s="9">
        <v>38</v>
      </c>
      <c r="E37" s="9">
        <v>14</v>
      </c>
      <c r="F37" s="9">
        <v>9</v>
      </c>
      <c r="G37" s="9">
        <v>91</v>
      </c>
      <c r="H37" s="9">
        <v>72</v>
      </c>
      <c r="I37" s="9">
        <v>13</v>
      </c>
      <c r="J37" s="9">
        <v>7</v>
      </c>
      <c r="K37" s="9">
        <v>0</v>
      </c>
      <c r="L37" s="9">
        <v>125</v>
      </c>
      <c r="M37" s="9">
        <v>85</v>
      </c>
      <c r="N37" s="9">
        <v>25</v>
      </c>
      <c r="O37" s="9">
        <v>7</v>
      </c>
      <c r="P37" s="9">
        <v>9</v>
      </c>
    </row>
    <row r="38" spans="1:16" x14ac:dyDescent="0.2">
      <c r="A38" s="58" t="s">
        <v>218</v>
      </c>
      <c r="B38" s="58">
        <v>1772.6</v>
      </c>
      <c r="C38" s="58">
        <v>1837.2</v>
      </c>
      <c r="D38" s="58">
        <v>944.4</v>
      </c>
      <c r="E38" s="58">
        <v>895</v>
      </c>
      <c r="F38" s="58">
        <v>5666.7</v>
      </c>
      <c r="G38" s="58">
        <v>869.2</v>
      </c>
      <c r="H38" s="58">
        <v>641.29999999999995</v>
      </c>
      <c r="I38" s="58">
        <v>2066.6999999999998</v>
      </c>
      <c r="J38" s="58">
        <v>1040</v>
      </c>
      <c r="K38" s="58">
        <v>0</v>
      </c>
      <c r="L38" s="58">
        <v>2429.3000000000002</v>
      </c>
      <c r="M38" s="58">
        <v>2849.2</v>
      </c>
      <c r="N38" s="58">
        <v>383.3</v>
      </c>
      <c r="O38" s="58">
        <v>750</v>
      </c>
      <c r="P38" s="58">
        <v>5666.7</v>
      </c>
    </row>
    <row r="39" spans="1:16" x14ac:dyDescent="0.2">
      <c r="A39" s="8" t="s">
        <v>304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">
      <c r="A40" s="6" t="s">
        <v>0</v>
      </c>
      <c r="B40" s="9">
        <v>63</v>
      </c>
      <c r="C40" s="9">
        <v>46</v>
      </c>
      <c r="D40" s="9">
        <v>8</v>
      </c>
      <c r="E40" s="9">
        <v>0</v>
      </c>
      <c r="F40" s="9">
        <v>9</v>
      </c>
      <c r="G40" s="9">
        <v>14</v>
      </c>
      <c r="H40" s="9">
        <v>7</v>
      </c>
      <c r="I40" s="9">
        <v>4</v>
      </c>
      <c r="J40" s="9">
        <v>0</v>
      </c>
      <c r="K40" s="9">
        <v>3</v>
      </c>
      <c r="L40" s="9">
        <v>49</v>
      </c>
      <c r="M40" s="9">
        <v>39</v>
      </c>
      <c r="N40" s="9">
        <v>4</v>
      </c>
      <c r="O40" s="9">
        <v>0</v>
      </c>
      <c r="P40" s="9">
        <v>6</v>
      </c>
    </row>
    <row r="41" spans="1:16" x14ac:dyDescent="0.2">
      <c r="A41" s="58" t="s">
        <v>218</v>
      </c>
      <c r="B41" s="58">
        <v>5771.9</v>
      </c>
      <c r="C41" s="58">
        <v>6832</v>
      </c>
      <c r="D41" s="58">
        <v>150</v>
      </c>
      <c r="E41" s="58">
        <v>0</v>
      </c>
      <c r="F41" s="58">
        <v>5666.7</v>
      </c>
      <c r="G41" s="58">
        <v>6260.7</v>
      </c>
      <c r="H41" s="58">
        <v>7200</v>
      </c>
      <c r="I41" s="58">
        <v>100</v>
      </c>
      <c r="J41" s="58">
        <v>0</v>
      </c>
      <c r="K41" s="58">
        <v>13200</v>
      </c>
      <c r="L41" s="58">
        <v>5636.3</v>
      </c>
      <c r="M41" s="58">
        <v>6770.7</v>
      </c>
      <c r="N41" s="58">
        <v>200</v>
      </c>
      <c r="O41" s="58">
        <v>0</v>
      </c>
      <c r="P41" s="58">
        <v>1900</v>
      </c>
    </row>
    <row r="42" spans="1:16" ht="14.4" x14ac:dyDescent="0.3">
      <c r="A42" s="1" t="s">
        <v>232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9"/>
      <c r="M42" s="29"/>
      <c r="N42" s="29"/>
      <c r="O42" s="29"/>
      <c r="P42" s="29"/>
    </row>
    <row r="43" spans="1:16" ht="14.4" x14ac:dyDescent="0.3">
      <c r="A43" s="2" t="s">
        <v>233</v>
      </c>
      <c r="B43"/>
      <c r="C43"/>
      <c r="D43"/>
      <c r="E43"/>
      <c r="F43"/>
      <c r="G43"/>
      <c r="H43"/>
      <c r="I43"/>
      <c r="J43"/>
      <c r="K43"/>
      <c r="L43" s="9"/>
      <c r="M43" s="9"/>
      <c r="N43" s="9"/>
      <c r="O43" s="9"/>
      <c r="P43" s="9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92"/>
  <sheetViews>
    <sheetView view="pageBreakPreview" zoomScale="125" zoomScaleNormal="100" zoomScaleSheetLayoutView="125" workbookViewId="0">
      <selection activeCell="Q1" sqref="Q1:AV1048576"/>
    </sheetView>
  </sheetViews>
  <sheetFormatPr defaultColWidth="9.109375" defaultRowHeight="9.6" x14ac:dyDescent="0.2"/>
  <cols>
    <col min="1" max="1" width="11" style="16" customWidth="1"/>
    <col min="2" max="16" width="5.33203125" style="16" customWidth="1"/>
    <col min="17" max="16384" width="9.109375" style="16"/>
  </cols>
  <sheetData>
    <row r="1" spans="1:16" x14ac:dyDescent="0.2">
      <c r="A1" s="39" t="s">
        <v>294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2"/>
      <c r="B2" s="96" t="s">
        <v>0</v>
      </c>
      <c r="C2" s="96"/>
      <c r="D2" s="96"/>
      <c r="E2" s="96"/>
      <c r="F2" s="96"/>
      <c r="G2" s="96" t="s">
        <v>1</v>
      </c>
      <c r="H2" s="96"/>
      <c r="I2" s="96"/>
      <c r="J2" s="96"/>
      <c r="K2" s="96"/>
      <c r="L2" s="96" t="s">
        <v>2</v>
      </c>
      <c r="M2" s="96"/>
      <c r="N2" s="96"/>
      <c r="O2" s="96"/>
      <c r="P2" s="97"/>
    </row>
    <row r="3" spans="1:16" x14ac:dyDescent="0.2">
      <c r="A3" s="43" t="s">
        <v>254</v>
      </c>
      <c r="B3" s="44" t="s">
        <v>0</v>
      </c>
      <c r="C3" s="44" t="s">
        <v>3</v>
      </c>
      <c r="D3" s="44" t="s">
        <v>4</v>
      </c>
      <c r="E3" s="44" t="s">
        <v>5</v>
      </c>
      <c r="F3" s="45" t="s">
        <v>6</v>
      </c>
      <c r="G3" s="44" t="s">
        <v>0</v>
      </c>
      <c r="H3" s="44" t="s">
        <v>3</v>
      </c>
      <c r="I3" s="44" t="s">
        <v>4</v>
      </c>
      <c r="J3" s="44" t="s">
        <v>5</v>
      </c>
      <c r="K3" s="44" t="s">
        <v>6</v>
      </c>
      <c r="L3" s="59" t="s">
        <v>0</v>
      </c>
      <c r="M3" s="44" t="s">
        <v>3</v>
      </c>
      <c r="N3" s="44" t="s">
        <v>4</v>
      </c>
      <c r="O3" s="44" t="s">
        <v>5</v>
      </c>
      <c r="P3" s="45" t="s">
        <v>6</v>
      </c>
    </row>
    <row r="4" spans="1:16" x14ac:dyDescent="0.2">
      <c r="A4" s="47" t="s">
        <v>253</v>
      </c>
      <c r="B4" s="40"/>
      <c r="C4" s="40"/>
      <c r="D4" s="40"/>
      <c r="E4" s="40"/>
      <c r="F4" s="40"/>
      <c r="G4" s="52"/>
      <c r="H4" s="53"/>
      <c r="I4" s="53"/>
      <c r="J4" s="53"/>
      <c r="K4" s="54"/>
      <c r="L4" s="40"/>
      <c r="M4" s="40"/>
      <c r="N4" s="40"/>
      <c r="O4" s="40"/>
      <c r="P4" s="40"/>
    </row>
    <row r="5" spans="1:16" x14ac:dyDescent="0.2">
      <c r="A5" s="39" t="s">
        <v>0</v>
      </c>
      <c r="B5" s="40">
        <v>8215</v>
      </c>
      <c r="C5" s="40">
        <v>6508</v>
      </c>
      <c r="D5" s="40">
        <v>1242</v>
      </c>
      <c r="E5" s="40">
        <v>327</v>
      </c>
      <c r="F5" s="40">
        <v>137</v>
      </c>
      <c r="G5" s="52">
        <v>3745</v>
      </c>
      <c r="H5" s="53">
        <v>2945</v>
      </c>
      <c r="I5" s="53">
        <v>594</v>
      </c>
      <c r="J5" s="53">
        <v>138</v>
      </c>
      <c r="K5" s="54">
        <v>69</v>
      </c>
      <c r="L5" s="40">
        <v>4469</v>
      </c>
      <c r="M5" s="40">
        <v>3563</v>
      </c>
      <c r="N5" s="40">
        <v>648</v>
      </c>
      <c r="O5" s="40">
        <v>189</v>
      </c>
      <c r="P5" s="40">
        <v>69</v>
      </c>
    </row>
    <row r="6" spans="1:16" x14ac:dyDescent="0.2">
      <c r="A6" s="39" t="s">
        <v>223</v>
      </c>
      <c r="B6" s="40">
        <v>3955</v>
      </c>
      <c r="C6" s="40">
        <v>3179</v>
      </c>
      <c r="D6" s="40">
        <v>539</v>
      </c>
      <c r="E6" s="40">
        <v>162</v>
      </c>
      <c r="F6" s="40">
        <v>74</v>
      </c>
      <c r="G6" s="52">
        <v>1434</v>
      </c>
      <c r="H6" s="53">
        <v>1183</v>
      </c>
      <c r="I6" s="53">
        <v>168</v>
      </c>
      <c r="J6" s="53">
        <v>48</v>
      </c>
      <c r="K6" s="54">
        <v>34</v>
      </c>
      <c r="L6" s="40">
        <v>2520</v>
      </c>
      <c r="M6" s="40">
        <v>1996</v>
      </c>
      <c r="N6" s="40">
        <v>371</v>
      </c>
      <c r="O6" s="40">
        <v>114</v>
      </c>
      <c r="P6" s="40">
        <v>40</v>
      </c>
    </row>
    <row r="7" spans="1:16" x14ac:dyDescent="0.2">
      <c r="A7" s="39" t="s">
        <v>224</v>
      </c>
      <c r="B7" s="40">
        <v>238</v>
      </c>
      <c r="C7" s="40">
        <v>176</v>
      </c>
      <c r="D7" s="40">
        <v>42</v>
      </c>
      <c r="E7" s="40">
        <v>21</v>
      </c>
      <c r="F7" s="40">
        <v>0</v>
      </c>
      <c r="G7" s="52">
        <v>93</v>
      </c>
      <c r="H7" s="53">
        <v>59</v>
      </c>
      <c r="I7" s="53">
        <v>21</v>
      </c>
      <c r="J7" s="53">
        <v>14</v>
      </c>
      <c r="K7" s="54">
        <v>0</v>
      </c>
      <c r="L7" s="40">
        <v>145</v>
      </c>
      <c r="M7" s="40">
        <v>117</v>
      </c>
      <c r="N7" s="40">
        <v>21</v>
      </c>
      <c r="O7" s="40">
        <v>7</v>
      </c>
      <c r="P7" s="40">
        <v>0</v>
      </c>
    </row>
    <row r="8" spans="1:16" x14ac:dyDescent="0.2">
      <c r="A8" s="39" t="s">
        <v>220</v>
      </c>
      <c r="B8" s="40">
        <v>293</v>
      </c>
      <c r="C8" s="40">
        <v>254</v>
      </c>
      <c r="D8" s="40">
        <v>25</v>
      </c>
      <c r="E8" s="40">
        <v>14</v>
      </c>
      <c r="F8" s="40">
        <v>0</v>
      </c>
      <c r="G8" s="52">
        <v>106</v>
      </c>
      <c r="H8" s="53">
        <v>91</v>
      </c>
      <c r="I8" s="53">
        <v>8</v>
      </c>
      <c r="J8" s="53">
        <v>7</v>
      </c>
      <c r="K8" s="54">
        <v>0</v>
      </c>
      <c r="L8" s="40">
        <v>186</v>
      </c>
      <c r="M8" s="40">
        <v>163</v>
      </c>
      <c r="N8" s="40">
        <v>17</v>
      </c>
      <c r="O8" s="40">
        <v>7</v>
      </c>
      <c r="P8" s="40">
        <v>0</v>
      </c>
    </row>
    <row r="9" spans="1:16" x14ac:dyDescent="0.2">
      <c r="A9" s="39" t="s">
        <v>221</v>
      </c>
      <c r="B9" s="40">
        <v>348</v>
      </c>
      <c r="C9" s="40">
        <v>325</v>
      </c>
      <c r="D9" s="40">
        <v>17</v>
      </c>
      <c r="E9" s="40">
        <v>3</v>
      </c>
      <c r="F9" s="40">
        <v>3</v>
      </c>
      <c r="G9" s="52">
        <v>143</v>
      </c>
      <c r="H9" s="53">
        <v>130</v>
      </c>
      <c r="I9" s="53">
        <v>13</v>
      </c>
      <c r="J9" s="53">
        <v>0</v>
      </c>
      <c r="K9" s="54">
        <v>0</v>
      </c>
      <c r="L9" s="40">
        <v>206</v>
      </c>
      <c r="M9" s="40">
        <v>195</v>
      </c>
      <c r="N9" s="40">
        <v>4</v>
      </c>
      <c r="O9" s="40">
        <v>3</v>
      </c>
      <c r="P9" s="40">
        <v>3</v>
      </c>
    </row>
    <row r="10" spans="1:16" x14ac:dyDescent="0.2">
      <c r="A10" s="39" t="s">
        <v>225</v>
      </c>
      <c r="B10" s="40">
        <v>489</v>
      </c>
      <c r="C10" s="40">
        <v>462</v>
      </c>
      <c r="D10" s="40">
        <v>17</v>
      </c>
      <c r="E10" s="40">
        <v>10</v>
      </c>
      <c r="F10" s="40">
        <v>0</v>
      </c>
      <c r="G10" s="52">
        <v>280</v>
      </c>
      <c r="H10" s="53">
        <v>260</v>
      </c>
      <c r="I10" s="53">
        <v>13</v>
      </c>
      <c r="J10" s="53">
        <v>7</v>
      </c>
      <c r="K10" s="54">
        <v>0</v>
      </c>
      <c r="L10" s="40">
        <v>209</v>
      </c>
      <c r="M10" s="40">
        <v>202</v>
      </c>
      <c r="N10" s="40">
        <v>4</v>
      </c>
      <c r="O10" s="40">
        <v>3</v>
      </c>
      <c r="P10" s="40">
        <v>0</v>
      </c>
    </row>
    <row r="11" spans="1:16" x14ac:dyDescent="0.2">
      <c r="A11" s="39" t="s">
        <v>226</v>
      </c>
      <c r="B11" s="40">
        <v>525</v>
      </c>
      <c r="C11" s="40">
        <v>449</v>
      </c>
      <c r="D11" s="40">
        <v>46</v>
      </c>
      <c r="E11" s="40">
        <v>28</v>
      </c>
      <c r="F11" s="40">
        <v>3</v>
      </c>
      <c r="G11" s="52">
        <v>262</v>
      </c>
      <c r="H11" s="53">
        <v>228</v>
      </c>
      <c r="I11" s="53">
        <v>21</v>
      </c>
      <c r="J11" s="53">
        <v>14</v>
      </c>
      <c r="K11" s="54">
        <v>0</v>
      </c>
      <c r="L11" s="40">
        <v>263</v>
      </c>
      <c r="M11" s="40">
        <v>221</v>
      </c>
      <c r="N11" s="40">
        <v>25</v>
      </c>
      <c r="O11" s="40">
        <v>14</v>
      </c>
      <c r="P11" s="40">
        <v>3</v>
      </c>
    </row>
    <row r="12" spans="1:16" x14ac:dyDescent="0.2">
      <c r="A12" s="39" t="s">
        <v>214</v>
      </c>
      <c r="B12" s="40">
        <v>1064</v>
      </c>
      <c r="C12" s="40">
        <v>865</v>
      </c>
      <c r="D12" s="40">
        <v>160</v>
      </c>
      <c r="E12" s="40">
        <v>28</v>
      </c>
      <c r="F12" s="40">
        <v>11</v>
      </c>
      <c r="G12" s="52">
        <v>549</v>
      </c>
      <c r="H12" s="53">
        <v>429</v>
      </c>
      <c r="I12" s="53">
        <v>101</v>
      </c>
      <c r="J12" s="53">
        <v>10</v>
      </c>
      <c r="K12" s="54">
        <v>9</v>
      </c>
      <c r="L12" s="40">
        <v>515</v>
      </c>
      <c r="M12" s="40">
        <v>436</v>
      </c>
      <c r="N12" s="40">
        <v>59</v>
      </c>
      <c r="O12" s="40">
        <v>17</v>
      </c>
      <c r="P12" s="40">
        <v>3</v>
      </c>
    </row>
    <row r="13" spans="1:16" x14ac:dyDescent="0.2">
      <c r="A13" s="39" t="s">
        <v>215</v>
      </c>
      <c r="B13" s="40">
        <v>696</v>
      </c>
      <c r="C13" s="40">
        <v>397</v>
      </c>
      <c r="D13" s="40">
        <v>261</v>
      </c>
      <c r="E13" s="40">
        <v>24</v>
      </c>
      <c r="F13" s="40">
        <v>14</v>
      </c>
      <c r="G13" s="52">
        <v>447</v>
      </c>
      <c r="H13" s="53">
        <v>280</v>
      </c>
      <c r="I13" s="53">
        <v>147</v>
      </c>
      <c r="J13" s="53">
        <v>17</v>
      </c>
      <c r="K13" s="54">
        <v>3</v>
      </c>
      <c r="L13" s="40">
        <v>249</v>
      </c>
      <c r="M13" s="40">
        <v>117</v>
      </c>
      <c r="N13" s="40">
        <v>114</v>
      </c>
      <c r="O13" s="40">
        <v>7</v>
      </c>
      <c r="P13" s="40">
        <v>11</v>
      </c>
    </row>
    <row r="14" spans="1:16" x14ac:dyDescent="0.2">
      <c r="A14" s="39" t="s">
        <v>216</v>
      </c>
      <c r="B14" s="40">
        <v>375</v>
      </c>
      <c r="C14" s="40">
        <v>234</v>
      </c>
      <c r="D14" s="40">
        <v>93</v>
      </c>
      <c r="E14" s="40">
        <v>31</v>
      </c>
      <c r="F14" s="40">
        <v>17</v>
      </c>
      <c r="G14" s="52">
        <v>251</v>
      </c>
      <c r="H14" s="53">
        <v>163</v>
      </c>
      <c r="I14" s="53">
        <v>63</v>
      </c>
      <c r="J14" s="53">
        <v>14</v>
      </c>
      <c r="K14" s="54">
        <v>11</v>
      </c>
      <c r="L14" s="40">
        <v>124</v>
      </c>
      <c r="M14" s="40">
        <v>72</v>
      </c>
      <c r="N14" s="40">
        <v>29</v>
      </c>
      <c r="O14" s="40">
        <v>17</v>
      </c>
      <c r="P14" s="40">
        <v>6</v>
      </c>
    </row>
    <row r="15" spans="1:16" x14ac:dyDescent="0.2">
      <c r="A15" s="39" t="s">
        <v>227</v>
      </c>
      <c r="B15" s="40">
        <v>120</v>
      </c>
      <c r="C15" s="40">
        <v>72</v>
      </c>
      <c r="D15" s="40">
        <v>34</v>
      </c>
      <c r="E15" s="40">
        <v>3</v>
      </c>
      <c r="F15" s="40">
        <v>11</v>
      </c>
      <c r="G15" s="52">
        <v>87</v>
      </c>
      <c r="H15" s="53">
        <v>46</v>
      </c>
      <c r="I15" s="53">
        <v>29</v>
      </c>
      <c r="J15" s="53">
        <v>3</v>
      </c>
      <c r="K15" s="54">
        <v>9</v>
      </c>
      <c r="L15" s="40">
        <v>33</v>
      </c>
      <c r="M15" s="40">
        <v>26</v>
      </c>
      <c r="N15" s="40">
        <v>4</v>
      </c>
      <c r="O15" s="40">
        <v>0</v>
      </c>
      <c r="P15" s="40">
        <v>3</v>
      </c>
    </row>
    <row r="16" spans="1:16" x14ac:dyDescent="0.2">
      <c r="A16" s="39" t="s">
        <v>228</v>
      </c>
      <c r="B16" s="40">
        <v>22</v>
      </c>
      <c r="C16" s="40">
        <v>20</v>
      </c>
      <c r="D16" s="40">
        <v>0</v>
      </c>
      <c r="E16" s="40">
        <v>0</v>
      </c>
      <c r="F16" s="40">
        <v>3</v>
      </c>
      <c r="G16" s="52">
        <v>22</v>
      </c>
      <c r="H16" s="53">
        <v>20</v>
      </c>
      <c r="I16" s="53">
        <v>0</v>
      </c>
      <c r="J16" s="53">
        <v>0</v>
      </c>
      <c r="K16" s="54">
        <v>3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</row>
    <row r="17" spans="1:16" x14ac:dyDescent="0.2">
      <c r="A17" s="39" t="s">
        <v>229</v>
      </c>
      <c r="B17" s="40">
        <v>30</v>
      </c>
      <c r="C17" s="40">
        <v>26</v>
      </c>
      <c r="D17" s="40">
        <v>4</v>
      </c>
      <c r="E17" s="40">
        <v>0</v>
      </c>
      <c r="F17" s="40">
        <v>0</v>
      </c>
      <c r="G17" s="52">
        <v>24</v>
      </c>
      <c r="H17" s="53">
        <v>20</v>
      </c>
      <c r="I17" s="53">
        <v>4</v>
      </c>
      <c r="J17" s="53">
        <v>0</v>
      </c>
      <c r="K17" s="54">
        <v>0</v>
      </c>
      <c r="L17" s="40">
        <v>7</v>
      </c>
      <c r="M17" s="40">
        <v>7</v>
      </c>
      <c r="N17" s="40">
        <v>0</v>
      </c>
      <c r="O17" s="40">
        <v>0</v>
      </c>
      <c r="P17" s="40">
        <v>0</v>
      </c>
    </row>
    <row r="18" spans="1:16" x14ac:dyDescent="0.2">
      <c r="A18" s="39" t="s">
        <v>230</v>
      </c>
      <c r="B18" s="40">
        <v>20</v>
      </c>
      <c r="C18" s="40">
        <v>20</v>
      </c>
      <c r="D18" s="40">
        <v>0</v>
      </c>
      <c r="E18" s="40">
        <v>0</v>
      </c>
      <c r="F18" s="40">
        <v>0</v>
      </c>
      <c r="G18" s="52">
        <v>20</v>
      </c>
      <c r="H18" s="53">
        <v>20</v>
      </c>
      <c r="I18" s="53">
        <v>0</v>
      </c>
      <c r="J18" s="53">
        <v>0</v>
      </c>
      <c r="K18" s="54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</row>
    <row r="19" spans="1:16" x14ac:dyDescent="0.2">
      <c r="A19" s="39" t="s">
        <v>231</v>
      </c>
      <c r="B19" s="40">
        <v>40</v>
      </c>
      <c r="C19" s="40">
        <v>33</v>
      </c>
      <c r="D19" s="40">
        <v>4</v>
      </c>
      <c r="E19" s="40">
        <v>3</v>
      </c>
      <c r="F19" s="40">
        <v>0</v>
      </c>
      <c r="G19" s="52">
        <v>27</v>
      </c>
      <c r="H19" s="53">
        <v>20</v>
      </c>
      <c r="I19" s="53">
        <v>4</v>
      </c>
      <c r="J19" s="53">
        <v>3</v>
      </c>
      <c r="K19" s="54">
        <v>0</v>
      </c>
      <c r="L19" s="40">
        <v>13</v>
      </c>
      <c r="M19" s="40">
        <v>13</v>
      </c>
      <c r="N19" s="40">
        <v>0</v>
      </c>
      <c r="O19" s="40">
        <v>0</v>
      </c>
      <c r="P19" s="40">
        <v>0</v>
      </c>
    </row>
    <row r="20" spans="1:16" x14ac:dyDescent="0.2">
      <c r="A20" s="39"/>
      <c r="B20" s="40"/>
      <c r="C20" s="40"/>
      <c r="D20" s="40"/>
      <c r="E20" s="40"/>
      <c r="F20" s="40"/>
      <c r="G20" s="52"/>
      <c r="H20" s="53"/>
      <c r="I20" s="53"/>
      <c r="J20" s="53"/>
      <c r="K20" s="54"/>
      <c r="L20" s="40"/>
      <c r="M20" s="40"/>
      <c r="N20" s="40"/>
      <c r="O20" s="40"/>
      <c r="P20" s="40"/>
    </row>
    <row r="21" spans="1:16" ht="10.5" customHeight="1" x14ac:dyDescent="0.2"/>
    <row r="22" spans="1:16" ht="10.5" customHeight="1" x14ac:dyDescent="0.2"/>
    <row r="23" spans="1:16" ht="10.5" customHeight="1" x14ac:dyDescent="0.2"/>
    <row r="24" spans="1:16" ht="10.5" customHeight="1" x14ac:dyDescent="0.2"/>
    <row r="25" spans="1:16" ht="10.5" customHeight="1" x14ac:dyDescent="0.2"/>
    <row r="26" spans="1:16" ht="10.5" customHeight="1" x14ac:dyDescent="0.2"/>
    <row r="27" spans="1:16" ht="10.5" customHeight="1" x14ac:dyDescent="0.2"/>
    <row r="28" spans="1:16" ht="10.5" customHeight="1" x14ac:dyDescent="0.2"/>
    <row r="29" spans="1:16" x14ac:dyDescent="0.2">
      <c r="A29" s="39" t="s">
        <v>294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2">
      <c r="A30" s="42"/>
      <c r="B30" s="96" t="s">
        <v>0</v>
      </c>
      <c r="C30" s="96"/>
      <c r="D30" s="96"/>
      <c r="E30" s="96"/>
      <c r="F30" s="96"/>
      <c r="G30" s="96" t="s">
        <v>1</v>
      </c>
      <c r="H30" s="96"/>
      <c r="I30" s="96"/>
      <c r="J30" s="96"/>
      <c r="K30" s="96"/>
      <c r="L30" s="96" t="s">
        <v>2</v>
      </c>
      <c r="M30" s="96"/>
      <c r="N30" s="96"/>
      <c r="O30" s="96"/>
      <c r="P30" s="97"/>
    </row>
    <row r="31" spans="1:16" x14ac:dyDescent="0.2">
      <c r="A31" s="43" t="s">
        <v>254</v>
      </c>
      <c r="B31" s="44" t="s">
        <v>0</v>
      </c>
      <c r="C31" s="44" t="s">
        <v>3</v>
      </c>
      <c r="D31" s="44" t="s">
        <v>4</v>
      </c>
      <c r="E31" s="44" t="s">
        <v>5</v>
      </c>
      <c r="F31" s="45" t="s">
        <v>6</v>
      </c>
      <c r="G31" s="44" t="s">
        <v>0</v>
      </c>
      <c r="H31" s="44" t="s">
        <v>3</v>
      </c>
      <c r="I31" s="44" t="s">
        <v>4</v>
      </c>
      <c r="J31" s="44" t="s">
        <v>5</v>
      </c>
      <c r="K31" s="44" t="s">
        <v>6</v>
      </c>
      <c r="L31" s="59" t="s">
        <v>0</v>
      </c>
      <c r="M31" s="44" t="s">
        <v>3</v>
      </c>
      <c r="N31" s="44" t="s">
        <v>4</v>
      </c>
      <c r="O31" s="44" t="s">
        <v>5</v>
      </c>
      <c r="P31" s="45" t="s">
        <v>6</v>
      </c>
    </row>
    <row r="32" spans="1:16" ht="10.5" customHeight="1" x14ac:dyDescent="0.2">
      <c r="A32" s="17" t="e">
        <f t="shared" ref="A32:P32" si="0">(A5-A6)/2</f>
        <v>#VALUE!</v>
      </c>
      <c r="B32" s="17">
        <f t="shared" si="0"/>
        <v>2130</v>
      </c>
      <c r="C32" s="17">
        <f t="shared" si="0"/>
        <v>1664.5</v>
      </c>
      <c r="D32" s="17">
        <f t="shared" si="0"/>
        <v>351.5</v>
      </c>
      <c r="E32" s="17">
        <f t="shared" si="0"/>
        <v>82.5</v>
      </c>
      <c r="F32" s="17">
        <f t="shared" si="0"/>
        <v>31.5</v>
      </c>
      <c r="G32" s="17">
        <f t="shared" ref="G32" si="1">(G5-G6)/2</f>
        <v>1155.5</v>
      </c>
      <c r="H32" s="17">
        <f t="shared" si="0"/>
        <v>881</v>
      </c>
      <c r="I32" s="17">
        <f t="shared" si="0"/>
        <v>213</v>
      </c>
      <c r="J32" s="17">
        <f t="shared" si="0"/>
        <v>45</v>
      </c>
      <c r="K32" s="17">
        <f t="shared" si="0"/>
        <v>17.5</v>
      </c>
      <c r="L32" s="17">
        <f t="shared" si="0"/>
        <v>974.5</v>
      </c>
      <c r="M32" s="17">
        <f t="shared" si="0"/>
        <v>783.5</v>
      </c>
      <c r="N32" s="17">
        <f t="shared" si="0"/>
        <v>138.5</v>
      </c>
      <c r="O32" s="17">
        <f t="shared" si="0"/>
        <v>37.5</v>
      </c>
      <c r="P32" s="17">
        <f t="shared" si="0"/>
        <v>14.5</v>
      </c>
    </row>
    <row r="33" spans="1:16" ht="10.5" customHeight="1" x14ac:dyDescent="0.2">
      <c r="A33" s="17">
        <f t="shared" ref="A33:P33" si="2">SUM(A7:A12)</f>
        <v>0</v>
      </c>
      <c r="B33" s="17">
        <f>SUM(B7:B11)</f>
        <v>1893</v>
      </c>
      <c r="C33" s="17">
        <f t="shared" si="2"/>
        <v>2531</v>
      </c>
      <c r="D33" s="17">
        <f t="shared" si="2"/>
        <v>307</v>
      </c>
      <c r="E33" s="17">
        <f t="shared" si="2"/>
        <v>104</v>
      </c>
      <c r="F33" s="17">
        <f t="shared" si="2"/>
        <v>17</v>
      </c>
      <c r="G33" s="17">
        <f>SUM(G7:G11)</f>
        <v>884</v>
      </c>
      <c r="H33" s="17">
        <f t="shared" si="2"/>
        <v>1197</v>
      </c>
      <c r="I33" s="17">
        <f t="shared" si="2"/>
        <v>177</v>
      </c>
      <c r="J33" s="17">
        <f t="shared" si="2"/>
        <v>52</v>
      </c>
      <c r="K33" s="17">
        <f t="shared" si="2"/>
        <v>9</v>
      </c>
      <c r="L33" s="17">
        <f>SUM(L7:L10)</f>
        <v>746</v>
      </c>
      <c r="M33" s="17">
        <f t="shared" si="2"/>
        <v>1334</v>
      </c>
      <c r="N33" s="17">
        <f t="shared" si="2"/>
        <v>130</v>
      </c>
      <c r="O33" s="17">
        <f t="shared" si="2"/>
        <v>51</v>
      </c>
      <c r="P33" s="17">
        <f t="shared" si="2"/>
        <v>9</v>
      </c>
    </row>
    <row r="34" spans="1:16" ht="10.5" customHeight="1" x14ac:dyDescent="0.2">
      <c r="A34" s="17" t="e">
        <f t="shared" ref="A34:P34" si="3">A32-A33</f>
        <v>#VALUE!</v>
      </c>
      <c r="B34" s="17">
        <f t="shared" si="3"/>
        <v>237</v>
      </c>
      <c r="C34" s="17">
        <f t="shared" si="3"/>
        <v>-866.5</v>
      </c>
      <c r="D34" s="17">
        <f t="shared" si="3"/>
        <v>44.5</v>
      </c>
      <c r="E34" s="17">
        <f t="shared" si="3"/>
        <v>-21.5</v>
      </c>
      <c r="F34" s="17">
        <f t="shared" si="3"/>
        <v>14.5</v>
      </c>
      <c r="G34" s="17">
        <f t="shared" si="3"/>
        <v>271.5</v>
      </c>
      <c r="H34" s="17">
        <f t="shared" si="3"/>
        <v>-316</v>
      </c>
      <c r="I34" s="17">
        <f t="shared" si="3"/>
        <v>36</v>
      </c>
      <c r="J34" s="17">
        <f t="shared" si="3"/>
        <v>-7</v>
      </c>
      <c r="K34" s="17">
        <f t="shared" si="3"/>
        <v>8.5</v>
      </c>
      <c r="L34" s="17">
        <f t="shared" si="3"/>
        <v>228.5</v>
      </c>
      <c r="M34" s="17">
        <f t="shared" si="3"/>
        <v>-550.5</v>
      </c>
      <c r="N34" s="17">
        <f t="shared" si="3"/>
        <v>8.5</v>
      </c>
      <c r="O34" s="17">
        <f t="shared" si="3"/>
        <v>-13.5</v>
      </c>
      <c r="P34" s="17">
        <f t="shared" si="3"/>
        <v>5.5</v>
      </c>
    </row>
    <row r="35" spans="1:16" ht="10.5" customHeight="1" x14ac:dyDescent="0.2">
      <c r="A35" s="17" t="e">
        <f t="shared" ref="A35:P35" si="4">A34/A13*5000</f>
        <v>#VALUE!</v>
      </c>
      <c r="B35" s="17">
        <f>B34/B12*5000</f>
        <v>1113.7218045112782</v>
      </c>
      <c r="C35" s="17">
        <f t="shared" si="4"/>
        <v>-10913.098236775817</v>
      </c>
      <c r="D35" s="17">
        <f t="shared" si="4"/>
        <v>852.49042145593864</v>
      </c>
      <c r="E35" s="17">
        <f t="shared" si="4"/>
        <v>-4479.166666666667</v>
      </c>
      <c r="F35" s="17">
        <f t="shared" si="4"/>
        <v>5178.5714285714294</v>
      </c>
      <c r="G35" s="17">
        <f>G34/G12*5000</f>
        <v>2472.6775956284155</v>
      </c>
      <c r="H35" s="17">
        <f t="shared" si="4"/>
        <v>-5642.8571428571431</v>
      </c>
      <c r="I35" s="17">
        <f t="shared" si="4"/>
        <v>1224.4897959183672</v>
      </c>
      <c r="J35" s="17">
        <f t="shared" si="4"/>
        <v>-2058.8235294117644</v>
      </c>
      <c r="K35" s="17">
        <f t="shared" si="4"/>
        <v>14166.666666666668</v>
      </c>
      <c r="L35" s="17">
        <f>L34/L11*2500</f>
        <v>2172.0532319391637</v>
      </c>
      <c r="M35" s="17">
        <f t="shared" si="4"/>
        <v>-23525.641025641027</v>
      </c>
      <c r="N35" s="17">
        <f t="shared" si="4"/>
        <v>372.80701754385962</v>
      </c>
      <c r="O35" s="17">
        <f t="shared" si="4"/>
        <v>-9642.8571428571431</v>
      </c>
      <c r="P35" s="17">
        <f t="shared" si="4"/>
        <v>2500</v>
      </c>
    </row>
    <row r="36" spans="1:16" ht="10.5" customHeight="1" x14ac:dyDescent="0.2">
      <c r="A36" s="17" t="e">
        <f t="shared" ref="A36:P36" si="5">15000+A35</f>
        <v>#VALUE!</v>
      </c>
      <c r="B36" s="17">
        <f>10000+B35</f>
        <v>11113.721804511279</v>
      </c>
      <c r="C36" s="17">
        <f t="shared" si="5"/>
        <v>4086.901763224183</v>
      </c>
      <c r="D36" s="17">
        <f t="shared" si="5"/>
        <v>15852.490421455939</v>
      </c>
      <c r="E36" s="17">
        <f t="shared" si="5"/>
        <v>10520.833333333332</v>
      </c>
      <c r="F36" s="17">
        <f t="shared" si="5"/>
        <v>20178.571428571428</v>
      </c>
      <c r="G36" s="17">
        <f>10000+G35</f>
        <v>12472.677595628415</v>
      </c>
      <c r="H36" s="17">
        <f t="shared" si="5"/>
        <v>9357.1428571428569</v>
      </c>
      <c r="I36" s="17">
        <f t="shared" si="5"/>
        <v>16224.489795918367</v>
      </c>
      <c r="J36" s="17">
        <f t="shared" si="5"/>
        <v>12941.176470588236</v>
      </c>
      <c r="K36" s="17">
        <f t="shared" si="5"/>
        <v>29166.666666666668</v>
      </c>
      <c r="L36" s="17">
        <f>7500+L35</f>
        <v>9672.0532319391641</v>
      </c>
      <c r="M36" s="17">
        <f t="shared" si="5"/>
        <v>-8525.6410256410272</v>
      </c>
      <c r="N36" s="17">
        <f t="shared" si="5"/>
        <v>15372.807017543859</v>
      </c>
      <c r="O36" s="17">
        <f t="shared" si="5"/>
        <v>5357.1428571428569</v>
      </c>
      <c r="P36" s="17">
        <f t="shared" si="5"/>
        <v>17500</v>
      </c>
    </row>
    <row r="37" spans="1:16" ht="10.5" customHeight="1" x14ac:dyDescent="0.2"/>
    <row r="38" spans="1:16" ht="10.5" customHeight="1" x14ac:dyDescent="0.2"/>
    <row r="39" spans="1:16" ht="10.5" customHeight="1" x14ac:dyDescent="0.2"/>
    <row r="40" spans="1:16" ht="10.5" customHeight="1" x14ac:dyDescent="0.2"/>
    <row r="41" spans="1:16" ht="10.5" customHeight="1" x14ac:dyDescent="0.2"/>
    <row r="42" spans="1:16" ht="10.5" customHeight="1" x14ac:dyDescent="0.2"/>
    <row r="43" spans="1:16" ht="10.5" customHeight="1" x14ac:dyDescent="0.2"/>
    <row r="44" spans="1:16" ht="10.5" customHeight="1" x14ac:dyDescent="0.2">
      <c r="A44" s="47" t="s">
        <v>295</v>
      </c>
      <c r="B44" s="40"/>
      <c r="C44" s="40"/>
      <c r="D44" s="40"/>
      <c r="E44" s="40"/>
      <c r="F44" s="40"/>
      <c r="G44" s="52"/>
      <c r="H44" s="53"/>
      <c r="I44" s="53"/>
      <c r="J44" s="53"/>
      <c r="K44" s="54"/>
      <c r="L44" s="40"/>
      <c r="M44" s="40"/>
      <c r="N44" s="40"/>
      <c r="O44" s="40"/>
      <c r="P44" s="40"/>
    </row>
    <row r="45" spans="1:16" x14ac:dyDescent="0.2">
      <c r="A45" s="39" t="s">
        <v>0</v>
      </c>
      <c r="B45" s="40">
        <v>3068</v>
      </c>
      <c r="C45" s="40">
        <v>2354</v>
      </c>
      <c r="D45" s="40">
        <v>573</v>
      </c>
      <c r="E45" s="40">
        <v>96</v>
      </c>
      <c r="F45" s="40">
        <v>46</v>
      </c>
      <c r="G45" s="52">
        <v>1838</v>
      </c>
      <c r="H45" s="53">
        <v>1404</v>
      </c>
      <c r="I45" s="53">
        <v>354</v>
      </c>
      <c r="J45" s="53">
        <v>52</v>
      </c>
      <c r="K45" s="54">
        <v>29</v>
      </c>
      <c r="L45" s="40">
        <v>1230</v>
      </c>
      <c r="M45" s="40">
        <v>949</v>
      </c>
      <c r="N45" s="40">
        <v>219</v>
      </c>
      <c r="O45" s="40">
        <v>45</v>
      </c>
      <c r="P45" s="40">
        <v>17</v>
      </c>
    </row>
    <row r="46" spans="1:16" x14ac:dyDescent="0.2">
      <c r="A46" s="39" t="s">
        <v>223</v>
      </c>
      <c r="B46" s="40">
        <v>3</v>
      </c>
      <c r="C46" s="40">
        <v>0</v>
      </c>
      <c r="D46" s="40">
        <v>0</v>
      </c>
      <c r="E46" s="40">
        <v>3</v>
      </c>
      <c r="F46" s="40">
        <v>0</v>
      </c>
      <c r="G46" s="52">
        <v>3</v>
      </c>
      <c r="H46" s="53">
        <v>0</v>
      </c>
      <c r="I46" s="53">
        <v>0</v>
      </c>
      <c r="J46" s="53">
        <v>3</v>
      </c>
      <c r="K46" s="54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</row>
    <row r="47" spans="1:16" x14ac:dyDescent="0.2">
      <c r="A47" s="39" t="s">
        <v>224</v>
      </c>
      <c r="B47" s="40">
        <v>7</v>
      </c>
      <c r="C47" s="40">
        <v>7</v>
      </c>
      <c r="D47" s="40">
        <v>0</v>
      </c>
      <c r="E47" s="40">
        <v>0</v>
      </c>
      <c r="F47" s="40">
        <v>0</v>
      </c>
      <c r="G47" s="52">
        <v>0</v>
      </c>
      <c r="H47" s="53">
        <v>0</v>
      </c>
      <c r="I47" s="53">
        <v>0</v>
      </c>
      <c r="J47" s="53">
        <v>0</v>
      </c>
      <c r="K47" s="54">
        <v>0</v>
      </c>
      <c r="L47" s="40">
        <v>7</v>
      </c>
      <c r="M47" s="40">
        <v>7</v>
      </c>
      <c r="N47" s="40">
        <v>0</v>
      </c>
      <c r="O47" s="40">
        <v>0</v>
      </c>
      <c r="P47" s="40">
        <v>0</v>
      </c>
    </row>
    <row r="48" spans="1:16" x14ac:dyDescent="0.2">
      <c r="A48" s="39" t="s">
        <v>220</v>
      </c>
      <c r="B48" s="40">
        <v>10</v>
      </c>
      <c r="C48" s="40">
        <v>7</v>
      </c>
      <c r="D48" s="40">
        <v>0</v>
      </c>
      <c r="E48" s="40">
        <v>3</v>
      </c>
      <c r="F48" s="40">
        <v>0</v>
      </c>
      <c r="G48" s="52">
        <v>3</v>
      </c>
      <c r="H48" s="53">
        <v>0</v>
      </c>
      <c r="I48" s="53">
        <v>0</v>
      </c>
      <c r="J48" s="53">
        <v>3</v>
      </c>
      <c r="K48" s="54">
        <v>0</v>
      </c>
      <c r="L48" s="40">
        <v>7</v>
      </c>
      <c r="M48" s="40">
        <v>7</v>
      </c>
      <c r="N48" s="40">
        <v>0</v>
      </c>
      <c r="O48" s="40">
        <v>0</v>
      </c>
      <c r="P48" s="40">
        <v>0</v>
      </c>
    </row>
    <row r="49" spans="1:16" x14ac:dyDescent="0.2">
      <c r="A49" s="39" t="s">
        <v>221</v>
      </c>
      <c r="B49" s="40">
        <v>61</v>
      </c>
      <c r="C49" s="40">
        <v>59</v>
      </c>
      <c r="D49" s="40">
        <v>0</v>
      </c>
      <c r="E49" s="40">
        <v>0</v>
      </c>
      <c r="F49" s="40">
        <v>3</v>
      </c>
      <c r="G49" s="52">
        <v>20</v>
      </c>
      <c r="H49" s="53">
        <v>20</v>
      </c>
      <c r="I49" s="53">
        <v>0</v>
      </c>
      <c r="J49" s="53">
        <v>0</v>
      </c>
      <c r="K49" s="54">
        <v>0</v>
      </c>
      <c r="L49" s="40">
        <v>42</v>
      </c>
      <c r="M49" s="40">
        <v>39</v>
      </c>
      <c r="N49" s="40">
        <v>0</v>
      </c>
      <c r="O49" s="40">
        <v>0</v>
      </c>
      <c r="P49" s="40">
        <v>3</v>
      </c>
    </row>
    <row r="50" spans="1:16" x14ac:dyDescent="0.2">
      <c r="A50" s="39" t="s">
        <v>225</v>
      </c>
      <c r="B50" s="40">
        <v>313</v>
      </c>
      <c r="C50" s="40">
        <v>215</v>
      </c>
      <c r="D50" s="40">
        <v>76</v>
      </c>
      <c r="E50" s="40">
        <v>14</v>
      </c>
      <c r="F50" s="40">
        <v>9</v>
      </c>
      <c r="G50" s="52">
        <v>168</v>
      </c>
      <c r="H50" s="53">
        <v>137</v>
      </c>
      <c r="I50" s="53">
        <v>25</v>
      </c>
      <c r="J50" s="53">
        <v>3</v>
      </c>
      <c r="K50" s="54">
        <v>3</v>
      </c>
      <c r="L50" s="40">
        <v>145</v>
      </c>
      <c r="M50" s="40">
        <v>78</v>
      </c>
      <c r="N50" s="40">
        <v>51</v>
      </c>
      <c r="O50" s="40">
        <v>10</v>
      </c>
      <c r="P50" s="40">
        <v>6</v>
      </c>
    </row>
    <row r="51" spans="1:16" x14ac:dyDescent="0.2">
      <c r="A51" s="39" t="s">
        <v>226</v>
      </c>
      <c r="B51" s="40">
        <v>284</v>
      </c>
      <c r="C51" s="40">
        <v>234</v>
      </c>
      <c r="D51" s="40">
        <v>29</v>
      </c>
      <c r="E51" s="40">
        <v>17</v>
      </c>
      <c r="F51" s="40">
        <v>3</v>
      </c>
      <c r="G51" s="52">
        <v>155</v>
      </c>
      <c r="H51" s="53">
        <v>124</v>
      </c>
      <c r="I51" s="53">
        <v>25</v>
      </c>
      <c r="J51" s="53">
        <v>3</v>
      </c>
      <c r="K51" s="54">
        <v>3</v>
      </c>
      <c r="L51" s="40">
        <v>129</v>
      </c>
      <c r="M51" s="40">
        <v>111</v>
      </c>
      <c r="N51" s="40">
        <v>4</v>
      </c>
      <c r="O51" s="40">
        <v>14</v>
      </c>
      <c r="P51" s="40">
        <v>0</v>
      </c>
    </row>
    <row r="52" spans="1:16" x14ac:dyDescent="0.2">
      <c r="A52" s="39" t="s">
        <v>214</v>
      </c>
      <c r="B52" s="40">
        <v>1020</v>
      </c>
      <c r="C52" s="40">
        <v>839</v>
      </c>
      <c r="D52" s="40">
        <v>160</v>
      </c>
      <c r="E52" s="40">
        <v>7</v>
      </c>
      <c r="F52" s="40">
        <v>14</v>
      </c>
      <c r="G52" s="52">
        <v>545</v>
      </c>
      <c r="H52" s="53">
        <v>436</v>
      </c>
      <c r="I52" s="53">
        <v>101</v>
      </c>
      <c r="J52" s="53">
        <v>0</v>
      </c>
      <c r="K52" s="54">
        <v>9</v>
      </c>
      <c r="L52" s="40">
        <v>475</v>
      </c>
      <c r="M52" s="40">
        <v>403</v>
      </c>
      <c r="N52" s="40">
        <v>59</v>
      </c>
      <c r="O52" s="40">
        <v>7</v>
      </c>
      <c r="P52" s="40">
        <v>6</v>
      </c>
    </row>
    <row r="53" spans="1:16" x14ac:dyDescent="0.2">
      <c r="A53" s="39" t="s">
        <v>215</v>
      </c>
      <c r="B53" s="40">
        <v>542</v>
      </c>
      <c r="C53" s="40">
        <v>423</v>
      </c>
      <c r="D53" s="40">
        <v>97</v>
      </c>
      <c r="E53" s="40">
        <v>17</v>
      </c>
      <c r="F53" s="40">
        <v>6</v>
      </c>
      <c r="G53" s="52">
        <v>374</v>
      </c>
      <c r="H53" s="53">
        <v>286</v>
      </c>
      <c r="I53" s="53">
        <v>72</v>
      </c>
      <c r="J53" s="53">
        <v>10</v>
      </c>
      <c r="K53" s="54">
        <v>6</v>
      </c>
      <c r="L53" s="40">
        <v>169</v>
      </c>
      <c r="M53" s="40">
        <v>137</v>
      </c>
      <c r="N53" s="40">
        <v>25</v>
      </c>
      <c r="O53" s="40">
        <v>7</v>
      </c>
      <c r="P53" s="40">
        <v>0</v>
      </c>
    </row>
    <row r="54" spans="1:16" x14ac:dyDescent="0.2">
      <c r="A54" s="39" t="s">
        <v>216</v>
      </c>
      <c r="B54" s="40">
        <v>477</v>
      </c>
      <c r="C54" s="40">
        <v>351</v>
      </c>
      <c r="D54" s="40">
        <v>109</v>
      </c>
      <c r="E54" s="40">
        <v>14</v>
      </c>
      <c r="F54" s="40">
        <v>3</v>
      </c>
      <c r="G54" s="52">
        <v>300</v>
      </c>
      <c r="H54" s="53">
        <v>228</v>
      </c>
      <c r="I54" s="53">
        <v>59</v>
      </c>
      <c r="J54" s="53">
        <v>10</v>
      </c>
      <c r="K54" s="54">
        <v>3</v>
      </c>
      <c r="L54" s="40">
        <v>178</v>
      </c>
      <c r="M54" s="40">
        <v>124</v>
      </c>
      <c r="N54" s="40">
        <v>51</v>
      </c>
      <c r="O54" s="40">
        <v>3</v>
      </c>
      <c r="P54" s="40">
        <v>0</v>
      </c>
    </row>
    <row r="55" spans="1:16" x14ac:dyDescent="0.2">
      <c r="A55" s="39" t="s">
        <v>227</v>
      </c>
      <c r="B55" s="40">
        <v>161</v>
      </c>
      <c r="C55" s="40">
        <v>98</v>
      </c>
      <c r="D55" s="40">
        <v>51</v>
      </c>
      <c r="E55" s="40">
        <v>10</v>
      </c>
      <c r="F55" s="40">
        <v>3</v>
      </c>
      <c r="G55" s="52">
        <v>127</v>
      </c>
      <c r="H55" s="53">
        <v>72</v>
      </c>
      <c r="I55" s="53">
        <v>42</v>
      </c>
      <c r="J55" s="53">
        <v>10</v>
      </c>
      <c r="K55" s="54">
        <v>3</v>
      </c>
      <c r="L55" s="40">
        <v>34</v>
      </c>
      <c r="M55" s="40">
        <v>26</v>
      </c>
      <c r="N55" s="40">
        <v>8</v>
      </c>
      <c r="O55" s="40">
        <v>0</v>
      </c>
      <c r="P55" s="40">
        <v>0</v>
      </c>
    </row>
    <row r="56" spans="1:16" x14ac:dyDescent="0.2">
      <c r="A56" s="39" t="s">
        <v>228</v>
      </c>
      <c r="B56" s="40">
        <v>48</v>
      </c>
      <c r="C56" s="40">
        <v>26</v>
      </c>
      <c r="D56" s="40">
        <v>13</v>
      </c>
      <c r="E56" s="40">
        <v>3</v>
      </c>
      <c r="F56" s="40">
        <v>6</v>
      </c>
      <c r="G56" s="52">
        <v>41</v>
      </c>
      <c r="H56" s="53">
        <v>26</v>
      </c>
      <c r="I56" s="53">
        <v>13</v>
      </c>
      <c r="J56" s="53">
        <v>0</v>
      </c>
      <c r="K56" s="54">
        <v>3</v>
      </c>
      <c r="L56" s="40">
        <v>6</v>
      </c>
      <c r="M56" s="40">
        <v>0</v>
      </c>
      <c r="N56" s="40">
        <v>0</v>
      </c>
      <c r="O56" s="40">
        <v>3</v>
      </c>
      <c r="P56" s="40">
        <v>3</v>
      </c>
    </row>
    <row r="57" spans="1:16" x14ac:dyDescent="0.2">
      <c r="A57" s="39" t="s">
        <v>229</v>
      </c>
      <c r="B57" s="40">
        <v>36</v>
      </c>
      <c r="C57" s="40">
        <v>20</v>
      </c>
      <c r="D57" s="40">
        <v>17</v>
      </c>
      <c r="E57" s="40">
        <v>0</v>
      </c>
      <c r="F57" s="40">
        <v>0</v>
      </c>
      <c r="G57" s="52">
        <v>28</v>
      </c>
      <c r="H57" s="53">
        <v>20</v>
      </c>
      <c r="I57" s="53">
        <v>8</v>
      </c>
      <c r="J57" s="53">
        <v>0</v>
      </c>
      <c r="K57" s="54">
        <v>0</v>
      </c>
      <c r="L57" s="40">
        <v>8</v>
      </c>
      <c r="M57" s="40">
        <v>0</v>
      </c>
      <c r="N57" s="40">
        <v>8</v>
      </c>
      <c r="O57" s="40">
        <v>0</v>
      </c>
      <c r="P57" s="40">
        <v>0</v>
      </c>
    </row>
    <row r="58" spans="1:16" x14ac:dyDescent="0.2">
      <c r="A58" s="39" t="s">
        <v>230</v>
      </c>
      <c r="B58" s="40">
        <v>45</v>
      </c>
      <c r="C58" s="40">
        <v>33</v>
      </c>
      <c r="D58" s="40">
        <v>13</v>
      </c>
      <c r="E58" s="40">
        <v>0</v>
      </c>
      <c r="F58" s="40">
        <v>0</v>
      </c>
      <c r="G58" s="52">
        <v>26</v>
      </c>
      <c r="H58" s="53">
        <v>26</v>
      </c>
      <c r="I58" s="53">
        <v>0</v>
      </c>
      <c r="J58" s="53">
        <v>0</v>
      </c>
      <c r="K58" s="54">
        <v>0</v>
      </c>
      <c r="L58" s="40">
        <v>19</v>
      </c>
      <c r="M58" s="40">
        <v>7</v>
      </c>
      <c r="N58" s="40">
        <v>13</v>
      </c>
      <c r="O58" s="40">
        <v>0</v>
      </c>
      <c r="P58" s="40">
        <v>0</v>
      </c>
    </row>
    <row r="59" spans="1:16" x14ac:dyDescent="0.2">
      <c r="A59" s="39" t="s">
        <v>231</v>
      </c>
      <c r="B59" s="40">
        <v>61</v>
      </c>
      <c r="C59" s="40">
        <v>46</v>
      </c>
      <c r="D59" s="40">
        <v>8</v>
      </c>
      <c r="E59" s="40">
        <v>7</v>
      </c>
      <c r="F59" s="40">
        <v>0</v>
      </c>
      <c r="G59" s="52">
        <v>48</v>
      </c>
      <c r="H59" s="53">
        <v>33</v>
      </c>
      <c r="I59" s="53">
        <v>8</v>
      </c>
      <c r="J59" s="53">
        <v>7</v>
      </c>
      <c r="K59" s="54">
        <v>0</v>
      </c>
      <c r="L59" s="40">
        <v>13</v>
      </c>
      <c r="M59" s="40">
        <v>13</v>
      </c>
      <c r="N59" s="40">
        <v>0</v>
      </c>
      <c r="O59" s="40">
        <v>0</v>
      </c>
      <c r="P59" s="40">
        <v>0</v>
      </c>
    </row>
    <row r="60" spans="1:16" x14ac:dyDescent="0.2">
      <c r="A60" s="39"/>
      <c r="B60" s="40"/>
      <c r="C60" s="40"/>
      <c r="D60" s="40"/>
      <c r="E60" s="40"/>
      <c r="F60" s="40"/>
      <c r="G60" s="52"/>
      <c r="H60" s="53"/>
      <c r="I60" s="53"/>
      <c r="J60" s="53"/>
      <c r="K60" s="54"/>
      <c r="L60" s="40"/>
      <c r="M60" s="40"/>
      <c r="N60" s="40"/>
      <c r="O60" s="40"/>
      <c r="P60" s="40"/>
    </row>
    <row r="68" spans="1:16" ht="6.75" customHeight="1" x14ac:dyDescent="0.2"/>
    <row r="69" spans="1:16" x14ac:dyDescent="0.2">
      <c r="A69" s="47" t="s">
        <v>296</v>
      </c>
      <c r="B69" s="40"/>
      <c r="C69" s="40"/>
      <c r="D69" s="40"/>
      <c r="E69" s="40"/>
      <c r="F69" s="40"/>
      <c r="G69" s="52"/>
      <c r="H69" s="53"/>
      <c r="I69" s="53"/>
      <c r="J69" s="53"/>
      <c r="K69" s="54"/>
      <c r="L69" s="40"/>
      <c r="M69" s="40"/>
      <c r="N69" s="40"/>
      <c r="O69" s="40"/>
      <c r="P69" s="40"/>
    </row>
    <row r="70" spans="1:16" x14ac:dyDescent="0.2">
      <c r="A70" s="39" t="s">
        <v>0</v>
      </c>
      <c r="B70" s="40">
        <v>2512</v>
      </c>
      <c r="C70" s="40">
        <v>1925</v>
      </c>
      <c r="D70" s="40">
        <v>434</v>
      </c>
      <c r="E70" s="40">
        <v>100</v>
      </c>
      <c r="F70" s="40">
        <v>54</v>
      </c>
      <c r="G70" s="52">
        <v>1489</v>
      </c>
      <c r="H70" s="53">
        <v>1047</v>
      </c>
      <c r="I70" s="53">
        <v>341</v>
      </c>
      <c r="J70" s="53">
        <v>59</v>
      </c>
      <c r="K70" s="54">
        <v>43</v>
      </c>
      <c r="L70" s="40">
        <v>1023</v>
      </c>
      <c r="M70" s="40">
        <v>878</v>
      </c>
      <c r="N70" s="40">
        <v>93</v>
      </c>
      <c r="O70" s="40">
        <v>41</v>
      </c>
      <c r="P70" s="40">
        <v>11</v>
      </c>
    </row>
    <row r="71" spans="1:16" x14ac:dyDescent="0.2">
      <c r="A71" s="39" t="s">
        <v>223</v>
      </c>
      <c r="B71" s="40">
        <v>205</v>
      </c>
      <c r="C71" s="40">
        <v>156</v>
      </c>
      <c r="D71" s="40">
        <v>34</v>
      </c>
      <c r="E71" s="40">
        <v>7</v>
      </c>
      <c r="F71" s="40">
        <v>9</v>
      </c>
      <c r="G71" s="52">
        <v>95</v>
      </c>
      <c r="H71" s="53">
        <v>65</v>
      </c>
      <c r="I71" s="53">
        <v>21</v>
      </c>
      <c r="J71" s="53">
        <v>3</v>
      </c>
      <c r="K71" s="54">
        <v>6</v>
      </c>
      <c r="L71" s="40">
        <v>110</v>
      </c>
      <c r="M71" s="40">
        <v>91</v>
      </c>
      <c r="N71" s="40">
        <v>13</v>
      </c>
      <c r="O71" s="40">
        <v>3</v>
      </c>
      <c r="P71" s="40">
        <v>3</v>
      </c>
    </row>
    <row r="72" spans="1:16" x14ac:dyDescent="0.2">
      <c r="A72" s="39" t="s">
        <v>224</v>
      </c>
      <c r="B72" s="40">
        <v>53</v>
      </c>
      <c r="C72" s="40">
        <v>33</v>
      </c>
      <c r="D72" s="40">
        <v>17</v>
      </c>
      <c r="E72" s="40">
        <v>3</v>
      </c>
      <c r="F72" s="40">
        <v>0</v>
      </c>
      <c r="G72" s="52">
        <v>25</v>
      </c>
      <c r="H72" s="53">
        <v>13</v>
      </c>
      <c r="I72" s="53">
        <v>8</v>
      </c>
      <c r="J72" s="53">
        <v>3</v>
      </c>
      <c r="K72" s="54">
        <v>0</v>
      </c>
      <c r="L72" s="40">
        <v>28</v>
      </c>
      <c r="M72" s="40">
        <v>20</v>
      </c>
      <c r="N72" s="40">
        <v>8</v>
      </c>
      <c r="O72" s="40">
        <v>0</v>
      </c>
      <c r="P72" s="40">
        <v>0</v>
      </c>
    </row>
    <row r="73" spans="1:16" x14ac:dyDescent="0.2">
      <c r="A73" s="39" t="s">
        <v>220</v>
      </c>
      <c r="B73" s="40">
        <v>57</v>
      </c>
      <c r="C73" s="40">
        <v>46</v>
      </c>
      <c r="D73" s="40">
        <v>8</v>
      </c>
      <c r="E73" s="40">
        <v>3</v>
      </c>
      <c r="F73" s="40">
        <v>0</v>
      </c>
      <c r="G73" s="52">
        <v>38</v>
      </c>
      <c r="H73" s="53">
        <v>26</v>
      </c>
      <c r="I73" s="53">
        <v>8</v>
      </c>
      <c r="J73" s="53">
        <v>3</v>
      </c>
      <c r="K73" s="54">
        <v>0</v>
      </c>
      <c r="L73" s="40">
        <v>20</v>
      </c>
      <c r="M73" s="40">
        <v>20</v>
      </c>
      <c r="N73" s="40">
        <v>0</v>
      </c>
      <c r="O73" s="40">
        <v>0</v>
      </c>
      <c r="P73" s="40">
        <v>0</v>
      </c>
    </row>
    <row r="74" spans="1:16" x14ac:dyDescent="0.2">
      <c r="A74" s="39" t="s">
        <v>221</v>
      </c>
      <c r="B74" s="40">
        <v>99</v>
      </c>
      <c r="C74" s="40">
        <v>91</v>
      </c>
      <c r="D74" s="40">
        <v>4</v>
      </c>
      <c r="E74" s="40">
        <v>3</v>
      </c>
      <c r="F74" s="40">
        <v>0</v>
      </c>
      <c r="G74" s="52">
        <v>47</v>
      </c>
      <c r="H74" s="53">
        <v>39</v>
      </c>
      <c r="I74" s="53">
        <v>4</v>
      </c>
      <c r="J74" s="53">
        <v>3</v>
      </c>
      <c r="K74" s="54">
        <v>0</v>
      </c>
      <c r="L74" s="40">
        <v>52</v>
      </c>
      <c r="M74" s="40">
        <v>52</v>
      </c>
      <c r="N74" s="40">
        <v>0</v>
      </c>
      <c r="O74" s="40">
        <v>0</v>
      </c>
      <c r="P74" s="40">
        <v>0</v>
      </c>
    </row>
    <row r="75" spans="1:16" x14ac:dyDescent="0.2">
      <c r="A75" s="39" t="s">
        <v>225</v>
      </c>
      <c r="B75" s="40">
        <v>147</v>
      </c>
      <c r="C75" s="40">
        <v>143</v>
      </c>
      <c r="D75" s="40">
        <v>4</v>
      </c>
      <c r="E75" s="40">
        <v>0</v>
      </c>
      <c r="F75" s="40">
        <v>0</v>
      </c>
      <c r="G75" s="52">
        <v>72</v>
      </c>
      <c r="H75" s="53">
        <v>72</v>
      </c>
      <c r="I75" s="53">
        <v>0</v>
      </c>
      <c r="J75" s="53">
        <v>0</v>
      </c>
      <c r="K75" s="54">
        <v>0</v>
      </c>
      <c r="L75" s="40">
        <v>76</v>
      </c>
      <c r="M75" s="40">
        <v>72</v>
      </c>
      <c r="N75" s="40">
        <v>4</v>
      </c>
      <c r="O75" s="40">
        <v>0</v>
      </c>
      <c r="P75" s="40">
        <v>0</v>
      </c>
    </row>
    <row r="76" spans="1:16" x14ac:dyDescent="0.2">
      <c r="A76" s="39" t="s">
        <v>226</v>
      </c>
      <c r="B76" s="40">
        <v>136</v>
      </c>
      <c r="C76" s="40">
        <v>130</v>
      </c>
      <c r="D76" s="40">
        <v>0</v>
      </c>
      <c r="E76" s="40">
        <v>3</v>
      </c>
      <c r="F76" s="40">
        <v>3</v>
      </c>
      <c r="G76" s="52">
        <v>59</v>
      </c>
      <c r="H76" s="53">
        <v>59</v>
      </c>
      <c r="I76" s="53">
        <v>0</v>
      </c>
      <c r="J76" s="53">
        <v>0</v>
      </c>
      <c r="K76" s="54">
        <v>0</v>
      </c>
      <c r="L76" s="40">
        <v>78</v>
      </c>
      <c r="M76" s="40">
        <v>72</v>
      </c>
      <c r="N76" s="40">
        <v>0</v>
      </c>
      <c r="O76" s="40">
        <v>3</v>
      </c>
      <c r="P76" s="40">
        <v>3</v>
      </c>
    </row>
    <row r="77" spans="1:16" x14ac:dyDescent="0.2">
      <c r="A77" s="39" t="s">
        <v>214</v>
      </c>
      <c r="B77" s="40">
        <v>433</v>
      </c>
      <c r="C77" s="40">
        <v>364</v>
      </c>
      <c r="D77" s="40">
        <v>46</v>
      </c>
      <c r="E77" s="40">
        <v>17</v>
      </c>
      <c r="F77" s="40">
        <v>6</v>
      </c>
      <c r="G77" s="52">
        <v>250</v>
      </c>
      <c r="H77" s="53">
        <v>195</v>
      </c>
      <c r="I77" s="53">
        <v>42</v>
      </c>
      <c r="J77" s="53">
        <v>7</v>
      </c>
      <c r="K77" s="54">
        <v>6</v>
      </c>
      <c r="L77" s="40">
        <v>184</v>
      </c>
      <c r="M77" s="40">
        <v>169</v>
      </c>
      <c r="N77" s="40">
        <v>4</v>
      </c>
      <c r="O77" s="40">
        <v>10</v>
      </c>
      <c r="P77" s="40">
        <v>0</v>
      </c>
    </row>
    <row r="78" spans="1:16" x14ac:dyDescent="0.2">
      <c r="A78" s="39" t="s">
        <v>215</v>
      </c>
      <c r="B78" s="40">
        <v>375</v>
      </c>
      <c r="C78" s="40">
        <v>254</v>
      </c>
      <c r="D78" s="40">
        <v>105</v>
      </c>
      <c r="E78" s="40">
        <v>10</v>
      </c>
      <c r="F78" s="40">
        <v>6</v>
      </c>
      <c r="G78" s="52">
        <v>262</v>
      </c>
      <c r="H78" s="53">
        <v>169</v>
      </c>
      <c r="I78" s="53">
        <v>84</v>
      </c>
      <c r="J78" s="53">
        <v>3</v>
      </c>
      <c r="K78" s="54">
        <v>6</v>
      </c>
      <c r="L78" s="40">
        <v>112</v>
      </c>
      <c r="M78" s="40">
        <v>85</v>
      </c>
      <c r="N78" s="40">
        <v>21</v>
      </c>
      <c r="O78" s="40">
        <v>7</v>
      </c>
      <c r="P78" s="40">
        <v>0</v>
      </c>
    </row>
    <row r="79" spans="1:16" x14ac:dyDescent="0.2">
      <c r="A79" s="39" t="s">
        <v>216</v>
      </c>
      <c r="B79" s="40">
        <v>484</v>
      </c>
      <c r="C79" s="40">
        <v>377</v>
      </c>
      <c r="D79" s="40">
        <v>67</v>
      </c>
      <c r="E79" s="40">
        <v>31</v>
      </c>
      <c r="F79" s="40">
        <v>9</v>
      </c>
      <c r="G79" s="52">
        <v>279</v>
      </c>
      <c r="H79" s="53">
        <v>195</v>
      </c>
      <c r="I79" s="53">
        <v>55</v>
      </c>
      <c r="J79" s="53">
        <v>21</v>
      </c>
      <c r="K79" s="54">
        <v>9</v>
      </c>
      <c r="L79" s="40">
        <v>205</v>
      </c>
      <c r="M79" s="40">
        <v>182</v>
      </c>
      <c r="N79" s="40">
        <v>13</v>
      </c>
      <c r="O79" s="40">
        <v>10</v>
      </c>
      <c r="P79" s="40">
        <v>0</v>
      </c>
    </row>
    <row r="80" spans="1:16" x14ac:dyDescent="0.2">
      <c r="A80" s="39" t="s">
        <v>227</v>
      </c>
      <c r="B80" s="40">
        <v>247</v>
      </c>
      <c r="C80" s="40">
        <v>137</v>
      </c>
      <c r="D80" s="40">
        <v>88</v>
      </c>
      <c r="E80" s="40">
        <v>10</v>
      </c>
      <c r="F80" s="40">
        <v>11</v>
      </c>
      <c r="G80" s="52">
        <v>158</v>
      </c>
      <c r="H80" s="53">
        <v>72</v>
      </c>
      <c r="I80" s="53">
        <v>72</v>
      </c>
      <c r="J80" s="53">
        <v>3</v>
      </c>
      <c r="K80" s="54">
        <v>11</v>
      </c>
      <c r="L80" s="40">
        <v>89</v>
      </c>
      <c r="M80" s="40">
        <v>65</v>
      </c>
      <c r="N80" s="40">
        <v>17</v>
      </c>
      <c r="O80" s="40">
        <v>7</v>
      </c>
      <c r="P80" s="40">
        <v>0</v>
      </c>
    </row>
    <row r="81" spans="1:16" x14ac:dyDescent="0.2">
      <c r="A81" s="39" t="s">
        <v>228</v>
      </c>
      <c r="B81" s="40">
        <v>72</v>
      </c>
      <c r="C81" s="40">
        <v>46</v>
      </c>
      <c r="D81" s="40">
        <v>17</v>
      </c>
      <c r="E81" s="40">
        <v>3</v>
      </c>
      <c r="F81" s="40">
        <v>6</v>
      </c>
      <c r="G81" s="52">
        <v>59</v>
      </c>
      <c r="H81" s="53">
        <v>39</v>
      </c>
      <c r="I81" s="53">
        <v>17</v>
      </c>
      <c r="J81" s="53">
        <v>3</v>
      </c>
      <c r="K81" s="54">
        <v>0</v>
      </c>
      <c r="L81" s="40">
        <v>12</v>
      </c>
      <c r="M81" s="40">
        <v>7</v>
      </c>
      <c r="N81" s="40">
        <v>0</v>
      </c>
      <c r="O81" s="40">
        <v>0</v>
      </c>
      <c r="P81" s="40">
        <v>6</v>
      </c>
    </row>
    <row r="82" spans="1:16" x14ac:dyDescent="0.2">
      <c r="A82" s="39" t="s">
        <v>229</v>
      </c>
      <c r="B82" s="40">
        <v>110</v>
      </c>
      <c r="C82" s="40">
        <v>72</v>
      </c>
      <c r="D82" s="40">
        <v>29</v>
      </c>
      <c r="E82" s="40">
        <v>3</v>
      </c>
      <c r="F82" s="40">
        <v>6</v>
      </c>
      <c r="G82" s="52">
        <v>80</v>
      </c>
      <c r="H82" s="53">
        <v>46</v>
      </c>
      <c r="I82" s="53">
        <v>25</v>
      </c>
      <c r="J82" s="53">
        <v>3</v>
      </c>
      <c r="K82" s="54">
        <v>6</v>
      </c>
      <c r="L82" s="40">
        <v>30</v>
      </c>
      <c r="M82" s="40">
        <v>26</v>
      </c>
      <c r="N82" s="40">
        <v>4</v>
      </c>
      <c r="O82" s="40">
        <v>0</v>
      </c>
      <c r="P82" s="40">
        <v>0</v>
      </c>
    </row>
    <row r="83" spans="1:16" x14ac:dyDescent="0.2">
      <c r="A83" s="39" t="s">
        <v>230</v>
      </c>
      <c r="B83" s="40">
        <v>24</v>
      </c>
      <c r="C83" s="40">
        <v>20</v>
      </c>
      <c r="D83" s="40">
        <v>4</v>
      </c>
      <c r="E83" s="40">
        <v>0</v>
      </c>
      <c r="F83" s="40">
        <v>0</v>
      </c>
      <c r="G83" s="52">
        <v>17</v>
      </c>
      <c r="H83" s="53">
        <v>13</v>
      </c>
      <c r="I83" s="53">
        <v>4</v>
      </c>
      <c r="J83" s="53">
        <v>0</v>
      </c>
      <c r="K83" s="54">
        <v>0</v>
      </c>
      <c r="L83" s="40">
        <v>7</v>
      </c>
      <c r="M83" s="40">
        <v>7</v>
      </c>
      <c r="N83" s="40">
        <v>0</v>
      </c>
      <c r="O83" s="40">
        <v>0</v>
      </c>
      <c r="P83" s="40">
        <v>0</v>
      </c>
    </row>
    <row r="84" spans="1:16" x14ac:dyDescent="0.2">
      <c r="A84" s="39" t="s">
        <v>231</v>
      </c>
      <c r="B84" s="40">
        <v>70</v>
      </c>
      <c r="C84" s="40">
        <v>59</v>
      </c>
      <c r="D84" s="40">
        <v>8</v>
      </c>
      <c r="E84" s="40">
        <v>3</v>
      </c>
      <c r="F84" s="40">
        <v>0</v>
      </c>
      <c r="G84" s="55">
        <v>49</v>
      </c>
      <c r="H84" s="56">
        <v>46</v>
      </c>
      <c r="I84" s="56">
        <v>0</v>
      </c>
      <c r="J84" s="56">
        <v>3</v>
      </c>
      <c r="K84" s="57">
        <v>0</v>
      </c>
      <c r="L84" s="40">
        <v>21</v>
      </c>
      <c r="M84" s="40">
        <v>13</v>
      </c>
      <c r="N84" s="40">
        <v>8</v>
      </c>
      <c r="O84" s="40">
        <v>0</v>
      </c>
      <c r="P84" s="40">
        <v>0</v>
      </c>
    </row>
    <row r="92" spans="1:16" x14ac:dyDescent="0.2">
      <c r="A92" s="60" t="s">
        <v>297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</row>
  </sheetData>
  <mergeCells count="6">
    <mergeCell ref="B30:F30"/>
    <mergeCell ref="G30:K30"/>
    <mergeCell ref="L30:P30"/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BB36-BAF4-4533-85EE-C47552D3666B}">
  <dimension ref="A1:P43"/>
  <sheetViews>
    <sheetView view="pageBreakPreview" zoomScale="125" zoomScaleNormal="100" zoomScaleSheetLayoutView="125" workbookViewId="0">
      <selection activeCell="BL1" sqref="A1:BL1048576"/>
    </sheetView>
  </sheetViews>
  <sheetFormatPr defaultColWidth="9.109375" defaultRowHeight="10.199999999999999" x14ac:dyDescent="0.2"/>
  <cols>
    <col min="1" max="1" width="11.77734375" style="70" customWidth="1"/>
    <col min="2" max="16" width="5.21875" style="70" customWidth="1"/>
    <col min="17" max="16384" width="9.109375" style="70"/>
  </cols>
  <sheetData>
    <row r="1" spans="1:16" x14ac:dyDescent="0.2">
      <c r="A1" s="70" t="s">
        <v>259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x14ac:dyDescent="0.2">
      <c r="A2" s="72"/>
      <c r="B2" s="94" t="s">
        <v>0</v>
      </c>
      <c r="C2" s="94"/>
      <c r="D2" s="94"/>
      <c r="E2" s="94"/>
      <c r="F2" s="94"/>
      <c r="G2" s="94" t="s">
        <v>1</v>
      </c>
      <c r="H2" s="94"/>
      <c r="I2" s="94"/>
      <c r="J2" s="94"/>
      <c r="K2" s="94"/>
      <c r="L2" s="94" t="s">
        <v>2</v>
      </c>
      <c r="M2" s="94"/>
      <c r="N2" s="94"/>
      <c r="O2" s="94"/>
      <c r="P2" s="95"/>
    </row>
    <row r="3" spans="1:16" x14ac:dyDescent="0.2">
      <c r="A3" s="73" t="s">
        <v>254</v>
      </c>
      <c r="B3" s="74" t="s">
        <v>0</v>
      </c>
      <c r="C3" s="74" t="s">
        <v>3</v>
      </c>
      <c r="D3" s="74" t="s">
        <v>4</v>
      </c>
      <c r="E3" s="74" t="s">
        <v>5</v>
      </c>
      <c r="F3" s="74" t="s">
        <v>6</v>
      </c>
      <c r="G3" s="74" t="s">
        <v>0</v>
      </c>
      <c r="H3" s="74" t="s">
        <v>3</v>
      </c>
      <c r="I3" s="74" t="s">
        <v>4</v>
      </c>
      <c r="J3" s="74" t="s">
        <v>5</v>
      </c>
      <c r="K3" s="74" t="s">
        <v>6</v>
      </c>
      <c r="L3" s="74" t="s">
        <v>0</v>
      </c>
      <c r="M3" s="74" t="s">
        <v>3</v>
      </c>
      <c r="N3" s="74" t="s">
        <v>4</v>
      </c>
      <c r="O3" s="74" t="s">
        <v>5</v>
      </c>
      <c r="P3" s="75" t="s">
        <v>6</v>
      </c>
    </row>
    <row r="4" spans="1:16" x14ac:dyDescent="0.2">
      <c r="A4" s="76" t="s">
        <v>234</v>
      </c>
      <c r="B4" s="71"/>
      <c r="C4" s="71"/>
      <c r="D4" s="71"/>
      <c r="E4" s="71"/>
      <c r="F4" s="71"/>
      <c r="G4" s="78"/>
      <c r="H4" s="79"/>
      <c r="I4" s="79"/>
      <c r="J4" s="79"/>
      <c r="K4" s="80"/>
      <c r="L4" s="71"/>
      <c r="M4" s="71"/>
      <c r="N4" s="71"/>
      <c r="O4" s="71"/>
      <c r="P4" s="71"/>
    </row>
    <row r="5" spans="1:16" x14ac:dyDescent="0.2">
      <c r="A5" s="76"/>
      <c r="B5" s="71"/>
      <c r="C5" s="71"/>
      <c r="D5" s="71"/>
      <c r="E5" s="71"/>
      <c r="F5" s="71"/>
      <c r="G5" s="81"/>
      <c r="H5" s="82"/>
      <c r="I5" s="82"/>
      <c r="J5" s="82"/>
      <c r="K5" s="83"/>
      <c r="L5" s="71"/>
      <c r="M5" s="71"/>
      <c r="N5" s="71"/>
      <c r="O5" s="71"/>
      <c r="P5" s="71"/>
    </row>
    <row r="6" spans="1:16" x14ac:dyDescent="0.2">
      <c r="A6" s="70" t="s">
        <v>317</v>
      </c>
      <c r="B6" s="71">
        <v>13588</v>
      </c>
      <c r="C6" s="71">
        <v>10943</v>
      </c>
      <c r="D6" s="71">
        <v>1912</v>
      </c>
      <c r="E6" s="71">
        <v>499</v>
      </c>
      <c r="F6" s="71">
        <v>234</v>
      </c>
      <c r="G6" s="81">
        <v>6540</v>
      </c>
      <c r="H6" s="82">
        <v>5247</v>
      </c>
      <c r="I6" s="82">
        <v>943</v>
      </c>
      <c r="J6" s="82">
        <v>241</v>
      </c>
      <c r="K6" s="83">
        <v>109</v>
      </c>
      <c r="L6" s="71">
        <v>7048</v>
      </c>
      <c r="M6" s="71">
        <v>5696</v>
      </c>
      <c r="N6" s="71">
        <v>968</v>
      </c>
      <c r="O6" s="71">
        <v>258</v>
      </c>
      <c r="P6" s="71">
        <v>126</v>
      </c>
    </row>
    <row r="7" spans="1:16" x14ac:dyDescent="0.2">
      <c r="A7" s="70" t="s">
        <v>38</v>
      </c>
      <c r="B7" s="71">
        <v>2512</v>
      </c>
      <c r="C7" s="71">
        <v>1925</v>
      </c>
      <c r="D7" s="71">
        <v>434</v>
      </c>
      <c r="E7" s="71">
        <v>100</v>
      </c>
      <c r="F7" s="71">
        <v>54</v>
      </c>
      <c r="G7" s="81">
        <v>1489</v>
      </c>
      <c r="H7" s="82">
        <v>1047</v>
      </c>
      <c r="I7" s="82">
        <v>341</v>
      </c>
      <c r="J7" s="82">
        <v>59</v>
      </c>
      <c r="K7" s="83">
        <v>43</v>
      </c>
      <c r="L7" s="71">
        <v>1023</v>
      </c>
      <c r="M7" s="71">
        <v>878</v>
      </c>
      <c r="N7" s="71">
        <v>93</v>
      </c>
      <c r="O7" s="71">
        <v>41</v>
      </c>
      <c r="P7" s="71">
        <v>11</v>
      </c>
    </row>
    <row r="8" spans="1:16" x14ac:dyDescent="0.2">
      <c r="A8" s="70" t="s">
        <v>331</v>
      </c>
      <c r="B8" s="89">
        <f t="shared" ref="B8" si="0">B6/B7</f>
        <v>5.4092356687898091</v>
      </c>
      <c r="C8" s="89">
        <f t="shared" ref="C8:P8" si="1">C6/C7</f>
        <v>5.6846753246753243</v>
      </c>
      <c r="D8" s="89">
        <f t="shared" si="1"/>
        <v>4.4055299539170507</v>
      </c>
      <c r="E8" s="89">
        <f t="shared" si="1"/>
        <v>4.99</v>
      </c>
      <c r="F8" s="89">
        <f t="shared" si="1"/>
        <v>4.333333333333333</v>
      </c>
      <c r="G8" s="89">
        <f t="shared" si="1"/>
        <v>4.3922095366017464</v>
      </c>
      <c r="H8" s="89">
        <f t="shared" si="1"/>
        <v>5.0114613180515759</v>
      </c>
      <c r="I8" s="89">
        <f t="shared" si="1"/>
        <v>2.7653958944281527</v>
      </c>
      <c r="J8" s="89">
        <f t="shared" si="1"/>
        <v>4.0847457627118642</v>
      </c>
      <c r="K8" s="89">
        <f t="shared" si="1"/>
        <v>2.5348837209302326</v>
      </c>
      <c r="L8" s="89">
        <f t="shared" si="1"/>
        <v>6.8895405669599219</v>
      </c>
      <c r="M8" s="89">
        <f t="shared" si="1"/>
        <v>6.4874715261958995</v>
      </c>
      <c r="N8" s="89">
        <f t="shared" si="1"/>
        <v>10.408602150537634</v>
      </c>
      <c r="O8" s="89">
        <f t="shared" si="1"/>
        <v>6.2926829268292686</v>
      </c>
      <c r="P8" s="89">
        <f t="shared" si="1"/>
        <v>11.454545454545455</v>
      </c>
    </row>
    <row r="9" spans="1:16" x14ac:dyDescent="0.2">
      <c r="A9" s="70" t="s">
        <v>39</v>
      </c>
      <c r="B9" s="71">
        <v>1744</v>
      </c>
      <c r="C9" s="71">
        <v>1313</v>
      </c>
      <c r="D9" s="71">
        <v>312</v>
      </c>
      <c r="E9" s="71">
        <v>76</v>
      </c>
      <c r="F9" s="71">
        <v>43</v>
      </c>
      <c r="G9" s="81">
        <v>530</v>
      </c>
      <c r="H9" s="82">
        <v>468</v>
      </c>
      <c r="I9" s="82">
        <v>42</v>
      </c>
      <c r="J9" s="82">
        <v>17</v>
      </c>
      <c r="K9" s="83">
        <v>3</v>
      </c>
      <c r="L9" s="71">
        <v>1213</v>
      </c>
      <c r="M9" s="71">
        <v>845</v>
      </c>
      <c r="N9" s="71">
        <v>269</v>
      </c>
      <c r="O9" s="71">
        <v>59</v>
      </c>
      <c r="P9" s="71">
        <v>40</v>
      </c>
    </row>
    <row r="10" spans="1:16" x14ac:dyDescent="0.2">
      <c r="A10" s="70" t="s">
        <v>40</v>
      </c>
      <c r="B10" s="71">
        <v>6165</v>
      </c>
      <c r="C10" s="71">
        <v>5117</v>
      </c>
      <c r="D10" s="71">
        <v>741</v>
      </c>
      <c r="E10" s="71">
        <v>189</v>
      </c>
      <c r="F10" s="71">
        <v>117</v>
      </c>
      <c r="G10" s="81">
        <v>3040</v>
      </c>
      <c r="H10" s="82">
        <v>2516</v>
      </c>
      <c r="I10" s="82">
        <v>366</v>
      </c>
      <c r="J10" s="82">
        <v>100</v>
      </c>
      <c r="K10" s="83">
        <v>57</v>
      </c>
      <c r="L10" s="71">
        <v>3125</v>
      </c>
      <c r="M10" s="71">
        <v>2601</v>
      </c>
      <c r="N10" s="71">
        <v>375</v>
      </c>
      <c r="O10" s="71">
        <v>90</v>
      </c>
      <c r="P10" s="71">
        <v>60</v>
      </c>
    </row>
    <row r="11" spans="1:16" x14ac:dyDescent="0.2">
      <c r="A11" s="70" t="s">
        <v>41</v>
      </c>
      <c r="B11" s="71">
        <v>179</v>
      </c>
      <c r="C11" s="71">
        <v>117</v>
      </c>
      <c r="D11" s="71">
        <v>51</v>
      </c>
      <c r="E11" s="71">
        <v>0</v>
      </c>
      <c r="F11" s="71">
        <v>11</v>
      </c>
      <c r="G11" s="81">
        <v>79</v>
      </c>
      <c r="H11" s="82">
        <v>52</v>
      </c>
      <c r="I11" s="82">
        <v>21</v>
      </c>
      <c r="J11" s="82">
        <v>0</v>
      </c>
      <c r="K11" s="83">
        <v>6</v>
      </c>
      <c r="L11" s="71">
        <v>100</v>
      </c>
      <c r="M11" s="71">
        <v>65</v>
      </c>
      <c r="N11" s="71">
        <v>29</v>
      </c>
      <c r="O11" s="71">
        <v>0</v>
      </c>
      <c r="P11" s="71">
        <v>6</v>
      </c>
    </row>
    <row r="12" spans="1:16" x14ac:dyDescent="0.2">
      <c r="A12" s="70" t="s">
        <v>42</v>
      </c>
      <c r="B12" s="71">
        <v>352</v>
      </c>
      <c r="C12" s="71">
        <v>325</v>
      </c>
      <c r="D12" s="71">
        <v>13</v>
      </c>
      <c r="E12" s="71">
        <v>14</v>
      </c>
      <c r="F12" s="71">
        <v>0</v>
      </c>
      <c r="G12" s="81">
        <v>178</v>
      </c>
      <c r="H12" s="82">
        <v>156</v>
      </c>
      <c r="I12" s="82">
        <v>8</v>
      </c>
      <c r="J12" s="82">
        <v>14</v>
      </c>
      <c r="K12" s="83">
        <v>0</v>
      </c>
      <c r="L12" s="71">
        <v>173</v>
      </c>
      <c r="M12" s="71">
        <v>169</v>
      </c>
      <c r="N12" s="71">
        <v>4</v>
      </c>
      <c r="O12" s="71">
        <v>0</v>
      </c>
      <c r="P12" s="71">
        <v>0</v>
      </c>
    </row>
    <row r="13" spans="1:16" x14ac:dyDescent="0.2">
      <c r="A13" s="70" t="s">
        <v>43</v>
      </c>
      <c r="B13" s="71">
        <v>207</v>
      </c>
      <c r="C13" s="71">
        <v>176</v>
      </c>
      <c r="D13" s="71">
        <v>21</v>
      </c>
      <c r="E13" s="71">
        <v>10</v>
      </c>
      <c r="F13" s="71">
        <v>0</v>
      </c>
      <c r="G13" s="81">
        <v>86</v>
      </c>
      <c r="H13" s="82">
        <v>78</v>
      </c>
      <c r="I13" s="82">
        <v>8</v>
      </c>
      <c r="J13" s="82">
        <v>0</v>
      </c>
      <c r="K13" s="83">
        <v>0</v>
      </c>
      <c r="L13" s="71">
        <v>120</v>
      </c>
      <c r="M13" s="71">
        <v>98</v>
      </c>
      <c r="N13" s="71">
        <v>13</v>
      </c>
      <c r="O13" s="71">
        <v>10</v>
      </c>
      <c r="P13" s="71">
        <v>0</v>
      </c>
    </row>
    <row r="14" spans="1:16" x14ac:dyDescent="0.2">
      <c r="A14" s="70" t="s">
        <v>44</v>
      </c>
      <c r="B14" s="71">
        <v>537</v>
      </c>
      <c r="C14" s="71">
        <v>436</v>
      </c>
      <c r="D14" s="71">
        <v>84</v>
      </c>
      <c r="E14" s="71">
        <v>17</v>
      </c>
      <c r="F14" s="71">
        <v>0</v>
      </c>
      <c r="G14" s="81">
        <v>276</v>
      </c>
      <c r="H14" s="82">
        <v>215</v>
      </c>
      <c r="I14" s="82">
        <v>55</v>
      </c>
      <c r="J14" s="82">
        <v>7</v>
      </c>
      <c r="K14" s="83">
        <v>0</v>
      </c>
      <c r="L14" s="71">
        <v>261</v>
      </c>
      <c r="M14" s="71">
        <v>221</v>
      </c>
      <c r="N14" s="71">
        <v>29</v>
      </c>
      <c r="O14" s="71">
        <v>10</v>
      </c>
      <c r="P14" s="71">
        <v>0</v>
      </c>
    </row>
    <row r="15" spans="1:16" x14ac:dyDescent="0.2">
      <c r="A15" s="70" t="s">
        <v>45</v>
      </c>
      <c r="B15" s="71">
        <v>641</v>
      </c>
      <c r="C15" s="71">
        <v>481</v>
      </c>
      <c r="D15" s="71">
        <v>109</v>
      </c>
      <c r="E15" s="71">
        <v>41</v>
      </c>
      <c r="F15" s="71">
        <v>9</v>
      </c>
      <c r="G15" s="81">
        <v>306</v>
      </c>
      <c r="H15" s="82">
        <v>228</v>
      </c>
      <c r="I15" s="82">
        <v>51</v>
      </c>
      <c r="J15" s="82">
        <v>28</v>
      </c>
      <c r="K15" s="83">
        <v>0</v>
      </c>
      <c r="L15" s="71">
        <v>335</v>
      </c>
      <c r="M15" s="71">
        <v>254</v>
      </c>
      <c r="N15" s="71">
        <v>59</v>
      </c>
      <c r="O15" s="71">
        <v>14</v>
      </c>
      <c r="P15" s="71">
        <v>9</v>
      </c>
    </row>
    <row r="16" spans="1:16" x14ac:dyDescent="0.2">
      <c r="A16" s="70" t="s">
        <v>46</v>
      </c>
      <c r="B16" s="71">
        <v>7</v>
      </c>
      <c r="C16" s="71">
        <v>0</v>
      </c>
      <c r="D16" s="71">
        <v>0</v>
      </c>
      <c r="E16" s="71">
        <v>7</v>
      </c>
      <c r="F16" s="71">
        <v>0</v>
      </c>
      <c r="G16" s="81">
        <v>0</v>
      </c>
      <c r="H16" s="82">
        <v>0</v>
      </c>
      <c r="I16" s="82">
        <v>0</v>
      </c>
      <c r="J16" s="82">
        <v>0</v>
      </c>
      <c r="K16" s="83">
        <v>0</v>
      </c>
      <c r="L16" s="71">
        <v>7</v>
      </c>
      <c r="M16" s="71">
        <v>0</v>
      </c>
      <c r="N16" s="71">
        <v>0</v>
      </c>
      <c r="O16" s="71">
        <v>7</v>
      </c>
      <c r="P16" s="71">
        <v>0</v>
      </c>
    </row>
    <row r="17" spans="1:16" x14ac:dyDescent="0.2">
      <c r="A17" s="70" t="s">
        <v>47</v>
      </c>
      <c r="B17" s="71">
        <v>25</v>
      </c>
      <c r="C17" s="71">
        <v>13</v>
      </c>
      <c r="D17" s="71">
        <v>8</v>
      </c>
      <c r="E17" s="71">
        <v>3</v>
      </c>
      <c r="F17" s="71">
        <v>0</v>
      </c>
      <c r="G17" s="81">
        <v>10</v>
      </c>
      <c r="H17" s="82">
        <v>7</v>
      </c>
      <c r="I17" s="82">
        <v>0</v>
      </c>
      <c r="J17" s="82">
        <v>3</v>
      </c>
      <c r="K17" s="83">
        <v>0</v>
      </c>
      <c r="L17" s="71">
        <v>15</v>
      </c>
      <c r="M17" s="71">
        <v>7</v>
      </c>
      <c r="N17" s="71">
        <v>8</v>
      </c>
      <c r="O17" s="71">
        <v>0</v>
      </c>
      <c r="P17" s="71">
        <v>0</v>
      </c>
    </row>
    <row r="18" spans="1:16" x14ac:dyDescent="0.2">
      <c r="A18" s="70" t="s">
        <v>48</v>
      </c>
      <c r="B18" s="71">
        <v>266</v>
      </c>
      <c r="C18" s="71">
        <v>215</v>
      </c>
      <c r="D18" s="71">
        <v>38</v>
      </c>
      <c r="E18" s="71">
        <v>14</v>
      </c>
      <c r="F18" s="71">
        <v>0</v>
      </c>
      <c r="G18" s="81">
        <v>115</v>
      </c>
      <c r="H18" s="82">
        <v>104</v>
      </c>
      <c r="I18" s="82">
        <v>4</v>
      </c>
      <c r="J18" s="82">
        <v>7</v>
      </c>
      <c r="K18" s="83">
        <v>0</v>
      </c>
      <c r="L18" s="71">
        <v>151</v>
      </c>
      <c r="M18" s="71">
        <v>111</v>
      </c>
      <c r="N18" s="71">
        <v>34</v>
      </c>
      <c r="O18" s="71">
        <v>7</v>
      </c>
      <c r="P18" s="71">
        <v>0</v>
      </c>
    </row>
    <row r="19" spans="1:16" x14ac:dyDescent="0.2">
      <c r="A19" s="70" t="s">
        <v>49</v>
      </c>
      <c r="B19" s="71">
        <v>69</v>
      </c>
      <c r="C19" s="71">
        <v>46</v>
      </c>
      <c r="D19" s="71">
        <v>17</v>
      </c>
      <c r="E19" s="71">
        <v>7</v>
      </c>
      <c r="F19" s="71">
        <v>0</v>
      </c>
      <c r="G19" s="81">
        <v>26</v>
      </c>
      <c r="H19" s="82">
        <v>26</v>
      </c>
      <c r="I19" s="82">
        <v>0</v>
      </c>
      <c r="J19" s="82">
        <v>0</v>
      </c>
      <c r="K19" s="83">
        <v>0</v>
      </c>
      <c r="L19" s="71">
        <v>43</v>
      </c>
      <c r="M19" s="71">
        <v>20</v>
      </c>
      <c r="N19" s="71">
        <v>17</v>
      </c>
      <c r="O19" s="71">
        <v>7</v>
      </c>
      <c r="P19" s="71">
        <v>0</v>
      </c>
    </row>
    <row r="20" spans="1:16" x14ac:dyDescent="0.2">
      <c r="A20" s="70" t="s">
        <v>50</v>
      </c>
      <c r="B20" s="71">
        <v>495</v>
      </c>
      <c r="C20" s="71">
        <v>442</v>
      </c>
      <c r="D20" s="71">
        <v>42</v>
      </c>
      <c r="E20" s="71">
        <v>10</v>
      </c>
      <c r="F20" s="71">
        <v>0</v>
      </c>
      <c r="G20" s="81">
        <v>260</v>
      </c>
      <c r="H20" s="82">
        <v>228</v>
      </c>
      <c r="I20" s="82">
        <v>25</v>
      </c>
      <c r="J20" s="82">
        <v>7</v>
      </c>
      <c r="K20" s="83">
        <v>0</v>
      </c>
      <c r="L20" s="71">
        <v>235</v>
      </c>
      <c r="M20" s="71">
        <v>215</v>
      </c>
      <c r="N20" s="71">
        <v>17</v>
      </c>
      <c r="O20" s="71">
        <v>3</v>
      </c>
      <c r="P20" s="71">
        <v>0</v>
      </c>
    </row>
    <row r="21" spans="1:16" x14ac:dyDescent="0.2">
      <c r="A21" s="70" t="s">
        <v>51</v>
      </c>
      <c r="B21" s="71">
        <v>96</v>
      </c>
      <c r="C21" s="71">
        <v>72</v>
      </c>
      <c r="D21" s="71">
        <v>21</v>
      </c>
      <c r="E21" s="71">
        <v>3</v>
      </c>
      <c r="F21" s="71">
        <v>0</v>
      </c>
      <c r="G21" s="81">
        <v>28</v>
      </c>
      <c r="H21" s="82">
        <v>20</v>
      </c>
      <c r="I21" s="82">
        <v>8</v>
      </c>
      <c r="J21" s="82">
        <v>0</v>
      </c>
      <c r="K21" s="83">
        <v>0</v>
      </c>
      <c r="L21" s="71">
        <v>68</v>
      </c>
      <c r="M21" s="71">
        <v>52</v>
      </c>
      <c r="N21" s="71">
        <v>13</v>
      </c>
      <c r="O21" s="71">
        <v>3</v>
      </c>
      <c r="P21" s="71">
        <v>0</v>
      </c>
    </row>
    <row r="22" spans="1:16" x14ac:dyDescent="0.2">
      <c r="A22" s="70" t="s">
        <v>52</v>
      </c>
      <c r="B22" s="71">
        <v>43</v>
      </c>
      <c r="C22" s="71">
        <v>39</v>
      </c>
      <c r="D22" s="71">
        <v>4</v>
      </c>
      <c r="E22" s="71">
        <v>0</v>
      </c>
      <c r="F22" s="71">
        <v>0</v>
      </c>
      <c r="G22" s="81">
        <v>17</v>
      </c>
      <c r="H22" s="82">
        <v>13</v>
      </c>
      <c r="I22" s="82">
        <v>4</v>
      </c>
      <c r="J22" s="82">
        <v>0</v>
      </c>
      <c r="K22" s="83">
        <v>0</v>
      </c>
      <c r="L22" s="71">
        <v>26</v>
      </c>
      <c r="M22" s="71">
        <v>26</v>
      </c>
      <c r="N22" s="71">
        <v>0</v>
      </c>
      <c r="O22" s="71">
        <v>0</v>
      </c>
      <c r="P22" s="71">
        <v>0</v>
      </c>
    </row>
    <row r="23" spans="1:16" x14ac:dyDescent="0.2">
      <c r="A23" s="70" t="s">
        <v>53</v>
      </c>
      <c r="B23" s="71">
        <v>26</v>
      </c>
      <c r="C23" s="71">
        <v>20</v>
      </c>
      <c r="D23" s="71">
        <v>0</v>
      </c>
      <c r="E23" s="71">
        <v>7</v>
      </c>
      <c r="F23" s="71">
        <v>0</v>
      </c>
      <c r="G23" s="81">
        <v>0</v>
      </c>
      <c r="H23" s="82">
        <v>0</v>
      </c>
      <c r="I23" s="82">
        <v>0</v>
      </c>
      <c r="J23" s="82">
        <v>0</v>
      </c>
      <c r="K23" s="83">
        <v>0</v>
      </c>
      <c r="L23" s="71">
        <v>26</v>
      </c>
      <c r="M23" s="71">
        <v>20</v>
      </c>
      <c r="N23" s="71">
        <v>0</v>
      </c>
      <c r="O23" s="71">
        <v>7</v>
      </c>
      <c r="P23" s="71">
        <v>0</v>
      </c>
    </row>
    <row r="24" spans="1:16" x14ac:dyDescent="0.2">
      <c r="A24" s="70" t="s">
        <v>54</v>
      </c>
      <c r="B24" s="71">
        <v>13</v>
      </c>
      <c r="C24" s="71">
        <v>13</v>
      </c>
      <c r="D24" s="71">
        <v>0</v>
      </c>
      <c r="E24" s="71">
        <v>0</v>
      </c>
      <c r="F24" s="71">
        <v>0</v>
      </c>
      <c r="G24" s="81">
        <v>7</v>
      </c>
      <c r="H24" s="82">
        <v>7</v>
      </c>
      <c r="I24" s="82">
        <v>0</v>
      </c>
      <c r="J24" s="82">
        <v>0</v>
      </c>
      <c r="K24" s="83">
        <v>0</v>
      </c>
      <c r="L24" s="71">
        <v>7</v>
      </c>
      <c r="M24" s="71">
        <v>7</v>
      </c>
      <c r="N24" s="71">
        <v>0</v>
      </c>
      <c r="O24" s="71">
        <v>0</v>
      </c>
      <c r="P24" s="71">
        <v>0</v>
      </c>
    </row>
    <row r="25" spans="1:16" x14ac:dyDescent="0.2">
      <c r="A25" s="70" t="s">
        <v>55</v>
      </c>
      <c r="B25" s="71">
        <v>212</v>
      </c>
      <c r="C25" s="71">
        <v>195</v>
      </c>
      <c r="D25" s="71">
        <v>17</v>
      </c>
      <c r="E25" s="71">
        <v>0</v>
      </c>
      <c r="F25" s="71">
        <v>0</v>
      </c>
      <c r="G25" s="81">
        <v>93</v>
      </c>
      <c r="H25" s="82">
        <v>85</v>
      </c>
      <c r="I25" s="82">
        <v>8</v>
      </c>
      <c r="J25" s="82">
        <v>0</v>
      </c>
      <c r="K25" s="83">
        <v>0</v>
      </c>
      <c r="L25" s="71">
        <v>119</v>
      </c>
      <c r="M25" s="71">
        <v>111</v>
      </c>
      <c r="N25" s="71">
        <v>8</v>
      </c>
      <c r="O25" s="71">
        <v>0</v>
      </c>
      <c r="P25" s="71">
        <v>0</v>
      </c>
    </row>
    <row r="26" spans="1:16" x14ac:dyDescent="0.2">
      <c r="A26" s="70" t="s">
        <v>45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81">
        <v>0</v>
      </c>
      <c r="H26" s="82">
        <v>0</v>
      </c>
      <c r="I26" s="82">
        <v>0</v>
      </c>
      <c r="J26" s="82">
        <v>0</v>
      </c>
      <c r="K26" s="83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</row>
    <row r="27" spans="1:16" x14ac:dyDescent="0.2">
      <c r="B27" s="71"/>
      <c r="C27" s="71"/>
      <c r="D27" s="71"/>
      <c r="E27" s="71"/>
      <c r="F27" s="71"/>
      <c r="G27" s="81"/>
      <c r="H27" s="82"/>
      <c r="I27" s="82"/>
      <c r="J27" s="82"/>
      <c r="K27" s="83"/>
      <c r="L27" s="71"/>
      <c r="M27" s="71"/>
      <c r="N27" s="71"/>
      <c r="O27" s="71"/>
      <c r="P27" s="71"/>
    </row>
    <row r="28" spans="1:16" x14ac:dyDescent="0.2">
      <c r="A28" s="76" t="s">
        <v>235</v>
      </c>
      <c r="B28" s="71"/>
      <c r="C28" s="71"/>
      <c r="D28" s="71"/>
      <c r="E28" s="71"/>
      <c r="F28" s="71"/>
      <c r="G28" s="81"/>
      <c r="H28" s="82"/>
      <c r="I28" s="82"/>
      <c r="J28" s="82"/>
      <c r="K28" s="83"/>
      <c r="L28" s="71"/>
      <c r="M28" s="71"/>
      <c r="N28" s="71"/>
      <c r="O28" s="71"/>
      <c r="P28" s="71"/>
    </row>
    <row r="30" spans="1:16" x14ac:dyDescent="0.2">
      <c r="A30" s="70" t="s">
        <v>326</v>
      </c>
      <c r="B30" s="71">
        <v>13588</v>
      </c>
      <c r="C30" s="71">
        <v>10943</v>
      </c>
      <c r="D30" s="71">
        <v>1912</v>
      </c>
      <c r="E30" s="71">
        <v>499</v>
      </c>
      <c r="F30" s="71">
        <v>234</v>
      </c>
      <c r="G30" s="81">
        <v>6540</v>
      </c>
      <c r="H30" s="82">
        <v>5247</v>
      </c>
      <c r="I30" s="82">
        <v>943</v>
      </c>
      <c r="J30" s="82">
        <v>241</v>
      </c>
      <c r="K30" s="83">
        <v>109</v>
      </c>
      <c r="L30" s="71">
        <v>7048</v>
      </c>
      <c r="M30" s="71">
        <v>5696</v>
      </c>
      <c r="N30" s="71">
        <v>968</v>
      </c>
      <c r="O30" s="71">
        <v>258</v>
      </c>
      <c r="P30" s="71">
        <v>126</v>
      </c>
    </row>
    <row r="31" spans="1:16" x14ac:dyDescent="0.2">
      <c r="A31" s="70" t="s">
        <v>56</v>
      </c>
      <c r="B31" s="71">
        <v>7640</v>
      </c>
      <c r="C31" s="71">
        <v>6450</v>
      </c>
      <c r="D31" s="71">
        <v>771</v>
      </c>
      <c r="E31" s="71">
        <v>417</v>
      </c>
      <c r="F31" s="71">
        <v>3</v>
      </c>
      <c r="G31" s="81">
        <v>3715</v>
      </c>
      <c r="H31" s="82">
        <v>3114</v>
      </c>
      <c r="I31" s="82">
        <v>404</v>
      </c>
      <c r="J31" s="82">
        <v>196</v>
      </c>
      <c r="K31" s="83">
        <v>0</v>
      </c>
      <c r="L31" s="71">
        <v>3925</v>
      </c>
      <c r="M31" s="71">
        <v>3335</v>
      </c>
      <c r="N31" s="71">
        <v>366</v>
      </c>
      <c r="O31" s="71">
        <v>220</v>
      </c>
      <c r="P31" s="71">
        <v>3</v>
      </c>
    </row>
    <row r="32" spans="1:16" x14ac:dyDescent="0.2">
      <c r="A32" s="70" t="s">
        <v>327</v>
      </c>
      <c r="B32" s="90">
        <f t="shared" ref="B32" si="2">B31*100/B30</f>
        <v>56.226081836914922</v>
      </c>
      <c r="C32" s="90">
        <f t="shared" ref="C32:P32" si="3">C31*100/C30</f>
        <v>58.941789271680527</v>
      </c>
      <c r="D32" s="90">
        <f t="shared" si="3"/>
        <v>40.32426778242678</v>
      </c>
      <c r="E32" s="90">
        <f t="shared" si="3"/>
        <v>83.567134268537075</v>
      </c>
      <c r="F32" s="90">
        <f t="shared" si="3"/>
        <v>1.2820512820512822</v>
      </c>
      <c r="G32" s="90">
        <f t="shared" si="3"/>
        <v>56.804281345565748</v>
      </c>
      <c r="H32" s="90">
        <f t="shared" si="3"/>
        <v>59.348198970840478</v>
      </c>
      <c r="I32" s="90">
        <f t="shared" si="3"/>
        <v>42.841993637327676</v>
      </c>
      <c r="J32" s="90">
        <f t="shared" si="3"/>
        <v>81.327800829875514</v>
      </c>
      <c r="K32" s="90">
        <f t="shared" si="3"/>
        <v>0</v>
      </c>
      <c r="L32" s="90">
        <f t="shared" si="3"/>
        <v>55.689557321225877</v>
      </c>
      <c r="M32" s="90">
        <f t="shared" si="3"/>
        <v>58.549859550561798</v>
      </c>
      <c r="N32" s="90">
        <f t="shared" si="3"/>
        <v>37.809917355371901</v>
      </c>
      <c r="O32" s="90">
        <f t="shared" si="3"/>
        <v>85.271317829457359</v>
      </c>
      <c r="P32" s="90">
        <f t="shared" si="3"/>
        <v>2.3809523809523809</v>
      </c>
    </row>
    <row r="33" spans="1:16" x14ac:dyDescent="0.2">
      <c r="A33" s="70" t="s">
        <v>57</v>
      </c>
      <c r="B33" s="71">
        <v>5204</v>
      </c>
      <c r="C33" s="71">
        <v>3934</v>
      </c>
      <c r="D33" s="71">
        <v>998</v>
      </c>
      <c r="E33" s="71">
        <v>55</v>
      </c>
      <c r="F33" s="71">
        <v>217</v>
      </c>
      <c r="G33" s="81">
        <v>2442</v>
      </c>
      <c r="H33" s="82">
        <v>1847</v>
      </c>
      <c r="I33" s="82">
        <v>472</v>
      </c>
      <c r="J33" s="82">
        <v>21</v>
      </c>
      <c r="K33" s="83">
        <v>103</v>
      </c>
      <c r="L33" s="71">
        <v>2762</v>
      </c>
      <c r="M33" s="71">
        <v>2087</v>
      </c>
      <c r="N33" s="71">
        <v>526</v>
      </c>
      <c r="O33" s="71">
        <v>34</v>
      </c>
      <c r="P33" s="71">
        <v>114</v>
      </c>
    </row>
    <row r="34" spans="1:16" x14ac:dyDescent="0.2">
      <c r="A34" s="70" t="s">
        <v>329</v>
      </c>
      <c r="B34" s="90">
        <f t="shared" ref="B34" si="4">B33*100/B30</f>
        <v>38.298498675301737</v>
      </c>
      <c r="C34" s="90">
        <f t="shared" ref="C34:P34" si="5">C33*100/C30</f>
        <v>35.94992232477383</v>
      </c>
      <c r="D34" s="90">
        <f t="shared" si="5"/>
        <v>52.196652719665273</v>
      </c>
      <c r="E34" s="90">
        <f t="shared" si="5"/>
        <v>11.022044088176353</v>
      </c>
      <c r="F34" s="90">
        <f t="shared" si="5"/>
        <v>92.73504273504274</v>
      </c>
      <c r="G34" s="90">
        <f t="shared" si="5"/>
        <v>37.339449541284402</v>
      </c>
      <c r="H34" s="90">
        <f t="shared" si="5"/>
        <v>35.201067276538971</v>
      </c>
      <c r="I34" s="90">
        <f t="shared" si="5"/>
        <v>50.053022269353129</v>
      </c>
      <c r="J34" s="90">
        <f t="shared" si="5"/>
        <v>8.7136929460580905</v>
      </c>
      <c r="K34" s="90">
        <f t="shared" si="5"/>
        <v>94.495412844036693</v>
      </c>
      <c r="L34" s="90">
        <f t="shared" si="5"/>
        <v>39.188422247446084</v>
      </c>
      <c r="M34" s="90">
        <f t="shared" si="5"/>
        <v>36.639747191011239</v>
      </c>
      <c r="N34" s="90">
        <f t="shared" si="5"/>
        <v>54.33884297520661</v>
      </c>
      <c r="O34" s="90">
        <f t="shared" si="5"/>
        <v>13.178294573643411</v>
      </c>
      <c r="P34" s="90">
        <f t="shared" si="5"/>
        <v>90.476190476190482</v>
      </c>
    </row>
    <row r="35" spans="1:16" x14ac:dyDescent="0.2">
      <c r="A35" s="70" t="s">
        <v>58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81">
        <v>0</v>
      </c>
      <c r="H35" s="82">
        <v>0</v>
      </c>
      <c r="I35" s="82">
        <v>0</v>
      </c>
      <c r="J35" s="82">
        <v>0</v>
      </c>
      <c r="K35" s="83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</row>
    <row r="36" spans="1:16" x14ac:dyDescent="0.2">
      <c r="A36" s="70" t="s">
        <v>59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81">
        <v>0</v>
      </c>
      <c r="H36" s="82">
        <v>0</v>
      </c>
      <c r="I36" s="82">
        <v>0</v>
      </c>
      <c r="J36" s="82">
        <v>0</v>
      </c>
      <c r="K36" s="83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</row>
    <row r="37" spans="1:16" x14ac:dyDescent="0.2">
      <c r="A37" s="70" t="s">
        <v>60</v>
      </c>
      <c r="B37" s="71">
        <v>0</v>
      </c>
      <c r="C37" s="71">
        <v>0</v>
      </c>
      <c r="D37" s="71">
        <v>0</v>
      </c>
      <c r="E37" s="71">
        <v>0</v>
      </c>
      <c r="F37" s="71">
        <v>0</v>
      </c>
      <c r="G37" s="81">
        <v>0</v>
      </c>
      <c r="H37" s="82">
        <v>0</v>
      </c>
      <c r="I37" s="82">
        <v>0</v>
      </c>
      <c r="J37" s="82">
        <v>0</v>
      </c>
      <c r="K37" s="83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</row>
    <row r="38" spans="1:16" x14ac:dyDescent="0.2">
      <c r="A38" s="70" t="s">
        <v>61</v>
      </c>
      <c r="B38" s="71">
        <v>197</v>
      </c>
      <c r="C38" s="71">
        <v>176</v>
      </c>
      <c r="D38" s="71">
        <v>21</v>
      </c>
      <c r="E38" s="71">
        <v>0</v>
      </c>
      <c r="F38" s="71">
        <v>0</v>
      </c>
      <c r="G38" s="81">
        <v>106</v>
      </c>
      <c r="H38" s="82">
        <v>98</v>
      </c>
      <c r="I38" s="82">
        <v>8</v>
      </c>
      <c r="J38" s="82">
        <v>0</v>
      </c>
      <c r="K38" s="83">
        <v>0</v>
      </c>
      <c r="L38" s="71">
        <v>91</v>
      </c>
      <c r="M38" s="71">
        <v>78</v>
      </c>
      <c r="N38" s="71">
        <v>13</v>
      </c>
      <c r="O38" s="71">
        <v>0</v>
      </c>
      <c r="P38" s="71">
        <v>0</v>
      </c>
    </row>
    <row r="39" spans="1:16" x14ac:dyDescent="0.2">
      <c r="A39" s="70" t="s">
        <v>330</v>
      </c>
      <c r="B39" s="71">
        <v>190</v>
      </c>
      <c r="C39" s="71">
        <v>156</v>
      </c>
      <c r="D39" s="71">
        <v>34</v>
      </c>
      <c r="E39" s="71">
        <v>0</v>
      </c>
      <c r="F39" s="71">
        <v>0</v>
      </c>
      <c r="G39" s="81">
        <v>110</v>
      </c>
      <c r="H39" s="82">
        <v>85</v>
      </c>
      <c r="I39" s="82">
        <v>25</v>
      </c>
      <c r="J39" s="82">
        <v>0</v>
      </c>
      <c r="K39" s="83">
        <v>0</v>
      </c>
      <c r="L39" s="71">
        <v>80</v>
      </c>
      <c r="M39" s="71">
        <v>72</v>
      </c>
      <c r="N39" s="71">
        <v>8</v>
      </c>
      <c r="O39" s="71">
        <v>0</v>
      </c>
      <c r="P39" s="71">
        <v>0</v>
      </c>
    </row>
    <row r="40" spans="1:16" x14ac:dyDescent="0.2">
      <c r="A40" s="70" t="s">
        <v>63</v>
      </c>
      <c r="B40" s="71">
        <v>302</v>
      </c>
      <c r="C40" s="71">
        <v>189</v>
      </c>
      <c r="D40" s="71">
        <v>88</v>
      </c>
      <c r="E40" s="71">
        <v>10</v>
      </c>
      <c r="F40" s="71">
        <v>14</v>
      </c>
      <c r="G40" s="81">
        <v>134</v>
      </c>
      <c r="H40" s="82">
        <v>85</v>
      </c>
      <c r="I40" s="82">
        <v>34</v>
      </c>
      <c r="J40" s="82">
        <v>10</v>
      </c>
      <c r="K40" s="83">
        <v>6</v>
      </c>
      <c r="L40" s="71">
        <v>167</v>
      </c>
      <c r="M40" s="71">
        <v>104</v>
      </c>
      <c r="N40" s="71">
        <v>55</v>
      </c>
      <c r="O40" s="71">
        <v>0</v>
      </c>
      <c r="P40" s="71">
        <v>9</v>
      </c>
    </row>
    <row r="41" spans="1:16" x14ac:dyDescent="0.2">
      <c r="A41" s="70" t="s">
        <v>64</v>
      </c>
      <c r="B41" s="71">
        <v>56</v>
      </c>
      <c r="C41" s="71">
        <v>39</v>
      </c>
      <c r="D41" s="71">
        <v>0</v>
      </c>
      <c r="E41" s="71">
        <v>17</v>
      </c>
      <c r="F41" s="71">
        <v>0</v>
      </c>
      <c r="G41" s="84">
        <v>33</v>
      </c>
      <c r="H41" s="85">
        <v>20</v>
      </c>
      <c r="I41" s="85">
        <v>0</v>
      </c>
      <c r="J41" s="85">
        <v>14</v>
      </c>
      <c r="K41" s="86">
        <v>0</v>
      </c>
      <c r="L41" s="71">
        <v>23</v>
      </c>
      <c r="M41" s="71">
        <v>20</v>
      </c>
      <c r="N41" s="71">
        <v>0</v>
      </c>
      <c r="O41" s="71">
        <v>3</v>
      </c>
      <c r="P41" s="71">
        <v>0</v>
      </c>
    </row>
    <row r="42" spans="1:16" x14ac:dyDescent="0.2">
      <c r="A42" s="87" t="s">
        <v>232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1:16" x14ac:dyDescent="0.2">
      <c r="A43" s="88" t="s">
        <v>233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view="pageBreakPreview" zoomScaleNormal="100" zoomScaleSheetLayoutView="100" workbookViewId="0">
      <selection activeCell="B8" sqref="B8:F8"/>
    </sheetView>
  </sheetViews>
  <sheetFormatPr defaultColWidth="9.109375" defaultRowHeight="10.199999999999999" x14ac:dyDescent="0.2"/>
  <cols>
    <col min="1" max="1" width="9.109375" style="6"/>
    <col min="2" max="16" width="5.109375" style="6" customWidth="1"/>
    <col min="17" max="16384" width="9.109375" style="6"/>
  </cols>
  <sheetData>
    <row r="1" spans="1:16" x14ac:dyDescent="0.2">
      <c r="A1" s="6" t="s">
        <v>259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8" t="s">
        <v>234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8"/>
      <c r="B5" s="9"/>
      <c r="C5" s="9"/>
      <c r="D5" s="9"/>
      <c r="E5" s="9"/>
      <c r="F5" s="9"/>
      <c r="G5" s="10"/>
      <c r="H5" s="11"/>
      <c r="I5" s="11"/>
      <c r="J5" s="11"/>
      <c r="K5" s="12"/>
      <c r="L5" s="9"/>
      <c r="M5" s="9"/>
      <c r="N5" s="9"/>
      <c r="O5" s="9"/>
      <c r="P5" s="9"/>
    </row>
    <row r="6" spans="1:16" x14ac:dyDescent="0.2">
      <c r="A6" s="6" t="s">
        <v>0</v>
      </c>
      <c r="B6" s="9">
        <v>13588</v>
      </c>
      <c r="C6" s="9">
        <v>10943</v>
      </c>
      <c r="D6" s="9">
        <v>1912</v>
      </c>
      <c r="E6" s="9">
        <v>499</v>
      </c>
      <c r="F6" s="9">
        <v>234</v>
      </c>
      <c r="G6" s="10">
        <v>6540</v>
      </c>
      <c r="H6" s="11">
        <v>5247</v>
      </c>
      <c r="I6" s="11">
        <v>943</v>
      </c>
      <c r="J6" s="11">
        <v>241</v>
      </c>
      <c r="K6" s="12">
        <v>109</v>
      </c>
      <c r="L6" s="9">
        <v>7048</v>
      </c>
      <c r="M6" s="9">
        <v>5696</v>
      </c>
      <c r="N6" s="9">
        <v>968</v>
      </c>
      <c r="O6" s="9">
        <v>258</v>
      </c>
      <c r="P6" s="9">
        <v>126</v>
      </c>
    </row>
    <row r="7" spans="1:16" x14ac:dyDescent="0.2">
      <c r="A7" s="6" t="s">
        <v>38</v>
      </c>
      <c r="B7" s="9">
        <v>2512</v>
      </c>
      <c r="C7" s="9">
        <v>1925</v>
      </c>
      <c r="D7" s="9">
        <v>434</v>
      </c>
      <c r="E7" s="9">
        <v>100</v>
      </c>
      <c r="F7" s="9">
        <v>54</v>
      </c>
      <c r="G7" s="10">
        <v>1489</v>
      </c>
      <c r="H7" s="11">
        <v>1047</v>
      </c>
      <c r="I7" s="11">
        <v>341</v>
      </c>
      <c r="J7" s="11">
        <v>59</v>
      </c>
      <c r="K7" s="12">
        <v>43</v>
      </c>
      <c r="L7" s="9">
        <v>1023</v>
      </c>
      <c r="M7" s="9">
        <v>878</v>
      </c>
      <c r="N7" s="9">
        <v>93</v>
      </c>
      <c r="O7" s="9">
        <v>41</v>
      </c>
      <c r="P7" s="9">
        <v>11</v>
      </c>
    </row>
    <row r="8" spans="1:16" x14ac:dyDescent="0.2">
      <c r="A8" s="6" t="s">
        <v>340</v>
      </c>
      <c r="B8" s="61">
        <f>B6/B7</f>
        <v>5.4092356687898091</v>
      </c>
      <c r="C8" s="61">
        <f t="shared" ref="C8:F8" si="0">C6/C7</f>
        <v>5.6846753246753243</v>
      </c>
      <c r="D8" s="61">
        <f t="shared" si="0"/>
        <v>4.4055299539170507</v>
      </c>
      <c r="E8" s="61">
        <f t="shared" si="0"/>
        <v>4.99</v>
      </c>
      <c r="F8" s="61">
        <f t="shared" si="0"/>
        <v>4.333333333333333</v>
      </c>
      <c r="G8" s="10"/>
      <c r="H8" s="11"/>
      <c r="I8" s="11"/>
      <c r="J8" s="11"/>
      <c r="K8" s="12"/>
      <c r="L8" s="9"/>
      <c r="M8" s="9"/>
      <c r="N8" s="9"/>
      <c r="O8" s="9"/>
      <c r="P8" s="9"/>
    </row>
    <row r="9" spans="1:16" x14ac:dyDescent="0.2">
      <c r="A9" s="6" t="s">
        <v>39</v>
      </c>
      <c r="B9" s="9">
        <v>1744</v>
      </c>
      <c r="C9" s="9">
        <v>1313</v>
      </c>
      <c r="D9" s="9">
        <v>312</v>
      </c>
      <c r="E9" s="9">
        <v>76</v>
      </c>
      <c r="F9" s="9">
        <v>43</v>
      </c>
      <c r="G9" s="10">
        <v>530</v>
      </c>
      <c r="H9" s="11">
        <v>468</v>
      </c>
      <c r="I9" s="11">
        <v>42</v>
      </c>
      <c r="J9" s="11">
        <v>17</v>
      </c>
      <c r="K9" s="12">
        <v>3</v>
      </c>
      <c r="L9" s="9">
        <v>1213</v>
      </c>
      <c r="M9" s="9">
        <v>845</v>
      </c>
      <c r="N9" s="9">
        <v>269</v>
      </c>
      <c r="O9" s="9">
        <v>59</v>
      </c>
      <c r="P9" s="9">
        <v>40</v>
      </c>
    </row>
    <row r="10" spans="1:16" x14ac:dyDescent="0.2">
      <c r="A10" s="6" t="s">
        <v>40</v>
      </c>
      <c r="B10" s="9">
        <v>6165</v>
      </c>
      <c r="C10" s="9">
        <v>5117</v>
      </c>
      <c r="D10" s="9">
        <v>741</v>
      </c>
      <c r="E10" s="9">
        <v>189</v>
      </c>
      <c r="F10" s="9">
        <v>117</v>
      </c>
      <c r="G10" s="10">
        <v>3040</v>
      </c>
      <c r="H10" s="11">
        <v>2516</v>
      </c>
      <c r="I10" s="11">
        <v>366</v>
      </c>
      <c r="J10" s="11">
        <v>100</v>
      </c>
      <c r="K10" s="12">
        <v>57</v>
      </c>
      <c r="L10" s="9">
        <v>3125</v>
      </c>
      <c r="M10" s="9">
        <v>2601</v>
      </c>
      <c r="N10" s="9">
        <v>375</v>
      </c>
      <c r="O10" s="9">
        <v>90</v>
      </c>
      <c r="P10" s="9">
        <v>60</v>
      </c>
    </row>
    <row r="11" spans="1:16" x14ac:dyDescent="0.2">
      <c r="A11" s="6" t="s">
        <v>41</v>
      </c>
      <c r="B11" s="9">
        <v>179</v>
      </c>
      <c r="C11" s="9">
        <v>117</v>
      </c>
      <c r="D11" s="9">
        <v>51</v>
      </c>
      <c r="E11" s="9">
        <v>0</v>
      </c>
      <c r="F11" s="9">
        <v>11</v>
      </c>
      <c r="G11" s="10">
        <v>79</v>
      </c>
      <c r="H11" s="11">
        <v>52</v>
      </c>
      <c r="I11" s="11">
        <v>21</v>
      </c>
      <c r="J11" s="11">
        <v>0</v>
      </c>
      <c r="K11" s="12">
        <v>6</v>
      </c>
      <c r="L11" s="9">
        <v>100</v>
      </c>
      <c r="M11" s="9">
        <v>65</v>
      </c>
      <c r="N11" s="9">
        <v>29</v>
      </c>
      <c r="O11" s="9">
        <v>0</v>
      </c>
      <c r="P11" s="9">
        <v>6</v>
      </c>
    </row>
    <row r="12" spans="1:16" x14ac:dyDescent="0.2">
      <c r="A12" s="6" t="s">
        <v>42</v>
      </c>
      <c r="B12" s="9">
        <v>352</v>
      </c>
      <c r="C12" s="9">
        <v>325</v>
      </c>
      <c r="D12" s="9">
        <v>13</v>
      </c>
      <c r="E12" s="9">
        <v>14</v>
      </c>
      <c r="F12" s="9">
        <v>0</v>
      </c>
      <c r="G12" s="10">
        <v>178</v>
      </c>
      <c r="H12" s="11">
        <v>156</v>
      </c>
      <c r="I12" s="11">
        <v>8</v>
      </c>
      <c r="J12" s="11">
        <v>14</v>
      </c>
      <c r="K12" s="12">
        <v>0</v>
      </c>
      <c r="L12" s="9">
        <v>173</v>
      </c>
      <c r="M12" s="9">
        <v>169</v>
      </c>
      <c r="N12" s="9">
        <v>4</v>
      </c>
      <c r="O12" s="9">
        <v>0</v>
      </c>
      <c r="P12" s="9">
        <v>0</v>
      </c>
    </row>
    <row r="13" spans="1:16" x14ac:dyDescent="0.2">
      <c r="A13" s="6" t="s">
        <v>43</v>
      </c>
      <c r="B13" s="9">
        <v>207</v>
      </c>
      <c r="C13" s="9">
        <v>176</v>
      </c>
      <c r="D13" s="9">
        <v>21</v>
      </c>
      <c r="E13" s="9">
        <v>10</v>
      </c>
      <c r="F13" s="9">
        <v>0</v>
      </c>
      <c r="G13" s="10">
        <v>86</v>
      </c>
      <c r="H13" s="11">
        <v>78</v>
      </c>
      <c r="I13" s="11">
        <v>8</v>
      </c>
      <c r="J13" s="11">
        <v>0</v>
      </c>
      <c r="K13" s="12">
        <v>0</v>
      </c>
      <c r="L13" s="9">
        <v>120</v>
      </c>
      <c r="M13" s="9">
        <v>98</v>
      </c>
      <c r="N13" s="9">
        <v>13</v>
      </c>
      <c r="O13" s="9">
        <v>10</v>
      </c>
      <c r="P13" s="9">
        <v>0</v>
      </c>
    </row>
    <row r="14" spans="1:16" x14ac:dyDescent="0.2">
      <c r="A14" s="6" t="s">
        <v>44</v>
      </c>
      <c r="B14" s="9">
        <v>537</v>
      </c>
      <c r="C14" s="9">
        <v>436</v>
      </c>
      <c r="D14" s="9">
        <v>84</v>
      </c>
      <c r="E14" s="9">
        <v>17</v>
      </c>
      <c r="F14" s="9">
        <v>0</v>
      </c>
      <c r="G14" s="10">
        <v>276</v>
      </c>
      <c r="H14" s="11">
        <v>215</v>
      </c>
      <c r="I14" s="11">
        <v>55</v>
      </c>
      <c r="J14" s="11">
        <v>7</v>
      </c>
      <c r="K14" s="12">
        <v>0</v>
      </c>
      <c r="L14" s="9">
        <v>261</v>
      </c>
      <c r="M14" s="9">
        <v>221</v>
      </c>
      <c r="N14" s="9">
        <v>29</v>
      </c>
      <c r="O14" s="9">
        <v>10</v>
      </c>
      <c r="P14" s="9">
        <v>0</v>
      </c>
    </row>
    <row r="15" spans="1:16" x14ac:dyDescent="0.2">
      <c r="A15" s="6" t="s">
        <v>45</v>
      </c>
      <c r="B15" s="9">
        <v>641</v>
      </c>
      <c r="C15" s="9">
        <v>481</v>
      </c>
      <c r="D15" s="9">
        <v>109</v>
      </c>
      <c r="E15" s="9">
        <v>41</v>
      </c>
      <c r="F15" s="9">
        <v>9</v>
      </c>
      <c r="G15" s="10">
        <v>306</v>
      </c>
      <c r="H15" s="11">
        <v>228</v>
      </c>
      <c r="I15" s="11">
        <v>51</v>
      </c>
      <c r="J15" s="11">
        <v>28</v>
      </c>
      <c r="K15" s="12">
        <v>0</v>
      </c>
      <c r="L15" s="9">
        <v>335</v>
      </c>
      <c r="M15" s="9">
        <v>254</v>
      </c>
      <c r="N15" s="9">
        <v>59</v>
      </c>
      <c r="O15" s="9">
        <v>14</v>
      </c>
      <c r="P15" s="9">
        <v>9</v>
      </c>
    </row>
    <row r="16" spans="1:16" x14ac:dyDescent="0.2">
      <c r="A16" s="6" t="s">
        <v>46</v>
      </c>
      <c r="B16" s="9">
        <v>7</v>
      </c>
      <c r="C16" s="9">
        <v>0</v>
      </c>
      <c r="D16" s="9">
        <v>0</v>
      </c>
      <c r="E16" s="9">
        <v>7</v>
      </c>
      <c r="F16" s="9">
        <v>0</v>
      </c>
      <c r="G16" s="10">
        <v>0</v>
      </c>
      <c r="H16" s="11">
        <v>0</v>
      </c>
      <c r="I16" s="11">
        <v>0</v>
      </c>
      <c r="J16" s="11">
        <v>0</v>
      </c>
      <c r="K16" s="12">
        <v>0</v>
      </c>
      <c r="L16" s="9">
        <v>7</v>
      </c>
      <c r="M16" s="9">
        <v>0</v>
      </c>
      <c r="N16" s="9">
        <v>0</v>
      </c>
      <c r="O16" s="9">
        <v>7</v>
      </c>
      <c r="P16" s="9">
        <v>0</v>
      </c>
    </row>
    <row r="17" spans="1:16" x14ac:dyDescent="0.2">
      <c r="A17" s="6" t="s">
        <v>47</v>
      </c>
      <c r="B17" s="9">
        <v>25</v>
      </c>
      <c r="C17" s="9">
        <v>13</v>
      </c>
      <c r="D17" s="9">
        <v>8</v>
      </c>
      <c r="E17" s="9">
        <v>3</v>
      </c>
      <c r="F17" s="9">
        <v>0</v>
      </c>
      <c r="G17" s="10">
        <v>10</v>
      </c>
      <c r="H17" s="11">
        <v>7</v>
      </c>
      <c r="I17" s="11">
        <v>0</v>
      </c>
      <c r="J17" s="11">
        <v>3</v>
      </c>
      <c r="K17" s="12">
        <v>0</v>
      </c>
      <c r="L17" s="9">
        <v>15</v>
      </c>
      <c r="M17" s="9">
        <v>7</v>
      </c>
      <c r="N17" s="9">
        <v>8</v>
      </c>
      <c r="O17" s="9">
        <v>0</v>
      </c>
      <c r="P17" s="9">
        <v>0</v>
      </c>
    </row>
    <row r="18" spans="1:16" x14ac:dyDescent="0.2">
      <c r="A18" s="6" t="s">
        <v>48</v>
      </c>
      <c r="B18" s="9">
        <v>266</v>
      </c>
      <c r="C18" s="9">
        <v>215</v>
      </c>
      <c r="D18" s="9">
        <v>38</v>
      </c>
      <c r="E18" s="9">
        <v>14</v>
      </c>
      <c r="F18" s="9">
        <v>0</v>
      </c>
      <c r="G18" s="10">
        <v>115</v>
      </c>
      <c r="H18" s="11">
        <v>104</v>
      </c>
      <c r="I18" s="11">
        <v>4</v>
      </c>
      <c r="J18" s="11">
        <v>7</v>
      </c>
      <c r="K18" s="12">
        <v>0</v>
      </c>
      <c r="L18" s="9">
        <v>151</v>
      </c>
      <c r="M18" s="9">
        <v>111</v>
      </c>
      <c r="N18" s="9">
        <v>34</v>
      </c>
      <c r="O18" s="9">
        <v>7</v>
      </c>
      <c r="P18" s="9">
        <v>0</v>
      </c>
    </row>
    <row r="19" spans="1:16" x14ac:dyDescent="0.2">
      <c r="A19" s="6" t="s">
        <v>49</v>
      </c>
      <c r="B19" s="9">
        <v>69</v>
      </c>
      <c r="C19" s="9">
        <v>46</v>
      </c>
      <c r="D19" s="9">
        <v>17</v>
      </c>
      <c r="E19" s="9">
        <v>7</v>
      </c>
      <c r="F19" s="9">
        <v>0</v>
      </c>
      <c r="G19" s="10">
        <v>26</v>
      </c>
      <c r="H19" s="11">
        <v>26</v>
      </c>
      <c r="I19" s="11">
        <v>0</v>
      </c>
      <c r="J19" s="11">
        <v>0</v>
      </c>
      <c r="K19" s="12">
        <v>0</v>
      </c>
      <c r="L19" s="9">
        <v>43</v>
      </c>
      <c r="M19" s="9">
        <v>20</v>
      </c>
      <c r="N19" s="9">
        <v>17</v>
      </c>
      <c r="O19" s="9">
        <v>7</v>
      </c>
      <c r="P19" s="9">
        <v>0</v>
      </c>
    </row>
    <row r="20" spans="1:16" x14ac:dyDescent="0.2">
      <c r="A20" s="6" t="s">
        <v>50</v>
      </c>
      <c r="B20" s="9">
        <v>495</v>
      </c>
      <c r="C20" s="9">
        <v>442</v>
      </c>
      <c r="D20" s="9">
        <v>42</v>
      </c>
      <c r="E20" s="9">
        <v>10</v>
      </c>
      <c r="F20" s="9">
        <v>0</v>
      </c>
      <c r="G20" s="10">
        <v>260</v>
      </c>
      <c r="H20" s="11">
        <v>228</v>
      </c>
      <c r="I20" s="11">
        <v>25</v>
      </c>
      <c r="J20" s="11">
        <v>7</v>
      </c>
      <c r="K20" s="12">
        <v>0</v>
      </c>
      <c r="L20" s="9">
        <v>235</v>
      </c>
      <c r="M20" s="9">
        <v>215</v>
      </c>
      <c r="N20" s="9">
        <v>17</v>
      </c>
      <c r="O20" s="9">
        <v>3</v>
      </c>
      <c r="P20" s="9">
        <v>0</v>
      </c>
    </row>
    <row r="21" spans="1:16" x14ac:dyDescent="0.2">
      <c r="A21" s="6" t="s">
        <v>51</v>
      </c>
      <c r="B21" s="9">
        <v>96</v>
      </c>
      <c r="C21" s="9">
        <v>72</v>
      </c>
      <c r="D21" s="9">
        <v>21</v>
      </c>
      <c r="E21" s="9">
        <v>3</v>
      </c>
      <c r="F21" s="9">
        <v>0</v>
      </c>
      <c r="G21" s="10">
        <v>28</v>
      </c>
      <c r="H21" s="11">
        <v>20</v>
      </c>
      <c r="I21" s="11">
        <v>8</v>
      </c>
      <c r="J21" s="11">
        <v>0</v>
      </c>
      <c r="K21" s="12">
        <v>0</v>
      </c>
      <c r="L21" s="9">
        <v>68</v>
      </c>
      <c r="M21" s="9">
        <v>52</v>
      </c>
      <c r="N21" s="9">
        <v>13</v>
      </c>
      <c r="O21" s="9">
        <v>3</v>
      </c>
      <c r="P21" s="9">
        <v>0</v>
      </c>
    </row>
    <row r="22" spans="1:16" x14ac:dyDescent="0.2">
      <c r="A22" s="6" t="s">
        <v>52</v>
      </c>
      <c r="B22" s="9">
        <v>43</v>
      </c>
      <c r="C22" s="9">
        <v>39</v>
      </c>
      <c r="D22" s="9">
        <v>4</v>
      </c>
      <c r="E22" s="9">
        <v>0</v>
      </c>
      <c r="F22" s="9">
        <v>0</v>
      </c>
      <c r="G22" s="10">
        <v>17</v>
      </c>
      <c r="H22" s="11">
        <v>13</v>
      </c>
      <c r="I22" s="11">
        <v>4</v>
      </c>
      <c r="J22" s="11">
        <v>0</v>
      </c>
      <c r="K22" s="12">
        <v>0</v>
      </c>
      <c r="L22" s="9">
        <v>26</v>
      </c>
      <c r="M22" s="9">
        <v>26</v>
      </c>
      <c r="N22" s="9">
        <v>0</v>
      </c>
      <c r="O22" s="9">
        <v>0</v>
      </c>
      <c r="P22" s="9">
        <v>0</v>
      </c>
    </row>
    <row r="23" spans="1:16" x14ac:dyDescent="0.2">
      <c r="A23" s="6" t="s">
        <v>53</v>
      </c>
      <c r="B23" s="9">
        <v>26</v>
      </c>
      <c r="C23" s="9">
        <v>20</v>
      </c>
      <c r="D23" s="9">
        <v>0</v>
      </c>
      <c r="E23" s="9">
        <v>7</v>
      </c>
      <c r="F23" s="9">
        <v>0</v>
      </c>
      <c r="G23" s="10">
        <v>0</v>
      </c>
      <c r="H23" s="11">
        <v>0</v>
      </c>
      <c r="I23" s="11">
        <v>0</v>
      </c>
      <c r="J23" s="11">
        <v>0</v>
      </c>
      <c r="K23" s="12">
        <v>0</v>
      </c>
      <c r="L23" s="9">
        <v>26</v>
      </c>
      <c r="M23" s="9">
        <v>20</v>
      </c>
      <c r="N23" s="9">
        <v>0</v>
      </c>
      <c r="O23" s="9">
        <v>7</v>
      </c>
      <c r="P23" s="9">
        <v>0</v>
      </c>
    </row>
    <row r="24" spans="1:16" x14ac:dyDescent="0.2">
      <c r="A24" s="6" t="s">
        <v>54</v>
      </c>
      <c r="B24" s="9">
        <v>13</v>
      </c>
      <c r="C24" s="9">
        <v>13</v>
      </c>
      <c r="D24" s="9">
        <v>0</v>
      </c>
      <c r="E24" s="9">
        <v>0</v>
      </c>
      <c r="F24" s="9">
        <v>0</v>
      </c>
      <c r="G24" s="10">
        <v>7</v>
      </c>
      <c r="H24" s="11">
        <v>7</v>
      </c>
      <c r="I24" s="11">
        <v>0</v>
      </c>
      <c r="J24" s="11">
        <v>0</v>
      </c>
      <c r="K24" s="12">
        <v>0</v>
      </c>
      <c r="L24" s="9">
        <v>7</v>
      </c>
      <c r="M24" s="9">
        <v>7</v>
      </c>
      <c r="N24" s="9">
        <v>0</v>
      </c>
      <c r="O24" s="9">
        <v>0</v>
      </c>
      <c r="P24" s="9">
        <v>0</v>
      </c>
    </row>
    <row r="25" spans="1:16" x14ac:dyDescent="0.2">
      <c r="A25" s="6" t="s">
        <v>55</v>
      </c>
      <c r="B25" s="9">
        <v>212</v>
      </c>
      <c r="C25" s="9">
        <v>195</v>
      </c>
      <c r="D25" s="9">
        <v>17</v>
      </c>
      <c r="E25" s="9">
        <v>0</v>
      </c>
      <c r="F25" s="9">
        <v>0</v>
      </c>
      <c r="G25" s="10">
        <v>93</v>
      </c>
      <c r="H25" s="11">
        <v>85</v>
      </c>
      <c r="I25" s="11">
        <v>8</v>
      </c>
      <c r="J25" s="11">
        <v>0</v>
      </c>
      <c r="K25" s="12">
        <v>0</v>
      </c>
      <c r="L25" s="9">
        <v>119</v>
      </c>
      <c r="M25" s="9">
        <v>111</v>
      </c>
      <c r="N25" s="9">
        <v>8</v>
      </c>
      <c r="O25" s="9">
        <v>0</v>
      </c>
      <c r="P25" s="9">
        <v>0</v>
      </c>
    </row>
    <row r="26" spans="1:16" x14ac:dyDescent="0.2">
      <c r="A26" s="6" t="s">
        <v>45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10">
        <v>0</v>
      </c>
      <c r="H26" s="11">
        <v>0</v>
      </c>
      <c r="I26" s="11">
        <v>0</v>
      </c>
      <c r="J26" s="11">
        <v>0</v>
      </c>
      <c r="K26" s="12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x14ac:dyDescent="0.2">
      <c r="B27" s="9"/>
      <c r="C27" s="9"/>
      <c r="D27" s="9"/>
      <c r="E27" s="9"/>
      <c r="F27" s="9"/>
      <c r="G27" s="10"/>
      <c r="H27" s="11"/>
      <c r="I27" s="11"/>
      <c r="J27" s="11"/>
      <c r="K27" s="12"/>
      <c r="L27" s="9"/>
      <c r="M27" s="9"/>
      <c r="N27" s="9"/>
      <c r="O27" s="9"/>
      <c r="P27" s="9"/>
    </row>
    <row r="28" spans="1:16" x14ac:dyDescent="0.2">
      <c r="B28" s="9"/>
      <c r="C28" s="9"/>
      <c r="D28" s="9"/>
      <c r="E28" s="9"/>
      <c r="F28" s="9"/>
      <c r="G28" s="10"/>
      <c r="H28" s="11"/>
      <c r="I28" s="11"/>
      <c r="J28" s="11"/>
      <c r="K28" s="12"/>
      <c r="L28" s="9"/>
      <c r="M28" s="9"/>
      <c r="N28" s="9"/>
      <c r="O28" s="9"/>
      <c r="P28" s="9"/>
    </row>
    <row r="29" spans="1:16" x14ac:dyDescent="0.2">
      <c r="B29" s="9"/>
      <c r="C29" s="9"/>
      <c r="D29" s="9"/>
      <c r="E29" s="9"/>
      <c r="F29" s="9"/>
      <c r="G29" s="10"/>
      <c r="H29" s="11"/>
      <c r="I29" s="11"/>
      <c r="J29" s="11"/>
      <c r="K29" s="12"/>
      <c r="L29" s="9"/>
      <c r="M29" s="9"/>
      <c r="N29" s="9"/>
      <c r="O29" s="9"/>
      <c r="P29" s="9"/>
    </row>
    <row r="30" spans="1:16" x14ac:dyDescent="0.2">
      <c r="B30" s="9"/>
      <c r="C30" s="9"/>
      <c r="D30" s="9"/>
      <c r="E30" s="9"/>
      <c r="F30" s="9"/>
      <c r="G30" s="10"/>
      <c r="H30" s="11"/>
      <c r="I30" s="11"/>
      <c r="J30" s="11"/>
      <c r="K30" s="12"/>
      <c r="L30" s="9"/>
      <c r="M30" s="9"/>
      <c r="N30" s="9"/>
      <c r="O30" s="9"/>
      <c r="P30" s="9"/>
    </row>
    <row r="31" spans="1:16" x14ac:dyDescent="0.2">
      <c r="B31" s="9"/>
      <c r="C31" s="9"/>
      <c r="D31" s="9"/>
      <c r="E31" s="9"/>
      <c r="F31" s="9"/>
      <c r="G31" s="10"/>
      <c r="H31" s="11"/>
      <c r="I31" s="11"/>
      <c r="J31" s="11"/>
      <c r="K31" s="12"/>
      <c r="L31" s="9"/>
      <c r="M31" s="9"/>
      <c r="N31" s="9"/>
      <c r="O31" s="9"/>
      <c r="P31" s="9"/>
    </row>
    <row r="32" spans="1:16" x14ac:dyDescent="0.2">
      <c r="A32" s="8" t="s">
        <v>235</v>
      </c>
      <c r="B32" s="9"/>
      <c r="C32" s="9"/>
      <c r="D32" s="9"/>
      <c r="E32" s="9"/>
      <c r="F32" s="9"/>
      <c r="G32" s="10"/>
      <c r="H32" s="11"/>
      <c r="I32" s="11"/>
      <c r="J32" s="11"/>
      <c r="K32" s="12"/>
      <c r="L32" s="9"/>
      <c r="M32" s="9"/>
      <c r="N32" s="9"/>
      <c r="O32" s="9"/>
      <c r="P32" s="9"/>
    </row>
    <row r="33" spans="1:16" x14ac:dyDescent="0.2">
      <c r="A33" s="6" t="s">
        <v>0</v>
      </c>
      <c r="B33" s="9">
        <v>13588</v>
      </c>
      <c r="C33" s="9">
        <v>10943</v>
      </c>
      <c r="D33" s="9">
        <v>1912</v>
      </c>
      <c r="E33" s="9">
        <v>499</v>
      </c>
      <c r="F33" s="9">
        <v>234</v>
      </c>
      <c r="G33" s="10">
        <v>6540</v>
      </c>
      <c r="H33" s="11">
        <v>5247</v>
      </c>
      <c r="I33" s="11">
        <v>943</v>
      </c>
      <c r="J33" s="11">
        <v>241</v>
      </c>
      <c r="K33" s="12">
        <v>109</v>
      </c>
      <c r="L33" s="9">
        <v>7048</v>
      </c>
      <c r="M33" s="9">
        <v>5696</v>
      </c>
      <c r="N33" s="9">
        <v>968</v>
      </c>
      <c r="O33" s="9">
        <v>258</v>
      </c>
      <c r="P33" s="9">
        <v>126</v>
      </c>
    </row>
    <row r="34" spans="1:16" x14ac:dyDescent="0.2">
      <c r="A34" s="6" t="s">
        <v>56</v>
      </c>
      <c r="B34" s="9">
        <v>7640</v>
      </c>
      <c r="C34" s="9">
        <v>6450</v>
      </c>
      <c r="D34" s="9">
        <v>771</v>
      </c>
      <c r="E34" s="9">
        <v>417</v>
      </c>
      <c r="F34" s="9">
        <v>3</v>
      </c>
      <c r="G34" s="10">
        <v>3715</v>
      </c>
      <c r="H34" s="11">
        <v>3114</v>
      </c>
      <c r="I34" s="11">
        <v>404</v>
      </c>
      <c r="J34" s="11">
        <v>196</v>
      </c>
      <c r="K34" s="12">
        <v>0</v>
      </c>
      <c r="L34" s="9">
        <v>3925</v>
      </c>
      <c r="M34" s="9">
        <v>3335</v>
      </c>
      <c r="N34" s="9">
        <v>366</v>
      </c>
      <c r="O34" s="9">
        <v>220</v>
      </c>
      <c r="P34" s="9">
        <v>3</v>
      </c>
    </row>
    <row r="35" spans="1:16" x14ac:dyDescent="0.2">
      <c r="A35" s="6" t="s">
        <v>57</v>
      </c>
      <c r="B35" s="9">
        <v>5204</v>
      </c>
      <c r="C35" s="9">
        <v>3934</v>
      </c>
      <c r="D35" s="9">
        <v>998</v>
      </c>
      <c r="E35" s="9">
        <v>55</v>
      </c>
      <c r="F35" s="9">
        <v>217</v>
      </c>
      <c r="G35" s="10">
        <v>2442</v>
      </c>
      <c r="H35" s="11">
        <v>1847</v>
      </c>
      <c r="I35" s="11">
        <v>472</v>
      </c>
      <c r="J35" s="11">
        <v>21</v>
      </c>
      <c r="K35" s="12">
        <v>103</v>
      </c>
      <c r="L35" s="9">
        <v>2762</v>
      </c>
      <c r="M35" s="9">
        <v>2087</v>
      </c>
      <c r="N35" s="9">
        <v>526</v>
      </c>
      <c r="O35" s="9">
        <v>34</v>
      </c>
      <c r="P35" s="9">
        <v>114</v>
      </c>
    </row>
    <row r="36" spans="1:16" x14ac:dyDescent="0.2">
      <c r="A36" s="6" t="s">
        <v>58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10">
        <v>0</v>
      </c>
      <c r="H36" s="11">
        <v>0</v>
      </c>
      <c r="I36" s="11">
        <v>0</v>
      </c>
      <c r="J36" s="11">
        <v>0</v>
      </c>
      <c r="K36" s="12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x14ac:dyDescent="0.2">
      <c r="A37" s="6" t="s">
        <v>59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10">
        <v>0</v>
      </c>
      <c r="H37" s="11">
        <v>0</v>
      </c>
      <c r="I37" s="11">
        <v>0</v>
      </c>
      <c r="J37" s="11">
        <v>0</v>
      </c>
      <c r="K37" s="12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x14ac:dyDescent="0.2">
      <c r="A38" s="6" t="s">
        <v>60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10">
        <v>0</v>
      </c>
      <c r="H38" s="11">
        <v>0</v>
      </c>
      <c r="I38" s="11">
        <v>0</v>
      </c>
      <c r="J38" s="11">
        <v>0</v>
      </c>
      <c r="K38" s="12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1:16" x14ac:dyDescent="0.2">
      <c r="A39" s="6" t="s">
        <v>61</v>
      </c>
      <c r="B39" s="9">
        <v>197</v>
      </c>
      <c r="C39" s="9">
        <v>176</v>
      </c>
      <c r="D39" s="9">
        <v>21</v>
      </c>
      <c r="E39" s="9">
        <v>0</v>
      </c>
      <c r="F39" s="9">
        <v>0</v>
      </c>
      <c r="G39" s="10">
        <v>106</v>
      </c>
      <c r="H39" s="11">
        <v>98</v>
      </c>
      <c r="I39" s="11">
        <v>8</v>
      </c>
      <c r="J39" s="11">
        <v>0</v>
      </c>
      <c r="K39" s="12">
        <v>0</v>
      </c>
      <c r="L39" s="9">
        <v>91</v>
      </c>
      <c r="M39" s="9">
        <v>78</v>
      </c>
      <c r="N39" s="9">
        <v>13</v>
      </c>
      <c r="O39" s="9">
        <v>0</v>
      </c>
      <c r="P39" s="9">
        <v>0</v>
      </c>
    </row>
    <row r="40" spans="1:16" x14ac:dyDescent="0.2">
      <c r="A40" s="6" t="s">
        <v>62</v>
      </c>
      <c r="B40" s="9">
        <v>190</v>
      </c>
      <c r="C40" s="9">
        <v>156</v>
      </c>
      <c r="D40" s="9">
        <v>34</v>
      </c>
      <c r="E40" s="9">
        <v>0</v>
      </c>
      <c r="F40" s="9">
        <v>0</v>
      </c>
      <c r="G40" s="10">
        <v>110</v>
      </c>
      <c r="H40" s="11">
        <v>85</v>
      </c>
      <c r="I40" s="11">
        <v>25</v>
      </c>
      <c r="J40" s="11">
        <v>0</v>
      </c>
      <c r="K40" s="12">
        <v>0</v>
      </c>
      <c r="L40" s="9">
        <v>80</v>
      </c>
      <c r="M40" s="9">
        <v>72</v>
      </c>
      <c r="N40" s="9">
        <v>8</v>
      </c>
      <c r="O40" s="9">
        <v>0</v>
      </c>
      <c r="P40" s="9">
        <v>0</v>
      </c>
    </row>
    <row r="41" spans="1:16" x14ac:dyDescent="0.2">
      <c r="A41" s="6" t="s">
        <v>63</v>
      </c>
      <c r="B41" s="9">
        <v>302</v>
      </c>
      <c r="C41" s="9">
        <v>189</v>
      </c>
      <c r="D41" s="9">
        <v>88</v>
      </c>
      <c r="E41" s="9">
        <v>10</v>
      </c>
      <c r="F41" s="9">
        <v>14</v>
      </c>
      <c r="G41" s="10">
        <v>134</v>
      </c>
      <c r="H41" s="11">
        <v>85</v>
      </c>
      <c r="I41" s="11">
        <v>34</v>
      </c>
      <c r="J41" s="11">
        <v>10</v>
      </c>
      <c r="K41" s="12">
        <v>6</v>
      </c>
      <c r="L41" s="9">
        <v>167</v>
      </c>
      <c r="M41" s="9">
        <v>104</v>
      </c>
      <c r="N41" s="9">
        <v>55</v>
      </c>
      <c r="O41" s="9">
        <v>0</v>
      </c>
      <c r="P41" s="9">
        <v>9</v>
      </c>
    </row>
    <row r="42" spans="1:16" x14ac:dyDescent="0.2">
      <c r="A42" s="6" t="s">
        <v>64</v>
      </c>
      <c r="B42" s="9">
        <v>56</v>
      </c>
      <c r="C42" s="9">
        <v>39</v>
      </c>
      <c r="D42" s="9">
        <v>0</v>
      </c>
      <c r="E42" s="9">
        <v>17</v>
      </c>
      <c r="F42" s="9">
        <v>0</v>
      </c>
      <c r="G42" s="13">
        <v>33</v>
      </c>
      <c r="H42" s="14">
        <v>20</v>
      </c>
      <c r="I42" s="14">
        <v>0</v>
      </c>
      <c r="J42" s="14">
        <v>14</v>
      </c>
      <c r="K42" s="15">
        <v>0</v>
      </c>
      <c r="L42" s="9">
        <v>23</v>
      </c>
      <c r="M42" s="9">
        <v>20</v>
      </c>
      <c r="N42" s="9">
        <v>0</v>
      </c>
      <c r="O42" s="9">
        <v>3</v>
      </c>
      <c r="P42" s="9">
        <v>0</v>
      </c>
    </row>
    <row r="43" spans="1:16" ht="14.4" x14ac:dyDescent="0.3">
      <c r="A43" s="1" t="s">
        <v>232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14.4" x14ac:dyDescent="0.3">
      <c r="A44" s="2" t="s">
        <v>233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</sheetData>
  <mergeCells count="3">
    <mergeCell ref="L2:P2"/>
    <mergeCell ref="B2:F2"/>
    <mergeCell ref="G2:K2"/>
  </mergeCells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view="pageBreakPreview" topLeftCell="C1" zoomScaleNormal="100" zoomScaleSheetLayoutView="100" workbookViewId="0">
      <selection activeCell="Q1" sqref="Q1:AV1048576"/>
    </sheetView>
  </sheetViews>
  <sheetFormatPr defaultColWidth="9.109375" defaultRowHeight="10.199999999999999" x14ac:dyDescent="0.2"/>
  <cols>
    <col min="1" max="1" width="12.33203125" style="3" customWidth="1"/>
    <col min="2" max="16" width="7.21875" style="3" customWidth="1"/>
    <col min="17" max="16384" width="9.109375" style="3"/>
  </cols>
  <sheetData>
    <row r="1" spans="1:16" x14ac:dyDescent="0.2">
      <c r="A1" s="6" t="s">
        <v>260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ht="9.6" customHeight="1" x14ac:dyDescent="0.2">
      <c r="A4" s="5" t="s">
        <v>236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ht="9.6" customHeight="1" x14ac:dyDescent="0.2">
      <c r="A5" s="5"/>
      <c r="B5" s="9"/>
      <c r="C5" s="9"/>
      <c r="D5" s="9"/>
      <c r="E5" s="9"/>
      <c r="F5" s="9"/>
      <c r="G5" s="10"/>
      <c r="H5" s="11"/>
      <c r="I5" s="11"/>
      <c r="J5" s="11"/>
      <c r="K5" s="12"/>
      <c r="L5" s="9"/>
      <c r="M5" s="9"/>
      <c r="N5" s="9"/>
      <c r="O5" s="9"/>
      <c r="P5" s="9"/>
    </row>
    <row r="6" spans="1:16" x14ac:dyDescent="0.2">
      <c r="A6" s="3" t="s">
        <v>0</v>
      </c>
      <c r="B6" s="9">
        <v>13588</v>
      </c>
      <c r="C6" s="9">
        <v>10943</v>
      </c>
      <c r="D6" s="9">
        <v>1912</v>
      </c>
      <c r="E6" s="9">
        <v>499</v>
      </c>
      <c r="F6" s="9">
        <v>234</v>
      </c>
      <c r="G6" s="10">
        <v>6540</v>
      </c>
      <c r="H6" s="11">
        <v>5247</v>
      </c>
      <c r="I6" s="11">
        <v>943</v>
      </c>
      <c r="J6" s="11">
        <v>241</v>
      </c>
      <c r="K6" s="12">
        <v>109</v>
      </c>
      <c r="L6" s="9">
        <v>7048</v>
      </c>
      <c r="M6" s="9">
        <v>5696</v>
      </c>
      <c r="N6" s="9">
        <v>968</v>
      </c>
      <c r="O6" s="9">
        <v>258</v>
      </c>
      <c r="P6" s="9">
        <v>126</v>
      </c>
    </row>
    <row r="7" spans="1:16" x14ac:dyDescent="0.2">
      <c r="A7" s="3" t="s">
        <v>65</v>
      </c>
      <c r="B7" s="9">
        <v>10515</v>
      </c>
      <c r="C7" s="9">
        <v>10338</v>
      </c>
      <c r="D7" s="9">
        <v>122</v>
      </c>
      <c r="E7" s="9">
        <v>55</v>
      </c>
      <c r="F7" s="9">
        <v>0</v>
      </c>
      <c r="G7" s="10">
        <v>4967</v>
      </c>
      <c r="H7" s="11">
        <v>4883</v>
      </c>
      <c r="I7" s="11">
        <v>46</v>
      </c>
      <c r="J7" s="11">
        <v>38</v>
      </c>
      <c r="K7" s="12">
        <v>0</v>
      </c>
      <c r="L7" s="9">
        <v>5548</v>
      </c>
      <c r="M7" s="9">
        <v>5455</v>
      </c>
      <c r="N7" s="9">
        <v>76</v>
      </c>
      <c r="O7" s="9">
        <v>17</v>
      </c>
      <c r="P7" s="9">
        <v>0</v>
      </c>
    </row>
    <row r="8" spans="1:16" x14ac:dyDescent="0.2">
      <c r="A8" s="3" t="s">
        <v>66</v>
      </c>
      <c r="B8" s="9">
        <v>1956</v>
      </c>
      <c r="C8" s="9">
        <v>189</v>
      </c>
      <c r="D8" s="9">
        <v>1726</v>
      </c>
      <c r="E8" s="9">
        <v>38</v>
      </c>
      <c r="F8" s="9">
        <v>3</v>
      </c>
      <c r="G8" s="10">
        <v>968</v>
      </c>
      <c r="H8" s="11">
        <v>91</v>
      </c>
      <c r="I8" s="11">
        <v>863</v>
      </c>
      <c r="J8" s="11">
        <v>14</v>
      </c>
      <c r="K8" s="12">
        <v>0</v>
      </c>
      <c r="L8" s="9">
        <v>988</v>
      </c>
      <c r="M8" s="9">
        <v>98</v>
      </c>
      <c r="N8" s="9">
        <v>863</v>
      </c>
      <c r="O8" s="9">
        <v>24</v>
      </c>
      <c r="P8" s="9">
        <v>3</v>
      </c>
    </row>
    <row r="9" spans="1:16" x14ac:dyDescent="0.2">
      <c r="A9" s="3" t="s">
        <v>67</v>
      </c>
      <c r="B9" s="9">
        <v>266</v>
      </c>
      <c r="C9" s="9">
        <v>20</v>
      </c>
      <c r="D9" s="9">
        <v>17</v>
      </c>
      <c r="E9" s="9">
        <v>3</v>
      </c>
      <c r="F9" s="9">
        <v>226</v>
      </c>
      <c r="G9" s="10">
        <v>132</v>
      </c>
      <c r="H9" s="11">
        <v>7</v>
      </c>
      <c r="I9" s="11">
        <v>17</v>
      </c>
      <c r="J9" s="11">
        <v>0</v>
      </c>
      <c r="K9" s="12">
        <v>109</v>
      </c>
      <c r="L9" s="9">
        <v>134</v>
      </c>
      <c r="M9" s="9">
        <v>13</v>
      </c>
      <c r="N9" s="9">
        <v>0</v>
      </c>
      <c r="O9" s="9">
        <v>3</v>
      </c>
      <c r="P9" s="9">
        <v>117</v>
      </c>
    </row>
    <row r="10" spans="1:16" x14ac:dyDescent="0.2">
      <c r="A10" s="3" t="s">
        <v>68</v>
      </c>
      <c r="B10" s="9">
        <v>412</v>
      </c>
      <c r="C10" s="9">
        <v>111</v>
      </c>
      <c r="D10" s="9">
        <v>8</v>
      </c>
      <c r="E10" s="9">
        <v>293</v>
      </c>
      <c r="F10" s="9">
        <v>0</v>
      </c>
      <c r="G10" s="10">
        <v>215</v>
      </c>
      <c r="H10" s="11">
        <v>65</v>
      </c>
      <c r="I10" s="11">
        <v>8</v>
      </c>
      <c r="J10" s="11">
        <v>141</v>
      </c>
      <c r="K10" s="12">
        <v>0</v>
      </c>
      <c r="L10" s="9">
        <v>197</v>
      </c>
      <c r="M10" s="9">
        <v>46</v>
      </c>
      <c r="N10" s="9">
        <v>0</v>
      </c>
      <c r="O10" s="9">
        <v>152</v>
      </c>
      <c r="P10" s="9">
        <v>0</v>
      </c>
    </row>
    <row r="11" spans="1:16" x14ac:dyDescent="0.2">
      <c r="A11" s="3" t="s">
        <v>69</v>
      </c>
      <c r="B11" s="9">
        <v>65</v>
      </c>
      <c r="C11" s="9">
        <v>7</v>
      </c>
      <c r="D11" s="9">
        <v>0</v>
      </c>
      <c r="E11" s="9">
        <v>59</v>
      </c>
      <c r="F11" s="9">
        <v>0</v>
      </c>
      <c r="G11" s="10">
        <v>17</v>
      </c>
      <c r="H11" s="11">
        <v>7</v>
      </c>
      <c r="I11" s="11">
        <v>0</v>
      </c>
      <c r="J11" s="11">
        <v>10</v>
      </c>
      <c r="K11" s="12">
        <v>0</v>
      </c>
      <c r="L11" s="9">
        <v>48</v>
      </c>
      <c r="M11" s="9">
        <v>0</v>
      </c>
      <c r="N11" s="9">
        <v>0</v>
      </c>
      <c r="O11" s="9">
        <v>48</v>
      </c>
      <c r="P11" s="9">
        <v>0</v>
      </c>
    </row>
    <row r="12" spans="1:16" x14ac:dyDescent="0.2">
      <c r="A12" s="3" t="s">
        <v>70</v>
      </c>
      <c r="B12" s="9">
        <v>375</v>
      </c>
      <c r="C12" s="9">
        <v>280</v>
      </c>
      <c r="D12" s="9">
        <v>38</v>
      </c>
      <c r="E12" s="9">
        <v>52</v>
      </c>
      <c r="F12" s="9">
        <v>6</v>
      </c>
      <c r="G12" s="10">
        <v>241</v>
      </c>
      <c r="H12" s="11">
        <v>195</v>
      </c>
      <c r="I12" s="11">
        <v>8</v>
      </c>
      <c r="J12" s="11">
        <v>38</v>
      </c>
      <c r="K12" s="12">
        <v>0</v>
      </c>
      <c r="L12" s="9">
        <v>133</v>
      </c>
      <c r="M12" s="9">
        <v>85</v>
      </c>
      <c r="N12" s="9">
        <v>29</v>
      </c>
      <c r="O12" s="9">
        <v>14</v>
      </c>
      <c r="P12" s="9">
        <v>6</v>
      </c>
    </row>
    <row r="13" spans="1:16" x14ac:dyDescent="0.2">
      <c r="B13" s="9"/>
      <c r="C13" s="9"/>
      <c r="D13" s="9"/>
      <c r="E13" s="9"/>
      <c r="F13" s="9"/>
      <c r="G13" s="10"/>
      <c r="H13" s="11"/>
      <c r="I13" s="11"/>
      <c r="J13" s="11"/>
      <c r="K13" s="12"/>
      <c r="L13" s="9"/>
      <c r="M13" s="9"/>
      <c r="N13" s="9"/>
      <c r="O13" s="9"/>
      <c r="P13" s="9"/>
    </row>
    <row r="14" spans="1:16" x14ac:dyDescent="0.2">
      <c r="A14" s="5" t="s">
        <v>332</v>
      </c>
      <c r="B14" s="9"/>
      <c r="C14" s="9"/>
      <c r="D14" s="9"/>
      <c r="E14" s="9"/>
      <c r="F14" s="9"/>
      <c r="G14" s="10"/>
      <c r="H14" s="11"/>
      <c r="I14" s="11"/>
      <c r="J14" s="11"/>
      <c r="K14" s="12"/>
      <c r="L14" s="9"/>
      <c r="M14" s="9"/>
      <c r="N14" s="9"/>
      <c r="O14" s="9"/>
      <c r="P14" s="9"/>
    </row>
    <row r="15" spans="1:16" x14ac:dyDescent="0.2">
      <c r="A15" s="5"/>
      <c r="B15" s="9"/>
      <c r="C15" s="9"/>
      <c r="D15" s="9"/>
      <c r="E15" s="9"/>
      <c r="F15" s="9"/>
      <c r="G15" s="10"/>
      <c r="H15" s="11"/>
      <c r="I15" s="11"/>
      <c r="J15" s="11"/>
      <c r="K15" s="12"/>
      <c r="L15" s="9"/>
      <c r="M15" s="9"/>
      <c r="N15" s="9"/>
      <c r="O15" s="9"/>
      <c r="P15" s="9"/>
    </row>
    <row r="16" spans="1:16" x14ac:dyDescent="0.2">
      <c r="A16" s="3" t="s">
        <v>0</v>
      </c>
      <c r="B16" s="9">
        <v>13588</v>
      </c>
      <c r="C16" s="9">
        <v>10943</v>
      </c>
      <c r="D16" s="9">
        <v>1912</v>
      </c>
      <c r="E16" s="9">
        <v>499</v>
      </c>
      <c r="F16" s="9">
        <v>234</v>
      </c>
      <c r="G16" s="10">
        <v>6540</v>
      </c>
      <c r="H16" s="11">
        <v>5247</v>
      </c>
      <c r="I16" s="11">
        <v>943</v>
      </c>
      <c r="J16" s="11">
        <v>241</v>
      </c>
      <c r="K16" s="12">
        <v>109</v>
      </c>
      <c r="L16" s="9">
        <v>7048</v>
      </c>
      <c r="M16" s="9">
        <v>5696</v>
      </c>
      <c r="N16" s="9">
        <v>968</v>
      </c>
      <c r="O16" s="9">
        <v>258</v>
      </c>
      <c r="P16" s="9">
        <v>126</v>
      </c>
    </row>
    <row r="17" spans="1:16" x14ac:dyDescent="0.2">
      <c r="A17" s="3" t="s">
        <v>65</v>
      </c>
      <c r="B17" s="9">
        <v>100</v>
      </c>
      <c r="C17" s="9">
        <v>85</v>
      </c>
      <c r="D17" s="9">
        <v>8</v>
      </c>
      <c r="E17" s="9">
        <v>7</v>
      </c>
      <c r="F17" s="9">
        <v>0</v>
      </c>
      <c r="G17" s="10">
        <v>57</v>
      </c>
      <c r="H17" s="11">
        <v>46</v>
      </c>
      <c r="I17" s="11">
        <v>4</v>
      </c>
      <c r="J17" s="11">
        <v>7</v>
      </c>
      <c r="K17" s="12">
        <v>0</v>
      </c>
      <c r="L17" s="9">
        <v>43</v>
      </c>
      <c r="M17" s="9">
        <v>39</v>
      </c>
      <c r="N17" s="9">
        <v>4</v>
      </c>
      <c r="O17" s="9">
        <v>0</v>
      </c>
      <c r="P17" s="9">
        <v>0</v>
      </c>
    </row>
    <row r="18" spans="1:16" x14ac:dyDescent="0.2">
      <c r="A18" s="3" t="s">
        <v>66</v>
      </c>
      <c r="B18" s="9">
        <v>67</v>
      </c>
      <c r="C18" s="9">
        <v>46</v>
      </c>
      <c r="D18" s="9">
        <v>21</v>
      </c>
      <c r="E18" s="9">
        <v>0</v>
      </c>
      <c r="F18" s="9">
        <v>0</v>
      </c>
      <c r="G18" s="10">
        <v>11</v>
      </c>
      <c r="H18" s="11">
        <v>7</v>
      </c>
      <c r="I18" s="11">
        <v>4</v>
      </c>
      <c r="J18" s="11">
        <v>0</v>
      </c>
      <c r="K18" s="12">
        <v>0</v>
      </c>
      <c r="L18" s="9">
        <v>56</v>
      </c>
      <c r="M18" s="9">
        <v>39</v>
      </c>
      <c r="N18" s="9">
        <v>17</v>
      </c>
      <c r="O18" s="9">
        <v>0</v>
      </c>
      <c r="P18" s="9">
        <v>0</v>
      </c>
    </row>
    <row r="19" spans="1:16" x14ac:dyDescent="0.2">
      <c r="A19" s="3" t="s">
        <v>67</v>
      </c>
      <c r="B19" s="9">
        <v>13</v>
      </c>
      <c r="C19" s="9">
        <v>13</v>
      </c>
      <c r="D19" s="9">
        <v>0</v>
      </c>
      <c r="E19" s="9">
        <v>0</v>
      </c>
      <c r="F19" s="9">
        <v>0</v>
      </c>
      <c r="G19" s="10">
        <v>7</v>
      </c>
      <c r="H19" s="11">
        <v>7</v>
      </c>
      <c r="I19" s="11">
        <v>0</v>
      </c>
      <c r="J19" s="11">
        <v>0</v>
      </c>
      <c r="K19" s="12">
        <v>0</v>
      </c>
      <c r="L19" s="9">
        <v>7</v>
      </c>
      <c r="M19" s="9">
        <v>7</v>
      </c>
      <c r="N19" s="9">
        <v>0</v>
      </c>
      <c r="O19" s="9">
        <v>0</v>
      </c>
      <c r="P19" s="9">
        <v>0</v>
      </c>
    </row>
    <row r="20" spans="1:16" x14ac:dyDescent="0.2">
      <c r="A20" s="3" t="s">
        <v>68</v>
      </c>
      <c r="B20" s="9">
        <v>28</v>
      </c>
      <c r="C20" s="9">
        <v>0</v>
      </c>
      <c r="D20" s="9">
        <v>21</v>
      </c>
      <c r="E20" s="9">
        <v>7</v>
      </c>
      <c r="F20" s="9">
        <v>0</v>
      </c>
      <c r="G20" s="10">
        <v>20</v>
      </c>
      <c r="H20" s="11">
        <v>0</v>
      </c>
      <c r="I20" s="11">
        <v>13</v>
      </c>
      <c r="J20" s="11">
        <v>7</v>
      </c>
      <c r="K20" s="12">
        <v>0</v>
      </c>
      <c r="L20" s="9">
        <v>8</v>
      </c>
      <c r="M20" s="9">
        <v>0</v>
      </c>
      <c r="N20" s="9">
        <v>8</v>
      </c>
      <c r="O20" s="9">
        <v>0</v>
      </c>
      <c r="P20" s="9">
        <v>0</v>
      </c>
    </row>
    <row r="21" spans="1:16" x14ac:dyDescent="0.2">
      <c r="A21" s="3" t="s">
        <v>69</v>
      </c>
      <c r="B21" s="9">
        <v>7</v>
      </c>
      <c r="C21" s="9">
        <v>0</v>
      </c>
      <c r="D21" s="9">
        <v>0</v>
      </c>
      <c r="E21" s="9">
        <v>7</v>
      </c>
      <c r="F21" s="9">
        <v>0</v>
      </c>
      <c r="G21" s="10">
        <v>3</v>
      </c>
      <c r="H21" s="11">
        <v>0</v>
      </c>
      <c r="I21" s="11">
        <v>0</v>
      </c>
      <c r="J21" s="11">
        <v>3</v>
      </c>
      <c r="K21" s="12">
        <v>0</v>
      </c>
      <c r="L21" s="9">
        <v>3</v>
      </c>
      <c r="M21" s="9">
        <v>0</v>
      </c>
      <c r="N21" s="9">
        <v>0</v>
      </c>
      <c r="O21" s="9">
        <v>3</v>
      </c>
      <c r="P21" s="9">
        <v>0</v>
      </c>
    </row>
    <row r="22" spans="1:16" x14ac:dyDescent="0.2">
      <c r="A22" s="3" t="s">
        <v>70</v>
      </c>
      <c r="B22" s="9">
        <v>133</v>
      </c>
      <c r="C22" s="9">
        <v>117</v>
      </c>
      <c r="D22" s="9">
        <v>13</v>
      </c>
      <c r="E22" s="9">
        <v>3</v>
      </c>
      <c r="F22" s="9">
        <v>0</v>
      </c>
      <c r="G22" s="10">
        <v>63</v>
      </c>
      <c r="H22" s="11">
        <v>59</v>
      </c>
      <c r="I22" s="11">
        <v>4</v>
      </c>
      <c r="J22" s="11">
        <v>0</v>
      </c>
      <c r="K22" s="12">
        <v>0</v>
      </c>
      <c r="L22" s="9">
        <v>70</v>
      </c>
      <c r="M22" s="9">
        <v>59</v>
      </c>
      <c r="N22" s="9">
        <v>8</v>
      </c>
      <c r="O22" s="9">
        <v>3</v>
      </c>
      <c r="P22" s="9">
        <v>0</v>
      </c>
    </row>
    <row r="23" spans="1:16" x14ac:dyDescent="0.2">
      <c r="A23" s="3" t="s">
        <v>71</v>
      </c>
      <c r="B23" s="9">
        <v>13241</v>
      </c>
      <c r="C23" s="9">
        <v>10682</v>
      </c>
      <c r="D23" s="9">
        <v>1849</v>
      </c>
      <c r="E23" s="9">
        <v>475</v>
      </c>
      <c r="F23" s="9">
        <v>234</v>
      </c>
      <c r="G23" s="10">
        <v>6380</v>
      </c>
      <c r="H23" s="11">
        <v>5130</v>
      </c>
      <c r="I23" s="11">
        <v>918</v>
      </c>
      <c r="J23" s="11">
        <v>224</v>
      </c>
      <c r="K23" s="12">
        <v>109</v>
      </c>
      <c r="L23" s="9">
        <v>6860</v>
      </c>
      <c r="M23" s="9">
        <v>5553</v>
      </c>
      <c r="N23" s="9">
        <v>931</v>
      </c>
      <c r="O23" s="9">
        <v>251</v>
      </c>
      <c r="P23" s="9">
        <v>126</v>
      </c>
    </row>
    <row r="24" spans="1:16" x14ac:dyDescent="0.2">
      <c r="B24" s="9"/>
      <c r="C24" s="9"/>
      <c r="D24" s="9"/>
      <c r="E24" s="9"/>
      <c r="F24" s="9"/>
      <c r="G24" s="10"/>
      <c r="H24" s="11"/>
      <c r="I24" s="11"/>
      <c r="J24" s="11"/>
      <c r="K24" s="12"/>
      <c r="L24" s="9"/>
      <c r="M24" s="9"/>
      <c r="N24" s="9"/>
      <c r="O24" s="9"/>
      <c r="P24" s="9"/>
    </row>
    <row r="25" spans="1:16" x14ac:dyDescent="0.2">
      <c r="A25" s="5" t="s">
        <v>333</v>
      </c>
      <c r="B25" s="9"/>
      <c r="C25" s="9"/>
      <c r="D25" s="9"/>
      <c r="E25" s="9"/>
      <c r="F25" s="9"/>
      <c r="G25" s="10"/>
      <c r="H25" s="11"/>
      <c r="I25" s="11"/>
      <c r="J25" s="11"/>
      <c r="K25" s="12"/>
      <c r="L25" s="9"/>
      <c r="M25" s="9"/>
      <c r="N25" s="9"/>
      <c r="O25" s="9"/>
      <c r="P25" s="9"/>
    </row>
    <row r="26" spans="1:16" x14ac:dyDescent="0.2">
      <c r="B26" s="9"/>
      <c r="C26" s="9"/>
      <c r="D26" s="9"/>
      <c r="E26" s="9"/>
      <c r="F26" s="9"/>
      <c r="G26" s="10"/>
      <c r="H26" s="11"/>
      <c r="I26" s="11"/>
      <c r="J26" s="11"/>
      <c r="K26" s="12"/>
      <c r="L26" s="9"/>
      <c r="M26" s="9"/>
      <c r="N26" s="9"/>
      <c r="O26" s="9"/>
      <c r="P26" s="9"/>
    </row>
    <row r="27" spans="1:16" x14ac:dyDescent="0.2">
      <c r="A27" s="3" t="s">
        <v>65</v>
      </c>
      <c r="B27" s="4">
        <f t="shared" ref="B27:P27" si="0">B7+B17</f>
        <v>10615</v>
      </c>
      <c r="C27" s="4">
        <f t="shared" si="0"/>
        <v>10423</v>
      </c>
      <c r="D27" s="4">
        <f t="shared" si="0"/>
        <v>130</v>
      </c>
      <c r="E27" s="4">
        <f t="shared" si="0"/>
        <v>62</v>
      </c>
      <c r="F27" s="4">
        <f t="shared" si="0"/>
        <v>0</v>
      </c>
      <c r="G27" s="4">
        <f t="shared" si="0"/>
        <v>5024</v>
      </c>
      <c r="H27" s="4">
        <f t="shared" si="0"/>
        <v>4929</v>
      </c>
      <c r="I27" s="4">
        <f t="shared" si="0"/>
        <v>50</v>
      </c>
      <c r="J27" s="4">
        <f t="shared" si="0"/>
        <v>45</v>
      </c>
      <c r="K27" s="4">
        <f t="shared" si="0"/>
        <v>0</v>
      </c>
      <c r="L27" s="4">
        <f t="shared" si="0"/>
        <v>5591</v>
      </c>
      <c r="M27" s="4">
        <f t="shared" si="0"/>
        <v>5494</v>
      </c>
      <c r="N27" s="4">
        <f t="shared" si="0"/>
        <v>80</v>
      </c>
      <c r="O27" s="4">
        <f t="shared" si="0"/>
        <v>17</v>
      </c>
      <c r="P27" s="4">
        <f t="shared" si="0"/>
        <v>0</v>
      </c>
    </row>
    <row r="28" spans="1:16" x14ac:dyDescent="0.2">
      <c r="A28" s="3" t="s">
        <v>66</v>
      </c>
      <c r="B28" s="4">
        <f t="shared" ref="B28:P28" si="1">B8+B18</f>
        <v>2023</v>
      </c>
      <c r="C28" s="4">
        <f t="shared" si="1"/>
        <v>235</v>
      </c>
      <c r="D28" s="4">
        <f t="shared" si="1"/>
        <v>1747</v>
      </c>
      <c r="E28" s="4">
        <f t="shared" si="1"/>
        <v>38</v>
      </c>
      <c r="F28" s="4">
        <f t="shared" si="1"/>
        <v>3</v>
      </c>
      <c r="G28" s="4">
        <f t="shared" si="1"/>
        <v>979</v>
      </c>
      <c r="H28" s="4">
        <f t="shared" si="1"/>
        <v>98</v>
      </c>
      <c r="I28" s="4">
        <f t="shared" si="1"/>
        <v>867</v>
      </c>
      <c r="J28" s="4">
        <f t="shared" si="1"/>
        <v>14</v>
      </c>
      <c r="K28" s="4">
        <f t="shared" si="1"/>
        <v>0</v>
      </c>
      <c r="L28" s="4">
        <f t="shared" si="1"/>
        <v>1044</v>
      </c>
      <c r="M28" s="4">
        <f t="shared" si="1"/>
        <v>137</v>
      </c>
      <c r="N28" s="4">
        <f t="shared" si="1"/>
        <v>880</v>
      </c>
      <c r="O28" s="4">
        <f t="shared" si="1"/>
        <v>24</v>
      </c>
      <c r="P28" s="4">
        <f t="shared" si="1"/>
        <v>3</v>
      </c>
    </row>
    <row r="29" spans="1:16" x14ac:dyDescent="0.2">
      <c r="A29" s="3" t="s">
        <v>67</v>
      </c>
      <c r="B29" s="4">
        <f t="shared" ref="B29:P29" si="2">B9+B19</f>
        <v>279</v>
      </c>
      <c r="C29" s="4">
        <f t="shared" si="2"/>
        <v>33</v>
      </c>
      <c r="D29" s="4">
        <f t="shared" si="2"/>
        <v>17</v>
      </c>
      <c r="E29" s="4">
        <f t="shared" si="2"/>
        <v>3</v>
      </c>
      <c r="F29" s="4">
        <f t="shared" si="2"/>
        <v>226</v>
      </c>
      <c r="G29" s="4">
        <f t="shared" si="2"/>
        <v>139</v>
      </c>
      <c r="H29" s="4">
        <f t="shared" si="2"/>
        <v>14</v>
      </c>
      <c r="I29" s="4">
        <f t="shared" si="2"/>
        <v>17</v>
      </c>
      <c r="J29" s="4">
        <f t="shared" si="2"/>
        <v>0</v>
      </c>
      <c r="K29" s="4">
        <f t="shared" si="2"/>
        <v>109</v>
      </c>
      <c r="L29" s="4">
        <f t="shared" si="2"/>
        <v>141</v>
      </c>
      <c r="M29" s="4">
        <f t="shared" si="2"/>
        <v>20</v>
      </c>
      <c r="N29" s="4">
        <f t="shared" si="2"/>
        <v>0</v>
      </c>
      <c r="O29" s="4">
        <f t="shared" si="2"/>
        <v>3</v>
      </c>
      <c r="P29" s="4">
        <f t="shared" si="2"/>
        <v>117</v>
      </c>
    </row>
    <row r="30" spans="1:16" x14ac:dyDescent="0.2">
      <c r="A30" s="3" t="s">
        <v>68</v>
      </c>
      <c r="B30" s="4">
        <f t="shared" ref="B30:P30" si="3">B10+B20</f>
        <v>440</v>
      </c>
      <c r="C30" s="4">
        <f t="shared" si="3"/>
        <v>111</v>
      </c>
      <c r="D30" s="4">
        <f t="shared" si="3"/>
        <v>29</v>
      </c>
      <c r="E30" s="4">
        <f t="shared" si="3"/>
        <v>300</v>
      </c>
      <c r="F30" s="4">
        <f t="shared" si="3"/>
        <v>0</v>
      </c>
      <c r="G30" s="4">
        <f t="shared" si="3"/>
        <v>235</v>
      </c>
      <c r="H30" s="4">
        <f t="shared" si="3"/>
        <v>65</v>
      </c>
      <c r="I30" s="4">
        <f t="shared" si="3"/>
        <v>21</v>
      </c>
      <c r="J30" s="4">
        <f t="shared" si="3"/>
        <v>148</v>
      </c>
      <c r="K30" s="4">
        <f t="shared" si="3"/>
        <v>0</v>
      </c>
      <c r="L30" s="4">
        <f t="shared" si="3"/>
        <v>205</v>
      </c>
      <c r="M30" s="4">
        <f t="shared" si="3"/>
        <v>46</v>
      </c>
      <c r="N30" s="4">
        <f t="shared" si="3"/>
        <v>8</v>
      </c>
      <c r="O30" s="4">
        <f t="shared" si="3"/>
        <v>152</v>
      </c>
      <c r="P30" s="4">
        <f t="shared" si="3"/>
        <v>0</v>
      </c>
    </row>
    <row r="31" spans="1:16" x14ac:dyDescent="0.2">
      <c r="A31" s="3" t="s">
        <v>69</v>
      </c>
      <c r="B31" s="4">
        <f t="shared" ref="B31:P31" si="4">B11+B21</f>
        <v>72</v>
      </c>
      <c r="C31" s="4">
        <f t="shared" si="4"/>
        <v>7</v>
      </c>
      <c r="D31" s="4">
        <f t="shared" si="4"/>
        <v>0</v>
      </c>
      <c r="E31" s="4">
        <f t="shared" si="4"/>
        <v>66</v>
      </c>
      <c r="F31" s="4">
        <f t="shared" si="4"/>
        <v>0</v>
      </c>
      <c r="G31" s="4">
        <f t="shared" si="4"/>
        <v>20</v>
      </c>
      <c r="H31" s="4">
        <f t="shared" si="4"/>
        <v>7</v>
      </c>
      <c r="I31" s="4">
        <f t="shared" si="4"/>
        <v>0</v>
      </c>
      <c r="J31" s="4">
        <f t="shared" si="4"/>
        <v>13</v>
      </c>
      <c r="K31" s="4">
        <f t="shared" si="4"/>
        <v>0</v>
      </c>
      <c r="L31" s="4">
        <f t="shared" si="4"/>
        <v>51</v>
      </c>
      <c r="M31" s="4">
        <f t="shared" si="4"/>
        <v>0</v>
      </c>
      <c r="N31" s="4">
        <f t="shared" si="4"/>
        <v>0</v>
      </c>
      <c r="O31" s="4">
        <f t="shared" si="4"/>
        <v>51</v>
      </c>
      <c r="P31" s="4">
        <f t="shared" si="4"/>
        <v>0</v>
      </c>
    </row>
    <row r="32" spans="1:16" x14ac:dyDescent="0.2">
      <c r="A32" s="3" t="s">
        <v>70</v>
      </c>
      <c r="B32" s="4">
        <f t="shared" ref="B32:P32" si="5">B12+B22</f>
        <v>508</v>
      </c>
      <c r="C32" s="4">
        <f t="shared" si="5"/>
        <v>397</v>
      </c>
      <c r="D32" s="4">
        <f t="shared" si="5"/>
        <v>51</v>
      </c>
      <c r="E32" s="4">
        <f t="shared" si="5"/>
        <v>55</v>
      </c>
      <c r="F32" s="4">
        <f t="shared" si="5"/>
        <v>6</v>
      </c>
      <c r="G32" s="4">
        <f t="shared" si="5"/>
        <v>304</v>
      </c>
      <c r="H32" s="4">
        <f t="shared" si="5"/>
        <v>254</v>
      </c>
      <c r="I32" s="4">
        <f t="shared" si="5"/>
        <v>12</v>
      </c>
      <c r="J32" s="4">
        <f t="shared" si="5"/>
        <v>38</v>
      </c>
      <c r="K32" s="4">
        <f t="shared" si="5"/>
        <v>0</v>
      </c>
      <c r="L32" s="4">
        <f t="shared" si="5"/>
        <v>203</v>
      </c>
      <c r="M32" s="4">
        <f t="shared" si="5"/>
        <v>144</v>
      </c>
      <c r="N32" s="4">
        <f t="shared" si="5"/>
        <v>37</v>
      </c>
      <c r="O32" s="4">
        <f t="shared" si="5"/>
        <v>17</v>
      </c>
      <c r="P32" s="4">
        <f t="shared" si="5"/>
        <v>6</v>
      </c>
    </row>
    <row r="33" spans="1:16" ht="14.4" x14ac:dyDescent="0.3">
      <c r="A33" s="1" t="s">
        <v>232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ht="14.4" x14ac:dyDescent="0.3">
      <c r="A34" s="2" t="s">
        <v>233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</sheetData>
  <mergeCells count="3">
    <mergeCell ref="B2:F2"/>
    <mergeCell ref="G2:K2"/>
    <mergeCell ref="L2:P2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BB82-2983-43D3-B222-7E188787F6F9}">
  <dimension ref="A1:P57"/>
  <sheetViews>
    <sheetView view="pageBreakPreview" zoomScale="125" zoomScaleNormal="100" zoomScaleSheetLayoutView="125" workbookViewId="0">
      <selection activeCell="Q1" sqref="Q1:BF1048576"/>
    </sheetView>
  </sheetViews>
  <sheetFormatPr defaultColWidth="9.109375" defaultRowHeight="9.6" x14ac:dyDescent="0.2"/>
  <cols>
    <col min="1" max="1" width="11.88671875" style="39" customWidth="1"/>
    <col min="2" max="16" width="5.21875" style="39" customWidth="1"/>
    <col min="17" max="16384" width="9.109375" style="39"/>
  </cols>
  <sheetData>
    <row r="1" spans="1:16" x14ac:dyDescent="0.2">
      <c r="A1" s="39" t="s">
        <v>261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2"/>
      <c r="B2" s="96" t="s">
        <v>0</v>
      </c>
      <c r="C2" s="96"/>
      <c r="D2" s="96"/>
      <c r="E2" s="96"/>
      <c r="F2" s="96"/>
      <c r="G2" s="96" t="s">
        <v>1</v>
      </c>
      <c r="H2" s="96"/>
      <c r="I2" s="96"/>
      <c r="J2" s="96"/>
      <c r="K2" s="96"/>
      <c r="L2" s="96" t="s">
        <v>2</v>
      </c>
      <c r="M2" s="96"/>
      <c r="N2" s="96"/>
      <c r="O2" s="96"/>
      <c r="P2" s="97"/>
    </row>
    <row r="3" spans="1:16" x14ac:dyDescent="0.2">
      <c r="A3" s="43" t="s">
        <v>254</v>
      </c>
      <c r="B3" s="44" t="s">
        <v>0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0</v>
      </c>
      <c r="H3" s="44" t="s">
        <v>3</v>
      </c>
      <c r="I3" s="44" t="s">
        <v>4</v>
      </c>
      <c r="J3" s="44" t="s">
        <v>5</v>
      </c>
      <c r="K3" s="44" t="s">
        <v>6</v>
      </c>
      <c r="L3" s="44" t="s">
        <v>0</v>
      </c>
      <c r="M3" s="44" t="s">
        <v>3</v>
      </c>
      <c r="N3" s="44" t="s">
        <v>4</v>
      </c>
      <c r="O3" s="44" t="s">
        <v>5</v>
      </c>
      <c r="P3" s="45" t="s">
        <v>6</v>
      </c>
    </row>
    <row r="4" spans="1:16" x14ac:dyDescent="0.2">
      <c r="A4" s="47" t="s">
        <v>262</v>
      </c>
      <c r="B4" s="40"/>
      <c r="C4" s="40"/>
      <c r="D4" s="40"/>
      <c r="E4" s="40"/>
      <c r="F4" s="40"/>
      <c r="G4" s="48"/>
      <c r="H4" s="49"/>
      <c r="I4" s="49"/>
      <c r="J4" s="49"/>
      <c r="K4" s="50"/>
      <c r="L4" s="40"/>
      <c r="M4" s="40"/>
      <c r="N4" s="40"/>
      <c r="O4" s="40"/>
      <c r="P4" s="40"/>
    </row>
    <row r="5" spans="1:16" x14ac:dyDescent="0.2">
      <c r="A5" s="39" t="s">
        <v>0</v>
      </c>
      <c r="B5" s="40">
        <v>13588</v>
      </c>
      <c r="C5" s="40">
        <v>10943</v>
      </c>
      <c r="D5" s="40">
        <v>1912</v>
      </c>
      <c r="E5" s="40">
        <v>499</v>
      </c>
      <c r="F5" s="40">
        <v>234</v>
      </c>
      <c r="G5" s="52">
        <v>6540</v>
      </c>
      <c r="H5" s="53">
        <v>5247</v>
      </c>
      <c r="I5" s="53">
        <v>943</v>
      </c>
      <c r="J5" s="53">
        <v>241</v>
      </c>
      <c r="K5" s="54">
        <v>109</v>
      </c>
      <c r="L5" s="40">
        <v>7048</v>
      </c>
      <c r="M5" s="40">
        <v>5696</v>
      </c>
      <c r="N5" s="40">
        <v>968</v>
      </c>
      <c r="O5" s="40">
        <v>258</v>
      </c>
      <c r="P5" s="40">
        <v>126</v>
      </c>
    </row>
    <row r="6" spans="1:16" x14ac:dyDescent="0.2">
      <c r="A6" s="39" t="s">
        <v>72</v>
      </c>
      <c r="B6" s="40">
        <v>8258</v>
      </c>
      <c r="C6" s="40">
        <v>6541</v>
      </c>
      <c r="D6" s="40">
        <v>1255</v>
      </c>
      <c r="E6" s="40">
        <v>300</v>
      </c>
      <c r="F6" s="40">
        <v>163</v>
      </c>
      <c r="G6" s="52">
        <v>3805</v>
      </c>
      <c r="H6" s="53">
        <v>2984</v>
      </c>
      <c r="I6" s="53">
        <v>632</v>
      </c>
      <c r="J6" s="53">
        <v>117</v>
      </c>
      <c r="K6" s="54">
        <v>71</v>
      </c>
      <c r="L6" s="40">
        <v>4454</v>
      </c>
      <c r="M6" s="40">
        <v>3556</v>
      </c>
      <c r="N6" s="40">
        <v>623</v>
      </c>
      <c r="O6" s="40">
        <v>183</v>
      </c>
      <c r="P6" s="40">
        <v>91</v>
      </c>
    </row>
    <row r="7" spans="1:16" x14ac:dyDescent="0.2">
      <c r="A7" s="39" t="s">
        <v>73</v>
      </c>
      <c r="B7" s="40">
        <v>5330</v>
      </c>
      <c r="C7" s="40">
        <v>4402</v>
      </c>
      <c r="D7" s="40">
        <v>657</v>
      </c>
      <c r="E7" s="40">
        <v>200</v>
      </c>
      <c r="F7" s="40">
        <v>71</v>
      </c>
      <c r="G7" s="52">
        <v>2735</v>
      </c>
      <c r="H7" s="53">
        <v>2263</v>
      </c>
      <c r="I7" s="53">
        <v>312</v>
      </c>
      <c r="J7" s="53">
        <v>124</v>
      </c>
      <c r="K7" s="54">
        <v>37</v>
      </c>
      <c r="L7" s="40">
        <v>2594</v>
      </c>
      <c r="M7" s="40">
        <v>2139</v>
      </c>
      <c r="N7" s="40">
        <v>345</v>
      </c>
      <c r="O7" s="40">
        <v>76</v>
      </c>
      <c r="P7" s="40">
        <v>34</v>
      </c>
    </row>
    <row r="8" spans="1:16" x14ac:dyDescent="0.2">
      <c r="B8" s="40"/>
      <c r="C8" s="40"/>
      <c r="D8" s="40"/>
      <c r="E8" s="40"/>
      <c r="F8" s="40"/>
      <c r="G8" s="52"/>
      <c r="H8" s="53"/>
      <c r="I8" s="53"/>
      <c r="J8" s="53"/>
      <c r="K8" s="54"/>
      <c r="L8" s="40"/>
      <c r="M8" s="40"/>
      <c r="N8" s="40"/>
      <c r="O8" s="40"/>
      <c r="P8" s="40"/>
    </row>
    <row r="9" spans="1:16" x14ac:dyDescent="0.2">
      <c r="A9" s="47" t="s">
        <v>263</v>
      </c>
      <c r="B9" s="40"/>
      <c r="C9" s="40"/>
      <c r="D9" s="40"/>
      <c r="E9" s="40"/>
      <c r="F9" s="40"/>
      <c r="G9" s="52"/>
      <c r="H9" s="53"/>
      <c r="I9" s="53"/>
      <c r="J9" s="53"/>
      <c r="K9" s="54"/>
      <c r="L9" s="40"/>
      <c r="M9" s="40"/>
      <c r="N9" s="40"/>
      <c r="O9" s="40"/>
      <c r="P9" s="40"/>
    </row>
    <row r="10" spans="1:16" x14ac:dyDescent="0.2">
      <c r="A10" s="39" t="s">
        <v>0</v>
      </c>
      <c r="B10" s="40">
        <v>13588</v>
      </c>
      <c r="C10" s="40">
        <v>10943</v>
      </c>
      <c r="D10" s="40">
        <v>1912</v>
      </c>
      <c r="E10" s="40">
        <v>499</v>
      </c>
      <c r="F10" s="40">
        <v>234</v>
      </c>
      <c r="G10" s="52">
        <v>6540</v>
      </c>
      <c r="H10" s="53">
        <v>5247</v>
      </c>
      <c r="I10" s="53">
        <v>943</v>
      </c>
      <c r="J10" s="53">
        <v>241</v>
      </c>
      <c r="K10" s="54">
        <v>109</v>
      </c>
      <c r="L10" s="40">
        <v>7048</v>
      </c>
      <c r="M10" s="40">
        <v>5696</v>
      </c>
      <c r="N10" s="40">
        <v>968</v>
      </c>
      <c r="O10" s="40">
        <v>258</v>
      </c>
      <c r="P10" s="40">
        <v>126</v>
      </c>
    </row>
    <row r="11" spans="1:16" x14ac:dyDescent="0.2">
      <c r="A11" s="39" t="s">
        <v>74</v>
      </c>
      <c r="B11" s="40">
        <v>5223</v>
      </c>
      <c r="C11" s="40">
        <v>4324</v>
      </c>
      <c r="D11" s="40">
        <v>644</v>
      </c>
      <c r="E11" s="40">
        <v>189</v>
      </c>
      <c r="F11" s="40">
        <v>66</v>
      </c>
      <c r="G11" s="52">
        <v>2688</v>
      </c>
      <c r="H11" s="53">
        <v>2237</v>
      </c>
      <c r="I11" s="53">
        <v>303</v>
      </c>
      <c r="J11" s="53">
        <v>117</v>
      </c>
      <c r="K11" s="54">
        <v>31</v>
      </c>
      <c r="L11" s="40">
        <v>2535</v>
      </c>
      <c r="M11" s="40">
        <v>2087</v>
      </c>
      <c r="N11" s="40">
        <v>341</v>
      </c>
      <c r="O11" s="40">
        <v>72</v>
      </c>
      <c r="P11" s="40">
        <v>34</v>
      </c>
    </row>
    <row r="12" spans="1:16" x14ac:dyDescent="0.2">
      <c r="A12" s="39" t="s">
        <v>75</v>
      </c>
      <c r="B12" s="40">
        <v>8365</v>
      </c>
      <c r="C12" s="40">
        <v>6619</v>
      </c>
      <c r="D12" s="40">
        <v>1267</v>
      </c>
      <c r="E12" s="40">
        <v>310</v>
      </c>
      <c r="F12" s="40">
        <v>169</v>
      </c>
      <c r="G12" s="52">
        <v>3852</v>
      </c>
      <c r="H12" s="53">
        <v>3010</v>
      </c>
      <c r="I12" s="53">
        <v>640</v>
      </c>
      <c r="J12" s="53">
        <v>124</v>
      </c>
      <c r="K12" s="54">
        <v>77</v>
      </c>
      <c r="L12" s="40">
        <v>4513</v>
      </c>
      <c r="M12" s="40">
        <v>3608</v>
      </c>
      <c r="N12" s="40">
        <v>627</v>
      </c>
      <c r="O12" s="40">
        <v>186</v>
      </c>
      <c r="P12" s="40">
        <v>91</v>
      </c>
    </row>
    <row r="13" spans="1:16" x14ac:dyDescent="0.2">
      <c r="B13" s="40"/>
      <c r="C13" s="40"/>
      <c r="D13" s="40"/>
      <c r="E13" s="40"/>
      <c r="F13" s="40"/>
      <c r="G13" s="52"/>
      <c r="H13" s="53"/>
      <c r="I13" s="53"/>
      <c r="J13" s="53"/>
      <c r="K13" s="54"/>
      <c r="L13" s="40"/>
      <c r="M13" s="40"/>
      <c r="N13" s="40"/>
      <c r="O13" s="40"/>
      <c r="P13" s="40"/>
    </row>
    <row r="14" spans="1:16" x14ac:dyDescent="0.2">
      <c r="A14" s="39" t="s">
        <v>317</v>
      </c>
      <c r="B14" s="40">
        <f>B5</f>
        <v>13588</v>
      </c>
      <c r="C14" s="40">
        <f t="shared" ref="C14:P14" si="0">C5</f>
        <v>10943</v>
      </c>
      <c r="D14" s="40">
        <f t="shared" si="0"/>
        <v>1912</v>
      </c>
      <c r="E14" s="40">
        <f t="shared" si="0"/>
        <v>499</v>
      </c>
      <c r="F14" s="40">
        <f t="shared" si="0"/>
        <v>234</v>
      </c>
      <c r="G14" s="40">
        <f t="shared" si="0"/>
        <v>6540</v>
      </c>
      <c r="H14" s="40">
        <f t="shared" si="0"/>
        <v>5247</v>
      </c>
      <c r="I14" s="40">
        <f t="shared" si="0"/>
        <v>943</v>
      </c>
      <c r="J14" s="40">
        <f t="shared" si="0"/>
        <v>241</v>
      </c>
      <c r="K14" s="40">
        <f t="shared" si="0"/>
        <v>109</v>
      </c>
      <c r="L14" s="40">
        <f t="shared" si="0"/>
        <v>7048</v>
      </c>
      <c r="M14" s="40">
        <f t="shared" si="0"/>
        <v>5696</v>
      </c>
      <c r="N14" s="40">
        <f t="shared" si="0"/>
        <v>968</v>
      </c>
      <c r="O14" s="40">
        <f t="shared" si="0"/>
        <v>258</v>
      </c>
      <c r="P14" s="40">
        <f t="shared" si="0"/>
        <v>126</v>
      </c>
    </row>
    <row r="15" spans="1:16" x14ac:dyDescent="0.2">
      <c r="A15" s="39" t="s">
        <v>72</v>
      </c>
      <c r="B15" s="40">
        <f>B6</f>
        <v>8258</v>
      </c>
      <c r="C15" s="40">
        <v>19459</v>
      </c>
      <c r="D15" s="40">
        <v>7956</v>
      </c>
      <c r="E15" s="40">
        <v>2662</v>
      </c>
      <c r="F15" s="40">
        <v>3165</v>
      </c>
      <c r="G15" s="52">
        <v>15743</v>
      </c>
      <c r="H15" s="53">
        <v>8826</v>
      </c>
      <c r="I15" s="53">
        <v>3847</v>
      </c>
      <c r="J15" s="53">
        <v>1478</v>
      </c>
      <c r="K15" s="54">
        <v>1593</v>
      </c>
      <c r="L15" s="40">
        <v>17498</v>
      </c>
      <c r="M15" s="40">
        <v>10633</v>
      </c>
      <c r="N15" s="40">
        <v>4110</v>
      </c>
      <c r="O15" s="40">
        <v>1184</v>
      </c>
      <c r="P15" s="40">
        <f>F15-K15</f>
        <v>1572</v>
      </c>
    </row>
    <row r="16" spans="1:16" x14ac:dyDescent="0.2">
      <c r="A16" s="39" t="s">
        <v>74</v>
      </c>
      <c r="B16" s="40">
        <f>B11</f>
        <v>5223</v>
      </c>
      <c r="C16" s="40">
        <v>9122</v>
      </c>
      <c r="D16" s="40">
        <v>3515</v>
      </c>
      <c r="E16" s="40">
        <v>1821</v>
      </c>
      <c r="F16" s="40">
        <v>874</v>
      </c>
      <c r="G16" s="52">
        <v>7068</v>
      </c>
      <c r="H16" s="53">
        <v>4330</v>
      </c>
      <c r="I16" s="53">
        <v>1637</v>
      </c>
      <c r="J16" s="53">
        <v>756</v>
      </c>
      <c r="K16" s="54">
        <v>346</v>
      </c>
      <c r="L16" s="40">
        <v>8265</v>
      </c>
      <c r="M16" s="40">
        <v>4792</v>
      </c>
      <c r="N16" s="40">
        <v>1880</v>
      </c>
      <c r="O16" s="40">
        <v>1066</v>
      </c>
      <c r="P16" s="40">
        <f t="shared" ref="P16:P17" si="1">F16-K16</f>
        <v>528</v>
      </c>
    </row>
    <row r="17" spans="1:16" x14ac:dyDescent="0.2">
      <c r="A17" s="39" t="s">
        <v>70</v>
      </c>
      <c r="B17" s="40">
        <f>B10-B15-B16</f>
        <v>107</v>
      </c>
      <c r="C17" s="40">
        <f t="shared" ref="C17:O17" si="2">C10-C15-C16</f>
        <v>-17638</v>
      </c>
      <c r="D17" s="40">
        <f t="shared" si="2"/>
        <v>-9559</v>
      </c>
      <c r="E17" s="40">
        <f t="shared" si="2"/>
        <v>-3984</v>
      </c>
      <c r="F17" s="40">
        <f t="shared" si="2"/>
        <v>-3805</v>
      </c>
      <c r="G17" s="40">
        <f t="shared" si="2"/>
        <v>-16271</v>
      </c>
      <c r="H17" s="40">
        <f t="shared" si="2"/>
        <v>-7909</v>
      </c>
      <c r="I17" s="40">
        <f t="shared" si="2"/>
        <v>-4541</v>
      </c>
      <c r="J17" s="40">
        <f t="shared" si="2"/>
        <v>-1993</v>
      </c>
      <c r="K17" s="40">
        <f t="shared" si="2"/>
        <v>-1830</v>
      </c>
      <c r="L17" s="40">
        <f t="shared" si="2"/>
        <v>-18715</v>
      </c>
      <c r="M17" s="40">
        <f t="shared" si="2"/>
        <v>-9729</v>
      </c>
      <c r="N17" s="40">
        <f t="shared" si="2"/>
        <v>-5022</v>
      </c>
      <c r="O17" s="40">
        <f t="shared" si="2"/>
        <v>-1992</v>
      </c>
      <c r="P17" s="40">
        <f t="shared" si="1"/>
        <v>-1975</v>
      </c>
    </row>
    <row r="18" spans="1:16" x14ac:dyDescent="0.2">
      <c r="B18" s="40"/>
      <c r="C18" s="40"/>
      <c r="D18" s="40"/>
      <c r="E18" s="40"/>
      <c r="F18" s="40"/>
      <c r="G18" s="52"/>
      <c r="H18" s="53"/>
      <c r="I18" s="53"/>
      <c r="J18" s="53"/>
      <c r="K18" s="54"/>
      <c r="L18" s="40"/>
      <c r="M18" s="40"/>
      <c r="N18" s="40"/>
      <c r="O18" s="40"/>
      <c r="P18" s="40"/>
    </row>
    <row r="19" spans="1:16" x14ac:dyDescent="0.2">
      <c r="A19" s="39" t="s">
        <v>326</v>
      </c>
      <c r="B19" s="40">
        <f>B5</f>
        <v>13588</v>
      </c>
      <c r="C19" s="40">
        <f t="shared" ref="C19:P19" si="3">C5</f>
        <v>10943</v>
      </c>
      <c r="D19" s="40">
        <f t="shared" si="3"/>
        <v>1912</v>
      </c>
      <c r="E19" s="40">
        <f t="shared" si="3"/>
        <v>499</v>
      </c>
      <c r="F19" s="40">
        <f t="shared" si="3"/>
        <v>234</v>
      </c>
      <c r="G19" s="40">
        <f t="shared" si="3"/>
        <v>6540</v>
      </c>
      <c r="H19" s="40">
        <f t="shared" si="3"/>
        <v>5247</v>
      </c>
      <c r="I19" s="40">
        <f t="shared" si="3"/>
        <v>943</v>
      </c>
      <c r="J19" s="40">
        <f t="shared" si="3"/>
        <v>241</v>
      </c>
      <c r="K19" s="40">
        <f t="shared" si="3"/>
        <v>109</v>
      </c>
      <c r="L19" s="40">
        <f t="shared" si="3"/>
        <v>7048</v>
      </c>
      <c r="M19" s="40">
        <f t="shared" si="3"/>
        <v>5696</v>
      </c>
      <c r="N19" s="40">
        <f t="shared" si="3"/>
        <v>968</v>
      </c>
      <c r="O19" s="40">
        <f t="shared" si="3"/>
        <v>258</v>
      </c>
      <c r="P19" s="40">
        <f t="shared" si="3"/>
        <v>126</v>
      </c>
    </row>
    <row r="20" spans="1:16" x14ac:dyDescent="0.2">
      <c r="A20" s="39" t="s">
        <v>308</v>
      </c>
      <c r="B20" s="40">
        <f>SUM(C20:F20)</f>
        <v>7653</v>
      </c>
      <c r="C20" s="40">
        <f>C31</f>
        <v>6086</v>
      </c>
      <c r="D20" s="40">
        <f>D32</f>
        <v>1145</v>
      </c>
      <c r="E20" s="40">
        <f>E33</f>
        <v>262</v>
      </c>
      <c r="F20" s="40">
        <f>F34</f>
        <v>160</v>
      </c>
      <c r="G20" s="40">
        <f>SUM(H20:K20)</f>
        <v>3469</v>
      </c>
      <c r="H20" s="40">
        <f>H31</f>
        <v>2718</v>
      </c>
      <c r="I20" s="40">
        <f>I32</f>
        <v>564</v>
      </c>
      <c r="J20" s="40">
        <f>J33</f>
        <v>110</v>
      </c>
      <c r="K20" s="40">
        <f>K34</f>
        <v>77</v>
      </c>
      <c r="L20" s="40">
        <f>SUM(M20:P20)</f>
        <v>4184</v>
      </c>
      <c r="M20" s="40">
        <f>M31</f>
        <v>3368</v>
      </c>
      <c r="N20" s="40">
        <f>N32</f>
        <v>581</v>
      </c>
      <c r="O20" s="40">
        <f>O33</f>
        <v>152</v>
      </c>
      <c r="P20" s="40">
        <f>P34</f>
        <v>83</v>
      </c>
    </row>
    <row r="21" spans="1:16" x14ac:dyDescent="0.2">
      <c r="A21" s="39" t="s">
        <v>334</v>
      </c>
      <c r="B21" s="40">
        <v>0</v>
      </c>
      <c r="C21" s="40">
        <f>SUM(C32:C35)</f>
        <v>209</v>
      </c>
      <c r="D21" s="40">
        <f>D31+D33+D34</f>
        <v>88</v>
      </c>
      <c r="E21" s="40">
        <f>E31+E32+E34</f>
        <v>13</v>
      </c>
      <c r="F21" s="40">
        <f>SUM(F31:F33)</f>
        <v>3</v>
      </c>
      <c r="G21" s="40">
        <v>0</v>
      </c>
      <c r="H21" s="40">
        <f>SUM(H32:H35)</f>
        <v>112</v>
      </c>
      <c r="I21" s="40">
        <f>I31+I33+I34</f>
        <v>46</v>
      </c>
      <c r="J21" s="40">
        <f>J31+J32+J34</f>
        <v>0</v>
      </c>
      <c r="K21" s="40">
        <f>SUM(K31:K33)</f>
        <v>0</v>
      </c>
      <c r="L21" s="40">
        <v>0</v>
      </c>
      <c r="M21" s="40">
        <f>SUM(M32:M35)</f>
        <v>99</v>
      </c>
      <c r="N21" s="40">
        <f>N31+N33+N34</f>
        <v>41</v>
      </c>
      <c r="O21" s="40">
        <f>O31+O32+O34</f>
        <v>13</v>
      </c>
      <c r="P21" s="40">
        <f>SUM(P31:P33)</f>
        <v>3</v>
      </c>
    </row>
    <row r="22" spans="1:16" x14ac:dyDescent="0.2">
      <c r="A22" s="39" t="s">
        <v>309</v>
      </c>
      <c r="B22" s="40">
        <f t="shared" ref="B22:B25" si="4">SUM(C22:F22)</f>
        <v>375</v>
      </c>
      <c r="C22" s="40">
        <f>C37</f>
        <v>299</v>
      </c>
      <c r="D22" s="40">
        <f t="shared" ref="D22:F22" si="5">D37</f>
        <v>55</v>
      </c>
      <c r="E22" s="40">
        <f t="shared" si="5"/>
        <v>21</v>
      </c>
      <c r="F22" s="40">
        <f t="shared" si="5"/>
        <v>0</v>
      </c>
      <c r="G22" s="40">
        <f t="shared" ref="G22:G25" si="6">SUM(H22:K22)</f>
        <v>217</v>
      </c>
      <c r="H22" s="40">
        <f>H37</f>
        <v>182</v>
      </c>
      <c r="I22" s="40">
        <f t="shared" ref="I22:K22" si="7">I37</f>
        <v>21</v>
      </c>
      <c r="J22" s="40">
        <f t="shared" si="7"/>
        <v>14</v>
      </c>
      <c r="K22" s="40">
        <f t="shared" si="7"/>
        <v>0</v>
      </c>
      <c r="L22" s="40">
        <f t="shared" ref="L22:L25" si="8">SUM(M22:P22)</f>
        <v>158</v>
      </c>
      <c r="M22" s="40">
        <f>M37</f>
        <v>117</v>
      </c>
      <c r="N22" s="40">
        <f t="shared" ref="N22:P22" si="9">N37</f>
        <v>34</v>
      </c>
      <c r="O22" s="40">
        <f t="shared" si="9"/>
        <v>7</v>
      </c>
      <c r="P22" s="40">
        <f t="shared" si="9"/>
        <v>0</v>
      </c>
    </row>
    <row r="23" spans="1:16" x14ac:dyDescent="0.2">
      <c r="A23" s="39" t="s">
        <v>310</v>
      </c>
      <c r="B23" s="40">
        <f t="shared" si="4"/>
        <v>4998</v>
      </c>
      <c r="C23" s="40">
        <f>C38</f>
        <v>4194</v>
      </c>
      <c r="D23" s="40">
        <f t="shared" ref="D23:F23" si="10">D38</f>
        <v>590</v>
      </c>
      <c r="E23" s="40">
        <f t="shared" si="10"/>
        <v>148</v>
      </c>
      <c r="F23" s="40">
        <f t="shared" si="10"/>
        <v>66</v>
      </c>
      <c r="G23" s="40">
        <f t="shared" si="6"/>
        <v>2545</v>
      </c>
      <c r="H23" s="40">
        <f>H38</f>
        <v>2152</v>
      </c>
      <c r="I23" s="40">
        <f t="shared" ref="I23:K23" si="11">I38</f>
        <v>295</v>
      </c>
      <c r="J23" s="40">
        <f t="shared" si="11"/>
        <v>69</v>
      </c>
      <c r="K23" s="40">
        <f t="shared" si="11"/>
        <v>29</v>
      </c>
      <c r="L23" s="40">
        <f t="shared" si="8"/>
        <v>2453</v>
      </c>
      <c r="M23" s="40">
        <f>M38</f>
        <v>2042</v>
      </c>
      <c r="N23" s="40">
        <f t="shared" ref="N23:P23" si="12">N38</f>
        <v>295</v>
      </c>
      <c r="O23" s="40">
        <f t="shared" si="12"/>
        <v>79</v>
      </c>
      <c r="P23" s="40">
        <f t="shared" si="12"/>
        <v>37</v>
      </c>
    </row>
    <row r="24" spans="1:16" x14ac:dyDescent="0.2">
      <c r="A24" s="39" t="s">
        <v>311</v>
      </c>
      <c r="B24" s="40">
        <f t="shared" si="4"/>
        <v>22</v>
      </c>
      <c r="C24" s="40">
        <f>C39</f>
        <v>7</v>
      </c>
      <c r="D24" s="40">
        <f t="shared" ref="D24:F24" si="13">D39</f>
        <v>8</v>
      </c>
      <c r="E24" s="40">
        <f t="shared" si="13"/>
        <v>7</v>
      </c>
      <c r="F24" s="40">
        <f t="shared" si="13"/>
        <v>0</v>
      </c>
      <c r="G24" s="40">
        <f t="shared" si="6"/>
        <v>11</v>
      </c>
      <c r="H24" s="40">
        <f>H39</f>
        <v>0</v>
      </c>
      <c r="I24" s="40">
        <f t="shared" ref="I24:K24" si="14">I39</f>
        <v>4</v>
      </c>
      <c r="J24" s="40">
        <f t="shared" si="14"/>
        <v>7</v>
      </c>
      <c r="K24" s="40">
        <f t="shared" si="14"/>
        <v>0</v>
      </c>
      <c r="L24" s="40">
        <f t="shared" si="8"/>
        <v>11</v>
      </c>
      <c r="M24" s="40">
        <f>M39</f>
        <v>7</v>
      </c>
      <c r="N24" s="40">
        <f t="shared" ref="N24:P24" si="15">N39</f>
        <v>4</v>
      </c>
      <c r="O24" s="40">
        <f t="shared" si="15"/>
        <v>0</v>
      </c>
      <c r="P24" s="40">
        <f t="shared" si="15"/>
        <v>0</v>
      </c>
    </row>
    <row r="25" spans="1:16" x14ac:dyDescent="0.2">
      <c r="A25" s="39" t="s">
        <v>312</v>
      </c>
      <c r="B25" s="40">
        <f t="shared" si="4"/>
        <v>151</v>
      </c>
      <c r="C25" s="40">
        <f>C41</f>
        <v>130</v>
      </c>
      <c r="D25" s="40">
        <f t="shared" ref="D25:F25" si="16">D41</f>
        <v>4</v>
      </c>
      <c r="E25" s="40">
        <f t="shared" si="16"/>
        <v>17</v>
      </c>
      <c r="F25" s="40">
        <f t="shared" si="16"/>
        <v>0</v>
      </c>
      <c r="G25" s="40">
        <f t="shared" si="6"/>
        <v>96</v>
      </c>
      <c r="H25" s="40">
        <f>H41</f>
        <v>78</v>
      </c>
      <c r="I25" s="40">
        <f t="shared" ref="I25:K25" si="17">I41</f>
        <v>4</v>
      </c>
      <c r="J25" s="40">
        <f t="shared" si="17"/>
        <v>14</v>
      </c>
      <c r="K25" s="40">
        <f t="shared" si="17"/>
        <v>0</v>
      </c>
      <c r="L25" s="40">
        <f t="shared" si="8"/>
        <v>55</v>
      </c>
      <c r="M25" s="40">
        <f>M41</f>
        <v>52</v>
      </c>
      <c r="N25" s="40">
        <f t="shared" ref="N25:P25" si="18">N41</f>
        <v>0</v>
      </c>
      <c r="O25" s="40">
        <f t="shared" si="18"/>
        <v>3</v>
      </c>
      <c r="P25" s="40">
        <f t="shared" si="18"/>
        <v>0</v>
      </c>
    </row>
    <row r="26" spans="1:16" x14ac:dyDescent="0.2">
      <c r="A26" s="39" t="s">
        <v>335</v>
      </c>
      <c r="B26" s="40">
        <f>B19-SUM(B20:B25)</f>
        <v>389</v>
      </c>
      <c r="C26" s="40">
        <f t="shared" ref="C26" si="19">C19-SUM(C20:C25)</f>
        <v>18</v>
      </c>
      <c r="D26" s="40">
        <f t="shared" ref="D26" si="20">D19-SUM(D20:D25)</f>
        <v>22</v>
      </c>
      <c r="E26" s="40">
        <f t="shared" ref="E26" si="21">E19-SUM(E20:E25)</f>
        <v>31</v>
      </c>
      <c r="F26" s="40">
        <f t="shared" ref="F26" si="22">F19-SUM(F20:F25)</f>
        <v>5</v>
      </c>
      <c r="G26" s="40">
        <f>G19-SUM(G20:G25)</f>
        <v>202</v>
      </c>
      <c r="H26" s="40">
        <f t="shared" ref="H26" si="23">H19-SUM(H20:H25)</f>
        <v>5</v>
      </c>
      <c r="I26" s="40">
        <f t="shared" ref="I26" si="24">I19-SUM(I20:I25)</f>
        <v>9</v>
      </c>
      <c r="J26" s="40">
        <f t="shared" ref="J26" si="25">J19-SUM(J20:J25)</f>
        <v>27</v>
      </c>
      <c r="K26" s="40">
        <f t="shared" ref="K26" si="26">K19-SUM(K20:K25)</f>
        <v>3</v>
      </c>
      <c r="L26" s="40">
        <f>L19-SUM(L20:L25)</f>
        <v>187</v>
      </c>
      <c r="M26" s="40">
        <f t="shared" ref="M26" si="27">M19-SUM(M20:M25)</f>
        <v>11</v>
      </c>
      <c r="N26" s="40">
        <f t="shared" ref="N26" si="28">N19-SUM(N20:N25)</f>
        <v>13</v>
      </c>
      <c r="O26" s="40">
        <f t="shared" ref="O26" si="29">O19-SUM(O20:O25)</f>
        <v>4</v>
      </c>
      <c r="P26" s="40">
        <f t="shared" ref="P26" si="30">P19-SUM(P20:P25)</f>
        <v>3</v>
      </c>
    </row>
    <row r="27" spans="1:16" x14ac:dyDescent="0.2">
      <c r="B27" s="40"/>
      <c r="C27" s="40"/>
      <c r="D27" s="40"/>
      <c r="E27" s="40"/>
      <c r="F27" s="40"/>
      <c r="G27" s="52"/>
      <c r="H27" s="53"/>
      <c r="I27" s="53"/>
      <c r="J27" s="53"/>
      <c r="K27" s="54"/>
      <c r="L27" s="40"/>
      <c r="M27" s="40"/>
      <c r="N27" s="40"/>
      <c r="O27" s="40"/>
      <c r="P27" s="40"/>
    </row>
    <row r="28" spans="1:16" x14ac:dyDescent="0.2">
      <c r="A28" s="47" t="s">
        <v>264</v>
      </c>
      <c r="B28" s="40"/>
      <c r="C28" s="40"/>
      <c r="D28" s="40"/>
      <c r="E28" s="40"/>
      <c r="F28" s="40"/>
      <c r="G28" s="52"/>
      <c r="H28" s="53"/>
      <c r="I28" s="53"/>
      <c r="J28" s="53"/>
      <c r="K28" s="54"/>
      <c r="L28" s="40"/>
      <c r="M28" s="40"/>
      <c r="N28" s="40"/>
      <c r="O28" s="40"/>
      <c r="P28" s="40"/>
    </row>
    <row r="29" spans="1:16" x14ac:dyDescent="0.2">
      <c r="A29" s="47"/>
      <c r="B29" s="40"/>
      <c r="C29" s="40"/>
      <c r="D29" s="40"/>
      <c r="E29" s="40"/>
      <c r="F29" s="40"/>
      <c r="G29" s="52"/>
      <c r="H29" s="53"/>
      <c r="I29" s="53"/>
      <c r="J29" s="53"/>
      <c r="K29" s="54"/>
      <c r="L29" s="40"/>
      <c r="M29" s="40"/>
      <c r="N29" s="40"/>
      <c r="O29" s="40"/>
      <c r="P29" s="40"/>
    </row>
    <row r="30" spans="1:16" x14ac:dyDescent="0.2">
      <c r="A30" s="39" t="s">
        <v>0</v>
      </c>
      <c r="B30" s="40">
        <v>13588</v>
      </c>
      <c r="C30" s="40">
        <v>10943</v>
      </c>
      <c r="D30" s="40">
        <v>1912</v>
      </c>
      <c r="E30" s="40">
        <v>499</v>
      </c>
      <c r="F30" s="40">
        <v>234</v>
      </c>
      <c r="G30" s="52">
        <v>6540</v>
      </c>
      <c r="H30" s="53">
        <v>5247</v>
      </c>
      <c r="I30" s="53">
        <v>943</v>
      </c>
      <c r="J30" s="53">
        <v>241</v>
      </c>
      <c r="K30" s="54">
        <v>109</v>
      </c>
      <c r="L30" s="40">
        <v>7048</v>
      </c>
      <c r="M30" s="40">
        <v>5696</v>
      </c>
      <c r="N30" s="40">
        <v>968</v>
      </c>
      <c r="O30" s="40">
        <v>258</v>
      </c>
      <c r="P30" s="40">
        <v>126</v>
      </c>
    </row>
    <row r="31" spans="1:16" x14ac:dyDescent="0.2">
      <c r="A31" s="39" t="s">
        <v>3</v>
      </c>
      <c r="B31" s="40">
        <v>6127</v>
      </c>
      <c r="C31" s="40">
        <v>6086</v>
      </c>
      <c r="D31" s="40">
        <v>38</v>
      </c>
      <c r="E31" s="40">
        <v>3</v>
      </c>
      <c r="F31" s="40">
        <v>0</v>
      </c>
      <c r="G31" s="52">
        <v>2726</v>
      </c>
      <c r="H31" s="53">
        <v>2718</v>
      </c>
      <c r="I31" s="53">
        <v>8</v>
      </c>
      <c r="J31" s="53">
        <v>0</v>
      </c>
      <c r="K31" s="54">
        <v>0</v>
      </c>
      <c r="L31" s="40">
        <v>3401</v>
      </c>
      <c r="M31" s="40">
        <v>3368</v>
      </c>
      <c r="N31" s="40">
        <v>29</v>
      </c>
      <c r="O31" s="40">
        <v>3</v>
      </c>
      <c r="P31" s="40">
        <v>0</v>
      </c>
    </row>
    <row r="32" spans="1:16" x14ac:dyDescent="0.2">
      <c r="A32" s="39" t="s">
        <v>4</v>
      </c>
      <c r="B32" s="40">
        <v>1302</v>
      </c>
      <c r="C32" s="40">
        <v>143</v>
      </c>
      <c r="D32" s="40">
        <v>1145</v>
      </c>
      <c r="E32" s="40">
        <v>10</v>
      </c>
      <c r="F32" s="40">
        <v>3</v>
      </c>
      <c r="G32" s="52">
        <v>623</v>
      </c>
      <c r="H32" s="53">
        <v>59</v>
      </c>
      <c r="I32" s="53">
        <v>564</v>
      </c>
      <c r="J32" s="53">
        <v>0</v>
      </c>
      <c r="K32" s="54">
        <v>0</v>
      </c>
      <c r="L32" s="40">
        <v>679</v>
      </c>
      <c r="M32" s="40">
        <v>85</v>
      </c>
      <c r="N32" s="40">
        <v>581</v>
      </c>
      <c r="O32" s="40">
        <v>10</v>
      </c>
      <c r="P32" s="40">
        <v>3</v>
      </c>
    </row>
    <row r="33" spans="1:16" x14ac:dyDescent="0.2">
      <c r="A33" s="39" t="s">
        <v>5</v>
      </c>
      <c r="B33" s="40">
        <v>330</v>
      </c>
      <c r="C33" s="40">
        <v>39</v>
      </c>
      <c r="D33" s="40">
        <v>29</v>
      </c>
      <c r="E33" s="40">
        <v>262</v>
      </c>
      <c r="F33" s="40">
        <v>0</v>
      </c>
      <c r="G33" s="52">
        <v>164</v>
      </c>
      <c r="H33" s="53">
        <v>33</v>
      </c>
      <c r="I33" s="53">
        <v>21</v>
      </c>
      <c r="J33" s="53">
        <v>110</v>
      </c>
      <c r="K33" s="54">
        <v>0</v>
      </c>
      <c r="L33" s="40">
        <v>166</v>
      </c>
      <c r="M33" s="40">
        <v>7</v>
      </c>
      <c r="N33" s="40">
        <v>8</v>
      </c>
      <c r="O33" s="40">
        <v>152</v>
      </c>
      <c r="P33" s="40">
        <v>0</v>
      </c>
    </row>
    <row r="34" spans="1:16" x14ac:dyDescent="0.2">
      <c r="A34" s="39" t="s">
        <v>6</v>
      </c>
      <c r="B34" s="40">
        <v>201</v>
      </c>
      <c r="C34" s="40">
        <v>20</v>
      </c>
      <c r="D34" s="40">
        <v>21</v>
      </c>
      <c r="E34" s="40">
        <v>0</v>
      </c>
      <c r="F34" s="40">
        <v>160</v>
      </c>
      <c r="G34" s="52">
        <v>107</v>
      </c>
      <c r="H34" s="53">
        <v>13</v>
      </c>
      <c r="I34" s="53">
        <v>17</v>
      </c>
      <c r="J34" s="53">
        <v>0</v>
      </c>
      <c r="K34" s="54">
        <v>77</v>
      </c>
      <c r="L34" s="40">
        <v>94</v>
      </c>
      <c r="M34" s="40">
        <v>7</v>
      </c>
      <c r="N34" s="40">
        <v>4</v>
      </c>
      <c r="O34" s="40">
        <v>0</v>
      </c>
      <c r="P34" s="40">
        <v>83</v>
      </c>
    </row>
    <row r="35" spans="1:16" x14ac:dyDescent="0.2">
      <c r="A35" s="39" t="s">
        <v>76</v>
      </c>
      <c r="B35" s="40">
        <v>54</v>
      </c>
      <c r="C35" s="40">
        <v>7</v>
      </c>
      <c r="D35" s="40">
        <v>17</v>
      </c>
      <c r="E35" s="40">
        <v>31</v>
      </c>
      <c r="F35" s="40">
        <v>0</v>
      </c>
      <c r="G35" s="52">
        <v>42</v>
      </c>
      <c r="H35" s="53">
        <v>7</v>
      </c>
      <c r="I35" s="53">
        <v>8</v>
      </c>
      <c r="J35" s="53">
        <v>28</v>
      </c>
      <c r="K35" s="54">
        <v>0</v>
      </c>
      <c r="L35" s="40">
        <v>12</v>
      </c>
      <c r="M35" s="40">
        <v>0</v>
      </c>
      <c r="N35" s="40">
        <v>8</v>
      </c>
      <c r="O35" s="40">
        <v>3</v>
      </c>
      <c r="P35" s="40">
        <v>0</v>
      </c>
    </row>
    <row r="36" spans="1:16" x14ac:dyDescent="0.2">
      <c r="A36" s="39" t="s">
        <v>77</v>
      </c>
      <c r="B36" s="40">
        <v>12</v>
      </c>
      <c r="C36" s="40">
        <v>7</v>
      </c>
      <c r="D36" s="40">
        <v>0</v>
      </c>
      <c r="E36" s="40">
        <v>0</v>
      </c>
      <c r="F36" s="40">
        <v>6</v>
      </c>
      <c r="G36" s="52">
        <v>3</v>
      </c>
      <c r="H36" s="53">
        <v>0</v>
      </c>
      <c r="I36" s="53">
        <v>0</v>
      </c>
      <c r="J36" s="53">
        <v>0</v>
      </c>
      <c r="K36" s="54">
        <v>3</v>
      </c>
      <c r="L36" s="40">
        <v>9</v>
      </c>
      <c r="M36" s="40">
        <v>7</v>
      </c>
      <c r="N36" s="40">
        <v>0</v>
      </c>
      <c r="O36" s="40">
        <v>0</v>
      </c>
      <c r="P36" s="40">
        <v>3</v>
      </c>
    </row>
    <row r="37" spans="1:16" x14ac:dyDescent="0.2">
      <c r="A37" s="39" t="s">
        <v>78</v>
      </c>
      <c r="B37" s="40">
        <v>374</v>
      </c>
      <c r="C37" s="40">
        <v>299</v>
      </c>
      <c r="D37" s="40">
        <v>55</v>
      </c>
      <c r="E37" s="40">
        <v>21</v>
      </c>
      <c r="F37" s="40">
        <v>0</v>
      </c>
      <c r="G37" s="52">
        <v>217</v>
      </c>
      <c r="H37" s="53">
        <v>182</v>
      </c>
      <c r="I37" s="53">
        <v>21</v>
      </c>
      <c r="J37" s="53">
        <v>14</v>
      </c>
      <c r="K37" s="54">
        <v>0</v>
      </c>
      <c r="L37" s="40">
        <v>158</v>
      </c>
      <c r="M37" s="40">
        <v>117</v>
      </c>
      <c r="N37" s="40">
        <v>34</v>
      </c>
      <c r="O37" s="40">
        <v>7</v>
      </c>
      <c r="P37" s="40">
        <v>0</v>
      </c>
    </row>
    <row r="38" spans="1:16" x14ac:dyDescent="0.2">
      <c r="A38" s="39" t="s">
        <v>79</v>
      </c>
      <c r="B38" s="40">
        <v>4997</v>
      </c>
      <c r="C38" s="40">
        <v>4194</v>
      </c>
      <c r="D38" s="40">
        <v>590</v>
      </c>
      <c r="E38" s="40">
        <v>148</v>
      </c>
      <c r="F38" s="40">
        <v>66</v>
      </c>
      <c r="G38" s="52">
        <v>2544</v>
      </c>
      <c r="H38" s="53">
        <v>2152</v>
      </c>
      <c r="I38" s="53">
        <v>295</v>
      </c>
      <c r="J38" s="53">
        <v>69</v>
      </c>
      <c r="K38" s="54">
        <v>29</v>
      </c>
      <c r="L38" s="40">
        <v>2453</v>
      </c>
      <c r="M38" s="40">
        <v>2042</v>
      </c>
      <c r="N38" s="40">
        <v>295</v>
      </c>
      <c r="O38" s="40">
        <v>79</v>
      </c>
      <c r="P38" s="40">
        <v>37</v>
      </c>
    </row>
    <row r="39" spans="1:16" x14ac:dyDescent="0.2">
      <c r="A39" s="39" t="s">
        <v>80</v>
      </c>
      <c r="B39" s="40">
        <v>22</v>
      </c>
      <c r="C39" s="40">
        <v>7</v>
      </c>
      <c r="D39" s="40">
        <v>8</v>
      </c>
      <c r="E39" s="40">
        <v>7</v>
      </c>
      <c r="F39" s="40">
        <v>0</v>
      </c>
      <c r="G39" s="52">
        <v>11</v>
      </c>
      <c r="H39" s="53">
        <v>0</v>
      </c>
      <c r="I39" s="53">
        <v>4</v>
      </c>
      <c r="J39" s="53">
        <v>7</v>
      </c>
      <c r="K39" s="54">
        <v>0</v>
      </c>
      <c r="L39" s="40">
        <v>11</v>
      </c>
      <c r="M39" s="40">
        <v>7</v>
      </c>
      <c r="N39" s="40">
        <v>4</v>
      </c>
      <c r="O39" s="40">
        <v>0</v>
      </c>
      <c r="P39" s="40">
        <v>0</v>
      </c>
    </row>
    <row r="40" spans="1:16" x14ac:dyDescent="0.2">
      <c r="A40" s="39" t="s">
        <v>81</v>
      </c>
      <c r="B40" s="40">
        <v>14</v>
      </c>
      <c r="C40" s="40">
        <v>7</v>
      </c>
      <c r="D40" s="40">
        <v>4</v>
      </c>
      <c r="E40" s="40">
        <v>3</v>
      </c>
      <c r="F40" s="40">
        <v>0</v>
      </c>
      <c r="G40" s="52">
        <v>3</v>
      </c>
      <c r="H40" s="53">
        <v>0</v>
      </c>
      <c r="I40" s="53">
        <v>0</v>
      </c>
      <c r="J40" s="53">
        <v>3</v>
      </c>
      <c r="K40" s="54">
        <v>0</v>
      </c>
      <c r="L40" s="40">
        <v>11</v>
      </c>
      <c r="M40" s="40">
        <v>7</v>
      </c>
      <c r="N40" s="40">
        <v>4</v>
      </c>
      <c r="O40" s="40">
        <v>0</v>
      </c>
      <c r="P40" s="40">
        <v>0</v>
      </c>
    </row>
    <row r="41" spans="1:16" x14ac:dyDescent="0.2">
      <c r="A41" s="39" t="s">
        <v>82</v>
      </c>
      <c r="B41" s="40">
        <v>151</v>
      </c>
      <c r="C41" s="40">
        <v>130</v>
      </c>
      <c r="D41" s="40">
        <v>4</v>
      </c>
      <c r="E41" s="40">
        <v>17</v>
      </c>
      <c r="F41" s="40">
        <v>0</v>
      </c>
      <c r="G41" s="52">
        <v>96</v>
      </c>
      <c r="H41" s="53">
        <v>78</v>
      </c>
      <c r="I41" s="53">
        <v>4</v>
      </c>
      <c r="J41" s="53">
        <v>14</v>
      </c>
      <c r="K41" s="54">
        <v>0</v>
      </c>
      <c r="L41" s="40">
        <v>55</v>
      </c>
      <c r="M41" s="40">
        <v>52</v>
      </c>
      <c r="N41" s="40">
        <v>0</v>
      </c>
      <c r="O41" s="40">
        <v>3</v>
      </c>
      <c r="P41" s="40">
        <v>0</v>
      </c>
    </row>
    <row r="42" spans="1:16" x14ac:dyDescent="0.2">
      <c r="A42" s="39" t="s">
        <v>83</v>
      </c>
      <c r="B42" s="40">
        <v>13</v>
      </c>
      <c r="C42" s="40">
        <v>13</v>
      </c>
      <c r="D42" s="40">
        <v>0</v>
      </c>
      <c r="E42" s="40">
        <v>0</v>
      </c>
      <c r="F42" s="40">
        <v>0</v>
      </c>
      <c r="G42" s="52">
        <v>7</v>
      </c>
      <c r="H42" s="53">
        <v>7</v>
      </c>
      <c r="I42" s="53">
        <v>0</v>
      </c>
      <c r="J42" s="53">
        <v>0</v>
      </c>
      <c r="K42" s="54">
        <v>0</v>
      </c>
      <c r="L42" s="40">
        <v>7</v>
      </c>
      <c r="M42" s="40">
        <v>7</v>
      </c>
      <c r="N42" s="40">
        <v>0</v>
      </c>
      <c r="O42" s="40">
        <v>0</v>
      </c>
      <c r="P42" s="40">
        <v>0</v>
      </c>
    </row>
    <row r="43" spans="1:16" x14ac:dyDescent="0.2">
      <c r="A43" s="39" t="s">
        <v>70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52">
        <v>0</v>
      </c>
      <c r="H43" s="53">
        <v>0</v>
      </c>
      <c r="I43" s="53">
        <v>0</v>
      </c>
      <c r="J43" s="53">
        <v>0</v>
      </c>
      <c r="K43" s="54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</row>
    <row r="44" spans="1:16" x14ac:dyDescent="0.2">
      <c r="B44" s="40"/>
      <c r="C44" s="40"/>
      <c r="D44" s="40"/>
      <c r="E44" s="40"/>
      <c r="F44" s="40"/>
      <c r="G44" s="52"/>
      <c r="H44" s="53"/>
      <c r="I44" s="53"/>
      <c r="J44" s="53"/>
      <c r="K44" s="54"/>
      <c r="L44" s="40"/>
      <c r="M44" s="40"/>
      <c r="N44" s="40"/>
      <c r="O44" s="40"/>
      <c r="P44" s="40"/>
    </row>
    <row r="45" spans="1:16" x14ac:dyDescent="0.2">
      <c r="A45" s="47" t="s">
        <v>265</v>
      </c>
      <c r="B45" s="40"/>
      <c r="C45" s="40"/>
      <c r="D45" s="40"/>
      <c r="E45" s="40"/>
      <c r="F45" s="40"/>
      <c r="G45" s="52"/>
      <c r="H45" s="53"/>
      <c r="I45" s="53"/>
      <c r="J45" s="53"/>
      <c r="K45" s="54"/>
      <c r="L45" s="40"/>
      <c r="M45" s="40"/>
      <c r="N45" s="40"/>
      <c r="O45" s="40"/>
      <c r="P45" s="40"/>
    </row>
    <row r="46" spans="1:16" x14ac:dyDescent="0.2">
      <c r="A46" s="47"/>
      <c r="B46" s="40"/>
      <c r="C46" s="40"/>
      <c r="D46" s="40"/>
      <c r="E46" s="40"/>
      <c r="F46" s="40"/>
      <c r="G46" s="52"/>
      <c r="H46" s="53"/>
      <c r="I46" s="53"/>
      <c r="J46" s="53"/>
      <c r="K46" s="54"/>
      <c r="L46" s="40"/>
      <c r="M46" s="40"/>
      <c r="N46" s="40"/>
      <c r="O46" s="40"/>
      <c r="P46" s="40"/>
    </row>
    <row r="47" spans="1:16" x14ac:dyDescent="0.2">
      <c r="A47" s="39" t="s">
        <v>0</v>
      </c>
      <c r="B47" s="40">
        <v>13588</v>
      </c>
      <c r="C47" s="40">
        <v>10943</v>
      </c>
      <c r="D47" s="40">
        <v>1912</v>
      </c>
      <c r="E47" s="40">
        <v>499</v>
      </c>
      <c r="F47" s="40">
        <v>234</v>
      </c>
      <c r="G47" s="52">
        <v>6540</v>
      </c>
      <c r="H47" s="53">
        <v>5247</v>
      </c>
      <c r="I47" s="53">
        <v>943</v>
      </c>
      <c r="J47" s="53">
        <v>241</v>
      </c>
      <c r="K47" s="54">
        <v>109</v>
      </c>
      <c r="L47" s="40">
        <v>7048</v>
      </c>
      <c r="M47" s="40">
        <v>5696</v>
      </c>
      <c r="N47" s="40">
        <v>968</v>
      </c>
      <c r="O47" s="40">
        <v>258</v>
      </c>
      <c r="P47" s="40">
        <v>126</v>
      </c>
    </row>
    <row r="48" spans="1:16" x14ac:dyDescent="0.2">
      <c r="A48" s="39" t="s">
        <v>84</v>
      </c>
      <c r="B48" s="40">
        <v>3235</v>
      </c>
      <c r="C48" s="40">
        <v>2549</v>
      </c>
      <c r="D48" s="40">
        <v>526</v>
      </c>
      <c r="E48" s="40">
        <v>83</v>
      </c>
      <c r="F48" s="40">
        <v>77</v>
      </c>
      <c r="G48" s="52">
        <v>1829</v>
      </c>
      <c r="H48" s="53">
        <v>1450</v>
      </c>
      <c r="I48" s="53">
        <v>291</v>
      </c>
      <c r="J48" s="53">
        <v>52</v>
      </c>
      <c r="K48" s="54">
        <v>37</v>
      </c>
      <c r="L48" s="40">
        <v>1406</v>
      </c>
      <c r="M48" s="40">
        <v>1099</v>
      </c>
      <c r="N48" s="40">
        <v>236</v>
      </c>
      <c r="O48" s="40">
        <v>31</v>
      </c>
      <c r="P48" s="40">
        <v>40</v>
      </c>
    </row>
    <row r="49" spans="1:16" x14ac:dyDescent="0.2">
      <c r="A49" s="39" t="s">
        <v>85</v>
      </c>
      <c r="B49" s="40">
        <v>696</v>
      </c>
      <c r="C49" s="40">
        <v>579</v>
      </c>
      <c r="D49" s="40">
        <v>97</v>
      </c>
      <c r="E49" s="40">
        <v>17</v>
      </c>
      <c r="F49" s="40">
        <v>3</v>
      </c>
      <c r="G49" s="52">
        <v>246</v>
      </c>
      <c r="H49" s="53">
        <v>215</v>
      </c>
      <c r="I49" s="53">
        <v>21</v>
      </c>
      <c r="J49" s="53">
        <v>10</v>
      </c>
      <c r="K49" s="54">
        <v>0</v>
      </c>
      <c r="L49" s="40">
        <v>450</v>
      </c>
      <c r="M49" s="40">
        <v>364</v>
      </c>
      <c r="N49" s="40">
        <v>76</v>
      </c>
      <c r="O49" s="40">
        <v>7</v>
      </c>
      <c r="P49" s="40">
        <v>3</v>
      </c>
    </row>
    <row r="50" spans="1:16" x14ac:dyDescent="0.2">
      <c r="A50" s="39" t="s">
        <v>86</v>
      </c>
      <c r="B50" s="40">
        <v>1821</v>
      </c>
      <c r="C50" s="40">
        <v>1463</v>
      </c>
      <c r="D50" s="40">
        <v>261</v>
      </c>
      <c r="E50" s="40">
        <v>83</v>
      </c>
      <c r="F50" s="40">
        <v>14</v>
      </c>
      <c r="G50" s="52">
        <v>709</v>
      </c>
      <c r="H50" s="53">
        <v>559</v>
      </c>
      <c r="I50" s="53">
        <v>105</v>
      </c>
      <c r="J50" s="53">
        <v>41</v>
      </c>
      <c r="K50" s="54">
        <v>3</v>
      </c>
      <c r="L50" s="40">
        <v>1112</v>
      </c>
      <c r="M50" s="40">
        <v>904</v>
      </c>
      <c r="N50" s="40">
        <v>156</v>
      </c>
      <c r="O50" s="40">
        <v>41</v>
      </c>
      <c r="P50" s="40">
        <v>11</v>
      </c>
    </row>
    <row r="51" spans="1:16" x14ac:dyDescent="0.2">
      <c r="A51" s="39" t="s">
        <v>87</v>
      </c>
      <c r="B51" s="40">
        <v>2311</v>
      </c>
      <c r="C51" s="40">
        <v>1729</v>
      </c>
      <c r="D51" s="40">
        <v>375</v>
      </c>
      <c r="E51" s="40">
        <v>138</v>
      </c>
      <c r="F51" s="40">
        <v>69</v>
      </c>
      <c r="G51" s="52">
        <v>955</v>
      </c>
      <c r="H51" s="53">
        <v>670</v>
      </c>
      <c r="I51" s="53">
        <v>206</v>
      </c>
      <c r="J51" s="53">
        <v>45</v>
      </c>
      <c r="K51" s="54">
        <v>34</v>
      </c>
      <c r="L51" s="40">
        <v>1356</v>
      </c>
      <c r="M51" s="40">
        <v>1060</v>
      </c>
      <c r="N51" s="40">
        <v>168</v>
      </c>
      <c r="O51" s="40">
        <v>93</v>
      </c>
      <c r="P51" s="40">
        <v>34</v>
      </c>
    </row>
    <row r="52" spans="1:16" x14ac:dyDescent="0.2">
      <c r="A52" s="39" t="s">
        <v>88</v>
      </c>
      <c r="B52" s="40">
        <v>76</v>
      </c>
      <c r="C52" s="40">
        <v>72</v>
      </c>
      <c r="D52" s="40">
        <v>4</v>
      </c>
      <c r="E52" s="40">
        <v>0</v>
      </c>
      <c r="F52" s="40">
        <v>0</v>
      </c>
      <c r="G52" s="52">
        <v>37</v>
      </c>
      <c r="H52" s="53">
        <v>33</v>
      </c>
      <c r="I52" s="53">
        <v>4</v>
      </c>
      <c r="J52" s="53">
        <v>0</v>
      </c>
      <c r="K52" s="54">
        <v>0</v>
      </c>
      <c r="L52" s="40">
        <v>39</v>
      </c>
      <c r="M52" s="40">
        <v>39</v>
      </c>
      <c r="N52" s="40">
        <v>0</v>
      </c>
      <c r="O52" s="40">
        <v>0</v>
      </c>
      <c r="P52" s="40">
        <v>0</v>
      </c>
    </row>
    <row r="53" spans="1:16" x14ac:dyDescent="0.2">
      <c r="A53" s="39" t="s">
        <v>89</v>
      </c>
      <c r="B53" s="40">
        <v>205</v>
      </c>
      <c r="C53" s="40">
        <v>137</v>
      </c>
      <c r="D53" s="40">
        <v>59</v>
      </c>
      <c r="E53" s="40">
        <v>3</v>
      </c>
      <c r="F53" s="40">
        <v>6</v>
      </c>
      <c r="G53" s="52">
        <v>82</v>
      </c>
      <c r="H53" s="53">
        <v>52</v>
      </c>
      <c r="I53" s="53">
        <v>21</v>
      </c>
      <c r="J53" s="53">
        <v>3</v>
      </c>
      <c r="K53" s="54">
        <v>6</v>
      </c>
      <c r="L53" s="40">
        <v>122</v>
      </c>
      <c r="M53" s="40">
        <v>85</v>
      </c>
      <c r="N53" s="40">
        <v>38</v>
      </c>
      <c r="O53" s="40">
        <v>0</v>
      </c>
      <c r="P53" s="40">
        <v>0</v>
      </c>
    </row>
    <row r="54" spans="1:16" x14ac:dyDescent="0.2">
      <c r="A54" s="39" t="s">
        <v>90</v>
      </c>
      <c r="B54" s="40">
        <v>249</v>
      </c>
      <c r="C54" s="40">
        <v>221</v>
      </c>
      <c r="D54" s="40">
        <v>0</v>
      </c>
      <c r="E54" s="40">
        <v>28</v>
      </c>
      <c r="F54" s="40">
        <v>0</v>
      </c>
      <c r="G54" s="52">
        <v>138</v>
      </c>
      <c r="H54" s="53">
        <v>117</v>
      </c>
      <c r="I54" s="53">
        <v>0</v>
      </c>
      <c r="J54" s="53">
        <v>21</v>
      </c>
      <c r="K54" s="54">
        <v>0</v>
      </c>
      <c r="L54" s="40">
        <v>111</v>
      </c>
      <c r="M54" s="40">
        <v>104</v>
      </c>
      <c r="N54" s="40">
        <v>0</v>
      </c>
      <c r="O54" s="40">
        <v>7</v>
      </c>
      <c r="P54" s="40">
        <v>0</v>
      </c>
    </row>
    <row r="55" spans="1:16" x14ac:dyDescent="0.2">
      <c r="A55" s="39" t="s">
        <v>91</v>
      </c>
      <c r="B55" s="40">
        <v>4997</v>
      </c>
      <c r="C55" s="40">
        <v>4194</v>
      </c>
      <c r="D55" s="40">
        <v>590</v>
      </c>
      <c r="E55" s="40">
        <v>148</v>
      </c>
      <c r="F55" s="40">
        <v>66</v>
      </c>
      <c r="G55" s="55">
        <v>2544</v>
      </c>
      <c r="H55" s="56">
        <v>2152</v>
      </c>
      <c r="I55" s="56">
        <v>295</v>
      </c>
      <c r="J55" s="56">
        <v>69</v>
      </c>
      <c r="K55" s="57">
        <v>29</v>
      </c>
      <c r="L55" s="40">
        <v>2453</v>
      </c>
      <c r="M55" s="40">
        <v>2042</v>
      </c>
      <c r="N55" s="40">
        <v>295</v>
      </c>
      <c r="O55" s="40">
        <v>79</v>
      </c>
      <c r="P55" s="40">
        <v>37</v>
      </c>
    </row>
    <row r="56" spans="1:16" x14ac:dyDescent="0.2">
      <c r="A56" s="65" t="s">
        <v>232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16" x14ac:dyDescent="0.2">
      <c r="A57" s="64" t="s">
        <v>233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view="pageBreakPreview" topLeftCell="M1" zoomScaleNormal="100" zoomScaleSheetLayoutView="100" workbookViewId="0">
      <selection activeCell="Q1" sqref="Q1:AV1048576"/>
    </sheetView>
  </sheetViews>
  <sheetFormatPr defaultColWidth="9.109375" defaultRowHeight="10.199999999999999" x14ac:dyDescent="0.2"/>
  <cols>
    <col min="1" max="1" width="10.5546875" style="3" customWidth="1"/>
    <col min="2" max="16" width="5.33203125" style="3" customWidth="1"/>
    <col min="17" max="16384" width="9.109375" style="3"/>
  </cols>
  <sheetData>
    <row r="1" spans="1:16" x14ac:dyDescent="0.2">
      <c r="A1" s="31" t="s">
        <v>266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32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33" t="s">
        <v>267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31" t="s">
        <v>0</v>
      </c>
      <c r="B5" s="9">
        <v>7922</v>
      </c>
      <c r="C5" s="9">
        <v>6287</v>
      </c>
      <c r="D5" s="9">
        <v>1234</v>
      </c>
      <c r="E5" s="9">
        <v>238</v>
      </c>
      <c r="F5" s="9">
        <v>163</v>
      </c>
      <c r="G5" s="10">
        <v>3603</v>
      </c>
      <c r="H5" s="11">
        <v>2822</v>
      </c>
      <c r="I5" s="11">
        <v>611</v>
      </c>
      <c r="J5" s="11">
        <v>93</v>
      </c>
      <c r="K5" s="12">
        <v>77</v>
      </c>
      <c r="L5" s="9">
        <v>4319</v>
      </c>
      <c r="M5" s="9">
        <v>3465</v>
      </c>
      <c r="N5" s="9">
        <v>623</v>
      </c>
      <c r="O5" s="9">
        <v>145</v>
      </c>
      <c r="P5" s="9">
        <v>86</v>
      </c>
    </row>
    <row r="6" spans="1:16" x14ac:dyDescent="0.2">
      <c r="A6" s="31"/>
      <c r="B6" s="9"/>
      <c r="C6" s="9"/>
      <c r="D6" s="9"/>
      <c r="E6" s="9"/>
      <c r="F6" s="9"/>
      <c r="G6" s="10"/>
      <c r="H6" s="11"/>
      <c r="I6" s="11"/>
      <c r="J6" s="11"/>
      <c r="K6" s="12"/>
      <c r="L6" s="9"/>
      <c r="M6" s="9"/>
      <c r="N6" s="9"/>
      <c r="O6" s="9"/>
      <c r="P6" s="9"/>
    </row>
    <row r="7" spans="1:16" x14ac:dyDescent="0.2">
      <c r="A7" s="31" t="s">
        <v>92</v>
      </c>
      <c r="B7" s="9">
        <v>952</v>
      </c>
      <c r="C7" s="9">
        <v>702</v>
      </c>
      <c r="D7" s="9">
        <v>156</v>
      </c>
      <c r="E7" s="9">
        <v>31</v>
      </c>
      <c r="F7" s="9">
        <v>63</v>
      </c>
      <c r="G7" s="10">
        <v>442</v>
      </c>
      <c r="H7" s="11">
        <v>319</v>
      </c>
      <c r="I7" s="11">
        <v>80</v>
      </c>
      <c r="J7" s="11">
        <v>17</v>
      </c>
      <c r="K7" s="12">
        <v>26</v>
      </c>
      <c r="L7" s="9">
        <v>510</v>
      </c>
      <c r="M7" s="9">
        <v>384</v>
      </c>
      <c r="N7" s="9">
        <v>76</v>
      </c>
      <c r="O7" s="9">
        <v>14</v>
      </c>
      <c r="P7" s="9">
        <v>37</v>
      </c>
    </row>
    <row r="8" spans="1:16" x14ac:dyDescent="0.2">
      <c r="A8" s="31" t="s">
        <v>93</v>
      </c>
      <c r="B8" s="9">
        <v>2060</v>
      </c>
      <c r="C8" s="9">
        <v>1638</v>
      </c>
      <c r="D8" s="9">
        <v>328</v>
      </c>
      <c r="E8" s="9">
        <v>76</v>
      </c>
      <c r="F8" s="9">
        <v>17</v>
      </c>
      <c r="G8" s="10">
        <v>919</v>
      </c>
      <c r="H8" s="11">
        <v>735</v>
      </c>
      <c r="I8" s="11">
        <v>152</v>
      </c>
      <c r="J8" s="11">
        <v>24</v>
      </c>
      <c r="K8" s="12">
        <v>9</v>
      </c>
      <c r="L8" s="9">
        <v>1141</v>
      </c>
      <c r="M8" s="9">
        <v>904</v>
      </c>
      <c r="N8" s="9">
        <v>177</v>
      </c>
      <c r="O8" s="9">
        <v>52</v>
      </c>
      <c r="P8" s="9">
        <v>9</v>
      </c>
    </row>
    <row r="9" spans="1:16" x14ac:dyDescent="0.2">
      <c r="A9" s="31" t="s">
        <v>94</v>
      </c>
      <c r="B9" s="9">
        <v>1482</v>
      </c>
      <c r="C9" s="9">
        <v>1196</v>
      </c>
      <c r="D9" s="9">
        <v>223</v>
      </c>
      <c r="E9" s="9">
        <v>31</v>
      </c>
      <c r="F9" s="9">
        <v>31</v>
      </c>
      <c r="G9" s="10">
        <v>608</v>
      </c>
      <c r="H9" s="11">
        <v>475</v>
      </c>
      <c r="I9" s="11">
        <v>105</v>
      </c>
      <c r="J9" s="11">
        <v>14</v>
      </c>
      <c r="K9" s="12">
        <v>14</v>
      </c>
      <c r="L9" s="9">
        <v>874</v>
      </c>
      <c r="M9" s="9">
        <v>722</v>
      </c>
      <c r="N9" s="9">
        <v>118</v>
      </c>
      <c r="O9" s="9">
        <v>17</v>
      </c>
      <c r="P9" s="9">
        <v>17</v>
      </c>
    </row>
    <row r="10" spans="1:16" x14ac:dyDescent="0.2">
      <c r="A10" s="31" t="s">
        <v>95</v>
      </c>
      <c r="B10" s="9">
        <v>1443</v>
      </c>
      <c r="C10" s="9">
        <v>1170</v>
      </c>
      <c r="D10" s="9">
        <v>215</v>
      </c>
      <c r="E10" s="9">
        <v>38</v>
      </c>
      <c r="F10" s="9">
        <v>20</v>
      </c>
      <c r="G10" s="10">
        <v>668</v>
      </c>
      <c r="H10" s="11">
        <v>527</v>
      </c>
      <c r="I10" s="11">
        <v>109</v>
      </c>
      <c r="J10" s="11">
        <v>17</v>
      </c>
      <c r="K10" s="12">
        <v>14</v>
      </c>
      <c r="L10" s="9">
        <v>775</v>
      </c>
      <c r="M10" s="9">
        <v>644</v>
      </c>
      <c r="N10" s="9">
        <v>105</v>
      </c>
      <c r="O10" s="9">
        <v>21</v>
      </c>
      <c r="P10" s="9">
        <v>6</v>
      </c>
    </row>
    <row r="11" spans="1:16" x14ac:dyDescent="0.2">
      <c r="A11" s="31" t="s">
        <v>96</v>
      </c>
      <c r="B11" s="9">
        <v>1451</v>
      </c>
      <c r="C11" s="9">
        <v>1151</v>
      </c>
      <c r="D11" s="9">
        <v>236</v>
      </c>
      <c r="E11" s="9">
        <v>41</v>
      </c>
      <c r="F11" s="9">
        <v>23</v>
      </c>
      <c r="G11" s="10">
        <v>698</v>
      </c>
      <c r="H11" s="11">
        <v>546</v>
      </c>
      <c r="I11" s="11">
        <v>131</v>
      </c>
      <c r="J11" s="11">
        <v>10</v>
      </c>
      <c r="K11" s="12">
        <v>11</v>
      </c>
      <c r="L11" s="9">
        <v>752</v>
      </c>
      <c r="M11" s="9">
        <v>605</v>
      </c>
      <c r="N11" s="9">
        <v>105</v>
      </c>
      <c r="O11" s="9">
        <v>31</v>
      </c>
      <c r="P11" s="9">
        <v>11</v>
      </c>
    </row>
    <row r="12" spans="1:16" x14ac:dyDescent="0.2">
      <c r="A12" s="31" t="s">
        <v>97</v>
      </c>
      <c r="B12" s="9">
        <v>534</v>
      </c>
      <c r="C12" s="9">
        <v>429</v>
      </c>
      <c r="D12" s="9">
        <v>76</v>
      </c>
      <c r="E12" s="9">
        <v>21</v>
      </c>
      <c r="F12" s="9">
        <v>9</v>
      </c>
      <c r="G12" s="10">
        <v>268</v>
      </c>
      <c r="H12" s="11">
        <v>221</v>
      </c>
      <c r="I12" s="11">
        <v>34</v>
      </c>
      <c r="J12" s="11">
        <v>10</v>
      </c>
      <c r="K12" s="12">
        <v>3</v>
      </c>
      <c r="L12" s="9">
        <v>266</v>
      </c>
      <c r="M12" s="9">
        <v>208</v>
      </c>
      <c r="N12" s="9">
        <v>42</v>
      </c>
      <c r="O12" s="9">
        <v>10</v>
      </c>
      <c r="P12" s="9">
        <v>6</v>
      </c>
    </row>
    <row r="13" spans="1:16" x14ac:dyDescent="0.2">
      <c r="A13" s="31"/>
      <c r="B13" s="9"/>
      <c r="C13" s="9"/>
      <c r="D13" s="9"/>
      <c r="E13" s="9"/>
      <c r="F13" s="9"/>
      <c r="G13" s="10"/>
      <c r="H13" s="11"/>
      <c r="I13" s="11"/>
      <c r="J13" s="11"/>
      <c r="K13" s="12"/>
      <c r="L13" s="9"/>
      <c r="M13" s="9"/>
      <c r="N13" s="9"/>
      <c r="O13" s="9"/>
      <c r="P13" s="9"/>
    </row>
    <row r="14" spans="1:16" x14ac:dyDescent="0.2">
      <c r="A14" s="33" t="s">
        <v>268</v>
      </c>
      <c r="B14" s="9"/>
      <c r="C14" s="9"/>
      <c r="D14" s="9"/>
      <c r="E14" s="9"/>
      <c r="F14" s="9"/>
      <c r="G14" s="10"/>
      <c r="H14" s="11"/>
      <c r="I14" s="11"/>
      <c r="J14" s="11"/>
      <c r="K14" s="12"/>
      <c r="L14" s="9"/>
      <c r="M14" s="9"/>
      <c r="N14" s="9"/>
      <c r="O14" s="9"/>
      <c r="P14" s="9"/>
    </row>
    <row r="15" spans="1:16" x14ac:dyDescent="0.2">
      <c r="A15" s="31" t="s">
        <v>0</v>
      </c>
      <c r="B15" s="9">
        <v>7922</v>
      </c>
      <c r="C15" s="9">
        <v>6287</v>
      </c>
      <c r="D15" s="9">
        <v>1234</v>
      </c>
      <c r="E15" s="9">
        <v>238</v>
      </c>
      <c r="F15" s="9">
        <v>163</v>
      </c>
      <c r="G15" s="10">
        <v>3603</v>
      </c>
      <c r="H15" s="11">
        <v>2822</v>
      </c>
      <c r="I15" s="11">
        <v>611</v>
      </c>
      <c r="J15" s="11">
        <v>93</v>
      </c>
      <c r="K15" s="12">
        <v>77</v>
      </c>
      <c r="L15" s="9">
        <v>4319</v>
      </c>
      <c r="M15" s="9">
        <v>3465</v>
      </c>
      <c r="N15" s="9">
        <v>623</v>
      </c>
      <c r="O15" s="9">
        <v>145</v>
      </c>
      <c r="P15" s="9">
        <v>86</v>
      </c>
    </row>
    <row r="16" spans="1:16" x14ac:dyDescent="0.2">
      <c r="A16" s="31" t="s">
        <v>92</v>
      </c>
      <c r="B16" s="9">
        <v>1167</v>
      </c>
      <c r="C16" s="9">
        <v>826</v>
      </c>
      <c r="D16" s="9">
        <v>232</v>
      </c>
      <c r="E16" s="9">
        <v>38</v>
      </c>
      <c r="F16" s="9">
        <v>71</v>
      </c>
      <c r="G16" s="10">
        <v>551</v>
      </c>
      <c r="H16" s="11">
        <v>371</v>
      </c>
      <c r="I16" s="11">
        <v>135</v>
      </c>
      <c r="J16" s="11">
        <v>17</v>
      </c>
      <c r="K16" s="12">
        <v>29</v>
      </c>
      <c r="L16" s="9">
        <v>616</v>
      </c>
      <c r="M16" s="9">
        <v>455</v>
      </c>
      <c r="N16" s="9">
        <v>97</v>
      </c>
      <c r="O16" s="9">
        <v>21</v>
      </c>
      <c r="P16" s="9">
        <v>43</v>
      </c>
    </row>
    <row r="17" spans="1:16" x14ac:dyDescent="0.2">
      <c r="A17" s="31" t="s">
        <v>93</v>
      </c>
      <c r="B17" s="9">
        <v>2183</v>
      </c>
      <c r="C17" s="9">
        <v>1729</v>
      </c>
      <c r="D17" s="9">
        <v>354</v>
      </c>
      <c r="E17" s="9">
        <v>83</v>
      </c>
      <c r="F17" s="9">
        <v>17</v>
      </c>
      <c r="G17" s="10">
        <v>985</v>
      </c>
      <c r="H17" s="11">
        <v>780</v>
      </c>
      <c r="I17" s="11">
        <v>164</v>
      </c>
      <c r="J17" s="11">
        <v>34</v>
      </c>
      <c r="K17" s="12">
        <v>6</v>
      </c>
      <c r="L17" s="9">
        <v>1198</v>
      </c>
      <c r="M17" s="9">
        <v>949</v>
      </c>
      <c r="N17" s="9">
        <v>189</v>
      </c>
      <c r="O17" s="9">
        <v>48</v>
      </c>
      <c r="P17" s="9">
        <v>11</v>
      </c>
    </row>
    <row r="18" spans="1:16" x14ac:dyDescent="0.2">
      <c r="A18" s="31" t="s">
        <v>94</v>
      </c>
      <c r="B18" s="9">
        <v>1494</v>
      </c>
      <c r="C18" s="9">
        <v>1196</v>
      </c>
      <c r="D18" s="9">
        <v>227</v>
      </c>
      <c r="E18" s="9">
        <v>45</v>
      </c>
      <c r="F18" s="9">
        <v>26</v>
      </c>
      <c r="G18" s="10">
        <v>629</v>
      </c>
      <c r="H18" s="11">
        <v>488</v>
      </c>
      <c r="I18" s="11">
        <v>114</v>
      </c>
      <c r="J18" s="11">
        <v>14</v>
      </c>
      <c r="K18" s="12">
        <v>14</v>
      </c>
      <c r="L18" s="9">
        <v>865</v>
      </c>
      <c r="M18" s="9">
        <v>709</v>
      </c>
      <c r="N18" s="9">
        <v>114</v>
      </c>
      <c r="O18" s="9">
        <v>31</v>
      </c>
      <c r="P18" s="9">
        <v>11</v>
      </c>
    </row>
    <row r="19" spans="1:16" x14ac:dyDescent="0.2">
      <c r="A19" s="31" t="s">
        <v>95</v>
      </c>
      <c r="B19" s="9">
        <v>1432</v>
      </c>
      <c r="C19" s="9">
        <v>1183</v>
      </c>
      <c r="D19" s="9">
        <v>198</v>
      </c>
      <c r="E19" s="9">
        <v>31</v>
      </c>
      <c r="F19" s="9">
        <v>20</v>
      </c>
      <c r="G19" s="10">
        <v>664</v>
      </c>
      <c r="H19" s="11">
        <v>533</v>
      </c>
      <c r="I19" s="11">
        <v>97</v>
      </c>
      <c r="J19" s="11">
        <v>17</v>
      </c>
      <c r="K19" s="12">
        <v>17</v>
      </c>
      <c r="L19" s="9">
        <v>768</v>
      </c>
      <c r="M19" s="9">
        <v>650</v>
      </c>
      <c r="N19" s="9">
        <v>101</v>
      </c>
      <c r="O19" s="9">
        <v>14</v>
      </c>
      <c r="P19" s="9">
        <v>3</v>
      </c>
    </row>
    <row r="20" spans="1:16" x14ac:dyDescent="0.2">
      <c r="A20" s="31" t="s">
        <v>96</v>
      </c>
      <c r="B20" s="9">
        <v>1325</v>
      </c>
      <c r="C20" s="9">
        <v>1086</v>
      </c>
      <c r="D20" s="9">
        <v>181</v>
      </c>
      <c r="E20" s="9">
        <v>38</v>
      </c>
      <c r="F20" s="9">
        <v>20</v>
      </c>
      <c r="G20" s="10">
        <v>617</v>
      </c>
      <c r="H20" s="11">
        <v>514</v>
      </c>
      <c r="I20" s="11">
        <v>84</v>
      </c>
      <c r="J20" s="11">
        <v>10</v>
      </c>
      <c r="K20" s="12">
        <v>9</v>
      </c>
      <c r="L20" s="9">
        <v>708</v>
      </c>
      <c r="M20" s="9">
        <v>572</v>
      </c>
      <c r="N20" s="9">
        <v>97</v>
      </c>
      <c r="O20" s="9">
        <v>28</v>
      </c>
      <c r="P20" s="9">
        <v>11</v>
      </c>
    </row>
    <row r="21" spans="1:16" x14ac:dyDescent="0.2">
      <c r="A21" s="31" t="s">
        <v>97</v>
      </c>
      <c r="B21" s="9">
        <v>321</v>
      </c>
      <c r="C21" s="9">
        <v>267</v>
      </c>
      <c r="D21" s="9">
        <v>42</v>
      </c>
      <c r="E21" s="9">
        <v>3</v>
      </c>
      <c r="F21" s="9">
        <v>9</v>
      </c>
      <c r="G21" s="10">
        <v>156</v>
      </c>
      <c r="H21" s="11">
        <v>137</v>
      </c>
      <c r="I21" s="11">
        <v>17</v>
      </c>
      <c r="J21" s="11">
        <v>0</v>
      </c>
      <c r="K21" s="12">
        <v>3</v>
      </c>
      <c r="L21" s="9">
        <v>164</v>
      </c>
      <c r="M21" s="9">
        <v>130</v>
      </c>
      <c r="N21" s="9">
        <v>25</v>
      </c>
      <c r="O21" s="9">
        <v>3</v>
      </c>
      <c r="P21" s="9">
        <v>6</v>
      </c>
    </row>
    <row r="22" spans="1:16" x14ac:dyDescent="0.2">
      <c r="A22" s="31"/>
      <c r="B22" s="9"/>
      <c r="C22" s="9"/>
      <c r="D22" s="9"/>
      <c r="E22" s="9"/>
      <c r="F22" s="9"/>
      <c r="G22" s="10"/>
      <c r="H22" s="11"/>
      <c r="I22" s="11"/>
      <c r="J22" s="11"/>
      <c r="K22" s="12"/>
      <c r="L22" s="9"/>
      <c r="M22" s="9"/>
      <c r="N22" s="9"/>
      <c r="O22" s="9"/>
      <c r="P22" s="9"/>
    </row>
    <row r="23" spans="1:16" x14ac:dyDescent="0.2">
      <c r="A23" s="33" t="s">
        <v>269</v>
      </c>
      <c r="B23" s="9"/>
      <c r="C23" s="9"/>
      <c r="D23" s="9"/>
      <c r="E23" s="9"/>
      <c r="F23" s="9"/>
      <c r="G23" s="10"/>
      <c r="H23" s="11"/>
      <c r="I23" s="11"/>
      <c r="J23" s="11"/>
      <c r="K23" s="12"/>
      <c r="L23" s="9"/>
      <c r="M23" s="9"/>
      <c r="N23" s="9"/>
      <c r="O23" s="9"/>
      <c r="P23" s="9"/>
    </row>
    <row r="24" spans="1:16" x14ac:dyDescent="0.2">
      <c r="A24" s="31" t="s">
        <v>0</v>
      </c>
      <c r="B24" s="9">
        <v>13588</v>
      </c>
      <c r="C24" s="9">
        <v>10943</v>
      </c>
      <c r="D24" s="9">
        <v>1912</v>
      </c>
      <c r="E24" s="9">
        <v>499</v>
      </c>
      <c r="F24" s="9">
        <v>234</v>
      </c>
      <c r="G24" s="10">
        <v>6540</v>
      </c>
      <c r="H24" s="11">
        <v>5247</v>
      </c>
      <c r="I24" s="11">
        <v>943</v>
      </c>
      <c r="J24" s="11">
        <v>241</v>
      </c>
      <c r="K24" s="12">
        <v>109</v>
      </c>
      <c r="L24" s="9">
        <v>7048</v>
      </c>
      <c r="M24" s="9">
        <v>5696</v>
      </c>
      <c r="N24" s="9">
        <v>968</v>
      </c>
      <c r="O24" s="9">
        <v>258</v>
      </c>
      <c r="P24" s="9">
        <v>126</v>
      </c>
    </row>
    <row r="25" spans="1:16" x14ac:dyDescent="0.2">
      <c r="A25" s="31" t="s">
        <v>98</v>
      </c>
      <c r="B25" s="9">
        <v>9345</v>
      </c>
      <c r="C25" s="9">
        <v>7555</v>
      </c>
      <c r="D25" s="9">
        <v>1297</v>
      </c>
      <c r="E25" s="9">
        <v>293</v>
      </c>
      <c r="F25" s="9">
        <v>200</v>
      </c>
      <c r="G25" s="10">
        <v>4655</v>
      </c>
      <c r="H25" s="11">
        <v>3752</v>
      </c>
      <c r="I25" s="11">
        <v>653</v>
      </c>
      <c r="J25" s="11">
        <v>162</v>
      </c>
      <c r="K25" s="12">
        <v>89</v>
      </c>
      <c r="L25" s="9">
        <v>4690</v>
      </c>
      <c r="M25" s="9">
        <v>3804</v>
      </c>
      <c r="N25" s="9">
        <v>644</v>
      </c>
      <c r="O25" s="9">
        <v>131</v>
      </c>
      <c r="P25" s="9">
        <v>111</v>
      </c>
    </row>
    <row r="26" spans="1:16" x14ac:dyDescent="0.2">
      <c r="A26" s="31" t="s">
        <v>99</v>
      </c>
      <c r="B26" s="9">
        <v>1665</v>
      </c>
      <c r="C26" s="9">
        <v>1359</v>
      </c>
      <c r="D26" s="9">
        <v>206</v>
      </c>
      <c r="E26" s="9">
        <v>83</v>
      </c>
      <c r="F26" s="9">
        <v>17</v>
      </c>
      <c r="G26" s="10">
        <v>798</v>
      </c>
      <c r="H26" s="11">
        <v>637</v>
      </c>
      <c r="I26" s="11">
        <v>118</v>
      </c>
      <c r="J26" s="11">
        <v>34</v>
      </c>
      <c r="K26" s="12">
        <v>9</v>
      </c>
      <c r="L26" s="9">
        <v>867</v>
      </c>
      <c r="M26" s="9">
        <v>722</v>
      </c>
      <c r="N26" s="9">
        <v>88</v>
      </c>
      <c r="O26" s="9">
        <v>48</v>
      </c>
      <c r="P26" s="9">
        <v>9</v>
      </c>
    </row>
    <row r="27" spans="1:16" x14ac:dyDescent="0.2">
      <c r="A27" s="31" t="s">
        <v>100</v>
      </c>
      <c r="B27" s="9">
        <v>941</v>
      </c>
      <c r="C27" s="9">
        <v>774</v>
      </c>
      <c r="D27" s="9">
        <v>105</v>
      </c>
      <c r="E27" s="9">
        <v>45</v>
      </c>
      <c r="F27" s="9">
        <v>17</v>
      </c>
      <c r="G27" s="10">
        <v>414</v>
      </c>
      <c r="H27" s="11">
        <v>325</v>
      </c>
      <c r="I27" s="11">
        <v>67</v>
      </c>
      <c r="J27" s="11">
        <v>10</v>
      </c>
      <c r="K27" s="12">
        <v>11</v>
      </c>
      <c r="L27" s="9">
        <v>527</v>
      </c>
      <c r="M27" s="9">
        <v>449</v>
      </c>
      <c r="N27" s="9">
        <v>38</v>
      </c>
      <c r="O27" s="9">
        <v>34</v>
      </c>
      <c r="P27" s="9">
        <v>6</v>
      </c>
    </row>
    <row r="28" spans="1:16" x14ac:dyDescent="0.2">
      <c r="A28" s="31" t="s">
        <v>101</v>
      </c>
      <c r="B28" s="9">
        <v>489</v>
      </c>
      <c r="C28" s="9">
        <v>403</v>
      </c>
      <c r="D28" s="9">
        <v>76</v>
      </c>
      <c r="E28" s="9">
        <v>10</v>
      </c>
      <c r="F28" s="9">
        <v>0</v>
      </c>
      <c r="G28" s="10">
        <v>212</v>
      </c>
      <c r="H28" s="11">
        <v>182</v>
      </c>
      <c r="I28" s="11">
        <v>29</v>
      </c>
      <c r="J28" s="11">
        <v>0</v>
      </c>
      <c r="K28" s="12">
        <v>0</v>
      </c>
      <c r="L28" s="9">
        <v>278</v>
      </c>
      <c r="M28" s="9">
        <v>221</v>
      </c>
      <c r="N28" s="9">
        <v>46</v>
      </c>
      <c r="O28" s="9">
        <v>10</v>
      </c>
      <c r="P28" s="9">
        <v>0</v>
      </c>
    </row>
    <row r="29" spans="1:16" x14ac:dyDescent="0.2">
      <c r="A29" s="31" t="s">
        <v>102</v>
      </c>
      <c r="B29" s="9">
        <v>383</v>
      </c>
      <c r="C29" s="9">
        <v>293</v>
      </c>
      <c r="D29" s="9">
        <v>80</v>
      </c>
      <c r="E29" s="9">
        <v>10</v>
      </c>
      <c r="F29" s="9">
        <v>0</v>
      </c>
      <c r="G29" s="10">
        <v>144</v>
      </c>
      <c r="H29" s="11">
        <v>124</v>
      </c>
      <c r="I29" s="11">
        <v>17</v>
      </c>
      <c r="J29" s="11">
        <v>3</v>
      </c>
      <c r="K29" s="12">
        <v>0</v>
      </c>
      <c r="L29" s="9">
        <v>239</v>
      </c>
      <c r="M29" s="9">
        <v>169</v>
      </c>
      <c r="N29" s="9">
        <v>63</v>
      </c>
      <c r="O29" s="9">
        <v>7</v>
      </c>
      <c r="P29" s="9">
        <v>0</v>
      </c>
    </row>
    <row r="30" spans="1:16" x14ac:dyDescent="0.2">
      <c r="A30" s="31" t="s">
        <v>103</v>
      </c>
      <c r="B30" s="9">
        <v>255</v>
      </c>
      <c r="C30" s="9">
        <v>195</v>
      </c>
      <c r="D30" s="9">
        <v>46</v>
      </c>
      <c r="E30" s="9">
        <v>14</v>
      </c>
      <c r="F30" s="9">
        <v>0</v>
      </c>
      <c r="G30" s="10">
        <v>111</v>
      </c>
      <c r="H30" s="11">
        <v>91</v>
      </c>
      <c r="I30" s="11">
        <v>17</v>
      </c>
      <c r="J30" s="11">
        <v>3</v>
      </c>
      <c r="K30" s="12">
        <v>0</v>
      </c>
      <c r="L30" s="9">
        <v>144</v>
      </c>
      <c r="M30" s="9">
        <v>104</v>
      </c>
      <c r="N30" s="9">
        <v>29</v>
      </c>
      <c r="O30" s="9">
        <v>10</v>
      </c>
      <c r="P30" s="9">
        <v>0</v>
      </c>
    </row>
    <row r="31" spans="1:16" x14ac:dyDescent="0.2">
      <c r="A31" s="31" t="s">
        <v>104</v>
      </c>
      <c r="B31" s="9">
        <v>141</v>
      </c>
      <c r="C31" s="9">
        <v>117</v>
      </c>
      <c r="D31" s="9">
        <v>17</v>
      </c>
      <c r="E31" s="9">
        <v>7</v>
      </c>
      <c r="F31" s="9">
        <v>0</v>
      </c>
      <c r="G31" s="10">
        <v>40</v>
      </c>
      <c r="H31" s="11">
        <v>33</v>
      </c>
      <c r="I31" s="11">
        <v>4</v>
      </c>
      <c r="J31" s="11">
        <v>3</v>
      </c>
      <c r="K31" s="12">
        <v>0</v>
      </c>
      <c r="L31" s="9">
        <v>101</v>
      </c>
      <c r="M31" s="9">
        <v>85</v>
      </c>
      <c r="N31" s="9">
        <v>13</v>
      </c>
      <c r="O31" s="9">
        <v>3</v>
      </c>
      <c r="P31" s="9">
        <v>0</v>
      </c>
    </row>
    <row r="32" spans="1:16" x14ac:dyDescent="0.2">
      <c r="A32" s="31" t="s">
        <v>105</v>
      </c>
      <c r="B32" s="9">
        <v>369</v>
      </c>
      <c r="C32" s="9">
        <v>247</v>
      </c>
      <c r="D32" s="9">
        <v>84</v>
      </c>
      <c r="E32" s="9">
        <v>38</v>
      </c>
      <c r="F32" s="9">
        <v>0</v>
      </c>
      <c r="G32" s="10">
        <v>166</v>
      </c>
      <c r="H32" s="11">
        <v>104</v>
      </c>
      <c r="I32" s="11">
        <v>38</v>
      </c>
      <c r="J32" s="11">
        <v>24</v>
      </c>
      <c r="K32" s="12">
        <v>0</v>
      </c>
      <c r="L32" s="9">
        <v>203</v>
      </c>
      <c r="M32" s="9">
        <v>143</v>
      </c>
      <c r="N32" s="9">
        <v>46</v>
      </c>
      <c r="O32" s="9">
        <v>14</v>
      </c>
      <c r="P32" s="9">
        <v>0</v>
      </c>
    </row>
    <row r="33" spans="1:16" x14ac:dyDescent="0.2">
      <c r="A33" s="31"/>
      <c r="B33" s="9"/>
      <c r="C33" s="9"/>
      <c r="D33" s="9"/>
      <c r="E33" s="9"/>
      <c r="F33" s="9"/>
      <c r="G33" s="10"/>
      <c r="H33" s="11"/>
      <c r="I33" s="11"/>
      <c r="J33" s="11"/>
      <c r="K33" s="12"/>
      <c r="L33" s="9"/>
      <c r="M33" s="9"/>
      <c r="N33" s="9"/>
      <c r="O33" s="9"/>
      <c r="P33" s="9"/>
    </row>
    <row r="34" spans="1:16" x14ac:dyDescent="0.2">
      <c r="A34" s="33" t="s">
        <v>270</v>
      </c>
      <c r="B34" s="9"/>
      <c r="C34" s="9"/>
      <c r="D34" s="9"/>
      <c r="E34" s="9"/>
      <c r="F34" s="9"/>
      <c r="G34" s="10"/>
      <c r="H34" s="11"/>
      <c r="I34" s="11"/>
      <c r="J34" s="11"/>
      <c r="K34" s="12"/>
      <c r="L34" s="9"/>
      <c r="M34" s="9"/>
      <c r="N34" s="9"/>
      <c r="O34" s="9"/>
      <c r="P34" s="9"/>
    </row>
    <row r="35" spans="1:16" x14ac:dyDescent="0.2">
      <c r="A35" s="31" t="s">
        <v>0</v>
      </c>
      <c r="B35" s="9">
        <v>4224</v>
      </c>
      <c r="C35" s="9">
        <v>3368</v>
      </c>
      <c r="D35" s="9">
        <v>615</v>
      </c>
      <c r="E35" s="9">
        <v>207</v>
      </c>
      <c r="F35" s="9">
        <v>34</v>
      </c>
      <c r="G35" s="10">
        <v>1872</v>
      </c>
      <c r="H35" s="11">
        <v>1482</v>
      </c>
      <c r="I35" s="11">
        <v>291</v>
      </c>
      <c r="J35" s="11">
        <v>79</v>
      </c>
      <c r="K35" s="12">
        <v>20</v>
      </c>
      <c r="L35" s="9">
        <v>2351</v>
      </c>
      <c r="M35" s="9">
        <v>1886</v>
      </c>
      <c r="N35" s="9">
        <v>324</v>
      </c>
      <c r="O35" s="9">
        <v>127</v>
      </c>
      <c r="P35" s="9">
        <v>14</v>
      </c>
    </row>
    <row r="36" spans="1:16" x14ac:dyDescent="0.2">
      <c r="A36" s="31">
        <v>2012</v>
      </c>
      <c r="B36" s="9">
        <v>495</v>
      </c>
      <c r="C36" s="9">
        <v>351</v>
      </c>
      <c r="D36" s="9">
        <v>101</v>
      </c>
      <c r="E36" s="9">
        <v>34</v>
      </c>
      <c r="F36" s="9">
        <v>9</v>
      </c>
      <c r="G36" s="10">
        <v>246</v>
      </c>
      <c r="H36" s="11">
        <v>182</v>
      </c>
      <c r="I36" s="11">
        <v>51</v>
      </c>
      <c r="J36" s="11">
        <v>10</v>
      </c>
      <c r="K36" s="12">
        <v>3</v>
      </c>
      <c r="L36" s="9">
        <v>249</v>
      </c>
      <c r="M36" s="9">
        <v>169</v>
      </c>
      <c r="N36" s="9">
        <v>51</v>
      </c>
      <c r="O36" s="9">
        <v>24</v>
      </c>
      <c r="P36" s="9">
        <v>6</v>
      </c>
    </row>
    <row r="37" spans="1:16" x14ac:dyDescent="0.2">
      <c r="A37" s="31">
        <v>2011</v>
      </c>
      <c r="B37" s="9">
        <v>944</v>
      </c>
      <c r="C37" s="9">
        <v>715</v>
      </c>
      <c r="D37" s="9">
        <v>164</v>
      </c>
      <c r="E37" s="9">
        <v>59</v>
      </c>
      <c r="F37" s="9">
        <v>6</v>
      </c>
      <c r="G37" s="10">
        <v>419</v>
      </c>
      <c r="H37" s="11">
        <v>332</v>
      </c>
      <c r="I37" s="11">
        <v>67</v>
      </c>
      <c r="J37" s="11">
        <v>17</v>
      </c>
      <c r="K37" s="12">
        <v>3</v>
      </c>
      <c r="L37" s="9">
        <v>525</v>
      </c>
      <c r="M37" s="9">
        <v>384</v>
      </c>
      <c r="N37" s="9">
        <v>97</v>
      </c>
      <c r="O37" s="9">
        <v>41</v>
      </c>
      <c r="P37" s="9">
        <v>3</v>
      </c>
    </row>
    <row r="38" spans="1:16" x14ac:dyDescent="0.2">
      <c r="A38" s="31">
        <v>2010</v>
      </c>
      <c r="B38" s="9">
        <v>741</v>
      </c>
      <c r="C38" s="9">
        <v>605</v>
      </c>
      <c r="D38" s="9">
        <v>122</v>
      </c>
      <c r="E38" s="9">
        <v>14</v>
      </c>
      <c r="F38" s="9">
        <v>0</v>
      </c>
      <c r="G38" s="10">
        <v>295</v>
      </c>
      <c r="H38" s="11">
        <v>241</v>
      </c>
      <c r="I38" s="11">
        <v>51</v>
      </c>
      <c r="J38" s="11">
        <v>3</v>
      </c>
      <c r="K38" s="12">
        <v>0</v>
      </c>
      <c r="L38" s="9">
        <v>446</v>
      </c>
      <c r="M38" s="9">
        <v>364</v>
      </c>
      <c r="N38" s="9">
        <v>72</v>
      </c>
      <c r="O38" s="9">
        <v>10</v>
      </c>
      <c r="P38" s="9">
        <v>0</v>
      </c>
    </row>
    <row r="39" spans="1:16" x14ac:dyDescent="0.2">
      <c r="A39" s="31" t="s">
        <v>106</v>
      </c>
      <c r="B39" s="9">
        <v>636</v>
      </c>
      <c r="C39" s="9">
        <v>546</v>
      </c>
      <c r="D39" s="9">
        <v>38</v>
      </c>
      <c r="E39" s="9">
        <v>52</v>
      </c>
      <c r="F39" s="9">
        <v>0</v>
      </c>
      <c r="G39" s="10">
        <v>252</v>
      </c>
      <c r="H39" s="11">
        <v>215</v>
      </c>
      <c r="I39" s="11">
        <v>17</v>
      </c>
      <c r="J39" s="11">
        <v>21</v>
      </c>
      <c r="K39" s="12">
        <v>0</v>
      </c>
      <c r="L39" s="9">
        <v>384</v>
      </c>
      <c r="M39" s="9">
        <v>332</v>
      </c>
      <c r="N39" s="9">
        <v>21</v>
      </c>
      <c r="O39" s="9">
        <v>31</v>
      </c>
      <c r="P39" s="9">
        <v>0</v>
      </c>
    </row>
    <row r="40" spans="1:16" x14ac:dyDescent="0.2">
      <c r="A40" s="31" t="s">
        <v>107</v>
      </c>
      <c r="B40" s="9">
        <v>716</v>
      </c>
      <c r="C40" s="9">
        <v>579</v>
      </c>
      <c r="D40" s="9">
        <v>101</v>
      </c>
      <c r="E40" s="9">
        <v>31</v>
      </c>
      <c r="F40" s="9">
        <v>6</v>
      </c>
      <c r="G40" s="10">
        <v>324</v>
      </c>
      <c r="H40" s="11">
        <v>241</v>
      </c>
      <c r="I40" s="11">
        <v>63</v>
      </c>
      <c r="J40" s="11">
        <v>17</v>
      </c>
      <c r="K40" s="12">
        <v>3</v>
      </c>
      <c r="L40" s="9">
        <v>393</v>
      </c>
      <c r="M40" s="9">
        <v>338</v>
      </c>
      <c r="N40" s="9">
        <v>38</v>
      </c>
      <c r="O40" s="9">
        <v>14</v>
      </c>
      <c r="P40" s="9">
        <v>3</v>
      </c>
    </row>
    <row r="41" spans="1:16" x14ac:dyDescent="0.2">
      <c r="A41" s="31" t="s">
        <v>108</v>
      </c>
      <c r="B41" s="9">
        <v>431</v>
      </c>
      <c r="C41" s="9">
        <v>371</v>
      </c>
      <c r="D41" s="9">
        <v>51</v>
      </c>
      <c r="E41" s="9">
        <v>7</v>
      </c>
      <c r="F41" s="9">
        <v>3</v>
      </c>
      <c r="G41" s="10">
        <v>245</v>
      </c>
      <c r="H41" s="11">
        <v>202</v>
      </c>
      <c r="I41" s="11">
        <v>34</v>
      </c>
      <c r="J41" s="11">
        <v>7</v>
      </c>
      <c r="K41" s="12">
        <v>3</v>
      </c>
      <c r="L41" s="9">
        <v>186</v>
      </c>
      <c r="M41" s="9">
        <v>169</v>
      </c>
      <c r="N41" s="9">
        <v>17</v>
      </c>
      <c r="O41" s="9">
        <v>0</v>
      </c>
      <c r="P41" s="9">
        <v>0</v>
      </c>
    </row>
    <row r="42" spans="1:16" x14ac:dyDescent="0.2">
      <c r="A42" s="31" t="s">
        <v>109</v>
      </c>
      <c r="B42" s="9">
        <v>261</v>
      </c>
      <c r="C42" s="9">
        <v>202</v>
      </c>
      <c r="D42" s="9">
        <v>38</v>
      </c>
      <c r="E42" s="9">
        <v>10</v>
      </c>
      <c r="F42" s="9">
        <v>11</v>
      </c>
      <c r="G42" s="13">
        <v>92</v>
      </c>
      <c r="H42" s="14">
        <v>72</v>
      </c>
      <c r="I42" s="14">
        <v>8</v>
      </c>
      <c r="J42" s="14">
        <v>3</v>
      </c>
      <c r="K42" s="15">
        <v>9</v>
      </c>
      <c r="L42" s="9">
        <v>169</v>
      </c>
      <c r="M42" s="9">
        <v>130</v>
      </c>
      <c r="N42" s="9">
        <v>29</v>
      </c>
      <c r="O42" s="9">
        <v>7</v>
      </c>
      <c r="P42" s="9">
        <v>3</v>
      </c>
    </row>
    <row r="43" spans="1:16" ht="14.4" x14ac:dyDescent="0.3">
      <c r="A43" s="1" t="s">
        <v>232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14.4" x14ac:dyDescent="0.3">
      <c r="A44" s="2" t="s">
        <v>233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"/>
  <sheetViews>
    <sheetView view="pageBreakPreview" topLeftCell="M1" zoomScaleNormal="100" zoomScaleSheetLayoutView="100" workbookViewId="0">
      <selection activeCell="Q1" sqref="Q1:AV1048576"/>
    </sheetView>
  </sheetViews>
  <sheetFormatPr defaultColWidth="5" defaultRowHeight="10.199999999999999" x14ac:dyDescent="0.2"/>
  <cols>
    <col min="1" max="1" width="17.77734375" style="3" customWidth="1"/>
    <col min="2" max="16" width="4.5546875" style="3" customWidth="1"/>
    <col min="17" max="16384" width="5" style="3"/>
  </cols>
  <sheetData>
    <row r="1" spans="1:16" x14ac:dyDescent="0.2">
      <c r="A1" s="3" t="s">
        <v>271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8" t="s">
        <v>237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6" t="s">
        <v>0</v>
      </c>
      <c r="B5" s="9">
        <v>13588</v>
      </c>
      <c r="C5" s="9">
        <v>10943</v>
      </c>
      <c r="D5" s="9">
        <v>1912</v>
      </c>
      <c r="E5" s="9">
        <v>499</v>
      </c>
      <c r="F5" s="9">
        <v>234</v>
      </c>
      <c r="G5" s="10">
        <v>6540</v>
      </c>
      <c r="H5" s="11">
        <v>5247</v>
      </c>
      <c r="I5" s="11">
        <v>943</v>
      </c>
      <c r="J5" s="11">
        <v>241</v>
      </c>
      <c r="K5" s="12">
        <v>109</v>
      </c>
      <c r="L5" s="9">
        <v>7048</v>
      </c>
      <c r="M5" s="9">
        <v>5696</v>
      </c>
      <c r="N5" s="9">
        <v>968</v>
      </c>
      <c r="O5" s="9">
        <v>258</v>
      </c>
      <c r="P5" s="9">
        <v>126</v>
      </c>
    </row>
    <row r="6" spans="1:16" x14ac:dyDescent="0.2">
      <c r="A6" s="6" t="s">
        <v>110</v>
      </c>
      <c r="B6" s="9">
        <v>8914</v>
      </c>
      <c r="C6" s="9">
        <v>7217</v>
      </c>
      <c r="D6" s="9">
        <v>1255</v>
      </c>
      <c r="E6" s="9">
        <v>300</v>
      </c>
      <c r="F6" s="9">
        <v>143</v>
      </c>
      <c r="G6" s="10">
        <v>4292</v>
      </c>
      <c r="H6" s="11">
        <v>3485</v>
      </c>
      <c r="I6" s="11">
        <v>602</v>
      </c>
      <c r="J6" s="11">
        <v>145</v>
      </c>
      <c r="K6" s="12">
        <v>60</v>
      </c>
      <c r="L6" s="9">
        <v>4623</v>
      </c>
      <c r="M6" s="9">
        <v>3732</v>
      </c>
      <c r="N6" s="9">
        <v>653</v>
      </c>
      <c r="O6" s="9">
        <v>155</v>
      </c>
      <c r="P6" s="9">
        <v>83</v>
      </c>
    </row>
    <row r="7" spans="1:16" x14ac:dyDescent="0.2">
      <c r="A7" s="6" t="s">
        <v>111</v>
      </c>
      <c r="B7" s="9">
        <v>4616</v>
      </c>
      <c r="C7" s="9">
        <v>3680</v>
      </c>
      <c r="D7" s="9">
        <v>648</v>
      </c>
      <c r="E7" s="9">
        <v>196</v>
      </c>
      <c r="F7" s="9">
        <v>91</v>
      </c>
      <c r="G7" s="10">
        <v>2232</v>
      </c>
      <c r="H7" s="11">
        <v>1749</v>
      </c>
      <c r="I7" s="11">
        <v>341</v>
      </c>
      <c r="J7" s="11">
        <v>93</v>
      </c>
      <c r="K7" s="12">
        <v>49</v>
      </c>
      <c r="L7" s="9">
        <v>2385</v>
      </c>
      <c r="M7" s="9">
        <v>1931</v>
      </c>
      <c r="N7" s="9">
        <v>307</v>
      </c>
      <c r="O7" s="9">
        <v>103</v>
      </c>
      <c r="P7" s="9">
        <v>43</v>
      </c>
    </row>
    <row r="8" spans="1:16" x14ac:dyDescent="0.2">
      <c r="A8" s="6" t="s">
        <v>112</v>
      </c>
      <c r="B8" s="9">
        <v>57</v>
      </c>
      <c r="C8" s="9">
        <v>46</v>
      </c>
      <c r="D8" s="9">
        <v>8</v>
      </c>
      <c r="E8" s="9">
        <v>3</v>
      </c>
      <c r="F8" s="9">
        <v>0</v>
      </c>
      <c r="G8" s="10">
        <v>16</v>
      </c>
      <c r="H8" s="11">
        <v>13</v>
      </c>
      <c r="I8" s="11">
        <v>0</v>
      </c>
      <c r="J8" s="11">
        <v>3</v>
      </c>
      <c r="K8" s="12">
        <v>0</v>
      </c>
      <c r="L8" s="9">
        <v>41</v>
      </c>
      <c r="M8" s="9">
        <v>33</v>
      </c>
      <c r="N8" s="9">
        <v>8</v>
      </c>
      <c r="O8" s="9">
        <v>0</v>
      </c>
      <c r="P8" s="9">
        <v>0</v>
      </c>
    </row>
    <row r="9" spans="1:16" x14ac:dyDescent="0.2">
      <c r="A9" s="8" t="s">
        <v>272</v>
      </c>
      <c r="B9" s="9"/>
      <c r="C9" s="9"/>
      <c r="D9" s="9"/>
      <c r="E9" s="9"/>
      <c r="F9" s="9"/>
      <c r="G9" s="10"/>
      <c r="H9" s="11"/>
      <c r="I9" s="11"/>
      <c r="J9" s="11"/>
      <c r="K9" s="12"/>
      <c r="L9" s="9"/>
      <c r="M9" s="9"/>
      <c r="N9" s="9"/>
      <c r="O9" s="9"/>
      <c r="P9" s="9"/>
    </row>
    <row r="10" spans="1:16" x14ac:dyDescent="0.2">
      <c r="A10" s="8" t="s">
        <v>273</v>
      </c>
      <c r="B10" s="9"/>
      <c r="C10" s="9"/>
      <c r="D10" s="9"/>
      <c r="E10" s="9"/>
      <c r="F10" s="9"/>
      <c r="G10" s="10"/>
      <c r="H10" s="11"/>
      <c r="I10" s="11"/>
      <c r="J10" s="11"/>
      <c r="K10" s="12"/>
      <c r="L10" s="9"/>
      <c r="M10" s="9"/>
      <c r="N10" s="9"/>
      <c r="O10" s="9"/>
      <c r="P10" s="9"/>
    </row>
    <row r="11" spans="1:16" x14ac:dyDescent="0.2">
      <c r="A11" s="6" t="s">
        <v>0</v>
      </c>
      <c r="B11" s="9">
        <v>8914</v>
      </c>
      <c r="C11" s="9">
        <v>7217</v>
      </c>
      <c r="D11" s="9">
        <v>1255</v>
      </c>
      <c r="E11" s="9">
        <v>300</v>
      </c>
      <c r="F11" s="9">
        <v>143</v>
      </c>
      <c r="G11" s="10">
        <v>4292</v>
      </c>
      <c r="H11" s="11">
        <v>3485</v>
      </c>
      <c r="I11" s="11">
        <v>602</v>
      </c>
      <c r="J11" s="11">
        <v>145</v>
      </c>
      <c r="K11" s="12">
        <v>60</v>
      </c>
      <c r="L11" s="9">
        <v>4623</v>
      </c>
      <c r="M11" s="9">
        <v>3732</v>
      </c>
      <c r="N11" s="9">
        <v>653</v>
      </c>
      <c r="O11" s="9">
        <v>155</v>
      </c>
      <c r="P11" s="9">
        <v>83</v>
      </c>
    </row>
    <row r="12" spans="1:16" x14ac:dyDescent="0.2">
      <c r="A12" s="6" t="s">
        <v>30</v>
      </c>
      <c r="B12" s="9">
        <v>2292</v>
      </c>
      <c r="C12" s="9">
        <v>1794</v>
      </c>
      <c r="D12" s="9">
        <v>362</v>
      </c>
      <c r="E12" s="9">
        <v>72</v>
      </c>
      <c r="F12" s="9">
        <v>63</v>
      </c>
      <c r="G12" s="10">
        <v>1247</v>
      </c>
      <c r="H12" s="11">
        <v>995</v>
      </c>
      <c r="I12" s="11">
        <v>181</v>
      </c>
      <c r="J12" s="11">
        <v>48</v>
      </c>
      <c r="K12" s="12">
        <v>23</v>
      </c>
      <c r="L12" s="9">
        <v>1045</v>
      </c>
      <c r="M12" s="9">
        <v>800</v>
      </c>
      <c r="N12" s="9">
        <v>181</v>
      </c>
      <c r="O12" s="9">
        <v>24</v>
      </c>
      <c r="P12" s="9">
        <v>40</v>
      </c>
    </row>
    <row r="13" spans="1:16" x14ac:dyDescent="0.2">
      <c r="A13" s="6" t="s">
        <v>113</v>
      </c>
      <c r="B13" s="9">
        <v>104</v>
      </c>
      <c r="C13" s="9">
        <v>91</v>
      </c>
      <c r="D13" s="9">
        <v>13</v>
      </c>
      <c r="E13" s="9">
        <v>0</v>
      </c>
      <c r="F13" s="9">
        <v>0</v>
      </c>
      <c r="G13" s="10">
        <v>56</v>
      </c>
      <c r="H13" s="11">
        <v>52</v>
      </c>
      <c r="I13" s="11">
        <v>4</v>
      </c>
      <c r="J13" s="11">
        <v>0</v>
      </c>
      <c r="K13" s="12">
        <v>0</v>
      </c>
      <c r="L13" s="9">
        <v>47</v>
      </c>
      <c r="M13" s="9">
        <v>39</v>
      </c>
      <c r="N13" s="9">
        <v>8</v>
      </c>
      <c r="O13" s="9">
        <v>0</v>
      </c>
      <c r="P13" s="9">
        <v>0</v>
      </c>
    </row>
    <row r="14" spans="1:16" x14ac:dyDescent="0.2">
      <c r="A14" s="6" t="s">
        <v>114</v>
      </c>
      <c r="B14" s="9">
        <v>211</v>
      </c>
      <c r="C14" s="9">
        <v>189</v>
      </c>
      <c r="D14" s="9">
        <v>13</v>
      </c>
      <c r="E14" s="9">
        <v>7</v>
      </c>
      <c r="F14" s="9">
        <v>3</v>
      </c>
      <c r="G14" s="10">
        <v>90</v>
      </c>
      <c r="H14" s="11">
        <v>72</v>
      </c>
      <c r="I14" s="11">
        <v>8</v>
      </c>
      <c r="J14" s="11">
        <v>7</v>
      </c>
      <c r="K14" s="12">
        <v>3</v>
      </c>
      <c r="L14" s="9">
        <v>121</v>
      </c>
      <c r="M14" s="9">
        <v>117</v>
      </c>
      <c r="N14" s="9">
        <v>4</v>
      </c>
      <c r="O14" s="9">
        <v>0</v>
      </c>
      <c r="P14" s="9">
        <v>0</v>
      </c>
    </row>
    <row r="15" spans="1:16" x14ac:dyDescent="0.2">
      <c r="A15" s="6" t="s">
        <v>115</v>
      </c>
      <c r="B15" s="9">
        <v>187</v>
      </c>
      <c r="C15" s="9">
        <v>176</v>
      </c>
      <c r="D15" s="9">
        <v>8</v>
      </c>
      <c r="E15" s="9">
        <v>3</v>
      </c>
      <c r="F15" s="9">
        <v>0</v>
      </c>
      <c r="G15" s="10">
        <v>88</v>
      </c>
      <c r="H15" s="11">
        <v>85</v>
      </c>
      <c r="I15" s="11">
        <v>0</v>
      </c>
      <c r="J15" s="11">
        <v>3</v>
      </c>
      <c r="K15" s="12">
        <v>0</v>
      </c>
      <c r="L15" s="9">
        <v>99</v>
      </c>
      <c r="M15" s="9">
        <v>91</v>
      </c>
      <c r="N15" s="9">
        <v>8</v>
      </c>
      <c r="O15" s="9">
        <v>0</v>
      </c>
      <c r="P15" s="9">
        <v>0</v>
      </c>
    </row>
    <row r="16" spans="1:16" x14ac:dyDescent="0.2">
      <c r="A16" s="6" t="s">
        <v>116</v>
      </c>
      <c r="B16" s="9">
        <v>797</v>
      </c>
      <c r="C16" s="9">
        <v>702</v>
      </c>
      <c r="D16" s="9">
        <v>88</v>
      </c>
      <c r="E16" s="9">
        <v>3</v>
      </c>
      <c r="F16" s="9">
        <v>3</v>
      </c>
      <c r="G16" s="10">
        <v>255</v>
      </c>
      <c r="H16" s="11">
        <v>221</v>
      </c>
      <c r="I16" s="11">
        <v>34</v>
      </c>
      <c r="J16" s="11">
        <v>0</v>
      </c>
      <c r="K16" s="12">
        <v>0</v>
      </c>
      <c r="L16" s="9">
        <v>542</v>
      </c>
      <c r="M16" s="9">
        <v>481</v>
      </c>
      <c r="N16" s="9">
        <v>55</v>
      </c>
      <c r="O16" s="9">
        <v>3</v>
      </c>
      <c r="P16" s="9">
        <v>3</v>
      </c>
    </row>
    <row r="17" spans="1:16" x14ac:dyDescent="0.2">
      <c r="A17" s="6" t="s">
        <v>117</v>
      </c>
      <c r="B17" s="9">
        <v>712</v>
      </c>
      <c r="C17" s="9">
        <v>624</v>
      </c>
      <c r="D17" s="9">
        <v>72</v>
      </c>
      <c r="E17" s="9">
        <v>14</v>
      </c>
      <c r="F17" s="9">
        <v>3</v>
      </c>
      <c r="G17" s="10">
        <v>369</v>
      </c>
      <c r="H17" s="11">
        <v>332</v>
      </c>
      <c r="I17" s="11">
        <v>34</v>
      </c>
      <c r="J17" s="11">
        <v>3</v>
      </c>
      <c r="K17" s="12">
        <v>0</v>
      </c>
      <c r="L17" s="9">
        <v>344</v>
      </c>
      <c r="M17" s="9">
        <v>293</v>
      </c>
      <c r="N17" s="9">
        <v>38</v>
      </c>
      <c r="O17" s="9">
        <v>10</v>
      </c>
      <c r="P17" s="9">
        <v>3</v>
      </c>
    </row>
    <row r="18" spans="1:16" x14ac:dyDescent="0.2">
      <c r="A18" s="6" t="s">
        <v>118</v>
      </c>
      <c r="B18" s="9">
        <v>788</v>
      </c>
      <c r="C18" s="9">
        <v>722</v>
      </c>
      <c r="D18" s="9">
        <v>38</v>
      </c>
      <c r="E18" s="9">
        <v>14</v>
      </c>
      <c r="F18" s="9">
        <v>14</v>
      </c>
      <c r="G18" s="10">
        <v>336</v>
      </c>
      <c r="H18" s="11">
        <v>319</v>
      </c>
      <c r="I18" s="11">
        <v>8</v>
      </c>
      <c r="J18" s="11">
        <v>3</v>
      </c>
      <c r="K18" s="12">
        <v>6</v>
      </c>
      <c r="L18" s="9">
        <v>451</v>
      </c>
      <c r="M18" s="9">
        <v>403</v>
      </c>
      <c r="N18" s="9">
        <v>29</v>
      </c>
      <c r="O18" s="9">
        <v>10</v>
      </c>
      <c r="P18" s="9">
        <v>9</v>
      </c>
    </row>
    <row r="19" spans="1:16" x14ac:dyDescent="0.2">
      <c r="A19" s="6" t="s">
        <v>119</v>
      </c>
      <c r="B19" s="9">
        <v>1047</v>
      </c>
      <c r="C19" s="9">
        <v>936</v>
      </c>
      <c r="D19" s="9">
        <v>80</v>
      </c>
      <c r="E19" s="9">
        <v>31</v>
      </c>
      <c r="F19" s="9">
        <v>0</v>
      </c>
      <c r="G19" s="10">
        <v>519</v>
      </c>
      <c r="H19" s="11">
        <v>455</v>
      </c>
      <c r="I19" s="11">
        <v>51</v>
      </c>
      <c r="J19" s="11">
        <v>14</v>
      </c>
      <c r="K19" s="12">
        <v>0</v>
      </c>
      <c r="L19" s="9">
        <v>528</v>
      </c>
      <c r="M19" s="9">
        <v>481</v>
      </c>
      <c r="N19" s="9">
        <v>29</v>
      </c>
      <c r="O19" s="9">
        <v>17</v>
      </c>
      <c r="P19" s="9">
        <v>0</v>
      </c>
    </row>
    <row r="20" spans="1:16" x14ac:dyDescent="0.2">
      <c r="A20" s="6" t="s">
        <v>120</v>
      </c>
      <c r="B20" s="9">
        <v>1479</v>
      </c>
      <c r="C20" s="9">
        <v>1099</v>
      </c>
      <c r="D20" s="9">
        <v>316</v>
      </c>
      <c r="E20" s="9">
        <v>45</v>
      </c>
      <c r="F20" s="9">
        <v>20</v>
      </c>
      <c r="G20" s="10">
        <v>664</v>
      </c>
      <c r="H20" s="11">
        <v>514</v>
      </c>
      <c r="I20" s="11">
        <v>131</v>
      </c>
      <c r="J20" s="11">
        <v>17</v>
      </c>
      <c r="K20" s="12">
        <v>3</v>
      </c>
      <c r="L20" s="9">
        <v>815</v>
      </c>
      <c r="M20" s="9">
        <v>585</v>
      </c>
      <c r="N20" s="9">
        <v>185</v>
      </c>
      <c r="O20" s="9">
        <v>28</v>
      </c>
      <c r="P20" s="9">
        <v>17</v>
      </c>
    </row>
    <row r="21" spans="1:16" x14ac:dyDescent="0.2">
      <c r="A21" s="6" t="s">
        <v>121</v>
      </c>
      <c r="B21" s="9">
        <v>1063</v>
      </c>
      <c r="C21" s="9">
        <v>741</v>
      </c>
      <c r="D21" s="9">
        <v>232</v>
      </c>
      <c r="E21" s="9">
        <v>62</v>
      </c>
      <c r="F21" s="9">
        <v>29</v>
      </c>
      <c r="G21" s="10">
        <v>532</v>
      </c>
      <c r="H21" s="11">
        <v>351</v>
      </c>
      <c r="I21" s="11">
        <v>131</v>
      </c>
      <c r="J21" s="11">
        <v>28</v>
      </c>
      <c r="K21" s="12">
        <v>23</v>
      </c>
      <c r="L21" s="9">
        <v>531</v>
      </c>
      <c r="M21" s="9">
        <v>390</v>
      </c>
      <c r="N21" s="9">
        <v>101</v>
      </c>
      <c r="O21" s="9">
        <v>34</v>
      </c>
      <c r="P21" s="9">
        <v>6</v>
      </c>
    </row>
    <row r="22" spans="1:16" x14ac:dyDescent="0.2">
      <c r="A22" s="6" t="s">
        <v>122</v>
      </c>
      <c r="B22" s="9">
        <v>78</v>
      </c>
      <c r="C22" s="9">
        <v>39</v>
      </c>
      <c r="D22" s="9">
        <v>13</v>
      </c>
      <c r="E22" s="9">
        <v>21</v>
      </c>
      <c r="F22" s="9">
        <v>6</v>
      </c>
      <c r="G22" s="10">
        <v>52</v>
      </c>
      <c r="H22" s="11">
        <v>26</v>
      </c>
      <c r="I22" s="11">
        <v>13</v>
      </c>
      <c r="J22" s="11">
        <v>10</v>
      </c>
      <c r="K22" s="12">
        <v>3</v>
      </c>
      <c r="L22" s="9">
        <v>26</v>
      </c>
      <c r="M22" s="9">
        <v>13</v>
      </c>
      <c r="N22" s="9">
        <v>0</v>
      </c>
      <c r="O22" s="9">
        <v>10</v>
      </c>
      <c r="P22" s="9">
        <v>3</v>
      </c>
    </row>
    <row r="23" spans="1:16" x14ac:dyDescent="0.2">
      <c r="A23" s="6" t="s">
        <v>123</v>
      </c>
      <c r="B23" s="9">
        <v>49</v>
      </c>
      <c r="C23" s="9">
        <v>20</v>
      </c>
      <c r="D23" s="9">
        <v>13</v>
      </c>
      <c r="E23" s="9">
        <v>17</v>
      </c>
      <c r="F23" s="9">
        <v>0</v>
      </c>
      <c r="G23" s="10">
        <v>28</v>
      </c>
      <c r="H23" s="11">
        <v>13</v>
      </c>
      <c r="I23" s="11">
        <v>4</v>
      </c>
      <c r="J23" s="11">
        <v>10</v>
      </c>
      <c r="K23" s="12">
        <v>0</v>
      </c>
      <c r="L23" s="9">
        <v>22</v>
      </c>
      <c r="M23" s="9">
        <v>7</v>
      </c>
      <c r="N23" s="9">
        <v>8</v>
      </c>
      <c r="O23" s="9">
        <v>7</v>
      </c>
      <c r="P23" s="9">
        <v>0</v>
      </c>
    </row>
    <row r="24" spans="1:16" x14ac:dyDescent="0.2">
      <c r="A24" s="6" t="s">
        <v>124</v>
      </c>
      <c r="B24" s="9">
        <v>93</v>
      </c>
      <c r="C24" s="9">
        <v>72</v>
      </c>
      <c r="D24" s="9">
        <v>8</v>
      </c>
      <c r="E24" s="9">
        <v>10</v>
      </c>
      <c r="F24" s="9">
        <v>3</v>
      </c>
      <c r="G24" s="10">
        <v>43</v>
      </c>
      <c r="H24" s="11">
        <v>39</v>
      </c>
      <c r="I24" s="11">
        <v>4</v>
      </c>
      <c r="J24" s="11">
        <v>0</v>
      </c>
      <c r="K24" s="12">
        <v>0</v>
      </c>
      <c r="L24" s="9">
        <v>50</v>
      </c>
      <c r="M24" s="9">
        <v>33</v>
      </c>
      <c r="N24" s="9">
        <v>4</v>
      </c>
      <c r="O24" s="9">
        <v>10</v>
      </c>
      <c r="P24" s="9">
        <v>3</v>
      </c>
    </row>
    <row r="25" spans="1:16" x14ac:dyDescent="0.2">
      <c r="A25" s="6" t="s">
        <v>125</v>
      </c>
      <c r="B25" s="9">
        <v>13</v>
      </c>
      <c r="C25" s="9">
        <v>13</v>
      </c>
      <c r="D25" s="9">
        <v>0</v>
      </c>
      <c r="E25" s="9">
        <v>0</v>
      </c>
      <c r="F25" s="9">
        <v>0</v>
      </c>
      <c r="G25" s="10">
        <v>13</v>
      </c>
      <c r="H25" s="11">
        <v>13</v>
      </c>
      <c r="I25" s="11">
        <v>0</v>
      </c>
      <c r="J25" s="11">
        <v>0</v>
      </c>
      <c r="K25" s="12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x14ac:dyDescent="0.2">
      <c r="A26" s="6" t="s">
        <v>23</v>
      </c>
      <c r="B26" s="9">
        <v>11.2</v>
      </c>
      <c r="C26" s="9">
        <v>11</v>
      </c>
      <c r="D26" s="9">
        <v>12.4</v>
      </c>
      <c r="E26" s="9">
        <v>13.1</v>
      </c>
      <c r="F26" s="9">
        <v>11</v>
      </c>
      <c r="G26" s="10">
        <v>11.1</v>
      </c>
      <c r="H26" s="11">
        <v>10.9</v>
      </c>
      <c r="I26" s="11">
        <v>12.6</v>
      </c>
      <c r="J26" s="11">
        <v>12.5</v>
      </c>
      <c r="K26" s="12">
        <v>11.8</v>
      </c>
      <c r="L26" s="9">
        <v>11.2</v>
      </c>
      <c r="M26" s="9">
        <v>11.1</v>
      </c>
      <c r="N26" s="9">
        <v>12.1</v>
      </c>
      <c r="O26" s="9">
        <v>13.4</v>
      </c>
      <c r="P26" s="9">
        <v>8</v>
      </c>
    </row>
    <row r="27" spans="1:16" x14ac:dyDescent="0.2">
      <c r="A27" s="6"/>
      <c r="B27" s="9"/>
      <c r="C27" s="9"/>
      <c r="D27" s="9"/>
      <c r="E27" s="9"/>
      <c r="F27" s="9"/>
      <c r="G27" s="10"/>
      <c r="H27" s="11"/>
      <c r="I27" s="11"/>
      <c r="J27" s="11"/>
      <c r="K27" s="12"/>
      <c r="L27" s="9"/>
      <c r="M27" s="9"/>
      <c r="N27" s="9"/>
      <c r="O27" s="9"/>
      <c r="P27" s="9"/>
    </row>
    <row r="28" spans="1:16" x14ac:dyDescent="0.2">
      <c r="A28" s="8" t="s">
        <v>274</v>
      </c>
      <c r="B28" s="9"/>
      <c r="C28" s="9"/>
      <c r="D28" s="9"/>
      <c r="E28" s="9"/>
      <c r="F28" s="9"/>
      <c r="G28" s="10"/>
      <c r="H28" s="11"/>
      <c r="I28" s="11"/>
      <c r="J28" s="11"/>
      <c r="K28" s="12"/>
      <c r="L28" s="9"/>
      <c r="M28" s="9"/>
      <c r="N28" s="9"/>
      <c r="O28" s="9"/>
      <c r="P28" s="9"/>
    </row>
    <row r="29" spans="1:16" x14ac:dyDescent="0.2">
      <c r="A29" s="6" t="s">
        <v>0</v>
      </c>
      <c r="B29" s="9">
        <v>4674</v>
      </c>
      <c r="C29" s="9">
        <v>3726</v>
      </c>
      <c r="D29" s="9">
        <v>657</v>
      </c>
      <c r="E29" s="9">
        <v>200</v>
      </c>
      <c r="F29" s="9">
        <v>91</v>
      </c>
      <c r="G29" s="10">
        <v>2248</v>
      </c>
      <c r="H29" s="11">
        <v>1762</v>
      </c>
      <c r="I29" s="11">
        <v>341</v>
      </c>
      <c r="J29" s="11">
        <v>96</v>
      </c>
      <c r="K29" s="12">
        <v>49</v>
      </c>
      <c r="L29" s="9">
        <v>2426</v>
      </c>
      <c r="M29" s="9">
        <v>1964</v>
      </c>
      <c r="N29" s="9">
        <v>316</v>
      </c>
      <c r="O29" s="9">
        <v>103</v>
      </c>
      <c r="P29" s="9">
        <v>43</v>
      </c>
    </row>
    <row r="30" spans="1:16" x14ac:dyDescent="0.2">
      <c r="A30" s="6" t="s">
        <v>30</v>
      </c>
      <c r="B30" s="9">
        <v>110</v>
      </c>
      <c r="C30" s="9">
        <v>98</v>
      </c>
      <c r="D30" s="9">
        <v>13</v>
      </c>
      <c r="E30" s="9">
        <v>0</v>
      </c>
      <c r="F30" s="9">
        <v>0</v>
      </c>
      <c r="G30" s="10">
        <v>52</v>
      </c>
      <c r="H30" s="11">
        <v>39</v>
      </c>
      <c r="I30" s="11">
        <v>13</v>
      </c>
      <c r="J30" s="11">
        <v>0</v>
      </c>
      <c r="K30" s="12">
        <v>0</v>
      </c>
      <c r="L30" s="9">
        <v>59</v>
      </c>
      <c r="M30" s="9">
        <v>59</v>
      </c>
      <c r="N30" s="9">
        <v>0</v>
      </c>
      <c r="O30" s="9">
        <v>0</v>
      </c>
      <c r="P30" s="9">
        <v>0</v>
      </c>
    </row>
    <row r="31" spans="1:16" x14ac:dyDescent="0.2">
      <c r="A31" s="6" t="s">
        <v>113</v>
      </c>
      <c r="B31" s="9">
        <v>509</v>
      </c>
      <c r="C31" s="9">
        <v>462</v>
      </c>
      <c r="D31" s="9">
        <v>21</v>
      </c>
      <c r="E31" s="9">
        <v>21</v>
      </c>
      <c r="F31" s="9">
        <v>6</v>
      </c>
      <c r="G31" s="10">
        <v>288</v>
      </c>
      <c r="H31" s="11">
        <v>267</v>
      </c>
      <c r="I31" s="11">
        <v>4</v>
      </c>
      <c r="J31" s="11">
        <v>17</v>
      </c>
      <c r="K31" s="12">
        <v>0</v>
      </c>
      <c r="L31" s="9">
        <v>221</v>
      </c>
      <c r="M31" s="9">
        <v>195</v>
      </c>
      <c r="N31" s="9">
        <v>17</v>
      </c>
      <c r="O31" s="9">
        <v>3</v>
      </c>
      <c r="P31" s="9">
        <v>6</v>
      </c>
    </row>
    <row r="32" spans="1:16" x14ac:dyDescent="0.2">
      <c r="A32" s="6" t="s">
        <v>114</v>
      </c>
      <c r="B32" s="9">
        <v>1265</v>
      </c>
      <c r="C32" s="9">
        <v>1021</v>
      </c>
      <c r="D32" s="9">
        <v>189</v>
      </c>
      <c r="E32" s="9">
        <v>38</v>
      </c>
      <c r="F32" s="9">
        <v>17</v>
      </c>
      <c r="G32" s="10">
        <v>587</v>
      </c>
      <c r="H32" s="11">
        <v>481</v>
      </c>
      <c r="I32" s="11">
        <v>84</v>
      </c>
      <c r="J32" s="11">
        <v>10</v>
      </c>
      <c r="K32" s="12">
        <v>11</v>
      </c>
      <c r="L32" s="9">
        <v>678</v>
      </c>
      <c r="M32" s="9">
        <v>540</v>
      </c>
      <c r="N32" s="9">
        <v>105</v>
      </c>
      <c r="O32" s="9">
        <v>28</v>
      </c>
      <c r="P32" s="9">
        <v>6</v>
      </c>
    </row>
    <row r="33" spans="1:16" x14ac:dyDescent="0.2">
      <c r="A33" s="6" t="s">
        <v>115</v>
      </c>
      <c r="B33" s="9">
        <v>680</v>
      </c>
      <c r="C33" s="9">
        <v>553</v>
      </c>
      <c r="D33" s="9">
        <v>101</v>
      </c>
      <c r="E33" s="9">
        <v>17</v>
      </c>
      <c r="F33" s="9">
        <v>9</v>
      </c>
      <c r="G33" s="10">
        <v>359</v>
      </c>
      <c r="H33" s="11">
        <v>280</v>
      </c>
      <c r="I33" s="11">
        <v>63</v>
      </c>
      <c r="J33" s="11">
        <v>14</v>
      </c>
      <c r="K33" s="12">
        <v>3</v>
      </c>
      <c r="L33" s="9">
        <v>320</v>
      </c>
      <c r="M33" s="9">
        <v>273</v>
      </c>
      <c r="N33" s="9">
        <v>38</v>
      </c>
      <c r="O33" s="9">
        <v>3</v>
      </c>
      <c r="P33" s="9">
        <v>6</v>
      </c>
    </row>
    <row r="34" spans="1:16" x14ac:dyDescent="0.2">
      <c r="A34" s="6" t="s">
        <v>116</v>
      </c>
      <c r="B34" s="9">
        <v>601</v>
      </c>
      <c r="C34" s="9">
        <v>520</v>
      </c>
      <c r="D34" s="9">
        <v>59</v>
      </c>
      <c r="E34" s="9">
        <v>14</v>
      </c>
      <c r="F34" s="9">
        <v>9</v>
      </c>
      <c r="G34" s="10">
        <v>250</v>
      </c>
      <c r="H34" s="11">
        <v>215</v>
      </c>
      <c r="I34" s="11">
        <v>25</v>
      </c>
      <c r="J34" s="11">
        <v>7</v>
      </c>
      <c r="K34" s="12">
        <v>3</v>
      </c>
      <c r="L34" s="9">
        <v>352</v>
      </c>
      <c r="M34" s="9">
        <v>306</v>
      </c>
      <c r="N34" s="9">
        <v>34</v>
      </c>
      <c r="O34" s="9">
        <v>7</v>
      </c>
      <c r="P34" s="9">
        <v>6</v>
      </c>
    </row>
    <row r="35" spans="1:16" x14ac:dyDescent="0.2">
      <c r="A35" s="6" t="s">
        <v>117</v>
      </c>
      <c r="B35" s="9">
        <v>476</v>
      </c>
      <c r="C35" s="9">
        <v>390</v>
      </c>
      <c r="D35" s="9">
        <v>63</v>
      </c>
      <c r="E35" s="9">
        <v>17</v>
      </c>
      <c r="F35" s="9">
        <v>6</v>
      </c>
      <c r="G35" s="10">
        <v>241</v>
      </c>
      <c r="H35" s="11">
        <v>195</v>
      </c>
      <c r="I35" s="11">
        <v>29</v>
      </c>
      <c r="J35" s="11">
        <v>10</v>
      </c>
      <c r="K35" s="12">
        <v>6</v>
      </c>
      <c r="L35" s="9">
        <v>236</v>
      </c>
      <c r="M35" s="9">
        <v>195</v>
      </c>
      <c r="N35" s="9">
        <v>34</v>
      </c>
      <c r="O35" s="9">
        <v>7</v>
      </c>
      <c r="P35" s="9">
        <v>0</v>
      </c>
    </row>
    <row r="36" spans="1:16" x14ac:dyDescent="0.2">
      <c r="A36" s="6" t="s">
        <v>118</v>
      </c>
      <c r="B36" s="9">
        <v>283</v>
      </c>
      <c r="C36" s="9">
        <v>195</v>
      </c>
      <c r="D36" s="9">
        <v>34</v>
      </c>
      <c r="E36" s="9">
        <v>34</v>
      </c>
      <c r="F36" s="9">
        <v>20</v>
      </c>
      <c r="G36" s="10">
        <v>117</v>
      </c>
      <c r="H36" s="11">
        <v>72</v>
      </c>
      <c r="I36" s="11">
        <v>17</v>
      </c>
      <c r="J36" s="11">
        <v>17</v>
      </c>
      <c r="K36" s="12">
        <v>11</v>
      </c>
      <c r="L36" s="9">
        <v>166</v>
      </c>
      <c r="M36" s="9">
        <v>124</v>
      </c>
      <c r="N36" s="9">
        <v>17</v>
      </c>
      <c r="O36" s="9">
        <v>17</v>
      </c>
      <c r="P36" s="9">
        <v>9</v>
      </c>
    </row>
    <row r="37" spans="1:16" x14ac:dyDescent="0.2">
      <c r="A37" s="6" t="s">
        <v>119</v>
      </c>
      <c r="B37" s="9">
        <v>143</v>
      </c>
      <c r="C37" s="9">
        <v>117</v>
      </c>
      <c r="D37" s="9">
        <v>13</v>
      </c>
      <c r="E37" s="9">
        <v>14</v>
      </c>
      <c r="F37" s="9">
        <v>0</v>
      </c>
      <c r="G37" s="10">
        <v>101</v>
      </c>
      <c r="H37" s="11">
        <v>78</v>
      </c>
      <c r="I37" s="11">
        <v>13</v>
      </c>
      <c r="J37" s="11">
        <v>10</v>
      </c>
      <c r="K37" s="12">
        <v>0</v>
      </c>
      <c r="L37" s="9">
        <v>42</v>
      </c>
      <c r="M37" s="9">
        <v>39</v>
      </c>
      <c r="N37" s="9">
        <v>0</v>
      </c>
      <c r="O37" s="9">
        <v>3</v>
      </c>
      <c r="P37" s="9">
        <v>0</v>
      </c>
    </row>
    <row r="38" spans="1:16" x14ac:dyDescent="0.2">
      <c r="A38" s="6" t="s">
        <v>120</v>
      </c>
      <c r="B38" s="9">
        <v>202</v>
      </c>
      <c r="C38" s="9">
        <v>104</v>
      </c>
      <c r="D38" s="9">
        <v>88</v>
      </c>
      <c r="E38" s="9">
        <v>3</v>
      </c>
      <c r="F38" s="9">
        <v>6</v>
      </c>
      <c r="G38" s="10">
        <v>85</v>
      </c>
      <c r="H38" s="11">
        <v>33</v>
      </c>
      <c r="I38" s="11">
        <v>46</v>
      </c>
      <c r="J38" s="11">
        <v>0</v>
      </c>
      <c r="K38" s="12">
        <v>6</v>
      </c>
      <c r="L38" s="9">
        <v>117</v>
      </c>
      <c r="M38" s="9">
        <v>72</v>
      </c>
      <c r="N38" s="9">
        <v>42</v>
      </c>
      <c r="O38" s="9">
        <v>3</v>
      </c>
      <c r="P38" s="9">
        <v>0</v>
      </c>
    </row>
    <row r="39" spans="1:16" x14ac:dyDescent="0.2">
      <c r="A39" s="6" t="s">
        <v>121</v>
      </c>
      <c r="B39" s="9">
        <v>308</v>
      </c>
      <c r="C39" s="9">
        <v>215</v>
      </c>
      <c r="D39" s="9">
        <v>55</v>
      </c>
      <c r="E39" s="9">
        <v>24</v>
      </c>
      <c r="F39" s="9">
        <v>14</v>
      </c>
      <c r="G39" s="10">
        <v>136</v>
      </c>
      <c r="H39" s="11">
        <v>98</v>
      </c>
      <c r="I39" s="11">
        <v>29</v>
      </c>
      <c r="J39" s="11">
        <v>3</v>
      </c>
      <c r="K39" s="12">
        <v>6</v>
      </c>
      <c r="L39" s="9">
        <v>172</v>
      </c>
      <c r="M39" s="9">
        <v>117</v>
      </c>
      <c r="N39" s="9">
        <v>25</v>
      </c>
      <c r="O39" s="9">
        <v>21</v>
      </c>
      <c r="P39" s="9">
        <v>9</v>
      </c>
    </row>
    <row r="40" spans="1:16" x14ac:dyDescent="0.2">
      <c r="A40" s="6" t="s">
        <v>122</v>
      </c>
      <c r="B40" s="9">
        <v>38</v>
      </c>
      <c r="C40" s="9">
        <v>26</v>
      </c>
      <c r="D40" s="9">
        <v>8</v>
      </c>
      <c r="E40" s="9">
        <v>3</v>
      </c>
      <c r="F40" s="9">
        <v>0</v>
      </c>
      <c r="G40" s="10">
        <v>15</v>
      </c>
      <c r="H40" s="11">
        <v>7</v>
      </c>
      <c r="I40" s="11">
        <v>8</v>
      </c>
      <c r="J40" s="11">
        <v>0</v>
      </c>
      <c r="K40" s="12">
        <v>0</v>
      </c>
      <c r="L40" s="9">
        <v>23</v>
      </c>
      <c r="M40" s="9">
        <v>20</v>
      </c>
      <c r="N40" s="9">
        <v>0</v>
      </c>
      <c r="O40" s="9">
        <v>3</v>
      </c>
      <c r="P40" s="9">
        <v>0</v>
      </c>
    </row>
    <row r="41" spans="1:16" x14ac:dyDescent="0.2">
      <c r="A41" s="6" t="s">
        <v>123</v>
      </c>
      <c r="B41" s="9">
        <v>21</v>
      </c>
      <c r="C41" s="9">
        <v>7</v>
      </c>
      <c r="D41" s="9">
        <v>8</v>
      </c>
      <c r="E41" s="9">
        <v>3</v>
      </c>
      <c r="F41" s="9">
        <v>3</v>
      </c>
      <c r="G41" s="10">
        <v>7</v>
      </c>
      <c r="H41" s="11">
        <v>0</v>
      </c>
      <c r="I41" s="11">
        <v>4</v>
      </c>
      <c r="J41" s="11">
        <v>0</v>
      </c>
      <c r="K41" s="12">
        <v>3</v>
      </c>
      <c r="L41" s="9">
        <v>14</v>
      </c>
      <c r="M41" s="9">
        <v>7</v>
      </c>
      <c r="N41" s="9">
        <v>4</v>
      </c>
      <c r="O41" s="9">
        <v>3</v>
      </c>
      <c r="P41" s="9">
        <v>0</v>
      </c>
    </row>
    <row r="42" spans="1:16" x14ac:dyDescent="0.2">
      <c r="A42" s="6" t="s">
        <v>124</v>
      </c>
      <c r="B42" s="9">
        <v>27</v>
      </c>
      <c r="C42" s="9">
        <v>13</v>
      </c>
      <c r="D42" s="9">
        <v>4</v>
      </c>
      <c r="E42" s="9">
        <v>7</v>
      </c>
      <c r="F42" s="9">
        <v>3</v>
      </c>
      <c r="G42" s="10">
        <v>8</v>
      </c>
      <c r="H42" s="11">
        <v>0</v>
      </c>
      <c r="I42" s="11">
        <v>4</v>
      </c>
      <c r="J42" s="11">
        <v>3</v>
      </c>
      <c r="K42" s="12">
        <v>0</v>
      </c>
      <c r="L42" s="9">
        <v>19</v>
      </c>
      <c r="M42" s="9">
        <v>13</v>
      </c>
      <c r="N42" s="9">
        <v>0</v>
      </c>
      <c r="O42" s="9">
        <v>3</v>
      </c>
      <c r="P42" s="9">
        <v>3</v>
      </c>
    </row>
    <row r="43" spans="1:16" x14ac:dyDescent="0.2">
      <c r="A43" s="6" t="s">
        <v>125</v>
      </c>
      <c r="B43" s="9">
        <v>10</v>
      </c>
      <c r="C43" s="9">
        <v>7</v>
      </c>
      <c r="D43" s="9">
        <v>0</v>
      </c>
      <c r="E43" s="9">
        <v>3</v>
      </c>
      <c r="F43" s="9">
        <v>0</v>
      </c>
      <c r="G43" s="10">
        <v>3</v>
      </c>
      <c r="H43" s="11">
        <v>0</v>
      </c>
      <c r="I43" s="11">
        <v>0</v>
      </c>
      <c r="J43" s="11">
        <v>3</v>
      </c>
      <c r="K43" s="12">
        <v>0</v>
      </c>
      <c r="L43" s="9">
        <v>7</v>
      </c>
      <c r="M43" s="9">
        <v>7</v>
      </c>
      <c r="N43" s="9">
        <v>0</v>
      </c>
      <c r="O43" s="9">
        <v>0</v>
      </c>
      <c r="P43" s="9">
        <v>0</v>
      </c>
    </row>
    <row r="44" spans="1:16" x14ac:dyDescent="0.2">
      <c r="A44" s="22" t="s">
        <v>23</v>
      </c>
      <c r="B44" s="22">
        <v>6.3</v>
      </c>
      <c r="C44" s="22">
        <v>6</v>
      </c>
      <c r="D44" s="22">
        <v>7.1</v>
      </c>
      <c r="E44" s="22">
        <v>10.199999999999999</v>
      </c>
      <c r="F44" s="22">
        <v>11</v>
      </c>
      <c r="G44" s="34">
        <v>6.1</v>
      </c>
      <c r="H44" s="35">
        <v>5.7</v>
      </c>
      <c r="I44" s="35">
        <v>7.5</v>
      </c>
      <c r="J44" s="35">
        <v>9</v>
      </c>
      <c r="K44" s="36">
        <v>11.1</v>
      </c>
      <c r="L44" s="22">
        <v>6.6</v>
      </c>
      <c r="M44" s="22">
        <v>6.4</v>
      </c>
      <c r="N44" s="22">
        <v>6.9</v>
      </c>
      <c r="O44" s="22">
        <v>11.2</v>
      </c>
      <c r="P44" s="22">
        <v>8.5</v>
      </c>
    </row>
    <row r="45" spans="1:16" ht="14.4" x14ac:dyDescent="0.3">
      <c r="A45" s="1" t="s">
        <v>232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ht="14.4" x14ac:dyDescent="0.3">
      <c r="A46" s="2" t="s">
        <v>233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03E4-9E4E-4A5E-8F39-9F52A534699F}">
  <dimension ref="A1:P46"/>
  <sheetViews>
    <sheetView view="pageBreakPreview" topLeftCell="B1" zoomScale="125" zoomScaleNormal="100" zoomScaleSheetLayoutView="125" workbookViewId="0">
      <selection activeCell="Q1" sqref="Q1:AV1048576"/>
    </sheetView>
  </sheetViews>
  <sheetFormatPr defaultColWidth="4.88671875" defaultRowHeight="10.199999999999999" x14ac:dyDescent="0.2"/>
  <cols>
    <col min="1" max="1" width="18.5546875" style="3" customWidth="1"/>
    <col min="2" max="16" width="4.6640625" style="3" customWidth="1"/>
    <col min="17" max="16384" width="4.88671875" style="3"/>
  </cols>
  <sheetData>
    <row r="1" spans="1:16" x14ac:dyDescent="0.2">
      <c r="A1" s="6" t="s">
        <v>275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7"/>
      <c r="B2" s="92" t="s">
        <v>0</v>
      </c>
      <c r="C2" s="92"/>
      <c r="D2" s="92"/>
      <c r="E2" s="92"/>
      <c r="F2" s="92"/>
      <c r="G2" s="92" t="s">
        <v>1</v>
      </c>
      <c r="H2" s="92"/>
      <c r="I2" s="92"/>
      <c r="J2" s="92"/>
      <c r="K2" s="92"/>
      <c r="L2" s="92" t="s">
        <v>2</v>
      </c>
      <c r="M2" s="92"/>
      <c r="N2" s="92"/>
      <c r="O2" s="92"/>
      <c r="P2" s="93"/>
    </row>
    <row r="3" spans="1:16" x14ac:dyDescent="0.2">
      <c r="A3" s="18" t="s">
        <v>254</v>
      </c>
      <c r="B3" s="19" t="s">
        <v>0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0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0</v>
      </c>
      <c r="M3" s="19" t="s">
        <v>3</v>
      </c>
      <c r="N3" s="19" t="s">
        <v>4</v>
      </c>
      <c r="O3" s="19" t="s">
        <v>5</v>
      </c>
      <c r="P3" s="20" t="s">
        <v>6</v>
      </c>
    </row>
    <row r="4" spans="1:16" x14ac:dyDescent="0.2">
      <c r="A4" s="5" t="s">
        <v>336</v>
      </c>
      <c r="B4" s="9"/>
      <c r="C4" s="9"/>
      <c r="D4" s="9"/>
      <c r="E4" s="9"/>
      <c r="F4" s="9"/>
      <c r="G4" s="30"/>
      <c r="H4" s="29"/>
      <c r="I4" s="29"/>
      <c r="J4" s="29"/>
      <c r="K4" s="28"/>
      <c r="L4" s="9"/>
      <c r="M4" s="9"/>
      <c r="N4" s="9"/>
      <c r="O4" s="9"/>
      <c r="P4" s="9"/>
    </row>
    <row r="5" spans="1:16" x14ac:dyDescent="0.2">
      <c r="A5" s="5"/>
      <c r="B5" s="9"/>
      <c r="C5" s="9"/>
      <c r="D5" s="9"/>
      <c r="E5" s="9"/>
      <c r="F5" s="9"/>
      <c r="G5" s="10"/>
      <c r="H5" s="11"/>
      <c r="I5" s="11"/>
      <c r="J5" s="11"/>
      <c r="K5" s="12"/>
      <c r="L5" s="9"/>
      <c r="M5" s="9"/>
      <c r="N5" s="9"/>
      <c r="O5" s="9"/>
      <c r="P5" s="9"/>
    </row>
    <row r="6" spans="1:16" x14ac:dyDescent="0.2">
      <c r="A6" s="3" t="s">
        <v>326</v>
      </c>
      <c r="B6" s="9">
        <v>4068</v>
      </c>
      <c r="C6" s="9">
        <v>3355</v>
      </c>
      <c r="D6" s="9">
        <v>493</v>
      </c>
      <c r="E6" s="9">
        <v>155</v>
      </c>
      <c r="F6" s="9">
        <v>66</v>
      </c>
      <c r="G6" s="10">
        <v>1994</v>
      </c>
      <c r="H6" s="11">
        <v>1625</v>
      </c>
      <c r="I6" s="11">
        <v>248</v>
      </c>
      <c r="J6" s="11">
        <v>86</v>
      </c>
      <c r="K6" s="12">
        <v>34</v>
      </c>
      <c r="L6" s="9">
        <v>2074</v>
      </c>
      <c r="M6" s="9">
        <v>1729</v>
      </c>
      <c r="N6" s="9">
        <v>244</v>
      </c>
      <c r="O6" s="9">
        <v>69</v>
      </c>
      <c r="P6" s="9">
        <v>31</v>
      </c>
    </row>
    <row r="7" spans="1:16" x14ac:dyDescent="0.2">
      <c r="A7" s="3" t="s">
        <v>126</v>
      </c>
      <c r="B7" s="9">
        <v>3549</v>
      </c>
      <c r="C7" s="9">
        <v>2952</v>
      </c>
      <c r="D7" s="9">
        <v>413</v>
      </c>
      <c r="E7" s="9">
        <v>127</v>
      </c>
      <c r="F7" s="9">
        <v>57</v>
      </c>
      <c r="G7" s="10">
        <v>1713</v>
      </c>
      <c r="H7" s="11">
        <v>1404</v>
      </c>
      <c r="I7" s="11">
        <v>215</v>
      </c>
      <c r="J7" s="11">
        <v>62</v>
      </c>
      <c r="K7" s="12">
        <v>31</v>
      </c>
      <c r="L7" s="9">
        <v>1837</v>
      </c>
      <c r="M7" s="9">
        <v>1547</v>
      </c>
      <c r="N7" s="9">
        <v>198</v>
      </c>
      <c r="O7" s="9">
        <v>65</v>
      </c>
      <c r="P7" s="9">
        <v>26</v>
      </c>
    </row>
    <row r="8" spans="1:16" x14ac:dyDescent="0.2">
      <c r="A8" s="3" t="s">
        <v>329</v>
      </c>
      <c r="B8" s="27">
        <f t="shared" ref="B8:P8" si="0">B7*100/B6</f>
        <v>87.241887905604713</v>
      </c>
      <c r="C8" s="27">
        <f t="shared" si="0"/>
        <v>87.988077496274215</v>
      </c>
      <c r="D8" s="27">
        <f t="shared" si="0"/>
        <v>83.772819472616632</v>
      </c>
      <c r="E8" s="27">
        <f t="shared" si="0"/>
        <v>81.935483870967744</v>
      </c>
      <c r="F8" s="27">
        <f t="shared" si="0"/>
        <v>86.36363636363636</v>
      </c>
      <c r="G8" s="27">
        <f t="shared" si="0"/>
        <v>85.907723169508529</v>
      </c>
      <c r="H8" s="27">
        <f t="shared" si="0"/>
        <v>86.4</v>
      </c>
      <c r="I8" s="27">
        <f t="shared" si="0"/>
        <v>86.693548387096769</v>
      </c>
      <c r="J8" s="27">
        <f t="shared" si="0"/>
        <v>72.093023255813947</v>
      </c>
      <c r="K8" s="27">
        <f t="shared" si="0"/>
        <v>91.17647058823529</v>
      </c>
      <c r="L8" s="27">
        <f t="shared" si="0"/>
        <v>88.572806171648992</v>
      </c>
      <c r="M8" s="27">
        <f t="shared" si="0"/>
        <v>89.473684210526315</v>
      </c>
      <c r="N8" s="27">
        <f t="shared" si="0"/>
        <v>81.147540983606561</v>
      </c>
      <c r="O8" s="27">
        <f t="shared" si="0"/>
        <v>94.20289855072464</v>
      </c>
      <c r="P8" s="27">
        <f t="shared" si="0"/>
        <v>83.870967741935488</v>
      </c>
    </row>
    <row r="9" spans="1:16" x14ac:dyDescent="0.2">
      <c r="A9" s="3" t="s">
        <v>127</v>
      </c>
      <c r="B9" s="9">
        <v>519</v>
      </c>
      <c r="C9" s="9">
        <v>403</v>
      </c>
      <c r="D9" s="9">
        <v>80</v>
      </c>
      <c r="E9" s="9">
        <v>28</v>
      </c>
      <c r="F9" s="9">
        <v>9</v>
      </c>
      <c r="G9" s="10">
        <v>282</v>
      </c>
      <c r="H9" s="11">
        <v>221</v>
      </c>
      <c r="I9" s="11">
        <v>34</v>
      </c>
      <c r="J9" s="11">
        <v>24</v>
      </c>
      <c r="K9" s="12">
        <v>3</v>
      </c>
      <c r="L9" s="9">
        <v>238</v>
      </c>
      <c r="M9" s="9">
        <v>182</v>
      </c>
      <c r="N9" s="9">
        <v>46</v>
      </c>
      <c r="O9" s="9">
        <v>3</v>
      </c>
      <c r="P9" s="9">
        <v>6</v>
      </c>
    </row>
    <row r="10" spans="1:16" x14ac:dyDescent="0.2">
      <c r="B10" s="9"/>
      <c r="C10" s="9"/>
      <c r="D10" s="9"/>
      <c r="E10" s="9"/>
      <c r="F10" s="9"/>
      <c r="G10" s="10"/>
      <c r="H10" s="11"/>
      <c r="I10" s="11"/>
      <c r="J10" s="11"/>
      <c r="K10" s="12"/>
      <c r="L10" s="9"/>
      <c r="M10" s="9"/>
      <c r="N10" s="9"/>
      <c r="O10" s="9"/>
      <c r="P10" s="9"/>
    </row>
    <row r="11" spans="1:16" x14ac:dyDescent="0.2">
      <c r="A11" s="5" t="s">
        <v>128</v>
      </c>
      <c r="B11" s="9"/>
      <c r="C11" s="9"/>
      <c r="D11" s="9"/>
      <c r="E11" s="9"/>
      <c r="F11" s="9"/>
      <c r="G11" s="10"/>
      <c r="H11" s="11"/>
      <c r="I11" s="11"/>
      <c r="J11" s="11"/>
      <c r="K11" s="12"/>
      <c r="L11" s="9"/>
      <c r="M11" s="9"/>
      <c r="N11" s="9"/>
      <c r="O11" s="9"/>
      <c r="P11" s="9"/>
    </row>
    <row r="12" spans="1:16" x14ac:dyDescent="0.2">
      <c r="A12" s="5"/>
      <c r="B12" s="9"/>
      <c r="C12" s="9"/>
      <c r="D12" s="9"/>
      <c r="E12" s="9"/>
      <c r="F12" s="9"/>
      <c r="G12" s="10"/>
      <c r="H12" s="11"/>
      <c r="I12" s="11"/>
      <c r="J12" s="11"/>
      <c r="K12" s="12"/>
      <c r="L12" s="9"/>
      <c r="M12" s="9"/>
      <c r="N12" s="9"/>
      <c r="O12" s="9"/>
      <c r="P12" s="9"/>
    </row>
    <row r="13" spans="1:16" x14ac:dyDescent="0.2">
      <c r="A13" s="3" t="s">
        <v>317</v>
      </c>
      <c r="B13" s="9">
        <v>4068</v>
      </c>
      <c r="C13" s="9">
        <v>3355</v>
      </c>
      <c r="D13" s="9">
        <v>493</v>
      </c>
      <c r="E13" s="9">
        <v>155</v>
      </c>
      <c r="F13" s="9">
        <v>66</v>
      </c>
      <c r="G13" s="10">
        <v>1994</v>
      </c>
      <c r="H13" s="11">
        <v>1625</v>
      </c>
      <c r="I13" s="11">
        <v>248</v>
      </c>
      <c r="J13" s="11">
        <v>86</v>
      </c>
      <c r="K13" s="12">
        <v>34</v>
      </c>
      <c r="L13" s="9">
        <v>2074</v>
      </c>
      <c r="M13" s="9">
        <v>1729</v>
      </c>
      <c r="N13" s="9">
        <v>244</v>
      </c>
      <c r="O13" s="9">
        <v>69</v>
      </c>
      <c r="P13" s="9">
        <v>31</v>
      </c>
    </row>
    <row r="14" spans="1:16" x14ac:dyDescent="0.2">
      <c r="A14" s="3" t="s">
        <v>129</v>
      </c>
      <c r="B14" s="9">
        <v>365</v>
      </c>
      <c r="C14" s="9">
        <v>338</v>
      </c>
      <c r="D14" s="9">
        <v>17</v>
      </c>
      <c r="E14" s="9">
        <v>7</v>
      </c>
      <c r="F14" s="9">
        <v>3</v>
      </c>
      <c r="G14" s="10">
        <v>184</v>
      </c>
      <c r="H14" s="11">
        <v>169</v>
      </c>
      <c r="I14" s="11">
        <v>8</v>
      </c>
      <c r="J14" s="11">
        <v>3</v>
      </c>
      <c r="K14" s="12">
        <v>3</v>
      </c>
      <c r="L14" s="9">
        <v>181</v>
      </c>
      <c r="M14" s="9">
        <v>169</v>
      </c>
      <c r="N14" s="9">
        <v>8</v>
      </c>
      <c r="O14" s="9">
        <v>3</v>
      </c>
      <c r="P14" s="9">
        <v>0</v>
      </c>
    </row>
    <row r="15" spans="1:16" x14ac:dyDescent="0.2">
      <c r="A15" s="3" t="s">
        <v>329</v>
      </c>
      <c r="B15" s="27">
        <f t="shared" ref="B15:P15" si="1">B14*100/B13</f>
        <v>8.9724680432645041</v>
      </c>
      <c r="C15" s="27">
        <f t="shared" si="1"/>
        <v>10.074515648286139</v>
      </c>
      <c r="D15" s="27">
        <f t="shared" si="1"/>
        <v>3.4482758620689653</v>
      </c>
      <c r="E15" s="27">
        <f t="shared" si="1"/>
        <v>4.5161290322580649</v>
      </c>
      <c r="F15" s="27">
        <f t="shared" si="1"/>
        <v>4.5454545454545459</v>
      </c>
      <c r="G15" s="27">
        <f t="shared" si="1"/>
        <v>9.2276830491474424</v>
      </c>
      <c r="H15" s="27">
        <f t="shared" si="1"/>
        <v>10.4</v>
      </c>
      <c r="I15" s="27">
        <f t="shared" si="1"/>
        <v>3.225806451612903</v>
      </c>
      <c r="J15" s="27">
        <f t="shared" si="1"/>
        <v>3.4883720930232558</v>
      </c>
      <c r="K15" s="27">
        <f t="shared" si="1"/>
        <v>8.8235294117647065</v>
      </c>
      <c r="L15" s="27">
        <f t="shared" si="1"/>
        <v>8.7270973963355836</v>
      </c>
      <c r="M15" s="27">
        <f t="shared" si="1"/>
        <v>9.7744360902255636</v>
      </c>
      <c r="N15" s="27">
        <f t="shared" si="1"/>
        <v>3.278688524590164</v>
      </c>
      <c r="O15" s="27">
        <f t="shared" si="1"/>
        <v>4.3478260869565215</v>
      </c>
      <c r="P15" s="27">
        <f t="shared" si="1"/>
        <v>0</v>
      </c>
    </row>
    <row r="16" spans="1:16" x14ac:dyDescent="0.2">
      <c r="A16" s="3" t="s">
        <v>130</v>
      </c>
      <c r="B16" s="9">
        <v>3704</v>
      </c>
      <c r="C16" s="9">
        <v>3017</v>
      </c>
      <c r="D16" s="9">
        <v>476</v>
      </c>
      <c r="E16" s="9">
        <v>148</v>
      </c>
      <c r="F16" s="9">
        <v>63</v>
      </c>
      <c r="G16" s="10">
        <v>1811</v>
      </c>
      <c r="H16" s="11">
        <v>1456</v>
      </c>
      <c r="I16" s="11">
        <v>240</v>
      </c>
      <c r="J16" s="11">
        <v>83</v>
      </c>
      <c r="K16" s="12">
        <v>31</v>
      </c>
      <c r="L16" s="9">
        <v>1893</v>
      </c>
      <c r="M16" s="9">
        <v>1560</v>
      </c>
      <c r="N16" s="9">
        <v>236</v>
      </c>
      <c r="O16" s="9">
        <v>65</v>
      </c>
      <c r="P16" s="9">
        <v>31</v>
      </c>
    </row>
    <row r="17" spans="1:16" x14ac:dyDescent="0.2">
      <c r="B17" s="9"/>
      <c r="C17" s="9"/>
      <c r="D17" s="9"/>
      <c r="E17" s="9"/>
      <c r="F17" s="9"/>
      <c r="G17" s="10"/>
      <c r="H17" s="11"/>
      <c r="I17" s="11"/>
      <c r="J17" s="11"/>
      <c r="K17" s="12"/>
      <c r="L17" s="9"/>
      <c r="M17" s="9"/>
      <c r="N17" s="9"/>
      <c r="O17" s="9"/>
      <c r="P17" s="9"/>
    </row>
    <row r="18" spans="1:16" x14ac:dyDescent="0.2">
      <c r="A18" s="5" t="s">
        <v>131</v>
      </c>
      <c r="B18" s="9"/>
      <c r="C18" s="9"/>
      <c r="D18" s="9"/>
      <c r="E18" s="9"/>
      <c r="F18" s="9"/>
      <c r="G18" s="10"/>
      <c r="H18" s="11"/>
      <c r="I18" s="11"/>
      <c r="J18" s="11"/>
      <c r="K18" s="12"/>
      <c r="L18" s="9"/>
      <c r="M18" s="9"/>
      <c r="N18" s="9"/>
      <c r="O18" s="9"/>
      <c r="P18" s="9"/>
    </row>
    <row r="19" spans="1:16" x14ac:dyDescent="0.2">
      <c r="A19" s="5"/>
      <c r="B19" s="9"/>
      <c r="C19" s="9"/>
      <c r="D19" s="9"/>
      <c r="E19" s="9"/>
      <c r="F19" s="9"/>
      <c r="G19" s="10"/>
      <c r="H19" s="11"/>
      <c r="I19" s="11"/>
      <c r="J19" s="11"/>
      <c r="K19" s="12"/>
      <c r="L19" s="9"/>
      <c r="M19" s="9"/>
      <c r="N19" s="9"/>
      <c r="O19" s="9"/>
      <c r="P19" s="9"/>
    </row>
    <row r="20" spans="1:16" x14ac:dyDescent="0.2">
      <c r="A20" s="3" t="s">
        <v>317</v>
      </c>
      <c r="B20" s="9">
        <v>1701</v>
      </c>
      <c r="C20" s="9">
        <v>1151</v>
      </c>
      <c r="D20" s="9">
        <v>341</v>
      </c>
      <c r="E20" s="9">
        <v>152</v>
      </c>
      <c r="F20" s="9">
        <v>57</v>
      </c>
      <c r="G20" s="10">
        <v>837</v>
      </c>
      <c r="H20" s="11">
        <v>546</v>
      </c>
      <c r="I20" s="11">
        <v>198</v>
      </c>
      <c r="J20" s="11">
        <v>59</v>
      </c>
      <c r="K20" s="12">
        <v>34</v>
      </c>
      <c r="L20" s="9">
        <v>864</v>
      </c>
      <c r="M20" s="9">
        <v>605</v>
      </c>
      <c r="N20" s="9">
        <v>143</v>
      </c>
      <c r="O20" s="9">
        <v>93</v>
      </c>
      <c r="P20" s="9">
        <v>23</v>
      </c>
    </row>
    <row r="21" spans="1:16" x14ac:dyDescent="0.2">
      <c r="A21" s="3" t="s">
        <v>132</v>
      </c>
      <c r="B21" s="9">
        <v>650</v>
      </c>
      <c r="C21" s="9">
        <v>416</v>
      </c>
      <c r="D21" s="9">
        <v>126</v>
      </c>
      <c r="E21" s="9">
        <v>93</v>
      </c>
      <c r="F21" s="9">
        <v>14</v>
      </c>
      <c r="G21" s="10">
        <v>249</v>
      </c>
      <c r="H21" s="11">
        <v>143</v>
      </c>
      <c r="I21" s="11">
        <v>63</v>
      </c>
      <c r="J21" s="11">
        <v>34</v>
      </c>
      <c r="K21" s="12">
        <v>9</v>
      </c>
      <c r="L21" s="9">
        <v>401</v>
      </c>
      <c r="M21" s="9">
        <v>273</v>
      </c>
      <c r="N21" s="9">
        <v>63</v>
      </c>
      <c r="O21" s="9">
        <v>59</v>
      </c>
      <c r="P21" s="9">
        <v>6</v>
      </c>
    </row>
    <row r="22" spans="1:16" x14ac:dyDescent="0.2">
      <c r="A22" s="3" t="s">
        <v>329</v>
      </c>
      <c r="B22" s="27">
        <f t="shared" ref="B22:P22" si="2">B21*100/B20</f>
        <v>38.212815990593768</v>
      </c>
      <c r="C22" s="27">
        <f t="shared" si="2"/>
        <v>36.142484795829716</v>
      </c>
      <c r="D22" s="27">
        <f t="shared" si="2"/>
        <v>36.950146627565985</v>
      </c>
      <c r="E22" s="27">
        <f t="shared" si="2"/>
        <v>61.184210526315788</v>
      </c>
      <c r="F22" s="27">
        <f t="shared" si="2"/>
        <v>24.561403508771932</v>
      </c>
      <c r="G22" s="27">
        <f t="shared" si="2"/>
        <v>29.749103942652329</v>
      </c>
      <c r="H22" s="27">
        <f t="shared" si="2"/>
        <v>26.19047619047619</v>
      </c>
      <c r="I22" s="27">
        <f t="shared" si="2"/>
        <v>31.818181818181817</v>
      </c>
      <c r="J22" s="27">
        <f t="shared" si="2"/>
        <v>57.627118644067799</v>
      </c>
      <c r="K22" s="27">
        <f t="shared" si="2"/>
        <v>26.470588235294116</v>
      </c>
      <c r="L22" s="27">
        <f t="shared" si="2"/>
        <v>46.412037037037038</v>
      </c>
      <c r="M22" s="27">
        <f t="shared" si="2"/>
        <v>45.123966942148762</v>
      </c>
      <c r="N22" s="27">
        <f t="shared" si="2"/>
        <v>44.055944055944053</v>
      </c>
      <c r="O22" s="27">
        <f t="shared" si="2"/>
        <v>63.44086021505376</v>
      </c>
      <c r="P22" s="27">
        <f t="shared" si="2"/>
        <v>26.086956521739129</v>
      </c>
    </row>
    <row r="23" spans="1:16" x14ac:dyDescent="0.2">
      <c r="A23" s="3" t="s">
        <v>133</v>
      </c>
      <c r="B23" s="9">
        <v>1051</v>
      </c>
      <c r="C23" s="9">
        <v>735</v>
      </c>
      <c r="D23" s="9">
        <v>215</v>
      </c>
      <c r="E23" s="9">
        <v>59</v>
      </c>
      <c r="F23" s="9">
        <v>43</v>
      </c>
      <c r="G23" s="10">
        <v>588</v>
      </c>
      <c r="H23" s="11">
        <v>403</v>
      </c>
      <c r="I23" s="11">
        <v>135</v>
      </c>
      <c r="J23" s="11">
        <v>24</v>
      </c>
      <c r="K23" s="12">
        <v>26</v>
      </c>
      <c r="L23" s="9">
        <v>463</v>
      </c>
      <c r="M23" s="9">
        <v>332</v>
      </c>
      <c r="N23" s="9">
        <v>80</v>
      </c>
      <c r="O23" s="9">
        <v>34</v>
      </c>
      <c r="P23" s="9">
        <v>17</v>
      </c>
    </row>
    <row r="24" spans="1:16" x14ac:dyDescent="0.2">
      <c r="B24" s="9"/>
      <c r="C24" s="9"/>
      <c r="D24" s="9"/>
      <c r="E24" s="9"/>
      <c r="F24" s="9"/>
      <c r="G24" s="10"/>
      <c r="H24" s="11"/>
      <c r="I24" s="11"/>
      <c r="J24" s="11"/>
      <c r="K24" s="12"/>
      <c r="L24" s="9"/>
      <c r="M24" s="9"/>
      <c r="N24" s="9"/>
      <c r="O24" s="9"/>
      <c r="P24" s="9"/>
    </row>
    <row r="25" spans="1:16" x14ac:dyDescent="0.2">
      <c r="A25" s="5" t="s">
        <v>134</v>
      </c>
      <c r="B25" s="9"/>
      <c r="C25" s="9"/>
      <c r="D25" s="9"/>
      <c r="E25" s="9"/>
      <c r="F25" s="9"/>
      <c r="G25" s="10"/>
      <c r="H25" s="11"/>
      <c r="I25" s="11"/>
      <c r="J25" s="11"/>
      <c r="K25" s="12"/>
      <c r="L25" s="9"/>
      <c r="M25" s="9"/>
      <c r="N25" s="9"/>
      <c r="O25" s="9"/>
      <c r="P25" s="9"/>
    </row>
    <row r="26" spans="1:16" x14ac:dyDescent="0.2">
      <c r="A26" s="5"/>
      <c r="B26" s="9"/>
      <c r="C26" s="9"/>
      <c r="D26" s="9"/>
      <c r="E26" s="9"/>
      <c r="F26" s="9"/>
      <c r="G26" s="10"/>
      <c r="H26" s="11"/>
      <c r="I26" s="11"/>
      <c r="J26" s="11"/>
      <c r="K26" s="12"/>
      <c r="L26" s="9"/>
      <c r="M26" s="9"/>
      <c r="N26" s="9"/>
      <c r="O26" s="9"/>
      <c r="P26" s="9"/>
    </row>
    <row r="27" spans="1:16" x14ac:dyDescent="0.2">
      <c r="A27" s="3" t="s">
        <v>317</v>
      </c>
      <c r="B27" s="9">
        <v>1701</v>
      </c>
      <c r="C27" s="9">
        <v>1151</v>
      </c>
      <c r="D27" s="9">
        <v>341</v>
      </c>
      <c r="E27" s="9">
        <v>152</v>
      </c>
      <c r="F27" s="9">
        <v>57</v>
      </c>
      <c r="G27" s="10">
        <v>837</v>
      </c>
      <c r="H27" s="11">
        <v>546</v>
      </c>
      <c r="I27" s="11">
        <v>198</v>
      </c>
      <c r="J27" s="11">
        <v>59</v>
      </c>
      <c r="K27" s="12">
        <v>34</v>
      </c>
      <c r="L27" s="9">
        <v>864</v>
      </c>
      <c r="M27" s="9">
        <v>605</v>
      </c>
      <c r="N27" s="9">
        <v>143</v>
      </c>
      <c r="O27" s="9">
        <v>93</v>
      </c>
      <c r="P27" s="9">
        <v>23</v>
      </c>
    </row>
    <row r="28" spans="1:16" x14ac:dyDescent="0.2">
      <c r="A28" s="3" t="s">
        <v>135</v>
      </c>
      <c r="B28" s="9">
        <v>102</v>
      </c>
      <c r="C28" s="9">
        <v>46</v>
      </c>
      <c r="D28" s="9">
        <v>25</v>
      </c>
      <c r="E28" s="9">
        <v>31</v>
      </c>
      <c r="F28" s="9">
        <v>0</v>
      </c>
      <c r="G28" s="10">
        <v>38</v>
      </c>
      <c r="H28" s="11">
        <v>13</v>
      </c>
      <c r="I28" s="11">
        <v>4</v>
      </c>
      <c r="J28" s="11">
        <v>21</v>
      </c>
      <c r="K28" s="12">
        <v>0</v>
      </c>
      <c r="L28" s="9">
        <v>64</v>
      </c>
      <c r="M28" s="9">
        <v>33</v>
      </c>
      <c r="N28" s="9">
        <v>21</v>
      </c>
      <c r="O28" s="9">
        <v>10</v>
      </c>
      <c r="P28" s="9">
        <v>0</v>
      </c>
    </row>
    <row r="29" spans="1:16" x14ac:dyDescent="0.2">
      <c r="A29" s="3" t="s">
        <v>329</v>
      </c>
      <c r="B29" s="27">
        <f t="shared" ref="B29:P29" si="3">B28*100/B27</f>
        <v>5.9964726631393299</v>
      </c>
      <c r="C29" s="27">
        <f t="shared" si="3"/>
        <v>3.9965247610773242</v>
      </c>
      <c r="D29" s="27">
        <f t="shared" si="3"/>
        <v>7.3313782991202343</v>
      </c>
      <c r="E29" s="27">
        <f t="shared" si="3"/>
        <v>20.394736842105264</v>
      </c>
      <c r="F29" s="27">
        <f t="shared" si="3"/>
        <v>0</v>
      </c>
      <c r="G29" s="27">
        <f t="shared" si="3"/>
        <v>4.5400238948626042</v>
      </c>
      <c r="H29" s="27">
        <f t="shared" si="3"/>
        <v>2.3809523809523809</v>
      </c>
      <c r="I29" s="27">
        <f t="shared" si="3"/>
        <v>2.0202020202020203</v>
      </c>
      <c r="J29" s="27">
        <f t="shared" si="3"/>
        <v>35.593220338983052</v>
      </c>
      <c r="K29" s="27">
        <f t="shared" si="3"/>
        <v>0</v>
      </c>
      <c r="L29" s="27">
        <f t="shared" si="3"/>
        <v>7.4074074074074074</v>
      </c>
      <c r="M29" s="27">
        <f t="shared" si="3"/>
        <v>5.4545454545454541</v>
      </c>
      <c r="N29" s="27">
        <f t="shared" si="3"/>
        <v>14.685314685314685</v>
      </c>
      <c r="O29" s="27">
        <f t="shared" si="3"/>
        <v>10.75268817204301</v>
      </c>
      <c r="P29" s="27">
        <f t="shared" si="3"/>
        <v>0</v>
      </c>
    </row>
    <row r="30" spans="1:16" x14ac:dyDescent="0.2">
      <c r="A30" s="3" t="s">
        <v>136</v>
      </c>
      <c r="B30" s="9">
        <v>1599</v>
      </c>
      <c r="C30" s="9">
        <v>1105</v>
      </c>
      <c r="D30" s="9">
        <v>316</v>
      </c>
      <c r="E30" s="9">
        <v>121</v>
      </c>
      <c r="F30" s="9">
        <v>57</v>
      </c>
      <c r="G30" s="10">
        <v>799</v>
      </c>
      <c r="H30" s="11">
        <v>533</v>
      </c>
      <c r="I30" s="11">
        <v>194</v>
      </c>
      <c r="J30" s="11">
        <v>38</v>
      </c>
      <c r="K30" s="12">
        <v>34</v>
      </c>
      <c r="L30" s="9">
        <v>800</v>
      </c>
      <c r="M30" s="9">
        <v>572</v>
      </c>
      <c r="N30" s="9">
        <v>122</v>
      </c>
      <c r="O30" s="9">
        <v>83</v>
      </c>
      <c r="P30" s="9">
        <v>23</v>
      </c>
    </row>
    <row r="31" spans="1:16" x14ac:dyDescent="0.2">
      <c r="B31" s="9"/>
      <c r="C31" s="9"/>
      <c r="D31" s="9"/>
      <c r="E31" s="9"/>
      <c r="F31" s="9"/>
      <c r="G31" s="10"/>
      <c r="H31" s="11"/>
      <c r="I31" s="11"/>
      <c r="J31" s="11"/>
      <c r="K31" s="12"/>
      <c r="L31" s="9"/>
      <c r="M31" s="9"/>
      <c r="N31" s="9"/>
      <c r="O31" s="9"/>
      <c r="P31" s="9"/>
    </row>
    <row r="32" spans="1:16" x14ac:dyDescent="0.2">
      <c r="A32" s="5" t="s">
        <v>137</v>
      </c>
      <c r="B32" s="9"/>
      <c r="C32" s="9"/>
      <c r="D32" s="9"/>
      <c r="E32" s="9"/>
      <c r="F32" s="9"/>
      <c r="G32" s="10"/>
      <c r="H32" s="11"/>
      <c r="I32" s="11"/>
      <c r="J32" s="11"/>
      <c r="K32" s="12"/>
      <c r="L32" s="9"/>
      <c r="M32" s="9"/>
      <c r="N32" s="9"/>
      <c r="O32" s="9"/>
      <c r="P32" s="9"/>
    </row>
    <row r="33" spans="1:16" x14ac:dyDescent="0.2">
      <c r="A33" s="5"/>
      <c r="B33" s="9"/>
      <c r="C33" s="9"/>
      <c r="D33" s="9"/>
      <c r="E33" s="9"/>
      <c r="F33" s="9"/>
      <c r="G33" s="10"/>
      <c r="H33" s="11"/>
      <c r="I33" s="11"/>
      <c r="J33" s="11"/>
      <c r="K33" s="12"/>
      <c r="L33" s="9"/>
      <c r="M33" s="9"/>
      <c r="N33" s="9"/>
      <c r="O33" s="9"/>
      <c r="P33" s="9"/>
    </row>
    <row r="34" spans="1:16" x14ac:dyDescent="0.2">
      <c r="A34" s="3" t="s">
        <v>317</v>
      </c>
      <c r="B34" s="9">
        <v>1701</v>
      </c>
      <c r="C34" s="9">
        <v>1151</v>
      </c>
      <c r="D34" s="9">
        <v>341</v>
      </c>
      <c r="E34" s="9">
        <v>152</v>
      </c>
      <c r="F34" s="9">
        <v>57</v>
      </c>
      <c r="G34" s="10">
        <v>837</v>
      </c>
      <c r="H34" s="11">
        <v>546</v>
      </c>
      <c r="I34" s="11">
        <v>198</v>
      </c>
      <c r="J34" s="11">
        <v>59</v>
      </c>
      <c r="K34" s="12">
        <v>34</v>
      </c>
      <c r="L34" s="9">
        <v>864</v>
      </c>
      <c r="M34" s="9">
        <v>605</v>
      </c>
      <c r="N34" s="9">
        <v>143</v>
      </c>
      <c r="O34" s="9">
        <v>93</v>
      </c>
      <c r="P34" s="9">
        <v>23</v>
      </c>
    </row>
    <row r="35" spans="1:16" x14ac:dyDescent="0.2">
      <c r="A35" s="3" t="s">
        <v>138</v>
      </c>
      <c r="B35" s="9">
        <v>207</v>
      </c>
      <c r="C35" s="9">
        <v>111</v>
      </c>
      <c r="D35" s="9">
        <v>42</v>
      </c>
      <c r="E35" s="9">
        <v>52</v>
      </c>
      <c r="F35" s="9">
        <v>3</v>
      </c>
      <c r="G35" s="10">
        <v>93</v>
      </c>
      <c r="H35" s="11">
        <v>39</v>
      </c>
      <c r="I35" s="11">
        <v>29</v>
      </c>
      <c r="J35" s="11">
        <v>24</v>
      </c>
      <c r="K35" s="12">
        <v>0</v>
      </c>
      <c r="L35" s="9">
        <v>115</v>
      </c>
      <c r="M35" s="9">
        <v>72</v>
      </c>
      <c r="N35" s="9">
        <v>13</v>
      </c>
      <c r="O35" s="9">
        <v>28</v>
      </c>
      <c r="P35" s="9">
        <v>3</v>
      </c>
    </row>
    <row r="36" spans="1:16" x14ac:dyDescent="0.2">
      <c r="A36" s="3" t="s">
        <v>329</v>
      </c>
      <c r="B36" s="27">
        <f t="shared" ref="B36:P36" si="4">B35*100/B34</f>
        <v>12.169312169312169</v>
      </c>
      <c r="C36" s="27">
        <f t="shared" si="4"/>
        <v>9.6437880104257161</v>
      </c>
      <c r="D36" s="27">
        <f t="shared" si="4"/>
        <v>12.316715542521994</v>
      </c>
      <c r="E36" s="27">
        <f t="shared" si="4"/>
        <v>34.210526315789473</v>
      </c>
      <c r="F36" s="27">
        <f t="shared" si="4"/>
        <v>5.2631578947368425</v>
      </c>
      <c r="G36" s="27">
        <f t="shared" si="4"/>
        <v>11.111111111111111</v>
      </c>
      <c r="H36" s="27">
        <f t="shared" si="4"/>
        <v>7.1428571428571432</v>
      </c>
      <c r="I36" s="27">
        <f t="shared" si="4"/>
        <v>14.646464646464647</v>
      </c>
      <c r="J36" s="27">
        <f t="shared" si="4"/>
        <v>40.677966101694913</v>
      </c>
      <c r="K36" s="27">
        <f t="shared" si="4"/>
        <v>0</v>
      </c>
      <c r="L36" s="27">
        <f t="shared" si="4"/>
        <v>13.310185185185185</v>
      </c>
      <c r="M36" s="27">
        <f t="shared" si="4"/>
        <v>11.900826446280991</v>
      </c>
      <c r="N36" s="27">
        <f t="shared" si="4"/>
        <v>9.0909090909090917</v>
      </c>
      <c r="O36" s="27">
        <f t="shared" si="4"/>
        <v>30.107526881720432</v>
      </c>
      <c r="P36" s="27">
        <f t="shared" si="4"/>
        <v>13.043478260869565</v>
      </c>
    </row>
    <row r="37" spans="1:16" x14ac:dyDescent="0.2">
      <c r="A37" s="3" t="s">
        <v>139</v>
      </c>
      <c r="B37" s="9">
        <v>1493</v>
      </c>
      <c r="C37" s="9">
        <v>1040</v>
      </c>
      <c r="D37" s="9">
        <v>299</v>
      </c>
      <c r="E37" s="9">
        <v>100</v>
      </c>
      <c r="F37" s="9">
        <v>54</v>
      </c>
      <c r="G37" s="10">
        <v>744</v>
      </c>
      <c r="H37" s="11">
        <v>507</v>
      </c>
      <c r="I37" s="11">
        <v>168</v>
      </c>
      <c r="J37" s="11">
        <v>34</v>
      </c>
      <c r="K37" s="12">
        <v>34</v>
      </c>
      <c r="L37" s="9">
        <v>749</v>
      </c>
      <c r="M37" s="9">
        <v>533</v>
      </c>
      <c r="N37" s="9">
        <v>131</v>
      </c>
      <c r="O37" s="9">
        <v>65</v>
      </c>
      <c r="P37" s="9">
        <v>20</v>
      </c>
    </row>
    <row r="38" spans="1:16" x14ac:dyDescent="0.2">
      <c r="B38" s="9"/>
      <c r="C38" s="9"/>
      <c r="D38" s="9"/>
      <c r="E38" s="9"/>
      <c r="F38" s="9"/>
      <c r="G38" s="10"/>
      <c r="H38" s="11"/>
      <c r="I38" s="11"/>
      <c r="J38" s="11"/>
      <c r="K38" s="12"/>
      <c r="L38" s="9"/>
      <c r="M38" s="9"/>
      <c r="N38" s="9"/>
      <c r="O38" s="9"/>
      <c r="P38" s="9"/>
    </row>
    <row r="39" spans="1:16" x14ac:dyDescent="0.2">
      <c r="A39" s="5" t="s">
        <v>140</v>
      </c>
      <c r="B39" s="9"/>
      <c r="C39" s="9"/>
      <c r="D39" s="9"/>
      <c r="E39" s="9"/>
      <c r="F39" s="9"/>
      <c r="G39" s="10"/>
      <c r="H39" s="11"/>
      <c r="I39" s="11"/>
      <c r="J39" s="11"/>
      <c r="K39" s="12"/>
      <c r="L39" s="9"/>
      <c r="M39" s="9"/>
      <c r="N39" s="9"/>
      <c r="O39" s="9"/>
      <c r="P39" s="9"/>
    </row>
    <row r="40" spans="1:16" x14ac:dyDescent="0.2">
      <c r="A40" s="5"/>
      <c r="B40" s="9"/>
      <c r="C40" s="9"/>
      <c r="D40" s="9"/>
      <c r="E40" s="9"/>
      <c r="F40" s="9"/>
      <c r="G40" s="10"/>
      <c r="H40" s="11"/>
      <c r="I40" s="11"/>
      <c r="J40" s="11"/>
      <c r="K40" s="12"/>
      <c r="L40" s="9"/>
      <c r="M40" s="9"/>
      <c r="N40" s="9"/>
      <c r="O40" s="9"/>
      <c r="P40" s="9"/>
    </row>
    <row r="41" spans="1:16" x14ac:dyDescent="0.2">
      <c r="A41" s="3" t="s">
        <v>317</v>
      </c>
      <c r="B41" s="9">
        <v>1297</v>
      </c>
      <c r="C41" s="9">
        <v>884</v>
      </c>
      <c r="D41" s="9">
        <v>265</v>
      </c>
      <c r="E41" s="9">
        <v>110</v>
      </c>
      <c r="F41" s="9">
        <v>37</v>
      </c>
      <c r="G41" s="10">
        <v>668</v>
      </c>
      <c r="H41" s="11">
        <v>442</v>
      </c>
      <c r="I41" s="11">
        <v>152</v>
      </c>
      <c r="J41" s="11">
        <v>48</v>
      </c>
      <c r="K41" s="12">
        <v>26</v>
      </c>
      <c r="L41" s="9">
        <v>629</v>
      </c>
      <c r="M41" s="9">
        <v>442</v>
      </c>
      <c r="N41" s="9">
        <v>114</v>
      </c>
      <c r="O41" s="9">
        <v>62</v>
      </c>
      <c r="P41" s="9">
        <v>11</v>
      </c>
    </row>
    <row r="42" spans="1:16" x14ac:dyDescent="0.2">
      <c r="A42" s="3" t="s">
        <v>141</v>
      </c>
      <c r="B42" s="9">
        <v>16</v>
      </c>
      <c r="C42" s="9">
        <v>13</v>
      </c>
      <c r="D42" s="9">
        <v>0</v>
      </c>
      <c r="E42" s="9">
        <v>3</v>
      </c>
      <c r="F42" s="9">
        <v>0</v>
      </c>
      <c r="G42" s="10">
        <v>10</v>
      </c>
      <c r="H42" s="11">
        <v>7</v>
      </c>
      <c r="I42" s="11">
        <v>0</v>
      </c>
      <c r="J42" s="11">
        <v>3</v>
      </c>
      <c r="K42" s="12">
        <v>0</v>
      </c>
      <c r="L42" s="9">
        <v>7</v>
      </c>
      <c r="M42" s="9">
        <v>7</v>
      </c>
      <c r="N42" s="9">
        <v>0</v>
      </c>
      <c r="O42" s="9">
        <v>0</v>
      </c>
      <c r="P42" s="9">
        <v>0</v>
      </c>
    </row>
    <row r="43" spans="1:16" x14ac:dyDescent="0.2">
      <c r="A43" s="3" t="s">
        <v>329</v>
      </c>
      <c r="B43" s="27">
        <f t="shared" ref="B43:P43" si="5">B42*100/B41</f>
        <v>1.2336160370084812</v>
      </c>
      <c r="C43" s="27">
        <f t="shared" si="5"/>
        <v>1.4705882352941178</v>
      </c>
      <c r="D43" s="27">
        <f t="shared" si="5"/>
        <v>0</v>
      </c>
      <c r="E43" s="27">
        <f t="shared" si="5"/>
        <v>2.7272727272727271</v>
      </c>
      <c r="F43" s="27">
        <f t="shared" si="5"/>
        <v>0</v>
      </c>
      <c r="G43" s="27">
        <f t="shared" si="5"/>
        <v>1.4970059880239521</v>
      </c>
      <c r="H43" s="27">
        <f t="shared" si="5"/>
        <v>1.5837104072398189</v>
      </c>
      <c r="I43" s="27">
        <f t="shared" si="5"/>
        <v>0</v>
      </c>
      <c r="J43" s="27">
        <f t="shared" si="5"/>
        <v>6.25</v>
      </c>
      <c r="K43" s="27">
        <f t="shared" si="5"/>
        <v>0</v>
      </c>
      <c r="L43" s="27">
        <f t="shared" si="5"/>
        <v>1.1128775834658187</v>
      </c>
      <c r="M43" s="27">
        <f t="shared" si="5"/>
        <v>1.5837104072398189</v>
      </c>
      <c r="N43" s="27">
        <f t="shared" si="5"/>
        <v>0</v>
      </c>
      <c r="O43" s="27">
        <f t="shared" si="5"/>
        <v>0</v>
      </c>
      <c r="P43" s="27">
        <f t="shared" si="5"/>
        <v>0</v>
      </c>
    </row>
    <row r="44" spans="1:16" x14ac:dyDescent="0.2">
      <c r="A44" s="3" t="s">
        <v>142</v>
      </c>
      <c r="B44" s="9">
        <v>1280</v>
      </c>
      <c r="C44" s="9">
        <v>871</v>
      </c>
      <c r="D44" s="9">
        <v>265</v>
      </c>
      <c r="E44" s="9">
        <v>107</v>
      </c>
      <c r="F44" s="9">
        <v>37</v>
      </c>
      <c r="G44" s="13">
        <v>658</v>
      </c>
      <c r="H44" s="14">
        <v>436</v>
      </c>
      <c r="I44" s="14">
        <v>152</v>
      </c>
      <c r="J44" s="14">
        <v>45</v>
      </c>
      <c r="K44" s="15">
        <v>26</v>
      </c>
      <c r="L44" s="9">
        <v>623</v>
      </c>
      <c r="M44" s="9">
        <v>436</v>
      </c>
      <c r="N44" s="9">
        <v>114</v>
      </c>
      <c r="O44" s="9">
        <v>62</v>
      </c>
      <c r="P44" s="9">
        <v>11</v>
      </c>
    </row>
    <row r="45" spans="1:16" ht="14.4" x14ac:dyDescent="0.3">
      <c r="A45" s="1" t="s">
        <v>232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9"/>
      <c r="M45" s="29"/>
      <c r="N45" s="29"/>
      <c r="O45" s="29"/>
      <c r="P45" s="29"/>
    </row>
    <row r="46" spans="1:16" ht="14.4" x14ac:dyDescent="0.3">
      <c r="A46" s="2" t="s">
        <v>233</v>
      </c>
      <c r="B46"/>
      <c r="C46"/>
      <c r="D46"/>
      <c r="E46"/>
      <c r="F46"/>
      <c r="G46"/>
      <c r="H46"/>
      <c r="I46"/>
      <c r="J46"/>
      <c r="K46"/>
      <c r="L46" s="9"/>
      <c r="M46" s="9"/>
      <c r="N46" s="9"/>
      <c r="O46" s="9"/>
      <c r="P46" s="9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A6B-048B-4BCF-80F9-8DDB7E947D98}">
  <dimension ref="A1:P48"/>
  <sheetViews>
    <sheetView view="pageBreakPreview" topLeftCell="B1" zoomScale="125" zoomScaleNormal="100" zoomScaleSheetLayoutView="125" workbookViewId="0">
      <selection activeCell="Q1" sqref="Q1:AV1048576"/>
    </sheetView>
  </sheetViews>
  <sheetFormatPr defaultColWidth="9.109375" defaultRowHeight="9.6" x14ac:dyDescent="0.2"/>
  <cols>
    <col min="1" max="1" width="14.88671875" style="39" customWidth="1"/>
    <col min="2" max="16" width="5" style="39" customWidth="1"/>
    <col min="17" max="16384" width="9.109375" style="39"/>
  </cols>
  <sheetData>
    <row r="1" spans="1:16" x14ac:dyDescent="0.2">
      <c r="A1" s="39" t="s">
        <v>276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">
      <c r="A2" s="42"/>
      <c r="B2" s="96" t="s">
        <v>0</v>
      </c>
      <c r="C2" s="96"/>
      <c r="D2" s="96"/>
      <c r="E2" s="96"/>
      <c r="F2" s="96"/>
      <c r="G2" s="96" t="s">
        <v>1</v>
      </c>
      <c r="H2" s="96"/>
      <c r="I2" s="96"/>
      <c r="J2" s="96"/>
      <c r="K2" s="96"/>
      <c r="L2" s="96" t="s">
        <v>2</v>
      </c>
      <c r="M2" s="96"/>
      <c r="N2" s="96"/>
      <c r="O2" s="96"/>
      <c r="P2" s="97"/>
    </row>
    <row r="3" spans="1:16" x14ac:dyDescent="0.2">
      <c r="A3" s="43" t="s">
        <v>254</v>
      </c>
      <c r="B3" s="44" t="s">
        <v>0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0</v>
      </c>
      <c r="H3" s="44" t="s">
        <v>3</v>
      </c>
      <c r="I3" s="44" t="s">
        <v>4</v>
      </c>
      <c r="J3" s="44" t="s">
        <v>5</v>
      </c>
      <c r="K3" s="44" t="s">
        <v>6</v>
      </c>
      <c r="L3" s="44" t="s">
        <v>0</v>
      </c>
      <c r="M3" s="44" t="s">
        <v>3</v>
      </c>
      <c r="N3" s="44" t="s">
        <v>4</v>
      </c>
      <c r="O3" s="44" t="s">
        <v>5</v>
      </c>
      <c r="P3" s="45" t="s">
        <v>6</v>
      </c>
    </row>
    <row r="4" spans="1:16" x14ac:dyDescent="0.2">
      <c r="A4" s="47" t="s">
        <v>238</v>
      </c>
      <c r="B4" s="40"/>
      <c r="C4" s="40"/>
      <c r="D4" s="40"/>
      <c r="E4" s="40"/>
      <c r="F4" s="40"/>
      <c r="G4" s="48"/>
      <c r="H4" s="49"/>
      <c r="I4" s="49"/>
      <c r="J4" s="49"/>
      <c r="K4" s="50"/>
      <c r="L4" s="40"/>
      <c r="M4" s="40"/>
      <c r="N4" s="40"/>
      <c r="O4" s="40"/>
      <c r="P4" s="40"/>
    </row>
    <row r="5" spans="1:16" x14ac:dyDescent="0.2">
      <c r="A5" s="47"/>
      <c r="B5" s="40"/>
      <c r="C5" s="40"/>
      <c r="D5" s="40"/>
      <c r="E5" s="40"/>
      <c r="F5" s="40"/>
      <c r="G5" s="52"/>
      <c r="H5" s="53"/>
      <c r="I5" s="53"/>
      <c r="J5" s="53"/>
      <c r="K5" s="54"/>
      <c r="L5" s="40"/>
      <c r="M5" s="40"/>
      <c r="N5" s="40"/>
      <c r="O5" s="40"/>
      <c r="P5" s="40"/>
    </row>
    <row r="6" spans="1:16" x14ac:dyDescent="0.2">
      <c r="A6" s="39" t="s">
        <v>317</v>
      </c>
      <c r="B6" s="40">
        <v>13588</v>
      </c>
      <c r="C6" s="40">
        <v>10943</v>
      </c>
      <c r="D6" s="40">
        <v>1912</v>
      </c>
      <c r="E6" s="40">
        <v>499</v>
      </c>
      <c r="F6" s="40">
        <v>234</v>
      </c>
      <c r="G6" s="52">
        <v>6540</v>
      </c>
      <c r="H6" s="53">
        <v>5247</v>
      </c>
      <c r="I6" s="53">
        <v>943</v>
      </c>
      <c r="J6" s="53">
        <v>241</v>
      </c>
      <c r="K6" s="54">
        <v>109</v>
      </c>
      <c r="L6" s="40">
        <v>7048</v>
      </c>
      <c r="M6" s="40">
        <v>5696</v>
      </c>
      <c r="N6" s="40">
        <v>968</v>
      </c>
      <c r="O6" s="40">
        <v>258</v>
      </c>
      <c r="P6" s="40">
        <v>126</v>
      </c>
    </row>
    <row r="7" spans="1:16" x14ac:dyDescent="0.2">
      <c r="A7" s="39" t="s">
        <v>239</v>
      </c>
      <c r="B7" s="40">
        <v>1776</v>
      </c>
      <c r="C7" s="40">
        <v>1495</v>
      </c>
      <c r="D7" s="40">
        <v>211</v>
      </c>
      <c r="E7" s="40">
        <v>45</v>
      </c>
      <c r="F7" s="40">
        <v>26</v>
      </c>
      <c r="G7" s="52">
        <v>976</v>
      </c>
      <c r="H7" s="53">
        <v>819</v>
      </c>
      <c r="I7" s="53">
        <v>114</v>
      </c>
      <c r="J7" s="53">
        <v>34</v>
      </c>
      <c r="K7" s="54">
        <v>9</v>
      </c>
      <c r="L7" s="40">
        <v>801</v>
      </c>
      <c r="M7" s="40">
        <v>676</v>
      </c>
      <c r="N7" s="40">
        <v>97</v>
      </c>
      <c r="O7" s="40">
        <v>10</v>
      </c>
      <c r="P7" s="40">
        <v>17</v>
      </c>
    </row>
    <row r="8" spans="1:16" x14ac:dyDescent="0.2">
      <c r="A8" s="39" t="s">
        <v>337</v>
      </c>
      <c r="B8" s="40">
        <f t="shared" ref="B8:P8" si="0">B9+B10</f>
        <v>11812</v>
      </c>
      <c r="C8" s="40">
        <f t="shared" si="0"/>
        <v>9447</v>
      </c>
      <c r="D8" s="40">
        <f t="shared" si="0"/>
        <v>1701</v>
      </c>
      <c r="E8" s="40">
        <f t="shared" si="0"/>
        <v>455</v>
      </c>
      <c r="F8" s="40">
        <f t="shared" si="0"/>
        <v>208</v>
      </c>
      <c r="G8" s="40">
        <f t="shared" si="0"/>
        <v>5564</v>
      </c>
      <c r="H8" s="40">
        <f t="shared" si="0"/>
        <v>4428</v>
      </c>
      <c r="I8" s="40">
        <f t="shared" si="0"/>
        <v>830</v>
      </c>
      <c r="J8" s="40">
        <f t="shared" si="0"/>
        <v>207</v>
      </c>
      <c r="K8" s="40">
        <f t="shared" si="0"/>
        <v>100</v>
      </c>
      <c r="L8" s="40">
        <f t="shared" si="0"/>
        <v>6247</v>
      </c>
      <c r="M8" s="40">
        <f t="shared" si="0"/>
        <v>5019</v>
      </c>
      <c r="N8" s="40">
        <f t="shared" si="0"/>
        <v>871</v>
      </c>
      <c r="O8" s="40">
        <f t="shared" si="0"/>
        <v>248</v>
      </c>
      <c r="P8" s="40">
        <f t="shared" si="0"/>
        <v>109</v>
      </c>
    </row>
    <row r="9" spans="1:16" x14ac:dyDescent="0.2">
      <c r="A9" s="39" t="s">
        <v>338</v>
      </c>
      <c r="B9" s="40">
        <v>6300</v>
      </c>
      <c r="C9" s="40">
        <v>5117</v>
      </c>
      <c r="D9" s="40">
        <v>876</v>
      </c>
      <c r="E9" s="40">
        <v>210</v>
      </c>
      <c r="F9" s="40">
        <v>97</v>
      </c>
      <c r="G9" s="52">
        <v>2944</v>
      </c>
      <c r="H9" s="53">
        <v>2380</v>
      </c>
      <c r="I9" s="53">
        <v>413</v>
      </c>
      <c r="J9" s="53">
        <v>100</v>
      </c>
      <c r="K9" s="54">
        <v>51</v>
      </c>
      <c r="L9" s="40">
        <v>3356</v>
      </c>
      <c r="M9" s="40">
        <v>2737</v>
      </c>
      <c r="N9" s="40">
        <v>463</v>
      </c>
      <c r="O9" s="40">
        <v>110</v>
      </c>
      <c r="P9" s="40">
        <v>46</v>
      </c>
    </row>
    <row r="10" spans="1:16" x14ac:dyDescent="0.2">
      <c r="A10" s="68" t="s">
        <v>339</v>
      </c>
      <c r="B10" s="40">
        <v>5512</v>
      </c>
      <c r="C10" s="40">
        <v>4330</v>
      </c>
      <c r="D10" s="40">
        <v>825</v>
      </c>
      <c r="E10" s="40">
        <v>245</v>
      </c>
      <c r="F10" s="40">
        <v>111</v>
      </c>
      <c r="G10" s="52">
        <v>2620</v>
      </c>
      <c r="H10" s="53">
        <v>2048</v>
      </c>
      <c r="I10" s="53">
        <v>417</v>
      </c>
      <c r="J10" s="53">
        <v>107</v>
      </c>
      <c r="K10" s="54">
        <v>49</v>
      </c>
      <c r="L10" s="40">
        <v>2891</v>
      </c>
      <c r="M10" s="40">
        <v>2282</v>
      </c>
      <c r="N10" s="40">
        <v>408</v>
      </c>
      <c r="O10" s="40">
        <v>138</v>
      </c>
      <c r="P10" s="40">
        <v>63</v>
      </c>
    </row>
    <row r="11" spans="1:16" x14ac:dyDescent="0.2">
      <c r="A11" s="68"/>
      <c r="B11" s="40"/>
      <c r="C11" s="40"/>
      <c r="D11" s="40"/>
      <c r="E11" s="40"/>
      <c r="F11" s="40"/>
      <c r="G11" s="52"/>
      <c r="H11" s="53"/>
      <c r="I11" s="53"/>
      <c r="J11" s="53"/>
      <c r="K11" s="54"/>
      <c r="L11" s="40"/>
      <c r="M11" s="40"/>
      <c r="N11" s="40"/>
      <c r="O11" s="40"/>
      <c r="P11" s="40"/>
    </row>
    <row r="12" spans="1:16" x14ac:dyDescent="0.2">
      <c r="A12" s="39" t="s">
        <v>338</v>
      </c>
      <c r="B12" s="91">
        <f t="shared" ref="B12:P12" si="1">B9*100/(B6-B7)</f>
        <v>53.335590924483576</v>
      </c>
      <c r="C12" s="91">
        <f t="shared" si="1"/>
        <v>54.15961049957663</v>
      </c>
      <c r="D12" s="91">
        <f t="shared" si="1"/>
        <v>51.499118165784836</v>
      </c>
      <c r="E12" s="91">
        <f t="shared" si="1"/>
        <v>46.255506607929519</v>
      </c>
      <c r="F12" s="91">
        <f t="shared" si="1"/>
        <v>46.634615384615387</v>
      </c>
      <c r="G12" s="91">
        <f t="shared" si="1"/>
        <v>52.911574406901508</v>
      </c>
      <c r="H12" s="91">
        <f t="shared" si="1"/>
        <v>53.748870822041553</v>
      </c>
      <c r="I12" s="91">
        <f t="shared" si="1"/>
        <v>49.819059107358264</v>
      </c>
      <c r="J12" s="91">
        <f t="shared" si="1"/>
        <v>48.309178743961354</v>
      </c>
      <c r="K12" s="91">
        <f t="shared" si="1"/>
        <v>51</v>
      </c>
      <c r="L12" s="91">
        <f t="shared" si="1"/>
        <v>53.721786457499597</v>
      </c>
      <c r="M12" s="91">
        <f t="shared" si="1"/>
        <v>54.52191235059761</v>
      </c>
      <c r="N12" s="91">
        <f t="shared" si="1"/>
        <v>53.157290470723304</v>
      </c>
      <c r="O12" s="91">
        <f t="shared" si="1"/>
        <v>44.354838709677416</v>
      </c>
      <c r="P12" s="91">
        <f t="shared" si="1"/>
        <v>42.201834862385319</v>
      </c>
    </row>
    <row r="13" spans="1:16" x14ac:dyDescent="0.2">
      <c r="A13" s="68" t="s">
        <v>339</v>
      </c>
      <c r="B13" s="91">
        <f t="shared" ref="B13:P13" si="2">B10*100/(B6-B7)</f>
        <v>46.664409075516424</v>
      </c>
      <c r="C13" s="91">
        <f t="shared" si="2"/>
        <v>45.829805249788315</v>
      </c>
      <c r="D13" s="91">
        <f t="shared" si="2"/>
        <v>48.500881834215164</v>
      </c>
      <c r="E13" s="91">
        <f t="shared" si="2"/>
        <v>53.964757709251103</v>
      </c>
      <c r="F13" s="91">
        <f t="shared" si="2"/>
        <v>53.365384615384613</v>
      </c>
      <c r="G13" s="91">
        <f t="shared" si="2"/>
        <v>47.088425593098492</v>
      </c>
      <c r="H13" s="91">
        <f t="shared" si="2"/>
        <v>46.251129177958447</v>
      </c>
      <c r="I13" s="91">
        <f t="shared" si="2"/>
        <v>50.301568154402894</v>
      </c>
      <c r="J13" s="91">
        <f t="shared" si="2"/>
        <v>51.690821256038646</v>
      </c>
      <c r="K13" s="91">
        <f t="shared" si="2"/>
        <v>49</v>
      </c>
      <c r="L13" s="91">
        <f t="shared" si="2"/>
        <v>46.278213542500403</v>
      </c>
      <c r="M13" s="91">
        <f t="shared" si="2"/>
        <v>45.458167330677291</v>
      </c>
      <c r="N13" s="91">
        <f t="shared" si="2"/>
        <v>46.842709529276696</v>
      </c>
      <c r="O13" s="91">
        <f t="shared" si="2"/>
        <v>55.645161290322584</v>
      </c>
      <c r="P13" s="91">
        <f t="shared" si="2"/>
        <v>57.798165137614681</v>
      </c>
    </row>
    <row r="14" spans="1:16" x14ac:dyDescent="0.2">
      <c r="B14" s="40"/>
      <c r="C14" s="40"/>
      <c r="D14" s="40"/>
      <c r="E14" s="40"/>
      <c r="F14" s="40"/>
      <c r="G14" s="52"/>
      <c r="H14" s="53"/>
      <c r="I14" s="53"/>
      <c r="J14" s="53"/>
      <c r="K14" s="54"/>
      <c r="L14" s="40"/>
      <c r="M14" s="40"/>
      <c r="N14" s="40"/>
      <c r="O14" s="40"/>
      <c r="P14" s="40"/>
    </row>
    <row r="15" spans="1:16" x14ac:dyDescent="0.2">
      <c r="A15" s="47" t="s">
        <v>240</v>
      </c>
      <c r="B15" s="40"/>
      <c r="C15" s="40"/>
      <c r="D15" s="40"/>
      <c r="E15" s="40"/>
      <c r="F15" s="40"/>
      <c r="G15" s="52"/>
      <c r="H15" s="53"/>
      <c r="I15" s="53"/>
      <c r="J15" s="53"/>
      <c r="K15" s="54"/>
      <c r="L15" s="40"/>
      <c r="M15" s="40"/>
      <c r="N15" s="40"/>
      <c r="O15" s="40"/>
      <c r="P15" s="40"/>
    </row>
    <row r="16" spans="1:16" x14ac:dyDescent="0.2">
      <c r="A16" s="47"/>
      <c r="B16" s="40"/>
      <c r="C16" s="40"/>
      <c r="D16" s="40"/>
      <c r="E16" s="40"/>
      <c r="F16" s="40"/>
      <c r="G16" s="52"/>
      <c r="H16" s="53"/>
      <c r="I16" s="53"/>
      <c r="J16" s="53"/>
      <c r="K16" s="54"/>
      <c r="L16" s="40"/>
      <c r="M16" s="40"/>
      <c r="N16" s="40"/>
      <c r="O16" s="40"/>
      <c r="P16" s="40"/>
    </row>
    <row r="17" spans="1:16" x14ac:dyDescent="0.2">
      <c r="A17" s="39" t="s">
        <v>317</v>
      </c>
      <c r="B17" s="40">
        <v>5512</v>
      </c>
      <c r="C17" s="40">
        <v>4330</v>
      </c>
      <c r="D17" s="40">
        <v>825</v>
      </c>
      <c r="E17" s="40">
        <v>245</v>
      </c>
      <c r="F17" s="40">
        <v>111</v>
      </c>
      <c r="G17" s="52">
        <v>2620</v>
      </c>
      <c r="H17" s="53">
        <v>2048</v>
      </c>
      <c r="I17" s="53">
        <v>417</v>
      </c>
      <c r="J17" s="53">
        <v>107</v>
      </c>
      <c r="K17" s="54">
        <v>49</v>
      </c>
      <c r="L17" s="40">
        <v>2891</v>
      </c>
      <c r="M17" s="40">
        <v>2282</v>
      </c>
      <c r="N17" s="40">
        <v>408</v>
      </c>
      <c r="O17" s="40">
        <v>138</v>
      </c>
      <c r="P17" s="40">
        <v>63</v>
      </c>
    </row>
    <row r="18" spans="1:16" x14ac:dyDescent="0.2">
      <c r="A18" s="39" t="s">
        <v>3</v>
      </c>
      <c r="B18" s="40">
        <v>1091</v>
      </c>
      <c r="C18" s="40">
        <v>1079</v>
      </c>
      <c r="D18" s="40">
        <v>8</v>
      </c>
      <c r="E18" s="40">
        <v>3</v>
      </c>
      <c r="F18" s="40">
        <v>0</v>
      </c>
      <c r="G18" s="52">
        <v>469</v>
      </c>
      <c r="H18" s="53">
        <v>462</v>
      </c>
      <c r="I18" s="53">
        <v>4</v>
      </c>
      <c r="J18" s="53">
        <v>3</v>
      </c>
      <c r="K18" s="54">
        <v>0</v>
      </c>
      <c r="L18" s="40">
        <v>622</v>
      </c>
      <c r="M18" s="40">
        <v>618</v>
      </c>
      <c r="N18" s="40">
        <v>4</v>
      </c>
      <c r="O18" s="40">
        <v>0</v>
      </c>
      <c r="P18" s="40">
        <v>0</v>
      </c>
    </row>
    <row r="19" spans="1:16" x14ac:dyDescent="0.2">
      <c r="A19" s="39" t="s">
        <v>4</v>
      </c>
      <c r="B19" s="40">
        <v>334</v>
      </c>
      <c r="C19" s="40">
        <v>46</v>
      </c>
      <c r="D19" s="40">
        <v>282</v>
      </c>
      <c r="E19" s="40">
        <v>3</v>
      </c>
      <c r="F19" s="40">
        <v>3</v>
      </c>
      <c r="G19" s="52">
        <v>180</v>
      </c>
      <c r="H19" s="53">
        <v>26</v>
      </c>
      <c r="I19" s="53">
        <v>152</v>
      </c>
      <c r="J19" s="53">
        <v>0</v>
      </c>
      <c r="K19" s="54">
        <v>3</v>
      </c>
      <c r="L19" s="40">
        <v>153</v>
      </c>
      <c r="M19" s="40">
        <v>20</v>
      </c>
      <c r="N19" s="40">
        <v>131</v>
      </c>
      <c r="O19" s="40">
        <v>3</v>
      </c>
      <c r="P19" s="40">
        <v>0</v>
      </c>
    </row>
    <row r="20" spans="1:16" x14ac:dyDescent="0.2">
      <c r="A20" s="39" t="s">
        <v>5</v>
      </c>
      <c r="B20" s="40">
        <v>45</v>
      </c>
      <c r="C20" s="40">
        <v>0</v>
      </c>
      <c r="D20" s="40">
        <v>0</v>
      </c>
      <c r="E20" s="40">
        <v>45</v>
      </c>
      <c r="F20" s="40">
        <v>0</v>
      </c>
      <c r="G20" s="52">
        <v>24</v>
      </c>
      <c r="H20" s="53">
        <v>0</v>
      </c>
      <c r="I20" s="53">
        <v>0</v>
      </c>
      <c r="J20" s="53">
        <v>24</v>
      </c>
      <c r="K20" s="54">
        <v>0</v>
      </c>
      <c r="L20" s="40">
        <v>21</v>
      </c>
      <c r="M20" s="40">
        <v>0</v>
      </c>
      <c r="N20" s="40">
        <v>0</v>
      </c>
      <c r="O20" s="40">
        <v>21</v>
      </c>
      <c r="P20" s="40">
        <v>0</v>
      </c>
    </row>
    <row r="21" spans="1:16" x14ac:dyDescent="0.2">
      <c r="A21" s="39" t="s">
        <v>6</v>
      </c>
      <c r="B21" s="40">
        <v>77</v>
      </c>
      <c r="C21" s="40">
        <v>0</v>
      </c>
      <c r="D21" s="40">
        <v>0</v>
      </c>
      <c r="E21" s="40">
        <v>0</v>
      </c>
      <c r="F21" s="40">
        <v>77</v>
      </c>
      <c r="G21" s="52">
        <v>34</v>
      </c>
      <c r="H21" s="53">
        <v>0</v>
      </c>
      <c r="I21" s="53">
        <v>0</v>
      </c>
      <c r="J21" s="53">
        <v>0</v>
      </c>
      <c r="K21" s="54">
        <v>34</v>
      </c>
      <c r="L21" s="40">
        <v>43</v>
      </c>
      <c r="M21" s="40">
        <v>0</v>
      </c>
      <c r="N21" s="40">
        <v>0</v>
      </c>
      <c r="O21" s="40">
        <v>0</v>
      </c>
      <c r="P21" s="40">
        <v>43</v>
      </c>
    </row>
    <row r="22" spans="1:16" x14ac:dyDescent="0.2">
      <c r="A22" s="39" t="s">
        <v>78</v>
      </c>
      <c r="B22" s="40">
        <v>209</v>
      </c>
      <c r="C22" s="40">
        <v>189</v>
      </c>
      <c r="D22" s="40">
        <v>17</v>
      </c>
      <c r="E22" s="40">
        <v>3</v>
      </c>
      <c r="F22" s="40">
        <v>0</v>
      </c>
      <c r="G22" s="52">
        <v>106</v>
      </c>
      <c r="H22" s="53">
        <v>98</v>
      </c>
      <c r="I22" s="53">
        <v>8</v>
      </c>
      <c r="J22" s="53">
        <v>0</v>
      </c>
      <c r="K22" s="54">
        <v>0</v>
      </c>
      <c r="L22" s="40">
        <v>103</v>
      </c>
      <c r="M22" s="40">
        <v>91</v>
      </c>
      <c r="N22" s="40">
        <v>8</v>
      </c>
      <c r="O22" s="40">
        <v>3</v>
      </c>
      <c r="P22" s="40">
        <v>0</v>
      </c>
    </row>
    <row r="23" spans="1:16" x14ac:dyDescent="0.2">
      <c r="A23" s="39" t="s">
        <v>79</v>
      </c>
      <c r="B23" s="40">
        <v>3640</v>
      </c>
      <c r="C23" s="40">
        <v>2952</v>
      </c>
      <c r="D23" s="40">
        <v>488</v>
      </c>
      <c r="E23" s="40">
        <v>169</v>
      </c>
      <c r="F23" s="40">
        <v>31</v>
      </c>
      <c r="G23" s="52">
        <v>1755</v>
      </c>
      <c r="H23" s="53">
        <v>1443</v>
      </c>
      <c r="I23" s="53">
        <v>232</v>
      </c>
      <c r="J23" s="53">
        <v>69</v>
      </c>
      <c r="K23" s="54">
        <v>11</v>
      </c>
      <c r="L23" s="40">
        <v>1885</v>
      </c>
      <c r="M23" s="40">
        <v>1508</v>
      </c>
      <c r="N23" s="40">
        <v>257</v>
      </c>
      <c r="O23" s="40">
        <v>100</v>
      </c>
      <c r="P23" s="40">
        <v>20</v>
      </c>
    </row>
    <row r="24" spans="1:16" x14ac:dyDescent="0.2">
      <c r="A24" s="39" t="s">
        <v>80</v>
      </c>
      <c r="B24" s="40">
        <v>30</v>
      </c>
      <c r="C24" s="40">
        <v>26</v>
      </c>
      <c r="D24" s="40">
        <v>4</v>
      </c>
      <c r="E24" s="40">
        <v>0</v>
      </c>
      <c r="F24" s="40">
        <v>0</v>
      </c>
      <c r="G24" s="52">
        <v>4</v>
      </c>
      <c r="H24" s="53">
        <v>0</v>
      </c>
      <c r="I24" s="53">
        <v>4</v>
      </c>
      <c r="J24" s="53">
        <v>0</v>
      </c>
      <c r="K24" s="54">
        <v>0</v>
      </c>
      <c r="L24" s="40">
        <v>26</v>
      </c>
      <c r="M24" s="40">
        <v>26</v>
      </c>
      <c r="N24" s="40">
        <v>0</v>
      </c>
      <c r="O24" s="40">
        <v>0</v>
      </c>
      <c r="P24" s="40">
        <v>0</v>
      </c>
    </row>
    <row r="25" spans="1:16" x14ac:dyDescent="0.2">
      <c r="A25" s="39" t="s">
        <v>143</v>
      </c>
      <c r="B25" s="40">
        <v>59</v>
      </c>
      <c r="C25" s="40">
        <v>39</v>
      </c>
      <c r="D25" s="40">
        <v>13</v>
      </c>
      <c r="E25" s="40">
        <v>7</v>
      </c>
      <c r="F25" s="40">
        <v>0</v>
      </c>
      <c r="G25" s="52">
        <v>28</v>
      </c>
      <c r="H25" s="53">
        <v>20</v>
      </c>
      <c r="I25" s="53">
        <v>8</v>
      </c>
      <c r="J25" s="53">
        <v>0</v>
      </c>
      <c r="K25" s="54">
        <v>0</v>
      </c>
      <c r="L25" s="40">
        <v>31</v>
      </c>
      <c r="M25" s="40">
        <v>20</v>
      </c>
      <c r="N25" s="40">
        <v>4</v>
      </c>
      <c r="O25" s="40">
        <v>7</v>
      </c>
      <c r="P25" s="40">
        <v>0</v>
      </c>
    </row>
    <row r="26" spans="1:16" x14ac:dyDescent="0.2">
      <c r="A26" s="39" t="s">
        <v>144</v>
      </c>
      <c r="B26" s="40">
        <v>33</v>
      </c>
      <c r="C26" s="40">
        <v>7</v>
      </c>
      <c r="D26" s="40">
        <v>13</v>
      </c>
      <c r="E26" s="40">
        <v>14</v>
      </c>
      <c r="F26" s="40">
        <v>0</v>
      </c>
      <c r="G26" s="52">
        <v>19</v>
      </c>
      <c r="H26" s="53">
        <v>0</v>
      </c>
      <c r="I26" s="53">
        <v>8</v>
      </c>
      <c r="J26" s="53">
        <v>10</v>
      </c>
      <c r="K26" s="54">
        <v>0</v>
      </c>
      <c r="L26" s="40">
        <v>14</v>
      </c>
      <c r="M26" s="40">
        <v>7</v>
      </c>
      <c r="N26" s="40">
        <v>4</v>
      </c>
      <c r="O26" s="40">
        <v>3</v>
      </c>
      <c r="P26" s="40">
        <v>0</v>
      </c>
    </row>
    <row r="27" spans="1:16" x14ac:dyDescent="0.2">
      <c r="B27" s="40"/>
      <c r="C27" s="40"/>
      <c r="D27" s="40"/>
      <c r="E27" s="40"/>
      <c r="F27" s="40"/>
      <c r="G27" s="52"/>
      <c r="H27" s="53"/>
      <c r="I27" s="53"/>
      <c r="J27" s="53"/>
      <c r="K27" s="54"/>
      <c r="L27" s="40"/>
      <c r="M27" s="40"/>
      <c r="N27" s="40"/>
      <c r="O27" s="40"/>
      <c r="P27" s="40"/>
    </row>
    <row r="28" spans="1:16" x14ac:dyDescent="0.2">
      <c r="A28" s="47" t="s">
        <v>241</v>
      </c>
      <c r="B28" s="40"/>
      <c r="C28" s="40"/>
      <c r="D28" s="40"/>
      <c r="E28" s="40"/>
      <c r="F28" s="40"/>
      <c r="G28" s="52"/>
      <c r="H28" s="53"/>
      <c r="I28" s="53"/>
      <c r="J28" s="53"/>
      <c r="K28" s="54"/>
      <c r="L28" s="40"/>
      <c r="M28" s="40"/>
      <c r="N28" s="40"/>
      <c r="O28" s="40"/>
      <c r="P28" s="40"/>
    </row>
    <row r="29" spans="1:16" x14ac:dyDescent="0.2">
      <c r="A29" s="47"/>
      <c r="B29" s="40"/>
      <c r="C29" s="40"/>
      <c r="D29" s="40"/>
      <c r="E29" s="40"/>
      <c r="F29" s="40"/>
      <c r="G29" s="52"/>
      <c r="H29" s="53"/>
      <c r="I29" s="53"/>
      <c r="J29" s="53"/>
      <c r="K29" s="54"/>
      <c r="L29" s="40"/>
      <c r="M29" s="40"/>
      <c r="N29" s="40"/>
      <c r="O29" s="40"/>
      <c r="P29" s="40"/>
    </row>
    <row r="30" spans="1:16" x14ac:dyDescent="0.2">
      <c r="A30" s="39" t="s">
        <v>317</v>
      </c>
      <c r="B30" s="40">
        <v>13588</v>
      </c>
      <c r="C30" s="40">
        <v>10943</v>
      </c>
      <c r="D30" s="40">
        <v>1912</v>
      </c>
      <c r="E30" s="40">
        <v>499</v>
      </c>
      <c r="F30" s="40">
        <v>234</v>
      </c>
      <c r="G30" s="52">
        <v>6540</v>
      </c>
      <c r="H30" s="53">
        <v>5247</v>
      </c>
      <c r="I30" s="53">
        <v>943</v>
      </c>
      <c r="J30" s="53">
        <v>241</v>
      </c>
      <c r="K30" s="54">
        <v>109</v>
      </c>
      <c r="L30" s="40">
        <v>7048</v>
      </c>
      <c r="M30" s="40">
        <v>5696</v>
      </c>
      <c r="N30" s="40">
        <v>968</v>
      </c>
      <c r="O30" s="40">
        <v>258</v>
      </c>
      <c r="P30" s="40">
        <v>126</v>
      </c>
    </row>
    <row r="31" spans="1:16" x14ac:dyDescent="0.2">
      <c r="A31" s="39" t="s">
        <v>145</v>
      </c>
      <c r="B31" s="40">
        <v>11872</v>
      </c>
      <c r="C31" s="40">
        <v>9616</v>
      </c>
      <c r="D31" s="40">
        <v>1630</v>
      </c>
      <c r="E31" s="40">
        <v>437</v>
      </c>
      <c r="F31" s="40">
        <v>189</v>
      </c>
      <c r="G31" s="52">
        <v>5741</v>
      </c>
      <c r="H31" s="53">
        <v>4603</v>
      </c>
      <c r="I31" s="53">
        <v>830</v>
      </c>
      <c r="J31" s="53">
        <v>214</v>
      </c>
      <c r="K31" s="54">
        <v>94</v>
      </c>
      <c r="L31" s="40">
        <v>6131</v>
      </c>
      <c r="M31" s="40">
        <v>5013</v>
      </c>
      <c r="N31" s="40">
        <v>800</v>
      </c>
      <c r="O31" s="40">
        <v>224</v>
      </c>
      <c r="P31" s="40">
        <v>94</v>
      </c>
    </row>
    <row r="32" spans="1:16" x14ac:dyDescent="0.2">
      <c r="A32" s="39" t="s">
        <v>146</v>
      </c>
      <c r="B32" s="40">
        <v>1349</v>
      </c>
      <c r="C32" s="40">
        <v>995</v>
      </c>
      <c r="D32" s="40">
        <v>253</v>
      </c>
      <c r="E32" s="40">
        <v>59</v>
      </c>
      <c r="F32" s="40">
        <v>43</v>
      </c>
      <c r="G32" s="52">
        <v>592</v>
      </c>
      <c r="H32" s="53">
        <v>449</v>
      </c>
      <c r="I32" s="53">
        <v>101</v>
      </c>
      <c r="J32" s="53">
        <v>28</v>
      </c>
      <c r="K32" s="54">
        <v>14</v>
      </c>
      <c r="L32" s="40">
        <v>757</v>
      </c>
      <c r="M32" s="40">
        <v>546</v>
      </c>
      <c r="N32" s="40">
        <v>152</v>
      </c>
      <c r="O32" s="40">
        <v>31</v>
      </c>
      <c r="P32" s="40">
        <v>29</v>
      </c>
    </row>
    <row r="33" spans="1:16" x14ac:dyDescent="0.2">
      <c r="A33" s="39" t="s">
        <v>147</v>
      </c>
      <c r="B33" s="40">
        <v>367</v>
      </c>
      <c r="C33" s="40">
        <v>332</v>
      </c>
      <c r="D33" s="40">
        <v>29</v>
      </c>
      <c r="E33" s="40">
        <v>3</v>
      </c>
      <c r="F33" s="40">
        <v>3</v>
      </c>
      <c r="G33" s="52">
        <v>208</v>
      </c>
      <c r="H33" s="53">
        <v>195</v>
      </c>
      <c r="I33" s="53">
        <v>13</v>
      </c>
      <c r="J33" s="53">
        <v>0</v>
      </c>
      <c r="K33" s="54">
        <v>0</v>
      </c>
      <c r="L33" s="40">
        <v>160</v>
      </c>
      <c r="M33" s="40">
        <v>137</v>
      </c>
      <c r="N33" s="40">
        <v>17</v>
      </c>
      <c r="O33" s="40">
        <v>3</v>
      </c>
      <c r="P33" s="40">
        <v>3</v>
      </c>
    </row>
    <row r="34" spans="1:16" x14ac:dyDescent="0.2">
      <c r="B34" s="40"/>
      <c r="C34" s="40"/>
      <c r="D34" s="40"/>
      <c r="E34" s="40"/>
      <c r="F34" s="40"/>
      <c r="G34" s="52"/>
      <c r="H34" s="53"/>
      <c r="I34" s="53"/>
      <c r="J34" s="53"/>
      <c r="K34" s="54"/>
      <c r="L34" s="40"/>
      <c r="M34" s="40"/>
      <c r="N34" s="40"/>
      <c r="O34" s="40"/>
      <c r="P34" s="40"/>
    </row>
    <row r="35" spans="1:16" x14ac:dyDescent="0.2">
      <c r="A35" s="47" t="s">
        <v>242</v>
      </c>
      <c r="B35" s="40"/>
      <c r="C35" s="40"/>
      <c r="D35" s="40"/>
      <c r="E35" s="40"/>
      <c r="F35" s="40"/>
      <c r="G35" s="52"/>
      <c r="H35" s="53"/>
      <c r="I35" s="53"/>
      <c r="J35" s="53"/>
      <c r="K35" s="54"/>
      <c r="L35" s="40"/>
      <c r="M35" s="40"/>
      <c r="N35" s="40"/>
      <c r="O35" s="40"/>
      <c r="P35" s="40"/>
    </row>
    <row r="36" spans="1:16" x14ac:dyDescent="0.2">
      <c r="A36" s="47"/>
      <c r="B36" s="40"/>
      <c r="C36" s="40"/>
      <c r="D36" s="40"/>
      <c r="E36" s="40"/>
      <c r="F36" s="40"/>
      <c r="G36" s="52"/>
      <c r="H36" s="53"/>
      <c r="I36" s="53"/>
      <c r="J36" s="53"/>
      <c r="K36" s="54"/>
      <c r="L36" s="40"/>
      <c r="M36" s="40"/>
      <c r="N36" s="40"/>
      <c r="O36" s="40"/>
      <c r="P36" s="40"/>
    </row>
    <row r="37" spans="1:16" x14ac:dyDescent="0.2">
      <c r="A37" s="39" t="s">
        <v>317</v>
      </c>
      <c r="B37" s="40">
        <v>1349</v>
      </c>
      <c r="C37" s="40">
        <v>995</v>
      </c>
      <c r="D37" s="40">
        <v>253</v>
      </c>
      <c r="E37" s="40">
        <v>59</v>
      </c>
      <c r="F37" s="40">
        <v>43</v>
      </c>
      <c r="G37" s="52">
        <v>592</v>
      </c>
      <c r="H37" s="53">
        <v>449</v>
      </c>
      <c r="I37" s="53">
        <v>101</v>
      </c>
      <c r="J37" s="53">
        <v>28</v>
      </c>
      <c r="K37" s="54">
        <v>14</v>
      </c>
      <c r="L37" s="40">
        <v>757</v>
      </c>
      <c r="M37" s="40">
        <v>546</v>
      </c>
      <c r="N37" s="40">
        <v>152</v>
      </c>
      <c r="O37" s="40">
        <v>31</v>
      </c>
      <c r="P37" s="40">
        <v>29</v>
      </c>
    </row>
    <row r="38" spans="1:16" x14ac:dyDescent="0.2">
      <c r="A38" s="39" t="s">
        <v>3</v>
      </c>
      <c r="B38" s="40">
        <v>141</v>
      </c>
      <c r="C38" s="40">
        <v>130</v>
      </c>
      <c r="D38" s="40">
        <v>4</v>
      </c>
      <c r="E38" s="40">
        <v>3</v>
      </c>
      <c r="F38" s="40">
        <v>3</v>
      </c>
      <c r="G38" s="52">
        <v>60</v>
      </c>
      <c r="H38" s="53">
        <v>52</v>
      </c>
      <c r="I38" s="53">
        <v>4</v>
      </c>
      <c r="J38" s="53">
        <v>3</v>
      </c>
      <c r="K38" s="54">
        <v>0</v>
      </c>
      <c r="L38" s="40">
        <v>81</v>
      </c>
      <c r="M38" s="40">
        <v>78</v>
      </c>
      <c r="N38" s="40">
        <v>0</v>
      </c>
      <c r="O38" s="40">
        <v>0</v>
      </c>
      <c r="P38" s="40">
        <v>3</v>
      </c>
    </row>
    <row r="39" spans="1:16" x14ac:dyDescent="0.2">
      <c r="A39" s="39" t="s">
        <v>4</v>
      </c>
      <c r="B39" s="40">
        <v>81</v>
      </c>
      <c r="C39" s="40">
        <v>20</v>
      </c>
      <c r="D39" s="40">
        <v>55</v>
      </c>
      <c r="E39" s="40">
        <v>7</v>
      </c>
      <c r="F39" s="40">
        <v>0</v>
      </c>
      <c r="G39" s="52">
        <v>41</v>
      </c>
      <c r="H39" s="53">
        <v>13</v>
      </c>
      <c r="I39" s="53">
        <v>21</v>
      </c>
      <c r="J39" s="53">
        <v>7</v>
      </c>
      <c r="K39" s="54">
        <v>0</v>
      </c>
      <c r="L39" s="40">
        <v>40</v>
      </c>
      <c r="M39" s="40">
        <v>7</v>
      </c>
      <c r="N39" s="40">
        <v>34</v>
      </c>
      <c r="O39" s="40">
        <v>0</v>
      </c>
      <c r="P39" s="40">
        <v>0</v>
      </c>
    </row>
    <row r="40" spans="1:16" x14ac:dyDescent="0.2">
      <c r="A40" s="39" t="s">
        <v>5</v>
      </c>
      <c r="B40" s="40">
        <v>21</v>
      </c>
      <c r="C40" s="40">
        <v>0</v>
      </c>
      <c r="D40" s="40">
        <v>0</v>
      </c>
      <c r="E40" s="40">
        <v>21</v>
      </c>
      <c r="F40" s="40">
        <v>0</v>
      </c>
      <c r="G40" s="52">
        <v>10</v>
      </c>
      <c r="H40" s="53">
        <v>0</v>
      </c>
      <c r="I40" s="53">
        <v>0</v>
      </c>
      <c r="J40" s="53">
        <v>10</v>
      </c>
      <c r="K40" s="54">
        <v>0</v>
      </c>
      <c r="L40" s="40">
        <v>10</v>
      </c>
      <c r="M40" s="40">
        <v>0</v>
      </c>
      <c r="N40" s="40">
        <v>0</v>
      </c>
      <c r="O40" s="40">
        <v>10</v>
      </c>
      <c r="P40" s="40">
        <v>0</v>
      </c>
    </row>
    <row r="41" spans="1:16" x14ac:dyDescent="0.2">
      <c r="A41" s="39" t="s">
        <v>6</v>
      </c>
      <c r="B41" s="40">
        <v>6</v>
      </c>
      <c r="C41" s="40">
        <v>0</v>
      </c>
      <c r="D41" s="40">
        <v>0</v>
      </c>
      <c r="E41" s="40">
        <v>0</v>
      </c>
      <c r="F41" s="40">
        <v>6</v>
      </c>
      <c r="G41" s="52">
        <v>3</v>
      </c>
      <c r="H41" s="53">
        <v>0</v>
      </c>
      <c r="I41" s="53">
        <v>0</v>
      </c>
      <c r="J41" s="53">
        <v>0</v>
      </c>
      <c r="K41" s="54">
        <v>3</v>
      </c>
      <c r="L41" s="40">
        <v>3</v>
      </c>
      <c r="M41" s="40">
        <v>0</v>
      </c>
      <c r="N41" s="40">
        <v>0</v>
      </c>
      <c r="O41" s="40">
        <v>0</v>
      </c>
      <c r="P41" s="40">
        <v>3</v>
      </c>
    </row>
    <row r="42" spans="1:16" x14ac:dyDescent="0.2">
      <c r="A42" s="39" t="s">
        <v>78</v>
      </c>
      <c r="B42" s="40">
        <v>17</v>
      </c>
      <c r="C42" s="40">
        <v>13</v>
      </c>
      <c r="D42" s="40">
        <v>4</v>
      </c>
      <c r="E42" s="40">
        <v>0</v>
      </c>
      <c r="F42" s="40">
        <v>0</v>
      </c>
      <c r="G42" s="52">
        <v>0</v>
      </c>
      <c r="H42" s="53">
        <v>0</v>
      </c>
      <c r="I42" s="53">
        <v>0</v>
      </c>
      <c r="J42" s="53">
        <v>0</v>
      </c>
      <c r="K42" s="54">
        <v>0</v>
      </c>
      <c r="L42" s="40">
        <v>17</v>
      </c>
      <c r="M42" s="40">
        <v>13</v>
      </c>
      <c r="N42" s="40">
        <v>4</v>
      </c>
      <c r="O42" s="40">
        <v>0</v>
      </c>
      <c r="P42" s="40">
        <v>0</v>
      </c>
    </row>
    <row r="43" spans="1:16" x14ac:dyDescent="0.2">
      <c r="A43" s="39" t="s">
        <v>79</v>
      </c>
      <c r="B43" s="40">
        <v>975</v>
      </c>
      <c r="C43" s="40">
        <v>748</v>
      </c>
      <c r="D43" s="40">
        <v>173</v>
      </c>
      <c r="E43" s="40">
        <v>21</v>
      </c>
      <c r="F43" s="40">
        <v>34</v>
      </c>
      <c r="G43" s="52">
        <v>448</v>
      </c>
      <c r="H43" s="53">
        <v>358</v>
      </c>
      <c r="I43" s="53">
        <v>72</v>
      </c>
      <c r="J43" s="53">
        <v>7</v>
      </c>
      <c r="K43" s="54">
        <v>11</v>
      </c>
      <c r="L43" s="40">
        <v>528</v>
      </c>
      <c r="M43" s="40">
        <v>390</v>
      </c>
      <c r="N43" s="40">
        <v>101</v>
      </c>
      <c r="O43" s="40">
        <v>14</v>
      </c>
      <c r="P43" s="40">
        <v>23</v>
      </c>
    </row>
    <row r="44" spans="1:16" x14ac:dyDescent="0.2">
      <c r="A44" s="39" t="s">
        <v>80</v>
      </c>
      <c r="B44" s="40">
        <v>8</v>
      </c>
      <c r="C44" s="40">
        <v>0</v>
      </c>
      <c r="D44" s="40">
        <v>8</v>
      </c>
      <c r="E44" s="40">
        <v>0</v>
      </c>
      <c r="F44" s="40">
        <v>0</v>
      </c>
      <c r="G44" s="52">
        <v>4</v>
      </c>
      <c r="H44" s="53">
        <v>0</v>
      </c>
      <c r="I44" s="53">
        <v>4</v>
      </c>
      <c r="J44" s="53">
        <v>0</v>
      </c>
      <c r="K44" s="54">
        <v>0</v>
      </c>
      <c r="L44" s="40">
        <v>4</v>
      </c>
      <c r="M44" s="40">
        <v>0</v>
      </c>
      <c r="N44" s="40">
        <v>4</v>
      </c>
      <c r="O44" s="40">
        <v>0</v>
      </c>
      <c r="P44" s="40">
        <v>0</v>
      </c>
    </row>
    <row r="45" spans="1:16" x14ac:dyDescent="0.2">
      <c r="A45" s="39" t="s">
        <v>143</v>
      </c>
      <c r="B45" s="40">
        <v>96</v>
      </c>
      <c r="C45" s="40">
        <v>85</v>
      </c>
      <c r="D45" s="40">
        <v>8</v>
      </c>
      <c r="E45" s="40">
        <v>3</v>
      </c>
      <c r="F45" s="40">
        <v>0</v>
      </c>
      <c r="G45" s="52">
        <v>26</v>
      </c>
      <c r="H45" s="53">
        <v>26</v>
      </c>
      <c r="I45" s="53">
        <v>0</v>
      </c>
      <c r="J45" s="53">
        <v>0</v>
      </c>
      <c r="K45" s="54">
        <v>0</v>
      </c>
      <c r="L45" s="40">
        <v>70</v>
      </c>
      <c r="M45" s="40">
        <v>59</v>
      </c>
      <c r="N45" s="40">
        <v>8</v>
      </c>
      <c r="O45" s="40">
        <v>3</v>
      </c>
      <c r="P45" s="40">
        <v>0</v>
      </c>
    </row>
    <row r="46" spans="1:16" x14ac:dyDescent="0.2">
      <c r="A46" s="39" t="s">
        <v>144</v>
      </c>
      <c r="B46" s="40">
        <v>3</v>
      </c>
      <c r="C46" s="40">
        <v>0</v>
      </c>
      <c r="D46" s="40">
        <v>0</v>
      </c>
      <c r="E46" s="40">
        <v>3</v>
      </c>
      <c r="F46" s="40">
        <v>0</v>
      </c>
      <c r="G46" s="55">
        <v>0</v>
      </c>
      <c r="H46" s="56">
        <v>0</v>
      </c>
      <c r="I46" s="56">
        <v>0</v>
      </c>
      <c r="J46" s="56">
        <v>0</v>
      </c>
      <c r="K46" s="57">
        <v>0</v>
      </c>
      <c r="L46" s="40">
        <v>3</v>
      </c>
      <c r="M46" s="40">
        <v>0</v>
      </c>
      <c r="N46" s="40">
        <v>0</v>
      </c>
      <c r="O46" s="40">
        <v>3</v>
      </c>
      <c r="P46" s="40">
        <v>0</v>
      </c>
    </row>
    <row r="47" spans="1:16" x14ac:dyDescent="0.2">
      <c r="A47" s="65" t="s">
        <v>232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49"/>
      <c r="M47" s="49"/>
      <c r="N47" s="49"/>
      <c r="O47" s="49"/>
      <c r="P47" s="49"/>
    </row>
    <row r="48" spans="1:16" x14ac:dyDescent="0.2">
      <c r="A48" s="64" t="s">
        <v>233</v>
      </c>
      <c r="L48" s="40"/>
      <c r="M48" s="40"/>
      <c r="N48" s="40"/>
      <c r="O48" s="40"/>
      <c r="P48" s="40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Guam 2012 COFA</vt:lpstr>
      <vt:lpstr>Relationship Religion</vt:lpstr>
      <vt:lpstr>relation,religion</vt:lpstr>
      <vt:lpstr>ethnicity</vt:lpstr>
      <vt:lpstr>Citiz 1</vt:lpstr>
      <vt:lpstr>migration</vt:lpstr>
      <vt:lpstr>education</vt:lpstr>
      <vt:lpstr>Educ programs</vt:lpstr>
      <vt:lpstr>Previous residence</vt:lpstr>
      <vt:lpstr>Lang 1</vt:lpstr>
      <vt:lpstr>lang ability</vt:lpstr>
      <vt:lpstr>health</vt:lpstr>
      <vt:lpstr>Parents' birthplace</vt:lpstr>
      <vt:lpstr>CULTURAL 1</vt:lpstr>
      <vt:lpstr>work last week</vt:lpstr>
      <vt:lpstr>work last year</vt:lpstr>
      <vt:lpstr>type of income</vt:lpstr>
      <vt:lpstr>total income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MichaelLevin</dc:creator>
  <cp:lastModifiedBy>Michael Levin</cp:lastModifiedBy>
  <dcterms:created xsi:type="dcterms:W3CDTF">2012-06-20T12:28:13Z</dcterms:created>
  <dcterms:modified xsi:type="dcterms:W3CDTF">2020-03-29T19:28:54Z</dcterms:modified>
</cp:coreProperties>
</file>