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BRADLEY_TODO\"/>
    </mc:Choice>
  </mc:AlternateContent>
  <xr:revisionPtr revIDLastSave="0" documentId="8_{C90CA06B-8EBE-41A6-AFE3-90B9001B9CEC}" xr6:coauthVersionLast="45" xr6:coauthVersionMax="45" xr10:uidLastSave="{00000000-0000-0000-0000-000000000000}"/>
  <bookViews>
    <workbookView xWindow="-108" yWindow="-108" windowWidth="23256" windowHeight="12576" activeTab="1" xr2:uid="{44418E2A-E107-43AB-B5E8-1A828814A4EF}"/>
  </bookViews>
  <sheets>
    <sheet name="Guam 2010 PUMS" sheetId="1" r:id="rId1"/>
    <sheet name="Age" sheetId="2" r:id="rId2"/>
    <sheet name="Citizenship" sheetId="4" r:id="rId3"/>
    <sheet name="Birthplace" sheetId="5" r:id="rId4"/>
    <sheet name="Schooling" sheetId="6" r:id="rId5"/>
    <sheet name="Education" sheetId="7" r:id="rId6"/>
    <sheet name="Educ short" sheetId="8" r:id="rId7"/>
    <sheet name="Language" sheetId="9" r:id="rId8"/>
    <sheet name="Health insurance" sheetId="10" r:id="rId9"/>
    <sheet name="Disability" sheetId="11" r:id="rId10"/>
    <sheet name="Marital Child" sheetId="12" r:id="rId11"/>
    <sheet name="SMAM" sheetId="21" r:id="rId12"/>
    <sheet name="Grandparents" sheetId="13" r:id="rId13"/>
    <sheet name="Military" sheetId="14" r:id="rId14"/>
    <sheet name="Work last week" sheetId="15" r:id="rId15"/>
    <sheet name="ESR" sheetId="16" r:id="rId16"/>
    <sheet name="Transport to work" sheetId="17" r:id="rId17"/>
    <sheet name="COW Occ" sheetId="18" r:id="rId18"/>
    <sheet name="Income" sheetId="19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7" l="1"/>
  <c r="D37" i="7"/>
  <c r="E37" i="7"/>
  <c r="F37" i="7"/>
  <c r="G37" i="7"/>
  <c r="H37" i="7"/>
  <c r="I37" i="7"/>
  <c r="J37" i="7"/>
  <c r="N37" i="7"/>
  <c r="O37" i="7"/>
  <c r="P37" i="7"/>
  <c r="B37" i="7"/>
  <c r="C35" i="7"/>
  <c r="D35" i="7"/>
  <c r="E35" i="7"/>
  <c r="F35" i="7"/>
  <c r="G35" i="7"/>
  <c r="H35" i="7"/>
  <c r="I35" i="7"/>
  <c r="J35" i="7"/>
  <c r="K35" i="7"/>
  <c r="L35" i="7"/>
  <c r="M35" i="7"/>
  <c r="N35" i="7"/>
  <c r="O35" i="7"/>
  <c r="P35" i="7"/>
  <c r="B35" i="7"/>
  <c r="B54" i="2"/>
  <c r="C54" i="2"/>
  <c r="D54" i="2"/>
  <c r="B55" i="2"/>
  <c r="C55" i="2"/>
  <c r="D55" i="2"/>
  <c r="B56" i="2"/>
  <c r="C56" i="2"/>
  <c r="D56" i="2"/>
  <c r="B57" i="2"/>
  <c r="C57" i="2"/>
  <c r="D57" i="2"/>
  <c r="B58" i="2"/>
  <c r="C58" i="2"/>
  <c r="D58" i="2"/>
  <c r="B59" i="2"/>
  <c r="C59" i="2"/>
  <c r="D59" i="2"/>
  <c r="D53" i="2"/>
  <c r="C53" i="2"/>
  <c r="B5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B44" i="2"/>
  <c r="B45" i="2"/>
  <c r="B46" i="2"/>
  <c r="B47" i="2"/>
  <c r="B48" i="2"/>
  <c r="B43" i="2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B51" i="4"/>
  <c r="B52" i="4"/>
  <c r="B53" i="4"/>
  <c r="B54" i="4"/>
  <c r="B55" i="4"/>
  <c r="B50" i="4"/>
  <c r="C24" i="4"/>
  <c r="C33" i="4" s="1"/>
  <c r="D24" i="4"/>
  <c r="D33" i="4" s="1"/>
  <c r="E24" i="4"/>
  <c r="E34" i="4" s="1"/>
  <c r="F24" i="4"/>
  <c r="F34" i="4" s="1"/>
  <c r="G24" i="4"/>
  <c r="G35" i="4" s="1"/>
  <c r="H24" i="4"/>
  <c r="H35" i="4" s="1"/>
  <c r="I24" i="4"/>
  <c r="I36" i="4" s="1"/>
  <c r="J24" i="4"/>
  <c r="J36" i="4" s="1"/>
  <c r="K24" i="4"/>
  <c r="K33" i="4" s="1"/>
  <c r="L24" i="4"/>
  <c r="L33" i="4" s="1"/>
  <c r="M24" i="4"/>
  <c r="M34" i="4" s="1"/>
  <c r="N24" i="4"/>
  <c r="N34" i="4" s="1"/>
  <c r="O24" i="4"/>
  <c r="O35" i="4" s="1"/>
  <c r="P24" i="4"/>
  <c r="P35" i="4" s="1"/>
  <c r="B24" i="4"/>
  <c r="B33" i="4" s="1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B2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B14" i="4"/>
  <c r="B15" i="4"/>
  <c r="B16" i="4"/>
  <c r="B17" i="4"/>
  <c r="B18" i="4"/>
  <c r="B13" i="4"/>
  <c r="P29" i="2"/>
  <c r="D29" i="2"/>
  <c r="C29" i="2"/>
  <c r="E29" i="2"/>
  <c r="F29" i="2"/>
  <c r="G29" i="2"/>
  <c r="N29" i="2"/>
  <c r="O29" i="2"/>
  <c r="B29" i="2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E7" i="1"/>
  <c r="E8" i="1"/>
  <c r="E9" i="1"/>
  <c r="E10" i="1"/>
  <c r="E11" i="1"/>
  <c r="E12" i="1"/>
  <c r="E13" i="1"/>
  <c r="E14" i="1"/>
  <c r="E15" i="1"/>
  <c r="E6" i="1"/>
  <c r="C5" i="1"/>
  <c r="D5" i="1"/>
  <c r="B5" i="1"/>
  <c r="C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B16" i="18"/>
  <c r="C17" i="18"/>
  <c r="C22" i="18" s="1"/>
  <c r="D17" i="18"/>
  <c r="D22" i="18" s="1"/>
  <c r="E17" i="18"/>
  <c r="E23" i="18" s="1"/>
  <c r="F17" i="18"/>
  <c r="F23" i="18" s="1"/>
  <c r="G17" i="18"/>
  <c r="G24" i="18" s="1"/>
  <c r="H17" i="18"/>
  <c r="H24" i="18" s="1"/>
  <c r="I17" i="18"/>
  <c r="I24" i="18" s="1"/>
  <c r="J17" i="18"/>
  <c r="J24" i="18" s="1"/>
  <c r="K17" i="18"/>
  <c r="K22" i="18" s="1"/>
  <c r="L17" i="18"/>
  <c r="L22" i="18" s="1"/>
  <c r="M17" i="18"/>
  <c r="M23" i="18" s="1"/>
  <c r="N17" i="18"/>
  <c r="N22" i="18" s="1"/>
  <c r="O17" i="18"/>
  <c r="O24" i="18" s="1"/>
  <c r="P17" i="18"/>
  <c r="P24" i="18" s="1"/>
  <c r="B17" i="18"/>
  <c r="B23" i="18" s="1"/>
  <c r="C35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C36" i="18"/>
  <c r="D36" i="18"/>
  <c r="E36" i="18"/>
  <c r="F36" i="18"/>
  <c r="G36" i="18"/>
  <c r="H36" i="18"/>
  <c r="I36" i="18"/>
  <c r="J36" i="18"/>
  <c r="K36" i="18"/>
  <c r="L36" i="18"/>
  <c r="M36" i="18"/>
  <c r="N36" i="18"/>
  <c r="O36" i="18"/>
  <c r="P36" i="18"/>
  <c r="C37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C38" i="18"/>
  <c r="D38" i="18"/>
  <c r="E38" i="18"/>
  <c r="F38" i="18"/>
  <c r="G38" i="18"/>
  <c r="H38" i="18"/>
  <c r="I38" i="18"/>
  <c r="J38" i="18"/>
  <c r="K38" i="18"/>
  <c r="L38" i="18"/>
  <c r="M38" i="18"/>
  <c r="N38" i="18"/>
  <c r="O38" i="18"/>
  <c r="P38" i="18"/>
  <c r="B36" i="18"/>
  <c r="B37" i="18"/>
  <c r="B38" i="18"/>
  <c r="B35" i="18"/>
  <c r="C34" i="17"/>
  <c r="D34" i="17"/>
  <c r="E34" i="17"/>
  <c r="F34" i="17"/>
  <c r="G34" i="17"/>
  <c r="H34" i="17"/>
  <c r="I34" i="17"/>
  <c r="J34" i="17"/>
  <c r="N34" i="17"/>
  <c r="O34" i="17"/>
  <c r="P34" i="17"/>
  <c r="B34" i="17"/>
  <c r="B33" i="17"/>
  <c r="C33" i="17"/>
  <c r="D33" i="17"/>
  <c r="E33" i="17"/>
  <c r="F33" i="17"/>
  <c r="G33" i="17"/>
  <c r="H33" i="17"/>
  <c r="I33" i="17"/>
  <c r="J33" i="17"/>
  <c r="N33" i="17"/>
  <c r="O33" i="17"/>
  <c r="P33" i="17"/>
  <c r="C32" i="17"/>
  <c r="D32" i="17"/>
  <c r="E32" i="17"/>
  <c r="F32" i="17"/>
  <c r="G32" i="17"/>
  <c r="H32" i="17"/>
  <c r="I32" i="17"/>
  <c r="J32" i="17"/>
  <c r="N32" i="17"/>
  <c r="O32" i="17"/>
  <c r="P32" i="17"/>
  <c r="B32" i="17"/>
  <c r="C22" i="17"/>
  <c r="D22" i="17"/>
  <c r="E22" i="17"/>
  <c r="F22" i="17"/>
  <c r="G22" i="17"/>
  <c r="H22" i="17"/>
  <c r="I22" i="17"/>
  <c r="J22" i="17"/>
  <c r="N22" i="17"/>
  <c r="O22" i="17"/>
  <c r="P22" i="17"/>
  <c r="B22" i="17"/>
  <c r="C8" i="17"/>
  <c r="D8" i="17"/>
  <c r="E8" i="17"/>
  <c r="F8" i="17"/>
  <c r="G8" i="17"/>
  <c r="H8" i="17"/>
  <c r="I8" i="17"/>
  <c r="J8" i="17"/>
  <c r="N8" i="17"/>
  <c r="O8" i="17"/>
  <c r="P8" i="17"/>
  <c r="B8" i="17"/>
  <c r="C23" i="13"/>
  <c r="D23" i="13"/>
  <c r="E23" i="13"/>
  <c r="F23" i="13"/>
  <c r="G23" i="13"/>
  <c r="H23" i="13"/>
  <c r="I23" i="13"/>
  <c r="J23" i="13"/>
  <c r="N23" i="13"/>
  <c r="O23" i="13"/>
  <c r="P23" i="13"/>
  <c r="C24" i="13"/>
  <c r="D24" i="13"/>
  <c r="E24" i="13"/>
  <c r="F24" i="13"/>
  <c r="G24" i="13"/>
  <c r="H24" i="13"/>
  <c r="I24" i="13"/>
  <c r="J24" i="13"/>
  <c r="N24" i="13"/>
  <c r="O24" i="13"/>
  <c r="P24" i="13"/>
  <c r="C25" i="13"/>
  <c r="D25" i="13"/>
  <c r="E25" i="13"/>
  <c r="F25" i="13"/>
  <c r="G25" i="13"/>
  <c r="H25" i="13"/>
  <c r="I25" i="13"/>
  <c r="J25" i="13"/>
  <c r="N25" i="13"/>
  <c r="O25" i="13"/>
  <c r="P25" i="13"/>
  <c r="C26" i="13"/>
  <c r="D26" i="13"/>
  <c r="E26" i="13"/>
  <c r="F26" i="13"/>
  <c r="G26" i="13"/>
  <c r="H26" i="13"/>
  <c r="I26" i="13"/>
  <c r="J26" i="13"/>
  <c r="N26" i="13"/>
  <c r="O26" i="13"/>
  <c r="P26" i="13"/>
  <c r="C27" i="13"/>
  <c r="D27" i="13"/>
  <c r="E27" i="13"/>
  <c r="F27" i="13"/>
  <c r="G27" i="13"/>
  <c r="H27" i="13"/>
  <c r="I27" i="13"/>
  <c r="J27" i="13"/>
  <c r="N27" i="13"/>
  <c r="O27" i="13"/>
  <c r="P27" i="13"/>
  <c r="B24" i="13"/>
  <c r="B25" i="13"/>
  <c r="B26" i="13"/>
  <c r="B27" i="13"/>
  <c r="B23" i="13"/>
  <c r="C12" i="13"/>
  <c r="D12" i="13"/>
  <c r="E12" i="13"/>
  <c r="F12" i="13"/>
  <c r="G12" i="13"/>
  <c r="H12" i="13"/>
  <c r="I12" i="13"/>
  <c r="J12" i="13"/>
  <c r="N12" i="13"/>
  <c r="O12" i="13"/>
  <c r="P12" i="13"/>
  <c r="B12" i="13"/>
  <c r="C7" i="13"/>
  <c r="D7" i="13"/>
  <c r="E7" i="13"/>
  <c r="F7" i="13"/>
  <c r="G7" i="13"/>
  <c r="H7" i="13"/>
  <c r="I7" i="13"/>
  <c r="J7" i="13"/>
  <c r="N7" i="13"/>
  <c r="O7" i="13"/>
  <c r="P7" i="13"/>
  <c r="B7" i="13"/>
  <c r="J51" i="21"/>
  <c r="M46" i="21" s="1"/>
  <c r="M51" i="21" s="1"/>
  <c r="I51" i="21"/>
  <c r="H51" i="21"/>
  <c r="K46" i="21" s="1"/>
  <c r="K48" i="21" s="1"/>
  <c r="J50" i="21"/>
  <c r="I50" i="21"/>
  <c r="H50" i="21"/>
  <c r="J49" i="21"/>
  <c r="I49" i="21"/>
  <c r="H49" i="21"/>
  <c r="J48" i="21"/>
  <c r="I48" i="21"/>
  <c r="H48" i="21"/>
  <c r="J47" i="21"/>
  <c r="I47" i="21"/>
  <c r="H47" i="21"/>
  <c r="J46" i="21"/>
  <c r="I46" i="21"/>
  <c r="H46" i="21"/>
  <c r="J45" i="21"/>
  <c r="I45" i="21"/>
  <c r="H45" i="21"/>
  <c r="J44" i="21"/>
  <c r="I44" i="21"/>
  <c r="H44" i="21"/>
  <c r="H52" i="21" s="1"/>
  <c r="K44" i="21" s="1"/>
  <c r="J31" i="21"/>
  <c r="I31" i="21"/>
  <c r="H31" i="21"/>
  <c r="J30" i="21"/>
  <c r="I30" i="21"/>
  <c r="H30" i="21"/>
  <c r="J29" i="21"/>
  <c r="I29" i="21"/>
  <c r="H29" i="21"/>
  <c r="J28" i="21"/>
  <c r="I28" i="21"/>
  <c r="H28" i="21"/>
  <c r="J27" i="21"/>
  <c r="I27" i="21"/>
  <c r="H27" i="21"/>
  <c r="J26" i="21"/>
  <c r="I26" i="21"/>
  <c r="H26" i="21"/>
  <c r="J25" i="21"/>
  <c r="I25" i="21"/>
  <c r="H25" i="21"/>
  <c r="J24" i="21"/>
  <c r="I24" i="21"/>
  <c r="H24" i="21"/>
  <c r="J21" i="21"/>
  <c r="I21" i="21"/>
  <c r="H21" i="21"/>
  <c r="J20" i="21"/>
  <c r="I20" i="21"/>
  <c r="H20" i="21"/>
  <c r="J19" i="21"/>
  <c r="I19" i="21"/>
  <c r="H19" i="21"/>
  <c r="J18" i="21"/>
  <c r="I18" i="21"/>
  <c r="H18" i="21"/>
  <c r="J17" i="21"/>
  <c r="I17" i="21"/>
  <c r="H17" i="21"/>
  <c r="J16" i="21"/>
  <c r="I16" i="21"/>
  <c r="H16" i="21"/>
  <c r="J15" i="21"/>
  <c r="I15" i="21"/>
  <c r="H15" i="21"/>
  <c r="J14" i="21"/>
  <c r="I14" i="21"/>
  <c r="H14" i="21"/>
  <c r="J11" i="21"/>
  <c r="I11" i="21"/>
  <c r="H11" i="21"/>
  <c r="J10" i="21"/>
  <c r="I10" i="21"/>
  <c r="L6" i="21" s="1"/>
  <c r="L8" i="21" s="1"/>
  <c r="H10" i="21"/>
  <c r="J9" i="21"/>
  <c r="I9" i="21"/>
  <c r="H9" i="21"/>
  <c r="J8" i="21"/>
  <c r="I8" i="21"/>
  <c r="H8" i="21"/>
  <c r="J7" i="21"/>
  <c r="I7" i="21"/>
  <c r="H7" i="21"/>
  <c r="J6" i="21"/>
  <c r="I6" i="21"/>
  <c r="H6" i="21"/>
  <c r="J5" i="21"/>
  <c r="I5" i="21"/>
  <c r="H5" i="21"/>
  <c r="J4" i="21"/>
  <c r="I4" i="21"/>
  <c r="H4" i="21"/>
  <c r="K26" i="21" l="1"/>
  <c r="K31" i="21" s="1"/>
  <c r="L26" i="21"/>
  <c r="L31" i="21" s="1"/>
  <c r="K6" i="21"/>
  <c r="K11" i="21" s="1"/>
  <c r="M26" i="21"/>
  <c r="M28" i="21" s="1"/>
  <c r="L16" i="21"/>
  <c r="L18" i="21" s="1"/>
  <c r="L46" i="21"/>
  <c r="K50" i="21"/>
  <c r="K23" i="18"/>
  <c r="C23" i="18"/>
  <c r="J22" i="18"/>
  <c r="M6" i="21"/>
  <c r="M8" i="21" s="1"/>
  <c r="H12" i="21"/>
  <c r="K4" i="21" s="1"/>
  <c r="M16" i="21"/>
  <c r="M18" i="21" s="1"/>
  <c r="J52" i="21"/>
  <c r="M44" i="21" s="1"/>
  <c r="M48" i="21"/>
  <c r="H23" i="18"/>
  <c r="I12" i="21"/>
  <c r="L4" i="21" s="1"/>
  <c r="L10" i="21" s="1"/>
  <c r="D23" i="18"/>
  <c r="H32" i="21"/>
  <c r="K24" i="21" s="1"/>
  <c r="I22" i="18"/>
  <c r="I32" i="21"/>
  <c r="L24" i="21" s="1"/>
  <c r="B24" i="18"/>
  <c r="H22" i="21"/>
  <c r="K14" i="21" s="1"/>
  <c r="J32" i="21"/>
  <c r="M24" i="21" s="1"/>
  <c r="N24" i="18"/>
  <c r="I22" i="21"/>
  <c r="L14" i="21" s="1"/>
  <c r="F24" i="18"/>
  <c r="J12" i="21"/>
  <c r="M4" i="21" s="1"/>
  <c r="J22" i="21"/>
  <c r="M14" i="21" s="1"/>
  <c r="I52" i="21"/>
  <c r="L44" i="21" s="1"/>
  <c r="L50" i="21" s="1"/>
  <c r="L52" i="21" s="1"/>
  <c r="P23" i="18"/>
  <c r="O23" i="18"/>
  <c r="K16" i="21"/>
  <c r="K18" i="21" s="1"/>
  <c r="L23" i="18"/>
  <c r="D38" i="4"/>
  <c r="P36" i="4"/>
  <c r="C38" i="4"/>
  <c r="N36" i="4"/>
  <c r="L35" i="4"/>
  <c r="N39" i="4"/>
  <c r="E35" i="4"/>
  <c r="K39" i="4"/>
  <c r="D35" i="4"/>
  <c r="L38" i="4"/>
  <c r="J33" i="4"/>
  <c r="E39" i="4"/>
  <c r="J37" i="4"/>
  <c r="E36" i="4"/>
  <c r="C35" i="4"/>
  <c r="F39" i="4"/>
  <c r="F36" i="4"/>
  <c r="D39" i="4"/>
  <c r="N35" i="4"/>
  <c r="L34" i="4"/>
  <c r="G36" i="4"/>
  <c r="C39" i="4"/>
  <c r="O36" i="4"/>
  <c r="M35" i="4"/>
  <c r="K34" i="4"/>
  <c r="J34" i="4"/>
  <c r="M39" i="4"/>
  <c r="K38" i="4"/>
  <c r="M36" i="4"/>
  <c r="K35" i="4"/>
  <c r="D34" i="4"/>
  <c r="L39" i="4"/>
  <c r="J38" i="4"/>
  <c r="H36" i="4"/>
  <c r="F35" i="4"/>
  <c r="C34" i="4"/>
  <c r="B38" i="4"/>
  <c r="H37" i="4"/>
  <c r="H33" i="4"/>
  <c r="G33" i="4"/>
  <c r="B35" i="4"/>
  <c r="J39" i="4"/>
  <c r="P38" i="4"/>
  <c r="H38" i="4"/>
  <c r="N37" i="4"/>
  <c r="F37" i="4"/>
  <c r="L36" i="4"/>
  <c r="D36" i="4"/>
  <c r="J35" i="4"/>
  <c r="P34" i="4"/>
  <c r="H34" i="4"/>
  <c r="N33" i="4"/>
  <c r="F33" i="4"/>
  <c r="B39" i="4"/>
  <c r="I37" i="4"/>
  <c r="I33" i="4"/>
  <c r="P33" i="4"/>
  <c r="B36" i="4"/>
  <c r="I38" i="4"/>
  <c r="G37" i="4"/>
  <c r="O33" i="4"/>
  <c r="B34" i="4"/>
  <c r="I39" i="4"/>
  <c r="O38" i="4"/>
  <c r="G38" i="4"/>
  <c r="M37" i="4"/>
  <c r="E37" i="4"/>
  <c r="K36" i="4"/>
  <c r="C36" i="4"/>
  <c r="I35" i="4"/>
  <c r="O34" i="4"/>
  <c r="G34" i="4"/>
  <c r="M33" i="4"/>
  <c r="E33" i="4"/>
  <c r="B37" i="4"/>
  <c r="P37" i="4"/>
  <c r="O37" i="4"/>
  <c r="I34" i="4"/>
  <c r="P39" i="4"/>
  <c r="H39" i="4"/>
  <c r="N38" i="4"/>
  <c r="F38" i="4"/>
  <c r="L37" i="4"/>
  <c r="D37" i="4"/>
  <c r="O39" i="4"/>
  <c r="G39" i="4"/>
  <c r="M38" i="4"/>
  <c r="E38" i="4"/>
  <c r="K37" i="4"/>
  <c r="C37" i="4"/>
  <c r="M24" i="18"/>
  <c r="E24" i="18"/>
  <c r="L24" i="18"/>
  <c r="D24" i="18"/>
  <c r="J23" i="18"/>
  <c r="P22" i="18"/>
  <c r="H22" i="18"/>
  <c r="B22" i="18"/>
  <c r="K24" i="18"/>
  <c r="C24" i="18"/>
  <c r="I23" i="18"/>
  <c r="O22" i="18"/>
  <c r="G22" i="18"/>
  <c r="G23" i="18"/>
  <c r="M22" i="18"/>
  <c r="E22" i="18"/>
  <c r="F22" i="18"/>
  <c r="N23" i="18"/>
  <c r="L48" i="21"/>
  <c r="L51" i="21"/>
  <c r="K51" i="21"/>
  <c r="K52" i="21" s="1"/>
  <c r="M31" i="21"/>
  <c r="K21" i="21"/>
  <c r="L11" i="21"/>
  <c r="L21" i="21" l="1"/>
  <c r="K28" i="21"/>
  <c r="K30" i="21" s="1"/>
  <c r="K32" i="21" s="1"/>
  <c r="M11" i="21"/>
  <c r="M30" i="21"/>
  <c r="M32" i="21" s="1"/>
  <c r="K8" i="21"/>
  <c r="K10" i="21" s="1"/>
  <c r="K12" i="21" s="1"/>
  <c r="L20" i="21"/>
  <c r="L28" i="21"/>
  <c r="L30" i="21" s="1"/>
  <c r="L32" i="21" s="1"/>
  <c r="M21" i="21"/>
  <c r="M10" i="21"/>
  <c r="K20" i="21"/>
  <c r="K22" i="21" s="1"/>
  <c r="M20" i="21"/>
  <c r="L12" i="21"/>
  <c r="M50" i="21"/>
  <c r="M52" i="21" s="1"/>
  <c r="L22" i="21" l="1"/>
  <c r="M12" i="21"/>
  <c r="M22" i="21"/>
  <c r="C14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B14" i="12"/>
  <c r="C17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C18" i="1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B18" i="11"/>
  <c r="B19" i="11"/>
  <c r="B17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B27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B23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B10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B8" i="11"/>
  <c r="C13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C14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C15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C16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C18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C19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B14" i="10"/>
  <c r="B15" i="10"/>
  <c r="B16" i="10"/>
  <c r="B17" i="10"/>
  <c r="B18" i="10"/>
  <c r="B19" i="10"/>
  <c r="B13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B29" i="10"/>
  <c r="C27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B27" i="10"/>
  <c r="C25" i="10"/>
  <c r="D25" i="10"/>
  <c r="E25" i="10"/>
  <c r="F25" i="10"/>
  <c r="G25" i="10"/>
  <c r="H25" i="10"/>
  <c r="I25" i="10"/>
  <c r="J25" i="10"/>
  <c r="K25" i="10"/>
  <c r="L25" i="10"/>
  <c r="M25" i="10"/>
  <c r="N25" i="10"/>
  <c r="O25" i="10"/>
  <c r="P25" i="10"/>
  <c r="B25" i="10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B34" i="9"/>
  <c r="P22" i="8"/>
  <c r="O22" i="8"/>
  <c r="N22" i="8"/>
  <c r="J22" i="8"/>
  <c r="I22" i="8"/>
  <c r="H22" i="8"/>
  <c r="G22" i="8"/>
  <c r="F22" i="8"/>
  <c r="E22" i="8"/>
  <c r="D22" i="8"/>
  <c r="C22" i="8"/>
  <c r="B22" i="8"/>
  <c r="P21" i="8"/>
  <c r="O21" i="8"/>
  <c r="N21" i="8"/>
  <c r="J21" i="8"/>
  <c r="I21" i="8"/>
  <c r="H21" i="8"/>
  <c r="G21" i="8"/>
  <c r="F21" i="8"/>
  <c r="E21" i="8"/>
  <c r="D21" i="8"/>
  <c r="C21" i="8"/>
  <c r="B21" i="8"/>
  <c r="C11" i="8"/>
  <c r="D11" i="8"/>
  <c r="E11" i="8"/>
  <c r="F11" i="8"/>
  <c r="G11" i="8"/>
  <c r="H11" i="8"/>
  <c r="I11" i="8"/>
  <c r="J11" i="8"/>
  <c r="N11" i="8"/>
  <c r="O11" i="8"/>
  <c r="P11" i="8"/>
  <c r="C12" i="8"/>
  <c r="D12" i="8"/>
  <c r="E12" i="8"/>
  <c r="F12" i="8"/>
  <c r="G12" i="8"/>
  <c r="H12" i="8"/>
  <c r="I12" i="8"/>
  <c r="J12" i="8"/>
  <c r="N12" i="8"/>
  <c r="O12" i="8"/>
  <c r="P12" i="8"/>
  <c r="B12" i="8"/>
  <c r="B11" i="8"/>
  <c r="C8" i="9"/>
  <c r="D8" i="9"/>
  <c r="E8" i="9"/>
  <c r="F8" i="9"/>
  <c r="G8" i="9"/>
  <c r="H8" i="9"/>
  <c r="I8" i="9"/>
  <c r="J8" i="9"/>
  <c r="K8" i="9"/>
  <c r="L8" i="9"/>
  <c r="M8" i="9"/>
  <c r="N8" i="9"/>
  <c r="O8" i="9"/>
  <c r="P8" i="9"/>
  <c r="B8" i="9"/>
  <c r="P21" i="16"/>
  <c r="O21" i="16"/>
  <c r="N21" i="16"/>
  <c r="J21" i="16"/>
  <c r="I21" i="16"/>
  <c r="H21" i="16"/>
  <c r="G21" i="16"/>
  <c r="F21" i="16"/>
  <c r="E21" i="16"/>
  <c r="D21" i="16"/>
  <c r="C21" i="16"/>
  <c r="B21" i="16"/>
  <c r="C10" i="16"/>
  <c r="D10" i="16"/>
  <c r="E10" i="16"/>
  <c r="F10" i="16"/>
  <c r="G10" i="16"/>
  <c r="H10" i="16"/>
  <c r="I10" i="16"/>
  <c r="J10" i="16"/>
  <c r="N10" i="16"/>
  <c r="O10" i="16"/>
  <c r="P10" i="16"/>
  <c r="B10" i="16"/>
  <c r="P49" i="16"/>
  <c r="P50" i="16" s="1"/>
  <c r="O49" i="16"/>
  <c r="O50" i="16" s="1"/>
  <c r="N49" i="16"/>
  <c r="N50" i="16" s="1"/>
  <c r="M49" i="16"/>
  <c r="L49" i="16"/>
  <c r="K49" i="16"/>
  <c r="J49" i="16"/>
  <c r="J50" i="16" s="1"/>
  <c r="I49" i="16"/>
  <c r="I50" i="16" s="1"/>
  <c r="H49" i="16"/>
  <c r="H50" i="16" s="1"/>
  <c r="G49" i="16"/>
  <c r="G54" i="16" s="1"/>
  <c r="F49" i="16"/>
  <c r="F50" i="16" s="1"/>
  <c r="E49" i="16"/>
  <c r="E50" i="16" s="1"/>
  <c r="D49" i="16"/>
  <c r="D54" i="16" s="1"/>
  <c r="C49" i="16"/>
  <c r="C50" i="16" s="1"/>
  <c r="B49" i="16"/>
  <c r="B54" i="16" s="1"/>
  <c r="P38" i="16"/>
  <c r="P39" i="16" s="1"/>
  <c r="O38" i="16"/>
  <c r="O39" i="16" s="1"/>
  <c r="N38" i="16"/>
  <c r="N39" i="16" s="1"/>
  <c r="M38" i="16"/>
  <c r="L38" i="16"/>
  <c r="K38" i="16"/>
  <c r="J38" i="16"/>
  <c r="J39" i="16" s="1"/>
  <c r="I38" i="16"/>
  <c r="I39" i="16" s="1"/>
  <c r="H38" i="16"/>
  <c r="H39" i="16" s="1"/>
  <c r="G38" i="16"/>
  <c r="G39" i="16" s="1"/>
  <c r="F38" i="16"/>
  <c r="F39" i="16" s="1"/>
  <c r="E38" i="16"/>
  <c r="E39" i="16" s="1"/>
  <c r="D38" i="16"/>
  <c r="D39" i="16" s="1"/>
  <c r="C38" i="16"/>
  <c r="C39" i="16" s="1"/>
  <c r="B38" i="16"/>
  <c r="B43" i="16" s="1"/>
  <c r="C27" i="16"/>
  <c r="C28" i="16" s="1"/>
  <c r="D27" i="16"/>
  <c r="D28" i="16" s="1"/>
  <c r="E27" i="16"/>
  <c r="E28" i="16" s="1"/>
  <c r="F27" i="16"/>
  <c r="F32" i="16" s="1"/>
  <c r="G27" i="16"/>
  <c r="G32" i="16" s="1"/>
  <c r="H27" i="16"/>
  <c r="H32" i="16" s="1"/>
  <c r="I27" i="16"/>
  <c r="I32" i="16" s="1"/>
  <c r="J27" i="16"/>
  <c r="J28" i="16" s="1"/>
  <c r="K27" i="16"/>
  <c r="L27" i="16"/>
  <c r="M27" i="16"/>
  <c r="N27" i="16"/>
  <c r="N32" i="16" s="1"/>
  <c r="O27" i="16"/>
  <c r="O28" i="16" s="1"/>
  <c r="P27" i="16"/>
  <c r="P32" i="16" s="1"/>
  <c r="B27" i="16"/>
  <c r="B28" i="16" s="1"/>
  <c r="C44" i="19"/>
  <c r="D44" i="19"/>
  <c r="E44" i="19"/>
  <c r="E45" i="19" s="1"/>
  <c r="F44" i="19"/>
  <c r="F45" i="19" s="1"/>
  <c r="G44" i="19"/>
  <c r="G45" i="19" s="1"/>
  <c r="H44" i="19"/>
  <c r="H45" i="19" s="1"/>
  <c r="I44" i="19"/>
  <c r="J44" i="19"/>
  <c r="J45" i="19" s="1"/>
  <c r="K44" i="19"/>
  <c r="K45" i="19" s="1"/>
  <c r="L44" i="19"/>
  <c r="L45" i="19" s="1"/>
  <c r="M44" i="19"/>
  <c r="M45" i="19" s="1"/>
  <c r="N44" i="19"/>
  <c r="N45" i="19" s="1"/>
  <c r="O44" i="19"/>
  <c r="O45" i="19" s="1"/>
  <c r="P44" i="19"/>
  <c r="P45" i="19" s="1"/>
  <c r="C45" i="19"/>
  <c r="D45" i="19"/>
  <c r="I45" i="19"/>
  <c r="B44" i="19"/>
  <c r="B45" i="19" s="1"/>
  <c r="C32" i="16" l="1"/>
  <c r="I28" i="16"/>
  <c r="B39" i="16"/>
  <c r="B50" i="16"/>
  <c r="C43" i="16"/>
  <c r="N28" i="16"/>
  <c r="O32" i="16"/>
  <c r="D43" i="16"/>
  <c r="J43" i="16"/>
  <c r="J32" i="16"/>
  <c r="N43" i="16"/>
  <c r="O43" i="16"/>
  <c r="D32" i="16"/>
  <c r="F54" i="16"/>
  <c r="D50" i="16"/>
  <c r="E43" i="16"/>
  <c r="P43" i="16"/>
  <c r="I54" i="16"/>
  <c r="H54" i="16"/>
  <c r="H28" i="16"/>
  <c r="F43" i="16"/>
  <c r="J54" i="16"/>
  <c r="G28" i="16"/>
  <c r="G50" i="16"/>
  <c r="G43" i="16"/>
  <c r="C54" i="16"/>
  <c r="N54" i="16"/>
  <c r="F28" i="16"/>
  <c r="B32" i="16"/>
  <c r="H43" i="16"/>
  <c r="O54" i="16"/>
  <c r="P28" i="16"/>
  <c r="E32" i="16"/>
  <c r="I43" i="16"/>
  <c r="E54" i="16"/>
  <c r="P54" i="16"/>
</calcChain>
</file>

<file path=xl/sharedStrings.xml><?xml version="1.0" encoding="utf-8"?>
<sst xmlns="http://schemas.openxmlformats.org/spreadsheetml/2006/main" count="1291" uniqueCount="424">
  <si>
    <t>Total</t>
  </si>
  <si>
    <t>Male</t>
  </si>
  <si>
    <t>Female</t>
  </si>
  <si>
    <t>TOTAL Impact</t>
  </si>
  <si>
    <t>Impact by birth</t>
  </si>
  <si>
    <t xml:space="preserve">   Impact - BP - MBP FAS</t>
  </si>
  <si>
    <t xml:space="preserve">   Impact - BP - FBP FAS</t>
  </si>
  <si>
    <t xml:space="preserve">   Impact - BP- MBP and FBP FAS</t>
  </si>
  <si>
    <t xml:space="preserve">   Impact - BP only</t>
  </si>
  <si>
    <t>Child of Impact only</t>
  </si>
  <si>
    <t xml:space="preserve">   MBP FAS only</t>
  </si>
  <si>
    <t xml:space="preserve">   FBP FAS only</t>
  </si>
  <si>
    <t xml:space="preserve">   MBP-FBP only</t>
  </si>
  <si>
    <t>All others</t>
  </si>
  <si>
    <t>Total Impact Pop</t>
  </si>
  <si>
    <t xml:space="preserve">   Born in FAS</t>
  </si>
  <si>
    <t xml:space="preserve">   Child &lt; 18 FAS Parent</t>
  </si>
  <si>
    <t>0 - 4</t>
  </si>
  <si>
    <t>15 - 19</t>
  </si>
  <si>
    <t>20 -24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</si>
  <si>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</si>
  <si>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</si>
  <si>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</si>
  <si>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</si>
  <si>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</si>
  <si>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</si>
  <si>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</si>
  <si>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</si>
  <si>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</si>
  <si>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</si>
  <si>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</si>
  <si>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</si>
  <si>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and over</t>
  </si>
  <si>
    <t>Median</t>
  </si>
  <si>
    <t>Ponapean</t>
  </si>
  <si>
    <t>Others</t>
  </si>
  <si>
    <t>Palauan</t>
  </si>
  <si>
    <t xml:space="preserve">   Citizenship</t>
  </si>
  <si>
    <t xml:space="preserve">   micyears</t>
  </si>
  <si>
    <t>Born on Guam</t>
  </si>
  <si>
    <t xml:space="preserve">   Reason migrated</t>
  </si>
  <si>
    <t>Employment</t>
  </si>
  <si>
    <t>Military</t>
  </si>
  <si>
    <t>Attend school</t>
  </si>
  <si>
    <t>Housing</t>
  </si>
  <si>
    <t>Other</t>
  </si>
  <si>
    <t>Micronesia</t>
  </si>
  <si>
    <t>US</t>
  </si>
  <si>
    <t>Guam</t>
  </si>
  <si>
    <t>CNMI</t>
  </si>
  <si>
    <t>Marshall Islands</t>
  </si>
  <si>
    <t>Palau</t>
  </si>
  <si>
    <t>Europe</t>
  </si>
  <si>
    <t>Asia</t>
  </si>
  <si>
    <t>Elsewhere</t>
  </si>
  <si>
    <t xml:space="preserve">   Military dependency</t>
  </si>
  <si>
    <t>Yes armed forces dependent</t>
  </si>
  <si>
    <t>Yes dep of retired armed force member or Nat Guard</t>
  </si>
  <si>
    <t>No</t>
  </si>
  <si>
    <t xml:space="preserve">   School enrollment</t>
  </si>
  <si>
    <t>Under 3 years of age</t>
  </si>
  <si>
    <t>No not attended since Feb 1st</t>
  </si>
  <si>
    <t>Yes public school or college</t>
  </si>
  <si>
    <t>Yes private school or college or home school</t>
  </si>
  <si>
    <t xml:space="preserve">   Grade in school</t>
  </si>
  <si>
    <t>Primary</t>
  </si>
  <si>
    <t>Secondary</t>
  </si>
  <si>
    <t>Tertirary</t>
  </si>
  <si>
    <t>Pre-kindergarten</t>
  </si>
  <si>
    <t>Kindergarten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</si>
  <si>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</si>
  <si>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</si>
  <si>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</si>
  <si>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</si>
  <si>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</si>
  <si>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</si>
  <si>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</si>
  <si>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</si>
  <si>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</si>
  <si>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</si>
  <si>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</si>
  <si>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</si>
  <si>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College undergraduate years</t>
  </si>
  <si>
    <t>Graduate or professional sch beyond bachelor's degree</t>
  </si>
  <si>
    <t xml:space="preserve">   Educational attainment</t>
  </si>
  <si>
    <t>No schooling completed</t>
  </si>
  <si>
    <t>Grade 12 no diploma</t>
  </si>
  <si>
    <t>Regular high school diploma</t>
  </si>
  <si>
    <t>GED or alternative credential</t>
  </si>
  <si>
    <t>Some college credit but less than 1 yr college</t>
  </si>
  <si>
    <t>1 or more yrs college credit no degree</t>
  </si>
  <si>
    <t>Associate's degree</t>
  </si>
  <si>
    <t>Bachelor's degree</t>
  </si>
  <si>
    <t>Master's degree</t>
  </si>
  <si>
    <t>Professional degree</t>
  </si>
  <si>
    <t>Doctorate degree</t>
  </si>
  <si>
    <t xml:space="preserve">   Vocational Educ</t>
  </si>
  <si>
    <t>Grade 8 or less</t>
  </si>
  <si>
    <t>Grade 9 to 12</t>
  </si>
  <si>
    <t>HS or GED</t>
  </si>
  <si>
    <t>College to AS</t>
  </si>
  <si>
    <t>Higher</t>
  </si>
  <si>
    <t xml:space="preserve">   Speak English</t>
  </si>
  <si>
    <t xml:space="preserve">   MicLangs</t>
  </si>
  <si>
    <t>Kusaiean</t>
  </si>
  <si>
    <t>Chuukese/Trukese</t>
  </si>
  <si>
    <t>Yapese/Outer Islands</t>
  </si>
  <si>
    <t xml:space="preserve">   Palauan and other</t>
  </si>
  <si>
    <t>English only</t>
  </si>
  <si>
    <t xml:space="preserve">   Frequency of English</t>
  </si>
  <si>
    <t>Both equally often</t>
  </si>
  <si>
    <t>Does not speak English</t>
  </si>
  <si>
    <t>Employer based insurance</t>
  </si>
  <si>
    <t>Direct purchase insurance</t>
  </si>
  <si>
    <t>Medicare coverage</t>
  </si>
  <si>
    <t>Medicaid</t>
  </si>
  <si>
    <t>Military insurance</t>
  </si>
  <si>
    <t>VA Health care</t>
  </si>
  <si>
    <t>Indigent health care</t>
  </si>
  <si>
    <t xml:space="preserve">   Health insurance coverage</t>
  </si>
  <si>
    <t>With Health Insurance Coverage</t>
  </si>
  <si>
    <t>Yes</t>
  </si>
  <si>
    <t xml:space="preserve">   Marital status</t>
  </si>
  <si>
    <t>Married</t>
  </si>
  <si>
    <t>Widowed</t>
  </si>
  <si>
    <t>Divorced</t>
  </si>
  <si>
    <t>Separated</t>
  </si>
  <si>
    <t xml:space="preserve">   Married spouse present</t>
  </si>
  <si>
    <t>Never married</t>
  </si>
  <si>
    <t xml:space="preserve">   Fertility</t>
  </si>
  <si>
    <t xml:space="preserve">   Grandparents</t>
  </si>
  <si>
    <t xml:space="preserve">   Grandpa responsibility</t>
  </si>
  <si>
    <t xml:space="preserve">   Grandpa how long</t>
  </si>
  <si>
    <t>Less than 6 month</t>
  </si>
  <si>
    <t>6 to 11 months</t>
  </si>
  <si>
    <t>1 to 2 years</t>
  </si>
  <si>
    <t>3 to 4 years</t>
  </si>
  <si>
    <t>5 years or more</t>
  </si>
  <si>
    <t xml:space="preserve">   Military</t>
  </si>
  <si>
    <t>Not in universe (under 17 yrs. of age)</t>
  </si>
  <si>
    <t>Yes now on ctive duty</t>
  </si>
  <si>
    <t>Yes on active duty during last 12 mos. but not now</t>
  </si>
  <si>
    <t>Yes on active duty in the past but not now</t>
  </si>
  <si>
    <t>No training for Reserves or National Guard only</t>
  </si>
  <si>
    <t>No never served in the military</t>
  </si>
  <si>
    <t xml:space="preserve">   Veteran status</t>
  </si>
  <si>
    <t>Not in universe (Respondent under 17 years or no active duty)</t>
  </si>
  <si>
    <t>In Armed Services</t>
  </si>
  <si>
    <t>Veteran</t>
  </si>
  <si>
    <t>Nonveteran</t>
  </si>
  <si>
    <t xml:space="preserve">   Mil disability</t>
  </si>
  <si>
    <t>Not in universe (Respondent under 17 years of age or never served in military)</t>
  </si>
  <si>
    <t xml:space="preserve">   Percent disabled</t>
  </si>
  <si>
    <t>Not in universe</t>
  </si>
  <si>
    <t>0 percent</t>
  </si>
  <si>
    <t>10 or 20 percent</t>
  </si>
  <si>
    <t>30 or 40 percent</t>
  </si>
  <si>
    <t>50 or 60 percent</t>
  </si>
  <si>
    <t>70 percent or higher</t>
  </si>
  <si>
    <t>Not reported</t>
  </si>
  <si>
    <t xml:space="preserve">   Worked last week subsis</t>
  </si>
  <si>
    <t>Not in universe (Respondent under 16 years of age)</t>
  </si>
  <si>
    <t>Yes worked for pay no subsistence activity</t>
  </si>
  <si>
    <t>Yes worked for pay did some subsistence activity</t>
  </si>
  <si>
    <t>No did not work for pay did some subsistence activity</t>
  </si>
  <si>
    <t>No did not work for pay no subsistence activity</t>
  </si>
  <si>
    <t xml:space="preserve">   Work last week</t>
  </si>
  <si>
    <t xml:space="preserve">   Layoff</t>
  </si>
  <si>
    <t xml:space="preserve">   Temporary absence</t>
  </si>
  <si>
    <t xml:space="preserve">   Available to work</t>
  </si>
  <si>
    <t>Yes could have gone to work</t>
  </si>
  <si>
    <t>No because of own temporary illness</t>
  </si>
  <si>
    <t>No other reasons</t>
  </si>
  <si>
    <t xml:space="preserve">   Looking for work</t>
  </si>
  <si>
    <t xml:space="preserve">   Been recalled</t>
  </si>
  <si>
    <t>Not in labor force</t>
  </si>
  <si>
    <t xml:space="preserve">   Transport to work</t>
  </si>
  <si>
    <t>Car truck or private van/bus</t>
  </si>
  <si>
    <t>Public van/bus</t>
  </si>
  <si>
    <t>Boat</t>
  </si>
  <si>
    <t>Taxicab</t>
  </si>
  <si>
    <t>Motorcycle</t>
  </si>
  <si>
    <t>Bicycle</t>
  </si>
  <si>
    <t>Walked</t>
  </si>
  <si>
    <t>Worked at home</t>
  </si>
  <si>
    <t>Other method</t>
  </si>
  <si>
    <t xml:space="preserve">   Carpool</t>
  </si>
  <si>
    <t>Drove alone</t>
  </si>
  <si>
    <t>Mean</t>
  </si>
  <si>
    <t xml:space="preserve">   Travel time to work</t>
  </si>
  <si>
    <t>1 to 4 minutes</t>
  </si>
  <si>
    <t>5 to 9 minutes</t>
  </si>
  <si>
    <t>10 to 14 minutes</t>
  </si>
  <si>
    <t>15 to 19 minutes</t>
  </si>
  <si>
    <t>20 to 24 minutes</t>
  </si>
  <si>
    <t>25 to 29 minutes</t>
  </si>
  <si>
    <t>30 to 34 minutes</t>
  </si>
  <si>
    <t>35 to 39 minutes</t>
  </si>
  <si>
    <t>40 to 44 minutes</t>
  </si>
  <si>
    <t>45 to 49 minutes</t>
  </si>
  <si>
    <t>50 to 54 minutes</t>
  </si>
  <si>
    <t>55 to 59 minutes</t>
  </si>
  <si>
    <t>60 to 74 minutes</t>
  </si>
  <si>
    <t>75 to 89 minutes</t>
  </si>
  <si>
    <t>90 to 119 minutes</t>
  </si>
  <si>
    <t>120 minutes or more</t>
  </si>
  <si>
    <t xml:space="preserve">   Year last worked</t>
  </si>
  <si>
    <t>In 2009</t>
  </si>
  <si>
    <t>Last worked 1-5 years ago</t>
  </si>
  <si>
    <t>Last worked over 5 years ago or never worked</t>
  </si>
  <si>
    <t xml:space="preserve">   Class of worker</t>
  </si>
  <si>
    <t>Private sector</t>
  </si>
  <si>
    <t>Government</t>
  </si>
  <si>
    <t>Self-employed</t>
  </si>
  <si>
    <t>Unemployed</t>
  </si>
  <si>
    <t xml:space="preserve">   Occupation</t>
  </si>
  <si>
    <t>Managers Professionals and support</t>
  </si>
  <si>
    <t>Service and Sales</t>
  </si>
  <si>
    <t>Production and Consturction</t>
  </si>
  <si>
    <t xml:space="preserve">   Weeks worked</t>
  </si>
  <si>
    <t>Not in universe (Respondent under 16 years of age/Respondent 16 years and older who did not work in 2009)</t>
  </si>
  <si>
    <t>50 to 52 weeks</t>
  </si>
  <si>
    <t>48 to 49 weeks</t>
  </si>
  <si>
    <t>40 to 47 weeks</t>
  </si>
  <si>
    <t>27 to 39 weeks</t>
  </si>
  <si>
    <t>14 to 26 weeks</t>
  </si>
  <si>
    <t>13 weeks or less</t>
  </si>
  <si>
    <t xml:space="preserve">   hoursworked</t>
  </si>
  <si>
    <t>0 - 9 hours</t>
  </si>
  <si>
    <t>10 - 19 hours</t>
  </si>
  <si>
    <t>20 - 29 hours</t>
  </si>
  <si>
    <t>30 - 39 hours</t>
  </si>
  <si>
    <t>40 hours</t>
  </si>
  <si>
    <t>41 - 49 hours</t>
  </si>
  <si>
    <t>50 - 59 hours</t>
  </si>
  <si>
    <t>60 hours or more</t>
  </si>
  <si>
    <t xml:space="preserve">   Employ status of parents</t>
  </si>
  <si>
    <t>Not in universe (Not own child in family and not child in subfamily/GQ persons)</t>
  </si>
  <si>
    <t>Children living with two parents both parents in labor force</t>
  </si>
  <si>
    <t>Children living with two parents father only in labor force</t>
  </si>
  <si>
    <t>Children living with two parents mother only in labor force</t>
  </si>
  <si>
    <t>Children living with two parents neither parent in labor force</t>
  </si>
  <si>
    <t>Children living with one parent living with father father in labor force</t>
  </si>
  <si>
    <t>Children living with one parent living with father father not in labor force</t>
  </si>
  <si>
    <t>Children living with one parent living with mother mother in labor force</t>
  </si>
  <si>
    <t>Children living with one parent living with mother mother not in labor force</t>
  </si>
  <si>
    <t xml:space="preserve">   totalincome</t>
  </si>
  <si>
    <t>1 - 9999 dollars</t>
  </si>
  <si>
    <t>10000 - 19999 dollars</t>
  </si>
  <si>
    <t>20000 - 29999 dollars</t>
  </si>
  <si>
    <t>30000 - 39999 dollars</t>
  </si>
  <si>
    <t>40000 - 49999 dollars</t>
  </si>
  <si>
    <t>50000 - 59999 dollars</t>
  </si>
  <si>
    <t>60000 - 69999 dollars</t>
  </si>
  <si>
    <t>70000 - 79999 dollars</t>
  </si>
  <si>
    <t>80000 - 89999 dollars</t>
  </si>
  <si>
    <t>90000 - 99999 dollars</t>
  </si>
  <si>
    <t>100000 or more</t>
  </si>
  <si>
    <t xml:space="preserve">   Poverty status</t>
  </si>
  <si>
    <t xml:space="preserve">   Earnings only</t>
  </si>
  <si>
    <t>Less than 50 percent</t>
  </si>
  <si>
    <t>50 to 99 percent</t>
  </si>
  <si>
    <t>100 percent to 124 percent</t>
  </si>
  <si>
    <t>150 percent to 184 percent</t>
  </si>
  <si>
    <t>185 percent or more</t>
  </si>
  <si>
    <t>Below poverty</t>
  </si>
  <si>
    <t xml:space="preserve">     Percent</t>
  </si>
  <si>
    <t>Table 1. Impact Population by Sex, Guam: 2010</t>
  </si>
  <si>
    <t>Table 2. Age by Impact Population by Sex, Guam: 2010</t>
  </si>
  <si>
    <t>Table 4. Citizenship, Year of Entry and Reason Migrated by Impact Population by Sex, Guam: 2010</t>
  </si>
  <si>
    <t>Table 5. Own Birthplace and Parents' Birthplaces by Impact Population by Sex, Guam: 2010</t>
  </si>
  <si>
    <t>Table 6. Military Dependency and  School Enrollment by Impact Population by Sex, Guam: 2010</t>
  </si>
  <si>
    <t>Table 7. Detailed Educational Attainment and Vocational Educuation by Impact Population by Sex, Guam: 2010</t>
  </si>
  <si>
    <t>Table 7A. General Educational Attainment by Impact Population by Sex, Guam: 2010</t>
  </si>
  <si>
    <t>Table 8. Langhuage Usage by Impact Population by Sex, Guam: 2010</t>
  </si>
  <si>
    <t>Table 9. Health Insurance by Impact Population and Sex, Guam: 2010</t>
  </si>
  <si>
    <t>Table 10. Disability by Impact Population by Sex, Guam: 2010</t>
  </si>
  <si>
    <t>Table 11. Marital status and Fertility by Impact Population by Sex, Guam: 2010</t>
  </si>
  <si>
    <t>Table 12. Grandparents by Impact Population by Sex, Guam: 2010</t>
  </si>
  <si>
    <t>Table 13. Military Status by Impact Population by Sex, Guam: 2010</t>
  </si>
  <si>
    <t>Table 14. Worked last week by Impact Population by Sex, Guam: 2010</t>
  </si>
  <si>
    <t>Table 15. Employment Status by Impact Population by Sex, Guam: 2010</t>
  </si>
  <si>
    <t>Table 16. Transport to Work by Impact Population by Sex, Guam: 2010</t>
  </si>
  <si>
    <t>Table 17. Class of Worker, Occupation, and Work Last Year by Impact Population by Sex, Guam: 2010</t>
  </si>
  <si>
    <t>Table 18. Earnings, Total Indiviudal Income and Poverty by Impact Population by Sex, Guam: 2010</t>
  </si>
  <si>
    <t>Source: 2010 Guam Public Use Microdata Sample</t>
  </si>
  <si>
    <t xml:space="preserve">   Civilians working</t>
  </si>
  <si>
    <t xml:space="preserve">   With job, no work</t>
  </si>
  <si>
    <t xml:space="preserve">   Unemployed</t>
  </si>
  <si>
    <t xml:space="preserve">   Military at work</t>
  </si>
  <si>
    <t xml:space="preserve">   Military not working</t>
  </si>
  <si>
    <t xml:space="preserve">     Total 30 to 44 yrs</t>
  </si>
  <si>
    <t>In the labor force</t>
  </si>
  <si>
    <t xml:space="preserve">       Percent</t>
  </si>
  <si>
    <t xml:space="preserve">    Percent</t>
  </si>
  <si>
    <t xml:space="preserve">      Total, 60+ years</t>
  </si>
  <si>
    <t xml:space="preserve">    Total 45-59 years</t>
  </si>
  <si>
    <t xml:space="preserve">        Total</t>
  </si>
  <si>
    <t xml:space="preserve">     Precent</t>
  </si>
  <si>
    <t xml:space="preserve">        Total, 16 to 29 yrs</t>
  </si>
  <si>
    <t xml:space="preserve">       Total, 5+ years</t>
  </si>
  <si>
    <t>Speaks Other lang</t>
  </si>
  <si>
    <t>Speaks only English</t>
  </si>
  <si>
    <t>Percent HS Grads</t>
  </si>
  <si>
    <t>Percent College Grads</t>
  </si>
  <si>
    <t xml:space="preserve">     Total, 18+ yrs</t>
  </si>
  <si>
    <t xml:space="preserve">     Total 25+ yrs</t>
  </si>
  <si>
    <t>English more</t>
  </si>
  <si>
    <t>Other lang more</t>
  </si>
  <si>
    <t xml:space="preserve">    Total, 5+ years</t>
  </si>
  <si>
    <t xml:space="preserve">      Total, 1+ years</t>
  </si>
  <si>
    <t xml:space="preserve">Same residence </t>
  </si>
  <si>
    <t>Residence in 2009</t>
  </si>
  <si>
    <t>In FAS</t>
  </si>
  <si>
    <t>In the US</t>
  </si>
  <si>
    <t>In Guam/CNMI</t>
  </si>
  <si>
    <t xml:space="preserve">      Percent</t>
  </si>
  <si>
    <t xml:space="preserve">     Total</t>
  </si>
  <si>
    <t xml:space="preserve">        Percent</t>
  </si>
  <si>
    <t xml:space="preserve">   Private insurance</t>
  </si>
  <si>
    <t xml:space="preserve">   Public insurance</t>
  </si>
  <si>
    <t>Hearing</t>
  </si>
  <si>
    <t>Vision</t>
  </si>
  <si>
    <t>Self-care</t>
  </si>
  <si>
    <t>Ambulatory</t>
  </si>
  <si>
    <t>Independent living</t>
  </si>
  <si>
    <t>With any disability</t>
  </si>
  <si>
    <t xml:space="preserve">       Total</t>
  </si>
  <si>
    <t>Type of Disability</t>
  </si>
  <si>
    <t xml:space="preserve">    Total</t>
  </si>
  <si>
    <t>Cognitive disability</t>
  </si>
  <si>
    <t xml:space="preserve">   Total, 15+ years</t>
  </si>
  <si>
    <t xml:space="preserve">     Total, 15+ years</t>
  </si>
  <si>
    <t>Now married</t>
  </si>
  <si>
    <t xml:space="preserve">   Spouse present</t>
  </si>
  <si>
    <t xml:space="preserve">   Spouse absent</t>
  </si>
  <si>
    <t>10 or more</t>
  </si>
  <si>
    <t>15-19</t>
  </si>
  <si>
    <t>20-24</t>
  </si>
  <si>
    <t>25-29</t>
  </si>
  <si>
    <t>30-34</t>
  </si>
  <si>
    <t>35-39</t>
  </si>
  <si>
    <t>40-44</t>
  </si>
  <si>
    <t>45-49</t>
  </si>
  <si>
    <t xml:space="preserve">   Total, 30+ &amp; nonGQ</t>
  </si>
  <si>
    <t>Grandparents</t>
  </si>
  <si>
    <t xml:space="preserve">  Tot, 30+ &amp; Grch here</t>
  </si>
  <si>
    <t>Responsible</t>
  </si>
  <si>
    <t>Not responsible</t>
  </si>
  <si>
    <t xml:space="preserve">  Tot 30+ &amp; respnsible</t>
  </si>
  <si>
    <t xml:space="preserve">  Total worked last wk</t>
  </si>
  <si>
    <t xml:space="preserve">    Total, private vehicle</t>
  </si>
  <si>
    <t>Drove together:</t>
  </si>
  <si>
    <t xml:space="preserve">   2 people</t>
  </si>
  <si>
    <t xml:space="preserve">   3 people</t>
  </si>
  <si>
    <t xml:space="preserve">   4 people</t>
  </si>
  <si>
    <t xml:space="preserve">   5 people</t>
  </si>
  <si>
    <t xml:space="preserve">   6 people</t>
  </si>
  <si>
    <t xml:space="preserve">   7 people</t>
  </si>
  <si>
    <t xml:space="preserve">   8+ people</t>
  </si>
  <si>
    <t xml:space="preserve">   4+ people</t>
  </si>
  <si>
    <t xml:space="preserve">  Tot work outside home</t>
  </si>
  <si>
    <t xml:space="preserve">   Tot, exc unemployed</t>
  </si>
  <si>
    <t xml:space="preserve">         Total</t>
  </si>
  <si>
    <t xml:space="preserve">     Total Guam</t>
  </si>
  <si>
    <t xml:space="preserve">        Percent impact</t>
  </si>
  <si>
    <t xml:space="preserve">. .. </t>
  </si>
  <si>
    <t>Numbers</t>
  </si>
  <si>
    <t>Percents</t>
  </si>
  <si>
    <t>5 - 9</t>
  </si>
  <si>
    <t>10 - 14</t>
  </si>
  <si>
    <t>Youth</t>
  </si>
  <si>
    <t>Elderly</t>
  </si>
  <si>
    <t>Potential workers</t>
  </si>
  <si>
    <t>Dependency ratio</t>
  </si>
  <si>
    <t>Born US or Terr</t>
  </si>
  <si>
    <t>Born of US parent</t>
  </si>
  <si>
    <t>Naturalized US</t>
  </si>
  <si>
    <t>Permanent resident</t>
  </si>
  <si>
    <t>Temporary resident</t>
  </si>
  <si>
    <t>Born elsewhere</t>
  </si>
  <si>
    <t xml:space="preserve">    2008 to 2010</t>
  </si>
  <si>
    <t xml:space="preserve">    2005 to 2007</t>
  </si>
  <si>
    <t xml:space="preserve">    2000 to 2004</t>
  </si>
  <si>
    <t xml:space="preserve">    1995 to 1999</t>
  </si>
  <si>
    <t xml:space="preserve">    1990 to 1994</t>
  </si>
  <si>
    <t xml:space="preserve">    1987 to 1989</t>
  </si>
  <si>
    <t xml:space="preserve">    Before 1987</t>
  </si>
  <si>
    <t xml:space="preserve">  Total migrants</t>
  </si>
  <si>
    <t>Moved w/spouse/parent</t>
  </si>
  <si>
    <t xml:space="preserve">   Total, 3+ years</t>
  </si>
  <si>
    <t xml:space="preserve">    Total, 3+ years</t>
  </si>
  <si>
    <t>Own Birthplace</t>
  </si>
  <si>
    <t>Father's Birthplace</t>
  </si>
  <si>
    <t>Mother's Birthplace</t>
  </si>
  <si>
    <t>Less than 15</t>
  </si>
  <si>
    <t>15-29</t>
  </si>
  <si>
    <t>30-44</t>
  </si>
  <si>
    <t>45-59</t>
  </si>
  <si>
    <t>60-74</t>
  </si>
  <si>
    <t>75+</t>
  </si>
  <si>
    <t>Impact</t>
  </si>
  <si>
    <t>Table   . Males per 100 Females By Impact Population, Guam: 2010</t>
  </si>
  <si>
    <t xml:space="preserve">   Total, 16+ years</t>
  </si>
  <si>
    <t xml:space="preserve">No Vocational </t>
  </si>
  <si>
    <t>Vocational on Guam</t>
  </si>
  <si>
    <t>Vocational Outside</t>
  </si>
  <si>
    <t xml:space="preserve">    Percent on Guam</t>
  </si>
  <si>
    <t>Percent Speaking Only English</t>
  </si>
  <si>
    <t>Private</t>
  </si>
  <si>
    <t xml:space="preserve">Public </t>
  </si>
  <si>
    <t>Responsible for Grandchildren</t>
  </si>
  <si>
    <t>Percent in Labor Force</t>
  </si>
  <si>
    <t>16-29</t>
  </si>
  <si>
    <t>60+</t>
  </si>
  <si>
    <t>Driving alone</t>
  </si>
  <si>
    <t>Private vehicle</t>
  </si>
  <si>
    <t>Percent in poverty</t>
  </si>
  <si>
    <t>Average Age First Marriage</t>
  </si>
  <si>
    <t xml:space="preserve">  Impact Population</t>
  </si>
  <si>
    <t xml:space="preserve">    FAS born</t>
  </si>
  <si>
    <t xml:space="preserve">    Children</t>
  </si>
  <si>
    <t xml:space="preserve">    Others</t>
  </si>
  <si>
    <t>Table 19. Age at First Marriage for Impact Population, Guam: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</si>
</sst>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#,##0.0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/>
    <xf numFmtId="3" fontId="2" fillId="0" borderId="4" xfId="0" applyNumberFormat="1" applyFont="1" applyBorder="1"/>
    <xf numFmtId="164" fontId="2" fillId="0" borderId="0" xfId="0" applyNumberFormat="1" applyFont="1"/>
    <xf numFmtId="165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2" fillId="0" borderId="3" xfId="0" applyNumberFormat="1" applyFont="1" applyBorder="1" applyAlignment="1">
      <alignment horizontal="left"/>
    </xf>
    <xf numFmtId="3" fontId="2" fillId="0" borderId="4" xfId="0" applyNumberFormat="1" applyFont="1" applyBorder="1" applyAlignment="1">
      <alignment horizontal="left"/>
    </xf>
    <xf numFmtId="166" fontId="3" fillId="0" borderId="0" xfId="1" applyNumberFormat="1" applyFont="1"/>
    <xf numFmtId="166" fontId="3" fillId="0" borderId="0" xfId="0" applyNumberFormat="1" applyFont="1"/>
    <xf numFmtId="0" fontId="3" fillId="0" borderId="0" xfId="0" applyFont="1"/>
    <xf numFmtId="166" fontId="3" fillId="2" borderId="0" xfId="0" applyNumberFormat="1" applyFont="1" applyFill="1"/>
    <xf numFmtId="0" fontId="4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3" fontId="4" fillId="0" borderId="0" xfId="0" applyNumberFormat="1" applyFont="1"/>
    <xf numFmtId="0" fontId="4" fillId="0" borderId="0" xfId="0" applyFont="1" applyAlignment="1">
      <alignment horizontal="right"/>
    </xf>
    <xf numFmtId="165" fontId="4" fillId="0" borderId="0" xfId="0" applyNumberFormat="1" applyFont="1"/>
    <xf numFmtId="166" fontId="4" fillId="0" borderId="0" xfId="0" applyNumberFormat="1" applyFont="1"/>
    <xf numFmtId="49" fontId="2" fillId="0" borderId="0" xfId="0" applyNumberFormat="1" applyFont="1"/>
    <xf numFmtId="49" fontId="2" fillId="0" borderId="3" xfId="0" applyNumberFormat="1" applyFont="1" applyBorder="1"/>
    <xf numFmtId="49" fontId="2" fillId="0" borderId="4" xfId="0" applyNumberFormat="1" applyFont="1" applyBorder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left"/>
    </xf>
    <xf numFmtId="3" fontId="5" fillId="0" borderId="0" xfId="0" applyNumberFormat="1" applyFont="1"/>
    <xf numFmtId="3" fontId="5" fillId="0" borderId="3" xfId="0" applyNumberFormat="1" applyFont="1" applyBorder="1"/>
    <xf numFmtId="3" fontId="5" fillId="0" borderId="1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4" xfId="0" applyNumberFormat="1" applyFont="1" applyBorder="1"/>
    <xf numFmtId="3" fontId="5" fillId="0" borderId="1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65" fontId="5" fillId="0" borderId="0" xfId="0" applyNumberFormat="1" applyFont="1"/>
    <xf numFmtId="3" fontId="5" fillId="0" borderId="5" xfId="0" applyNumberFormat="1" applyFont="1" applyBorder="1" applyAlignment="1">
      <alignment horizontal="left"/>
    </xf>
    <xf numFmtId="3" fontId="2" fillId="0" borderId="6" xfId="0" applyNumberFormat="1" applyFont="1" applyBorder="1"/>
    <xf numFmtId="3" fontId="2" fillId="0" borderId="5" xfId="0" applyNumberFormat="1" applyFont="1" applyBorder="1"/>
    <xf numFmtId="3" fontId="2" fillId="0" borderId="7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Age!$S$25</c:f>
              <c:strCache>
                <c:ptCount val="1"/>
                <c:pt idx="0">
                  <c:v>Dependency ratio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Age!$T$23:$Y$24</c:f>
              <c:multiLvlStrCache>
                <c:ptCount val="6"/>
                <c:lvl>
                  <c:pt idx="0">
                    <c:v>Total</c:v>
                  </c:pt>
                  <c:pt idx="1">
                    <c:v>Male</c:v>
                  </c:pt>
                  <c:pt idx="2">
                    <c:v>Female</c:v>
                  </c:pt>
                  <c:pt idx="3">
                    <c:v>Total</c:v>
                  </c:pt>
                  <c:pt idx="4">
                    <c:v>Male</c:v>
                  </c:pt>
                  <c:pt idx="5">
                    <c:v>Female</c:v>
                  </c:pt>
                </c:lvl>
                <c:lvl>
                  <c:pt idx="0">
                    <c:v>Total</c:v>
                  </c:pt>
                  <c:pt idx="3">
                    <c:v>Total Impact Pop</c:v>
                  </c:pt>
                </c:lvl>
              </c:multiLvlStrCache>
            </c:multiLvlStrRef>
          </c:cat>
          <c:val>
            <c:numRef>
              <c:f>Age!$T$25:$Y$25</c:f>
              <c:numCache>
                <c:formatCode>#,##0.0</c:formatCode>
                <c:ptCount val="6"/>
                <c:pt idx="0">
                  <c:v>51.412857955622982</c:v>
                </c:pt>
                <c:pt idx="1">
                  <c:v>50.597536311822026</c:v>
                </c:pt>
                <c:pt idx="2">
                  <c:v>52.281182690424906</c:v>
                </c:pt>
                <c:pt idx="3">
                  <c:v>82.467532467532465</c:v>
                </c:pt>
                <c:pt idx="4">
                  <c:v>85.606060606060609</c:v>
                </c:pt>
                <c:pt idx="5">
                  <c:v>79.454545454545453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CD-4516-81C0-12CAA8F0D65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3290272"/>
        <c:axId val="533295520"/>
      </c:barChart>
      <c:catAx>
        <c:axId val="53329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295520"/>
        <c:crosses val="autoZero"/>
        <c:auto val="1"/>
        <c:lblAlgn val="ctr"/>
        <c:lblOffset val="100"/>
        <c:noMultiLvlLbl val="0"/>
      </c:catAx>
      <c:valAx>
        <c:axId val="5332955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crossAx val="53329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000"/>
              <a:t>Grandparents Responsible for Grandchildren, Impact Population, Guam: 2010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Grandparents!$R$14</c:f>
              <c:strCache>
                <c:ptCount val="1"/>
                <c:pt idx="0">
                  <c:v>Responsible for Grandchildren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Grandparents!$S$12:$X$13</c:f>
              <c:multiLvlStrCache>
                <c:ptCount val="6"/>
                <c:lvl>
                  <c:pt idx="0">
                    <c:v>Total</c:v>
                  </c:pt>
                  <c:pt idx="1">
                    <c:v>Male</c:v>
                  </c:pt>
                  <c:pt idx="2">
                    <c:v>Female</c:v>
                  </c:pt>
                  <c:pt idx="3">
                    <c:v>Total</c:v>
                  </c:pt>
                  <c:pt idx="4">
                    <c:v>Male</c:v>
                  </c:pt>
                  <c:pt idx="5">
                    <c:v>Female</c:v>
                  </c:pt>
                </c:lvl>
                <c:lvl>
                  <c:pt idx="0">
                    <c:v>Total</c:v>
                  </c:pt>
                  <c:pt idx="3">
                    <c:v>Total Impact Pop</c:v>
                  </c:pt>
                </c:lvl>
              </c:multiLvlStrCache>
            </c:multiLvlStrRef>
          </c:cat>
          <c:val>
            <c:numRef>
              <c:f>Grandparents!$S$14:$X$14</c:f>
              <c:numCache>
                <c:formatCode>#,##0.0</c:formatCode>
                <c:ptCount val="6"/>
                <c:pt idx="0">
                  <c:v>40.549450549450547</c:v>
                </c:pt>
                <c:pt idx="1">
                  <c:v>42.737430167597765</c:v>
                </c:pt>
                <c:pt idx="2">
                  <c:v>39.130434782608695</c:v>
                </c:pt>
                <c:pt idx="3">
                  <c:v>58.823529411764703</c:v>
                </c:pt>
                <c:pt idx="4">
                  <c:v>67.5</c:v>
                </c:pt>
                <c:pt idx="5">
                  <c:v>53.225806451612904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F1-4B07-B2ED-609D8DDA91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677610336"/>
        <c:axId val="677615584"/>
      </c:barChart>
      <c:catAx>
        <c:axId val="67761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615584"/>
        <c:crosses val="autoZero"/>
        <c:auto val="1"/>
        <c:lblAlgn val="ctr"/>
        <c:lblOffset val="100"/>
        <c:noMultiLvlLbl val="0"/>
      </c:catAx>
      <c:valAx>
        <c:axId val="677615584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67761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How Long Grandaprents Responsible, Impact, Guam: 2010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Grandparents!$A$32</c:f>
              <c:strCache>
                <c:ptCount val="1"/>
                <c:pt idx="0">
                  <c:v>Less than 6 month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Grandparents!$B$31:$C$31</c:f>
              <c:strCache>
                <c:ptCount val="2"/>
                <c:pt idx="0">
                  <c:v>Total</c:v>
                </c:pt>
                <c:pt idx="1">
                  <c:v>Impact</c:v>
                </c:pt>
              </c:strCache>
            </c:strRef>
          </c:cat>
          <c:val>
            <c:numRef>
              <c:f>Grandparents!$B$32:$C$32</c:f>
              <c:numCache>
                <c:formatCode>#,##0.0</c:formatCode>
                <c:ptCount val="2"/>
                <c:pt idx="0">
                  <c:v>9.2140921409214087</c:v>
                </c:pt>
                <c:pt idx="1">
                  <c:v>16.666666666666668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D5-4B18-A3D6-810AD7C986A0}"/>
            </c:ext>
          </c:extLst>
        </c:ser>
        <c:ser>
          <c:idx val="1"/>
          <c:order val="1"/>
          <c:tx>
            <c:strRef>
              <c:f>Grandparents!$A$33</c:f>
              <c:strCache>
                <c:ptCount val="1"/>
                <c:pt idx="0">
                  <c:v>6 to 11 months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Grandparents!$B$31:$C$31</c:f>
              <c:strCache>
                <c:ptCount val="2"/>
                <c:pt idx="0">
                  <c:v>Total</c:v>
                </c:pt>
                <c:pt idx="1">
                  <c:v>Impact</c:v>
                </c:pt>
              </c:strCache>
            </c:strRef>
          </c:cat>
          <c:val>
            <c:numRef>
              <c:f>Grandparents!$B$33:$C$33</c:f>
              <c:numCache>
                <c:formatCode>#,##0.0</c:formatCode>
                <c:ptCount val="2"/>
                <c:pt idx="0">
                  <c:v>8.9430894308943092</c:v>
                </c:pt>
                <c:pt idx="1">
                  <c:v>6.666666666666667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D5-4B18-A3D6-810AD7C986A0}"/>
            </c:ext>
          </c:extLst>
        </c:ser>
        <c:ser>
          <c:idx val="2"/>
          <c:order val="2"/>
          <c:tx>
            <c:strRef>
              <c:f>Grandparents!$A$34</c:f>
              <c:strCache>
                <c:ptCount val="1"/>
                <c:pt idx="0">
                  <c:v>1 to 2 years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Grandparents!$B$31:$C$31</c:f>
              <c:strCache>
                <c:ptCount val="2"/>
                <c:pt idx="0">
                  <c:v>Total</c:v>
                </c:pt>
                <c:pt idx="1">
                  <c:v>Impact</c:v>
                </c:pt>
              </c:strCache>
            </c:strRef>
          </c:cat>
          <c:val>
            <c:numRef>
              <c:f>Grandparents!$B$34:$C$34</c:f>
              <c:numCache>
                <c:formatCode>#,##0.0</c:formatCode>
                <c:ptCount val="2"/>
                <c:pt idx="0">
                  <c:v>23.035230352303522</c:v>
                </c:pt>
                <c:pt idx="1">
                  <c:v>23.333333333333332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D5-4B18-A3D6-810AD7C986A0}"/>
            </c:ext>
          </c:extLst>
        </c:ser>
        <c:ser>
          <c:idx val="3"/>
          <c:order val="3"/>
          <c:tx>
            <c:strRef>
              <c:f>Grandparents!$A$35</c:f>
              <c:strCache>
                <c:ptCount val="1"/>
                <c:pt idx="0">
                  <c:v>3 to 4 years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Grandparents!$B$31:$C$31</c:f>
              <c:strCache>
                <c:ptCount val="2"/>
                <c:pt idx="0">
                  <c:v>Total</c:v>
                </c:pt>
                <c:pt idx="1">
                  <c:v>Impact</c:v>
                </c:pt>
              </c:strCache>
            </c:strRef>
          </c:cat>
          <c:val>
            <c:numRef>
              <c:f>Grandparents!$B$35:$C$35</c:f>
              <c:numCache>
                <c:formatCode>#,##0.0</c:formatCode>
                <c:ptCount val="2"/>
                <c:pt idx="0">
                  <c:v>12.195121951219512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D5-4B18-A3D6-810AD7C986A0}"/>
            </c:ext>
          </c:extLst>
        </c:ser>
        <c:ser>
          <c:idx val="4"/>
          <c:order val="4"/>
          <c:tx>
            <c:strRef>
              <c:f>Grandparents!$A$36</c:f>
              <c:strCache>
                <c:ptCount val="1"/>
                <c:pt idx="0">
                  <c:v>5 years or more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Grandparents!$B$31:$C$31</c:f>
              <c:strCache>
                <c:ptCount val="2"/>
                <c:pt idx="0">
                  <c:v>Total</c:v>
                </c:pt>
                <c:pt idx="1">
                  <c:v>Impact</c:v>
                </c:pt>
              </c:strCache>
            </c:strRef>
          </c:cat>
          <c:val>
            <c:numRef>
              <c:f>Grandparents!$B$36:$C$36</c:f>
              <c:numCache>
                <c:formatCode>#,##0.0</c:formatCode>
                <c:ptCount val="2"/>
                <c:pt idx="0">
                  <c:v>46.612466124661246</c:v>
                </c:pt>
                <c:pt idx="1">
                  <c:v>33.333333333333336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D5-4B18-A3D6-810AD7C986A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69162192"/>
        <c:axId val="669157928"/>
      </c:barChart>
      <c:catAx>
        <c:axId val="66916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157928"/>
        <c:crosses val="autoZero"/>
        <c:auto val="1"/>
        <c:lblAlgn val="ctr"/>
        <c:lblOffset val="100"/>
        <c:noMultiLvlLbl val="0"/>
      </c:catAx>
      <c:valAx>
        <c:axId val="6691579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669162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in Labor Force, Impact, Guam: 2010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ESR!$R$7</c:f>
              <c:strCache>
                <c:ptCount val="1"/>
                <c:pt idx="0">
                  <c:v>Percent in Labor Force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ESR!$S$5:$X$6</c:f>
              <c:multiLvlStrCache>
                <c:ptCount val="6"/>
                <c:lvl>
                  <c:pt idx="0">
                    <c:v>Total</c:v>
                  </c:pt>
                  <c:pt idx="1">
                    <c:v>Male</c:v>
                  </c:pt>
                  <c:pt idx="2">
                    <c:v>Female</c:v>
                  </c:pt>
                  <c:pt idx="3">
                    <c:v>Total</c:v>
                  </c:pt>
                  <c:pt idx="4">
                    <c:v>Male</c:v>
                  </c:pt>
                  <c:pt idx="5">
                    <c:v>Female</c:v>
                  </c:pt>
                </c:lvl>
                <c:lvl>
                  <c:pt idx="0">
                    <c:v>Total</c:v>
                  </c:pt>
                  <c:pt idx="3">
                    <c:v>Total Impact Pop</c:v>
                  </c:pt>
                </c:lvl>
              </c:multiLvlStrCache>
            </c:multiLvlStrRef>
          </c:cat>
          <c:val>
            <c:numRef>
              <c:f>ESR!$S$7:$X$7</c:f>
              <c:numCache>
                <c:formatCode>#,##0.0</c:formatCode>
                <c:ptCount val="6"/>
                <c:pt idx="0">
                  <c:v>61.981140389530275</c:v>
                </c:pt>
                <c:pt idx="1">
                  <c:v>66.976744186046517</c:v>
                </c:pt>
                <c:pt idx="2">
                  <c:v>56.74846625766871</c:v>
                </c:pt>
                <c:pt idx="3">
                  <c:v>60.204081632653065</c:v>
                </c:pt>
                <c:pt idx="4">
                  <c:v>72.832369942196536</c:v>
                </c:pt>
                <c:pt idx="5">
                  <c:v>48.479427549194988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D1-48FB-81B3-82EF7D7E0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6300336"/>
        <c:axId val="676297384"/>
      </c:barChart>
      <c:catAx>
        <c:axId val="67630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297384"/>
        <c:crosses val="autoZero"/>
        <c:auto val="1"/>
        <c:lblAlgn val="ctr"/>
        <c:lblOffset val="100"/>
        <c:noMultiLvlLbl val="0"/>
      </c:catAx>
      <c:valAx>
        <c:axId val="67629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30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Unemployed, Impact, Guam: 2010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ESR!$R$13</c:f>
              <c:strCache>
                <c:ptCount val="1"/>
                <c:pt idx="0">
                  <c:v>Percent in Labor Force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ESR!$S$11:$X$12</c:f>
              <c:multiLvlStrCache>
                <c:ptCount val="6"/>
                <c:lvl>
                  <c:pt idx="0">
                    <c:v>Total</c:v>
                  </c:pt>
                  <c:pt idx="1">
                    <c:v>Male</c:v>
                  </c:pt>
                  <c:pt idx="2">
                    <c:v>Female</c:v>
                  </c:pt>
                  <c:pt idx="3">
                    <c:v>Total</c:v>
                  </c:pt>
                  <c:pt idx="4">
                    <c:v>Male</c:v>
                  </c:pt>
                  <c:pt idx="5">
                    <c:v>Female</c:v>
                  </c:pt>
                </c:lvl>
                <c:lvl>
                  <c:pt idx="0">
                    <c:v>Total</c:v>
                  </c:pt>
                  <c:pt idx="3">
                    <c:v>Total Impact Pop</c:v>
                  </c:pt>
                </c:lvl>
              </c:multiLvlStrCache>
            </c:multiLvlStrRef>
          </c:cat>
          <c:val>
            <c:numRef>
              <c:f>ESR!$S$13:$X$13</c:f>
              <c:numCache>
                <c:formatCode>#,##0.0</c:formatCode>
                <c:ptCount val="6"/>
                <c:pt idx="0">
                  <c:v>8.5880847433527663</c:v>
                </c:pt>
                <c:pt idx="1">
                  <c:v>7.7417695473251031</c:v>
                </c:pt>
                <c:pt idx="2">
                  <c:v>9.634340222575517</c:v>
                </c:pt>
                <c:pt idx="3">
                  <c:v>15.716486902927581</c:v>
                </c:pt>
                <c:pt idx="4">
                  <c:v>12.962962962962964</c:v>
                </c:pt>
                <c:pt idx="5">
                  <c:v>19.55719557195572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79-4E45-A899-318BA3506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3105856"/>
        <c:axId val="543108480"/>
      </c:barChart>
      <c:catAx>
        <c:axId val="54310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108480"/>
        <c:crosses val="autoZero"/>
        <c:auto val="1"/>
        <c:lblAlgn val="ctr"/>
        <c:lblOffset val="100"/>
        <c:noMultiLvlLbl val="0"/>
      </c:catAx>
      <c:valAx>
        <c:axId val="54310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10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aseline="0"/>
              <a:t>Percent in Labor Force by Age, Impact, Guam: 2010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ESR!$S$46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ESR!$R$47:$R$50</c:f>
              <c:strCache>
                <c:ptCount val="4"/>
                <c:pt idx="0">
                  <c:v>16-29</c:v>
                </c:pt>
                <c:pt idx="1">
                  <c:v>30-44</c:v>
                </c:pt>
                <c:pt idx="2">
                  <c:v>45-59</c:v>
                </c:pt>
                <c:pt idx="3">
                  <c:v>60+</c:v>
                </c:pt>
              </c:strCache>
            </c:strRef>
          </c:cat>
          <c:val>
            <c:numRef>
              <c:f>ESR!$S$47:$S$50</c:f>
              <c:numCache>
                <c:formatCode>#,##0.0</c:formatCode>
                <c:ptCount val="4"/>
                <c:pt idx="0">
                  <c:v>53.125</c:v>
                </c:pt>
                <c:pt idx="1">
                  <c:v>75.45535980889818</c:v>
                </c:pt>
                <c:pt idx="2">
                  <c:v>75.116529221943352</c:v>
                </c:pt>
                <c:pt idx="3">
                  <c:v>32.423009877977918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B-49C1-9158-AA71FCA4942C}"/>
            </c:ext>
          </c:extLst>
        </c:ser>
        <c:ser>
          <c:idx val="1"/>
          <c:order val="1"/>
          <c:tx>
            <c:strRef>
              <c:f>ESR!$T$46</c:f>
              <c:strCache>
                <c:ptCount val="1"/>
                <c:pt idx="0">
                  <c:v>Impact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ESR!$R$47:$R$50</c:f>
              <c:strCache>
                <c:ptCount val="4"/>
                <c:pt idx="0">
                  <c:v>16-29</c:v>
                </c:pt>
                <c:pt idx="1">
                  <c:v>30-44</c:v>
                </c:pt>
                <c:pt idx="2">
                  <c:v>45-59</c:v>
                </c:pt>
                <c:pt idx="3">
                  <c:v>60+</c:v>
                </c:pt>
              </c:strCache>
            </c:strRef>
          </c:cat>
          <c:val>
            <c:numRef>
              <c:f>ESR!$T$47:$T$50</c:f>
              <c:numCache>
                <c:formatCode>#,##0.0</c:formatCode>
                <c:ptCount val="4"/>
                <c:pt idx="0">
                  <c:v>54.838709677419352</c:v>
                </c:pt>
                <c:pt idx="1">
                  <c:v>69.362745098039213</c:v>
                </c:pt>
                <c:pt idx="2">
                  <c:v>65.024630541871915</c:v>
                </c:pt>
                <c:pt idx="3">
                  <c:v>20.3125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8B-49C1-9158-AA71FCA4942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43108152"/>
        <c:axId val="543103888"/>
      </c:barChart>
      <c:catAx>
        <c:axId val="543108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103888"/>
        <c:crosses val="autoZero"/>
        <c:auto val="1"/>
        <c:lblAlgn val="ctr"/>
        <c:lblOffset val="100"/>
        <c:noMultiLvlLbl val="0"/>
      </c:catAx>
      <c:valAx>
        <c:axId val="5431038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crossAx val="543108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aseline="0"/>
              <a:t>Carpooling for Private Vehicles, Impact, Guam: 2010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'Transport to work'!$R$23</c:f>
              <c:strCache>
                <c:ptCount val="1"/>
                <c:pt idx="0">
                  <c:v>Drove alone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'Transport to work'!$S$21:$X$22</c:f>
              <c:multiLvlStrCache>
                <c:ptCount val="6"/>
                <c:lvl>
                  <c:pt idx="0">
                    <c:v>Total</c:v>
                  </c:pt>
                  <c:pt idx="1">
                    <c:v>Male</c:v>
                  </c:pt>
                  <c:pt idx="2">
                    <c:v>Female</c:v>
                  </c:pt>
                  <c:pt idx="3">
                    <c:v>Total</c:v>
                  </c:pt>
                  <c:pt idx="4">
                    <c:v>Male</c:v>
                  </c:pt>
                  <c:pt idx="5">
                    <c:v>Female</c:v>
                  </c:pt>
                </c:lvl>
                <c:lvl>
                  <c:pt idx="0">
                    <c:v>Total</c:v>
                  </c:pt>
                  <c:pt idx="3">
                    <c:v>Total Impact Pop</c:v>
                  </c:pt>
                </c:lvl>
              </c:multiLvlStrCache>
            </c:multiLvlStrRef>
          </c:cat>
          <c:val>
            <c:numRef>
              <c:f>'Transport to work'!$S$23:$X$23</c:f>
              <c:numCache>
                <c:formatCode>#,##0.0</c:formatCode>
                <c:ptCount val="6"/>
                <c:pt idx="0">
                  <c:v>70.64405724953329</c:v>
                </c:pt>
                <c:pt idx="1">
                  <c:v>71.832884097035034</c:v>
                </c:pt>
                <c:pt idx="2">
                  <c:v>69.02133922001471</c:v>
                </c:pt>
                <c:pt idx="3">
                  <c:v>49.484536082474229</c:v>
                </c:pt>
                <c:pt idx="4">
                  <c:v>51.013513513513516</c:v>
                </c:pt>
                <c:pt idx="5">
                  <c:v>47.089947089947088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3-4637-816F-11989CB1ACBF}"/>
            </c:ext>
          </c:extLst>
        </c:ser>
        <c:ser>
          <c:idx val="1"/>
          <c:order val="1"/>
          <c:tx>
            <c:strRef>
              <c:f>'Transport to work'!$R$24</c:f>
              <c:strCache>
                <c:ptCount val="1"/>
                <c:pt idx="0">
                  <c:v>   2 people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'Transport to work'!$S$21:$X$22</c:f>
              <c:multiLvlStrCache>
                <c:ptCount val="6"/>
                <c:lvl>
                  <c:pt idx="0">
                    <c:v>Total</c:v>
                  </c:pt>
                  <c:pt idx="1">
                    <c:v>Male</c:v>
                  </c:pt>
                  <c:pt idx="2">
                    <c:v>Female</c:v>
                  </c:pt>
                  <c:pt idx="3">
                    <c:v>Total</c:v>
                  </c:pt>
                  <c:pt idx="4">
                    <c:v>Male</c:v>
                  </c:pt>
                  <c:pt idx="5">
                    <c:v>Female</c:v>
                  </c:pt>
                </c:lvl>
                <c:lvl>
                  <c:pt idx="0">
                    <c:v>Total</c:v>
                  </c:pt>
                  <c:pt idx="3">
                    <c:v>Total Impact Pop</c:v>
                  </c:pt>
                </c:lvl>
              </c:multiLvlStrCache>
            </c:multiLvlStrRef>
          </c:cat>
          <c:val>
            <c:numRef>
              <c:f>'Transport to work'!$S$24:$X$24</c:f>
              <c:numCache>
                <c:formatCode>#,##0.0</c:formatCode>
                <c:ptCount val="6"/>
                <c:pt idx="0">
                  <c:v>18.543870566272556</c:v>
                </c:pt>
                <c:pt idx="1">
                  <c:v>16.415094339622641</c:v>
                </c:pt>
                <c:pt idx="2">
                  <c:v>21.449595290654894</c:v>
                </c:pt>
                <c:pt idx="3">
                  <c:v>29.690721649484537</c:v>
                </c:pt>
                <c:pt idx="4">
                  <c:v>28.378378378378379</c:v>
                </c:pt>
                <c:pt idx="5">
                  <c:v>31.746031746031747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03-4637-816F-11989CB1ACBF}"/>
            </c:ext>
          </c:extLst>
        </c:ser>
        <c:ser>
          <c:idx val="2"/>
          <c:order val="2"/>
          <c:tx>
            <c:strRef>
              <c:f>'Transport to work'!$R$25</c:f>
              <c:strCache>
                <c:ptCount val="1"/>
                <c:pt idx="0">
                  <c:v>   3 people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'Transport to work'!$S$21:$X$22</c:f>
              <c:multiLvlStrCache>
                <c:ptCount val="6"/>
                <c:lvl>
                  <c:pt idx="0">
                    <c:v>Total</c:v>
                  </c:pt>
                  <c:pt idx="1">
                    <c:v>Male</c:v>
                  </c:pt>
                  <c:pt idx="2">
                    <c:v>Female</c:v>
                  </c:pt>
                  <c:pt idx="3">
                    <c:v>Total</c:v>
                  </c:pt>
                  <c:pt idx="4">
                    <c:v>Male</c:v>
                  </c:pt>
                  <c:pt idx="5">
                    <c:v>Female</c:v>
                  </c:pt>
                </c:lvl>
                <c:lvl>
                  <c:pt idx="0">
                    <c:v>Total</c:v>
                  </c:pt>
                  <c:pt idx="3">
                    <c:v>Total Impact Pop</c:v>
                  </c:pt>
                </c:lvl>
              </c:multiLvlStrCache>
            </c:multiLvlStrRef>
          </c:cat>
          <c:val>
            <c:numRef>
              <c:f>'Transport to work'!$S$25:$X$25</c:f>
              <c:numCache>
                <c:formatCode>#,##0.0</c:formatCode>
                <c:ptCount val="6"/>
                <c:pt idx="0">
                  <c:v>5.0560049782202858</c:v>
                </c:pt>
                <c:pt idx="1">
                  <c:v>4.5283018867924527</c:v>
                </c:pt>
                <c:pt idx="2">
                  <c:v>5.7763061074319353</c:v>
                </c:pt>
                <c:pt idx="3">
                  <c:v>15.257731958762887</c:v>
                </c:pt>
                <c:pt idx="4">
                  <c:v>15.54054054054054</c:v>
                </c:pt>
                <c:pt idx="5">
                  <c:v>14.814814814814815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03-4637-816F-11989CB1ACBF}"/>
            </c:ext>
          </c:extLst>
        </c:ser>
        <c:ser>
          <c:idx val="3"/>
          <c:order val="3"/>
          <c:tx>
            <c:strRef>
              <c:f>'Transport to work'!$R$26</c:f>
              <c:strCache>
                <c:ptCount val="1"/>
                <c:pt idx="0">
                  <c:v>   4+ people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'Transport to work'!$S$21:$X$22</c:f>
              <c:multiLvlStrCache>
                <c:ptCount val="6"/>
                <c:lvl>
                  <c:pt idx="0">
                    <c:v>Total</c:v>
                  </c:pt>
                  <c:pt idx="1">
                    <c:v>Male</c:v>
                  </c:pt>
                  <c:pt idx="2">
                    <c:v>Female</c:v>
                  </c:pt>
                  <c:pt idx="3">
                    <c:v>Total</c:v>
                  </c:pt>
                  <c:pt idx="4">
                    <c:v>Male</c:v>
                  </c:pt>
                  <c:pt idx="5">
                    <c:v>Female</c:v>
                  </c:pt>
                </c:lvl>
                <c:lvl>
                  <c:pt idx="0">
                    <c:v>Total</c:v>
                  </c:pt>
                  <c:pt idx="3">
                    <c:v>Total Impact Pop</c:v>
                  </c:pt>
                </c:lvl>
              </c:multiLvlStrCache>
            </c:multiLvlStrRef>
          </c:cat>
          <c:val>
            <c:numRef>
              <c:f>'Transport to work'!$S$26:$X$26</c:f>
              <c:numCache>
                <c:formatCode>#,##0.0</c:formatCode>
                <c:ptCount val="6"/>
                <c:pt idx="0">
                  <c:v>5.7560672059738645</c:v>
                </c:pt>
                <c:pt idx="1">
                  <c:v>7.223719676549865</c:v>
                </c:pt>
                <c:pt idx="2">
                  <c:v>3.7527593818984548</c:v>
                </c:pt>
                <c:pt idx="3">
                  <c:v>5.5670103092783503</c:v>
                </c:pt>
                <c:pt idx="4">
                  <c:v>5.0675675675675675</c:v>
                </c:pt>
                <c:pt idx="5">
                  <c:v>6.3492063492063489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03-4637-816F-11989CB1A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9174328"/>
        <c:axId val="669171048"/>
      </c:barChart>
      <c:catAx>
        <c:axId val="669174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171048"/>
        <c:crosses val="autoZero"/>
        <c:auto val="1"/>
        <c:lblAlgn val="ctr"/>
        <c:lblOffset val="100"/>
        <c:noMultiLvlLbl val="0"/>
      </c:catAx>
      <c:valAx>
        <c:axId val="669171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17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Class of Worker,</a:t>
            </a:r>
            <a:r>
              <a:rPr lang="en-US" baseline="0"/>
              <a:t> Impact, Guam: 2010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'COW Occ'!$R$22</c:f>
              <c:strCache>
                <c:ptCount val="1"/>
                <c:pt idx="0">
                  <c:v>Private sector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'COW Occ'!$S$20:$X$21</c:f>
              <c:multiLvlStrCache>
                <c:ptCount val="6"/>
                <c:lvl>
                  <c:pt idx="0">
                    <c:v>Total</c:v>
                  </c:pt>
                  <c:pt idx="1">
                    <c:v>Male</c:v>
                  </c:pt>
                  <c:pt idx="2">
                    <c:v>Female</c:v>
                  </c:pt>
                  <c:pt idx="3">
                    <c:v>Total</c:v>
                  </c:pt>
                  <c:pt idx="4">
                    <c:v>Male</c:v>
                  </c:pt>
                  <c:pt idx="5">
                    <c:v>Female</c:v>
                  </c:pt>
                </c:lvl>
                <c:lvl>
                  <c:pt idx="0">
                    <c:v>Total</c:v>
                  </c:pt>
                  <c:pt idx="3">
                    <c:v>Total Impact Pop</c:v>
                  </c:pt>
                </c:lvl>
              </c:multiLvlStrCache>
            </c:multiLvlStrRef>
          </c:cat>
          <c:val>
            <c:numRef>
              <c:f>'COW Occ'!$S$22:$X$22</c:f>
              <c:numCache>
                <c:formatCode>#,##0.0</c:formatCode>
                <c:ptCount val="6"/>
                <c:pt idx="0">
                  <c:v>66.598013084565054</c:v>
                </c:pt>
                <c:pt idx="1">
                  <c:v>65.511227381730976</c:v>
                </c:pt>
                <c:pt idx="2">
                  <c:v>67.95745841287156</c:v>
                </c:pt>
                <c:pt idx="3">
                  <c:v>90.201729106628235</c:v>
                </c:pt>
                <c:pt idx="4">
                  <c:v>91.56010230179028</c:v>
                </c:pt>
                <c:pt idx="5">
                  <c:v>88.448844884488452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7-4C3D-B3C3-8AAF89E8C965}"/>
            </c:ext>
          </c:extLst>
        </c:ser>
        <c:ser>
          <c:idx val="1"/>
          <c:order val="1"/>
          <c:tx>
            <c:strRef>
              <c:f>'COW Occ'!$R$23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'COW Occ'!$S$20:$X$21</c:f>
              <c:multiLvlStrCache>
                <c:ptCount val="6"/>
                <c:lvl>
                  <c:pt idx="0">
                    <c:v>Total</c:v>
                  </c:pt>
                  <c:pt idx="1">
                    <c:v>Male</c:v>
                  </c:pt>
                  <c:pt idx="2">
                    <c:v>Female</c:v>
                  </c:pt>
                  <c:pt idx="3">
                    <c:v>Total</c:v>
                  </c:pt>
                  <c:pt idx="4">
                    <c:v>Male</c:v>
                  </c:pt>
                  <c:pt idx="5">
                    <c:v>Female</c:v>
                  </c:pt>
                </c:lvl>
                <c:lvl>
                  <c:pt idx="0">
                    <c:v>Total</c:v>
                  </c:pt>
                  <c:pt idx="3">
                    <c:v>Total Impact Pop</c:v>
                  </c:pt>
                </c:lvl>
              </c:multiLvlStrCache>
            </c:multiLvlStrRef>
          </c:cat>
          <c:val>
            <c:numRef>
              <c:f>'COW Occ'!$S$23:$X$23</c:f>
              <c:numCache>
                <c:formatCode>#,##0.0</c:formatCode>
                <c:ptCount val="6"/>
                <c:pt idx="0">
                  <c:v>28.143930215653018</c:v>
                </c:pt>
                <c:pt idx="1">
                  <c:v>28.755177676040987</c:v>
                </c:pt>
                <c:pt idx="2">
                  <c:v>27.379329151895281</c:v>
                </c:pt>
                <c:pt idx="3">
                  <c:v>8.2132564841498557</c:v>
                </c:pt>
                <c:pt idx="4">
                  <c:v>6.3938618925831205</c:v>
                </c:pt>
                <c:pt idx="5">
                  <c:v>10.561056105610561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7-4C3D-B3C3-8AAF89E8C965}"/>
            </c:ext>
          </c:extLst>
        </c:ser>
        <c:ser>
          <c:idx val="2"/>
          <c:order val="2"/>
          <c:tx>
            <c:strRef>
              <c:f>'COW Occ'!$R$24</c:f>
              <c:strCache>
                <c:ptCount val="1"/>
                <c:pt idx="0">
                  <c:v>Self-employed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'COW Occ'!$S$20:$X$21</c:f>
              <c:multiLvlStrCache>
                <c:ptCount val="6"/>
                <c:lvl>
                  <c:pt idx="0">
                    <c:v>Total</c:v>
                  </c:pt>
                  <c:pt idx="1">
                    <c:v>Male</c:v>
                  </c:pt>
                  <c:pt idx="2">
                    <c:v>Female</c:v>
                  </c:pt>
                  <c:pt idx="3">
                    <c:v>Total</c:v>
                  </c:pt>
                  <c:pt idx="4">
                    <c:v>Male</c:v>
                  </c:pt>
                  <c:pt idx="5">
                    <c:v>Female</c:v>
                  </c:pt>
                </c:lvl>
                <c:lvl>
                  <c:pt idx="0">
                    <c:v>Total</c:v>
                  </c:pt>
                  <c:pt idx="3">
                    <c:v>Total Impact Pop</c:v>
                  </c:pt>
                </c:lvl>
              </c:multiLvlStrCache>
            </c:multiLvlStrRef>
          </c:cat>
          <c:val>
            <c:numRef>
              <c:f>'COW Occ'!$S$24:$X$24</c:f>
              <c:numCache>
                <c:formatCode>#,##0.0</c:formatCode>
                <c:ptCount val="6"/>
                <c:pt idx="0">
                  <c:v>5.2580566997819238</c:v>
                </c:pt>
                <c:pt idx="1">
                  <c:v>5.7335949422280361</c:v>
                </c:pt>
                <c:pt idx="2">
                  <c:v>4.6632124352331603</c:v>
                </c:pt>
                <c:pt idx="3">
                  <c:v>1.5850144092219021</c:v>
                </c:pt>
                <c:pt idx="4">
                  <c:v>2.0460358056265986</c:v>
                </c:pt>
                <c:pt idx="5">
                  <c:v>0.99009900990099009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27-4C3D-B3C3-8AAF89E8C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9183184"/>
        <c:axId val="669187448"/>
      </c:barChart>
      <c:catAx>
        <c:axId val="66918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187448"/>
        <c:crosses val="autoZero"/>
        <c:auto val="1"/>
        <c:lblAlgn val="ctr"/>
        <c:lblOffset val="100"/>
        <c:noMultiLvlLbl val="0"/>
      </c:catAx>
      <c:valAx>
        <c:axId val="669187448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18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aseline="0"/>
              <a:t>Occupation, Impact Population, Guam: 2010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'COW Occ'!$R$35</c:f>
              <c:strCache>
                <c:ptCount val="1"/>
                <c:pt idx="0">
                  <c:v>Managers Professionals and support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'COW Occ'!$S$33:$X$34</c:f>
              <c:multiLvlStrCache>
                <c:ptCount val="6"/>
                <c:lvl>
                  <c:pt idx="0">
                    <c:v>Total</c:v>
                  </c:pt>
                  <c:pt idx="1">
                    <c:v>Male</c:v>
                  </c:pt>
                  <c:pt idx="2">
                    <c:v>Female</c:v>
                  </c:pt>
                  <c:pt idx="3">
                    <c:v>Total</c:v>
                  </c:pt>
                  <c:pt idx="4">
                    <c:v>Male</c:v>
                  </c:pt>
                  <c:pt idx="5">
                    <c:v>Female</c:v>
                  </c:pt>
                </c:lvl>
                <c:lvl>
                  <c:pt idx="0">
                    <c:v>Total</c:v>
                  </c:pt>
                  <c:pt idx="3">
                    <c:v>Total Impact Pop</c:v>
                  </c:pt>
                </c:lvl>
              </c:multiLvlStrCache>
            </c:multiLvlStrRef>
          </c:cat>
          <c:val>
            <c:numRef>
              <c:f>'COW Occ'!$S$35:$X$35</c:f>
              <c:numCache>
                <c:formatCode>#,##0</c:formatCode>
                <c:ptCount val="6"/>
                <c:pt idx="0">
                  <c:v>25730</c:v>
                </c:pt>
                <c:pt idx="1">
                  <c:v>13830</c:v>
                </c:pt>
                <c:pt idx="2">
                  <c:v>11900</c:v>
                </c:pt>
                <c:pt idx="3">
                  <c:v>890</c:v>
                </c:pt>
                <c:pt idx="4">
                  <c:v>500</c:v>
                </c:pt>
                <c:pt idx="5">
                  <c:v>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38-4C41-BAB0-3C63BEB1590D}"/>
            </c:ext>
          </c:extLst>
        </c:ser>
        <c:ser>
          <c:idx val="1"/>
          <c:order val="1"/>
          <c:tx>
            <c:strRef>
              <c:f>'COW Occ'!$R$36</c:f>
              <c:strCache>
                <c:ptCount val="1"/>
                <c:pt idx="0">
                  <c:v>Service and Sales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'COW Occ'!$S$33:$X$34</c:f>
              <c:multiLvlStrCache>
                <c:ptCount val="6"/>
                <c:lvl>
                  <c:pt idx="0">
                    <c:v>Total</c:v>
                  </c:pt>
                  <c:pt idx="1">
                    <c:v>Male</c:v>
                  </c:pt>
                  <c:pt idx="2">
                    <c:v>Female</c:v>
                  </c:pt>
                  <c:pt idx="3">
                    <c:v>Total</c:v>
                  </c:pt>
                  <c:pt idx="4">
                    <c:v>Male</c:v>
                  </c:pt>
                  <c:pt idx="5">
                    <c:v>Female</c:v>
                  </c:pt>
                </c:lvl>
                <c:lvl>
                  <c:pt idx="0">
                    <c:v>Total</c:v>
                  </c:pt>
                  <c:pt idx="3">
                    <c:v>Total Impact Pop</c:v>
                  </c:pt>
                </c:lvl>
              </c:multiLvlStrCache>
            </c:multiLvlStrRef>
          </c:cat>
          <c:val>
            <c:numRef>
              <c:f>'COW Occ'!$S$36:$X$36</c:f>
              <c:numCache>
                <c:formatCode>#,##0</c:formatCode>
                <c:ptCount val="6"/>
                <c:pt idx="0">
                  <c:v>35860</c:v>
                </c:pt>
                <c:pt idx="1">
                  <c:v>12940</c:v>
                </c:pt>
                <c:pt idx="2">
                  <c:v>22920</c:v>
                </c:pt>
                <c:pt idx="3">
                  <c:v>4130</c:v>
                </c:pt>
                <c:pt idx="4">
                  <c:v>1680</c:v>
                </c:pt>
                <c:pt idx="5">
                  <c:v>2450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38-4C41-BAB0-3C63BEB1590D}"/>
            </c:ext>
          </c:extLst>
        </c:ser>
        <c:ser>
          <c:idx val="2"/>
          <c:order val="2"/>
          <c:tx>
            <c:strRef>
              <c:f>'COW Occ'!$R$37</c:f>
              <c:strCache>
                <c:ptCount val="1"/>
                <c:pt idx="0">
                  <c:v>Production and Consturction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'COW Occ'!$S$33:$X$34</c:f>
              <c:multiLvlStrCache>
                <c:ptCount val="6"/>
                <c:lvl>
                  <c:pt idx="0">
                    <c:v>Total</c:v>
                  </c:pt>
                  <c:pt idx="1">
                    <c:v>Male</c:v>
                  </c:pt>
                  <c:pt idx="2">
                    <c:v>Female</c:v>
                  </c:pt>
                  <c:pt idx="3">
                    <c:v>Total</c:v>
                  </c:pt>
                  <c:pt idx="4">
                    <c:v>Male</c:v>
                  </c:pt>
                  <c:pt idx="5">
                    <c:v>Female</c:v>
                  </c:pt>
                </c:lvl>
                <c:lvl>
                  <c:pt idx="0">
                    <c:v>Total</c:v>
                  </c:pt>
                  <c:pt idx="3">
                    <c:v>Total Impact Pop</c:v>
                  </c:pt>
                </c:lvl>
              </c:multiLvlStrCache>
            </c:multiLvlStrRef>
          </c:cat>
          <c:val>
            <c:numRef>
              <c:f>'COW Occ'!$S$37:$X$37</c:f>
              <c:numCache>
                <c:formatCode>#,##0</c:formatCode>
                <c:ptCount val="6"/>
                <c:pt idx="0">
                  <c:v>19780</c:v>
                </c:pt>
                <c:pt idx="1">
                  <c:v>17940</c:v>
                </c:pt>
                <c:pt idx="2">
                  <c:v>1840</c:v>
                </c:pt>
                <c:pt idx="3">
                  <c:v>1890</c:v>
                </c:pt>
                <c:pt idx="4">
                  <c:v>1700</c:v>
                </c:pt>
                <c:pt idx="5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38-4C41-BAB0-3C63BEB1590D}"/>
            </c:ext>
          </c:extLst>
        </c:ser>
        <c:ser>
          <c:idx val="3"/>
          <c:order val="3"/>
          <c:tx>
            <c:strRef>
              <c:f>'COW Occ'!$R$38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'COW Occ'!$S$33:$X$34</c:f>
              <c:multiLvlStrCache>
                <c:ptCount val="6"/>
                <c:lvl>
                  <c:pt idx="0">
                    <c:v>Total</c:v>
                  </c:pt>
                  <c:pt idx="1">
                    <c:v>Male</c:v>
                  </c:pt>
                  <c:pt idx="2">
                    <c:v>Female</c:v>
                  </c:pt>
                  <c:pt idx="3">
                    <c:v>Total</c:v>
                  </c:pt>
                  <c:pt idx="4">
                    <c:v>Male</c:v>
                  </c:pt>
                  <c:pt idx="5">
                    <c:v>Female</c:v>
                  </c:pt>
                </c:lvl>
                <c:lvl>
                  <c:pt idx="0">
                    <c:v>Total</c:v>
                  </c:pt>
                  <c:pt idx="3">
                    <c:v>Total Impact Pop</c:v>
                  </c:pt>
                </c:lvl>
              </c:multiLvlStrCache>
            </c:multiLvlStrRef>
          </c:cat>
          <c:val>
            <c:numRef>
              <c:f>'COW Occ'!$S$38:$X$38</c:f>
              <c:numCache>
                <c:formatCode>#,##0</c:formatCode>
                <c:ptCount val="6"/>
                <c:pt idx="0">
                  <c:v>3740</c:v>
                </c:pt>
                <c:pt idx="1">
                  <c:v>2280</c:v>
                </c:pt>
                <c:pt idx="2">
                  <c:v>1460</c:v>
                </c:pt>
                <c:pt idx="3">
                  <c:v>530</c:v>
                </c:pt>
                <c:pt idx="4">
                  <c:v>230</c:v>
                </c:pt>
                <c:pt idx="5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38-4C41-BAB0-3C63BEB159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39550480"/>
        <c:axId val="729549552"/>
      </c:barChart>
      <c:catAx>
        <c:axId val="53955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549552"/>
        <c:crosses val="autoZero"/>
        <c:auto val="1"/>
        <c:lblAlgn val="ctr"/>
        <c:lblOffset val="100"/>
        <c:noMultiLvlLbl val="0"/>
      </c:catAx>
      <c:valAx>
        <c:axId val="7295495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3955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Mean and Median Wages in 2009, Impact, Guam: 2010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Income!$R$17</c:f>
              <c:strCache>
                <c:ptCount val="1"/>
                <c:pt idx="0">
                  <c:v>Mean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Income!$S$15:$X$16</c:f>
              <c:multiLvlStrCache>
                <c:ptCount val="6"/>
                <c:lvl>
                  <c:pt idx="0">
                    <c:v>Total</c:v>
                  </c:pt>
                  <c:pt idx="1">
                    <c:v>Male</c:v>
                  </c:pt>
                  <c:pt idx="2">
                    <c:v>Female</c:v>
                  </c:pt>
                  <c:pt idx="3">
                    <c:v>Total</c:v>
                  </c:pt>
                  <c:pt idx="4">
                    <c:v>Male</c:v>
                  </c:pt>
                  <c:pt idx="5">
                    <c:v>Female</c:v>
                  </c:pt>
                </c:lvl>
                <c:lvl>
                  <c:pt idx="0">
                    <c:v>Total</c:v>
                  </c:pt>
                  <c:pt idx="3">
                    <c:v>Total Impact Pop</c:v>
                  </c:pt>
                </c:lvl>
              </c:multiLvlStrCache>
            </c:multiLvlStrRef>
          </c:cat>
          <c:val>
            <c:numRef>
              <c:f>Income!$S$17:$X$17</c:f>
              <c:numCache>
                <c:formatCode>"$"#,##0</c:formatCode>
                <c:ptCount val="6"/>
                <c:pt idx="0">
                  <c:v>28837.8</c:v>
                </c:pt>
                <c:pt idx="1">
                  <c:v>31799.200000000001</c:v>
                </c:pt>
                <c:pt idx="2">
                  <c:v>24883</c:v>
                </c:pt>
                <c:pt idx="3">
                  <c:v>18317</c:v>
                </c:pt>
                <c:pt idx="4">
                  <c:v>20795.2</c:v>
                </c:pt>
                <c:pt idx="5">
                  <c:v>14548.4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C-46FB-B1FF-CDF6144209B0}"/>
            </c:ext>
          </c:extLst>
        </c:ser>
        <c:ser>
          <c:idx val="1"/>
          <c:order val="1"/>
          <c:tx>
            <c:strRef>
              <c:f>Income!$R$18</c:f>
              <c:strCache>
                <c:ptCount val="1"/>
                <c:pt idx="0">
                  <c:v>Median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Income!$S$15:$X$16</c:f>
              <c:multiLvlStrCache>
                <c:ptCount val="6"/>
                <c:lvl>
                  <c:pt idx="0">
                    <c:v>Total</c:v>
                  </c:pt>
                  <c:pt idx="1">
                    <c:v>Male</c:v>
                  </c:pt>
                  <c:pt idx="2">
                    <c:v>Female</c:v>
                  </c:pt>
                  <c:pt idx="3">
                    <c:v>Total</c:v>
                  </c:pt>
                  <c:pt idx="4">
                    <c:v>Male</c:v>
                  </c:pt>
                  <c:pt idx="5">
                    <c:v>Female</c:v>
                  </c:pt>
                </c:lvl>
                <c:lvl>
                  <c:pt idx="0">
                    <c:v>Total</c:v>
                  </c:pt>
                  <c:pt idx="3">
                    <c:v>Total Impact Pop</c:v>
                  </c:pt>
                </c:lvl>
              </c:multiLvlStrCache>
            </c:multiLvlStrRef>
          </c:cat>
          <c:val>
            <c:numRef>
              <c:f>Income!$S$18:$X$18</c:f>
              <c:numCache>
                <c:formatCode>"$"#,##0</c:formatCode>
                <c:ptCount val="6"/>
                <c:pt idx="0">
                  <c:v>22587.4</c:v>
                </c:pt>
                <c:pt idx="1">
                  <c:v>24810.1</c:v>
                </c:pt>
                <c:pt idx="2">
                  <c:v>19579.900000000001</c:v>
                </c:pt>
                <c:pt idx="3">
                  <c:v>14870.8</c:v>
                </c:pt>
                <c:pt idx="4">
                  <c:v>16250</c:v>
                </c:pt>
                <c:pt idx="5">
                  <c:v>12621.4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C-46FB-B1FF-CDF6144209B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69180888"/>
        <c:axId val="669181216"/>
      </c:barChart>
      <c:catAx>
        <c:axId val="669180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181216"/>
        <c:crosses val="autoZero"/>
        <c:auto val="1"/>
        <c:lblAlgn val="ctr"/>
        <c:lblOffset val="100"/>
        <c:noMultiLvlLbl val="0"/>
      </c:catAx>
      <c:valAx>
        <c:axId val="66918121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crossAx val="669180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Total Income in 2009, Impact Population, Guam: 2010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Income!$R$35</c:f>
              <c:strCache>
                <c:ptCount val="1"/>
                <c:pt idx="0">
                  <c:v>Mean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Income!$S$33:$X$34</c:f>
              <c:multiLvlStrCache>
                <c:ptCount val="6"/>
                <c:lvl>
                  <c:pt idx="0">
                    <c:v>Total</c:v>
                  </c:pt>
                  <c:pt idx="1">
                    <c:v>Male</c:v>
                  </c:pt>
                  <c:pt idx="2">
                    <c:v>Female</c:v>
                  </c:pt>
                  <c:pt idx="3">
                    <c:v>Total</c:v>
                  </c:pt>
                  <c:pt idx="4">
                    <c:v>Male</c:v>
                  </c:pt>
                  <c:pt idx="5">
                    <c:v>Female</c:v>
                  </c:pt>
                </c:lvl>
                <c:lvl>
                  <c:pt idx="0">
                    <c:v>Total</c:v>
                  </c:pt>
                  <c:pt idx="3">
                    <c:v>Total Impact Pop</c:v>
                  </c:pt>
                </c:lvl>
              </c:multiLvlStrCache>
            </c:multiLvlStrRef>
          </c:cat>
          <c:val>
            <c:numRef>
              <c:f>Income!$S$35:$X$35</c:f>
              <c:numCache>
                <c:formatCode>"$"#,##0</c:formatCode>
                <c:ptCount val="6"/>
                <c:pt idx="0">
                  <c:v>28659.4</c:v>
                </c:pt>
                <c:pt idx="1">
                  <c:v>32768.800000000003</c:v>
                </c:pt>
                <c:pt idx="2">
                  <c:v>23743</c:v>
                </c:pt>
                <c:pt idx="3">
                  <c:v>17158</c:v>
                </c:pt>
                <c:pt idx="4">
                  <c:v>20814.3</c:v>
                </c:pt>
                <c:pt idx="5">
                  <c:v>12991.5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B6-4DDD-8097-D390C3E0AB7C}"/>
            </c:ext>
          </c:extLst>
        </c:ser>
        <c:ser>
          <c:idx val="1"/>
          <c:order val="1"/>
          <c:tx>
            <c:strRef>
              <c:f>Income!$R$36</c:f>
              <c:strCache>
                <c:ptCount val="1"/>
                <c:pt idx="0">
                  <c:v>Median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Income!$S$33:$X$34</c:f>
              <c:multiLvlStrCache>
                <c:ptCount val="6"/>
                <c:lvl>
                  <c:pt idx="0">
                    <c:v>Total</c:v>
                  </c:pt>
                  <c:pt idx="1">
                    <c:v>Male</c:v>
                  </c:pt>
                  <c:pt idx="2">
                    <c:v>Female</c:v>
                  </c:pt>
                  <c:pt idx="3">
                    <c:v>Total</c:v>
                  </c:pt>
                  <c:pt idx="4">
                    <c:v>Male</c:v>
                  </c:pt>
                  <c:pt idx="5">
                    <c:v>Female</c:v>
                  </c:pt>
                </c:lvl>
                <c:lvl>
                  <c:pt idx="0">
                    <c:v>Total</c:v>
                  </c:pt>
                  <c:pt idx="3">
                    <c:v>Total Impact Pop</c:v>
                  </c:pt>
                </c:lvl>
              </c:multiLvlStrCache>
            </c:multiLvlStrRef>
          </c:cat>
          <c:val>
            <c:numRef>
              <c:f>Income!$S$36:$X$36</c:f>
              <c:numCache>
                <c:formatCode>"$"#,##0</c:formatCode>
                <c:ptCount val="6"/>
                <c:pt idx="0">
                  <c:v>21402.2</c:v>
                </c:pt>
                <c:pt idx="1">
                  <c:v>24660.799999999999</c:v>
                </c:pt>
                <c:pt idx="2">
                  <c:v>18125.5</c:v>
                </c:pt>
                <c:pt idx="3">
                  <c:v>13933.3</c:v>
                </c:pt>
                <c:pt idx="4">
                  <c:v>16117.6</c:v>
                </c:pt>
                <c:pt idx="5">
                  <c:v>11076.9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B6-4DDD-8097-D390C3E0AB7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69190728"/>
        <c:axId val="669191384"/>
      </c:barChart>
      <c:catAx>
        <c:axId val="669190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191384"/>
        <c:crosses val="autoZero"/>
        <c:auto val="1"/>
        <c:lblAlgn val="ctr"/>
        <c:lblOffset val="100"/>
        <c:noMultiLvlLbl val="0"/>
      </c:catAx>
      <c:valAx>
        <c:axId val="6691913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crossAx val="669190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Median Age, Impact Population, Guam: 2010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Age!$S$12</c:f>
              <c:strCache>
                <c:ptCount val="1"/>
                <c:pt idx="0">
                  <c:v>Median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Age!$T$10:$AE$11</c:f>
              <c:multiLvlStrCache>
                <c:ptCount val="12"/>
                <c:lvl>
                  <c:pt idx="0">
                    <c:v>Total</c:v>
                  </c:pt>
                  <c:pt idx="1">
                    <c:v>Male</c:v>
                  </c:pt>
                  <c:pt idx="2">
                    <c:v>Female</c:v>
                  </c:pt>
                  <c:pt idx="3">
                    <c:v>Total</c:v>
                  </c:pt>
                  <c:pt idx="4">
                    <c:v>Male</c:v>
                  </c:pt>
                  <c:pt idx="5">
                    <c:v>Female</c:v>
                  </c:pt>
                  <c:pt idx="6">
                    <c:v>Total</c:v>
                  </c:pt>
                  <c:pt idx="7">
                    <c:v>Male</c:v>
                  </c:pt>
                  <c:pt idx="8">
                    <c:v>Female</c:v>
                  </c:pt>
                  <c:pt idx="9">
                    <c:v>Total</c:v>
                  </c:pt>
                  <c:pt idx="10">
                    <c:v>Male</c:v>
                  </c:pt>
                  <c:pt idx="11">
                    <c:v>Female</c:v>
                  </c:pt>
                </c:lvl>
                <c:lvl>
                  <c:pt idx="0">
                    <c:v>Total</c:v>
                  </c:pt>
                  <c:pt idx="3">
                    <c:v>Total Impact Pop</c:v>
                  </c:pt>
                  <c:pt idx="6">
                    <c:v>   Born in FAS</c:v>
                  </c:pt>
                  <c:pt idx="9">
                    <c:v>   Child &lt; 18 FAS Parent</c:v>
                  </c:pt>
                </c:lvl>
              </c:multiLvlStrCache>
            </c:multiLvlStrRef>
          </c:cat>
          <c:val>
            <c:numRef>
              <c:f>Age!$T$12:$AE$12</c:f>
              <c:numCache>
                <c:formatCode>#,##0.0</c:formatCode>
                <c:ptCount val="12"/>
                <c:pt idx="0">
                  <c:v>29.4</c:v>
                </c:pt>
                <c:pt idx="1">
                  <c:v>28.9</c:v>
                </c:pt>
                <c:pt idx="2">
                  <c:v>30</c:v>
                </c:pt>
                <c:pt idx="3">
                  <c:v>19.2</c:v>
                </c:pt>
                <c:pt idx="4">
                  <c:v>18.100000000000001</c:v>
                </c:pt>
                <c:pt idx="5">
                  <c:v>20.6</c:v>
                </c:pt>
                <c:pt idx="6">
                  <c:v>31.9</c:v>
                </c:pt>
                <c:pt idx="7">
                  <c:v>31.8</c:v>
                </c:pt>
                <c:pt idx="8">
                  <c:v>32</c:v>
                </c:pt>
                <c:pt idx="9">
                  <c:v>6.3</c:v>
                </c:pt>
                <c:pt idx="10">
                  <c:v>6.4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B-49F1-AC67-BD22E560E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8829544"/>
        <c:axId val="678833152"/>
      </c:barChart>
      <c:catAx>
        <c:axId val="678829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8833152"/>
        <c:crosses val="autoZero"/>
        <c:auto val="1"/>
        <c:lblAlgn val="ctr"/>
        <c:lblOffset val="100"/>
        <c:noMultiLvlLbl val="0"/>
      </c:catAx>
      <c:valAx>
        <c:axId val="67883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8829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in Poverty in 2009, Impact, Guam: 2010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Income!$A$49</c:f>
              <c:strCache>
                <c:ptCount val="1"/>
                <c:pt idx="0">
                  <c:v>Percent in poverty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Income!$B$47:$M$48</c:f>
              <c:multiLvlStrCache>
                <c:ptCount val="12"/>
                <c:lvl>
                  <c:pt idx="0">
                    <c:v>Total</c:v>
                  </c:pt>
                  <c:pt idx="1">
                    <c:v>Male</c:v>
                  </c:pt>
                  <c:pt idx="2">
                    <c:v>Female</c:v>
                  </c:pt>
                  <c:pt idx="3">
                    <c:v>Total</c:v>
                  </c:pt>
                  <c:pt idx="4">
                    <c:v>Male</c:v>
                  </c:pt>
                  <c:pt idx="5">
                    <c:v>Female</c:v>
                  </c:pt>
                  <c:pt idx="6">
                    <c:v>Total</c:v>
                  </c:pt>
                  <c:pt idx="7">
                    <c:v>Male</c:v>
                  </c:pt>
                  <c:pt idx="8">
                    <c:v>Female</c:v>
                  </c:pt>
                  <c:pt idx="9">
                    <c:v>Total</c:v>
                  </c:pt>
                  <c:pt idx="10">
                    <c:v>Male</c:v>
                  </c:pt>
                  <c:pt idx="11">
                    <c:v>Female</c:v>
                  </c:pt>
                </c:lvl>
                <c:lvl>
                  <c:pt idx="0">
                    <c:v>Total</c:v>
                  </c:pt>
                  <c:pt idx="3">
                    <c:v>Total Impact Pop</c:v>
                  </c:pt>
                  <c:pt idx="6">
                    <c:v>   Born in FAS</c:v>
                  </c:pt>
                  <c:pt idx="9">
                    <c:v>   Child &lt; 18 FAS Parent</c:v>
                  </c:pt>
                </c:lvl>
              </c:multiLvlStrCache>
            </c:multiLvlStrRef>
          </c:cat>
          <c:val>
            <c:numRef>
              <c:f>Income!$B$49:$M$49</c:f>
              <c:numCache>
                <c:formatCode>#,##0.0</c:formatCode>
                <c:ptCount val="12"/>
                <c:pt idx="0">
                  <c:v>23.783857542471175</c:v>
                </c:pt>
                <c:pt idx="1">
                  <c:v>21.788159484494564</c:v>
                </c:pt>
                <c:pt idx="2">
                  <c:v>25.846281908990012</c:v>
                </c:pt>
                <c:pt idx="3">
                  <c:v>58.108882521489974</c:v>
                </c:pt>
                <c:pt idx="4">
                  <c:v>55.45243619489559</c:v>
                </c:pt>
                <c:pt idx="5">
                  <c:v>60.70215175537939</c:v>
                </c:pt>
                <c:pt idx="6">
                  <c:v>52.762430939226519</c:v>
                </c:pt>
                <c:pt idx="7">
                  <c:v>47.876447876447877</c:v>
                </c:pt>
                <c:pt idx="8">
                  <c:v>57.218309859154928</c:v>
                </c:pt>
                <c:pt idx="9">
                  <c:v>66.919575113808804</c:v>
                </c:pt>
                <c:pt idx="10">
                  <c:v>66.860465116279073</c:v>
                </c:pt>
                <c:pt idx="11">
                  <c:v>66.984126984126988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C-4459-97B7-64DD3BCB7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6385232"/>
        <c:axId val="676383920"/>
      </c:barChart>
      <c:catAx>
        <c:axId val="67638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383920"/>
        <c:crosses val="autoZero"/>
        <c:auto val="1"/>
        <c:lblAlgn val="ctr"/>
        <c:lblOffset val="100"/>
        <c:noMultiLvlLbl val="0"/>
      </c:catAx>
      <c:valAx>
        <c:axId val="67638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38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200"/>
              <a:t>Percent High School Graduates, Impact Population, Guam: 2010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'Educ short'!$A$27</c:f>
              <c:strCache>
                <c:ptCount val="1"/>
                <c:pt idx="0">
                  <c:v>Percent HS Grads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'Educ short'!$B$25:$G$26</c:f>
              <c:multiLvlStrCache>
                <c:ptCount val="6"/>
                <c:lvl>
                  <c:pt idx="0">
                    <c:v>Total</c:v>
                  </c:pt>
                  <c:pt idx="1">
                    <c:v>Male</c:v>
                  </c:pt>
                  <c:pt idx="2">
                    <c:v>Female</c:v>
                  </c:pt>
                  <c:pt idx="3">
                    <c:v>Total</c:v>
                  </c:pt>
                  <c:pt idx="4">
                    <c:v>Male</c:v>
                  </c:pt>
                  <c:pt idx="5">
                    <c:v>Female</c:v>
                  </c:pt>
                </c:lvl>
                <c:lvl>
                  <c:pt idx="0">
                    <c:v>Total</c:v>
                  </c:pt>
                  <c:pt idx="3">
                    <c:v>Total Impact Pop</c:v>
                  </c:pt>
                </c:lvl>
              </c:multiLvlStrCache>
            </c:multiLvlStrRef>
          </c:cat>
          <c:val>
            <c:numRef>
              <c:f>'Educ short'!$B$27:$G$27</c:f>
              <c:numCache>
                <c:formatCode>#,##0.0</c:formatCode>
                <c:ptCount val="6"/>
                <c:pt idx="0">
                  <c:v>79.117450412302205</c:v>
                </c:pt>
                <c:pt idx="1">
                  <c:v>79.75352112676056</c:v>
                </c:pt>
                <c:pt idx="2">
                  <c:v>78.465011286681715</c:v>
                </c:pt>
                <c:pt idx="3">
                  <c:v>60.679611650485434</c:v>
                </c:pt>
                <c:pt idx="4">
                  <c:v>62.210796915167094</c:v>
                </c:pt>
                <c:pt idx="5">
                  <c:v>59.310344827586206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A-4622-B330-90802CA235F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678834136"/>
        <c:axId val="678838400"/>
      </c:barChart>
      <c:catAx>
        <c:axId val="678834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8838400"/>
        <c:crosses val="autoZero"/>
        <c:auto val="1"/>
        <c:lblAlgn val="ctr"/>
        <c:lblOffset val="100"/>
        <c:noMultiLvlLbl val="0"/>
      </c:catAx>
      <c:valAx>
        <c:axId val="678838400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678834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Percent College Graduates, Impact Population,</a:t>
            </a:r>
            <a:r>
              <a:rPr lang="en-US" baseline="0"/>
              <a:t> Guam: 2010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'Educ short'!$A$31</c:f>
              <c:strCache>
                <c:ptCount val="1"/>
                <c:pt idx="0">
                  <c:v>Percent College Grads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'Educ short'!$B$29:$G$30</c:f>
              <c:multiLvlStrCache>
                <c:ptCount val="6"/>
                <c:lvl>
                  <c:pt idx="0">
                    <c:v>Total</c:v>
                  </c:pt>
                  <c:pt idx="1">
                    <c:v>Male</c:v>
                  </c:pt>
                  <c:pt idx="2">
                    <c:v>Female</c:v>
                  </c:pt>
                  <c:pt idx="3">
                    <c:v>Total</c:v>
                  </c:pt>
                  <c:pt idx="4">
                    <c:v>Male</c:v>
                  </c:pt>
                  <c:pt idx="5">
                    <c:v>Female</c:v>
                  </c:pt>
                </c:lvl>
                <c:lvl>
                  <c:pt idx="0">
                    <c:v>Total</c:v>
                  </c:pt>
                  <c:pt idx="3">
                    <c:v>Total Impact Pop</c:v>
                  </c:pt>
                </c:lvl>
              </c:multiLvlStrCache>
            </c:multiLvlStrRef>
          </c:cat>
          <c:val>
            <c:numRef>
              <c:f>'Educ short'!$B$31:$G$31</c:f>
              <c:numCache>
                <c:formatCode>#,##0.0</c:formatCode>
                <c:ptCount val="6"/>
                <c:pt idx="0">
                  <c:v>20.147091597949633</c:v>
                </c:pt>
                <c:pt idx="1">
                  <c:v>18.617957746478872</c:v>
                </c:pt>
                <c:pt idx="2">
                  <c:v>21.715575620767495</c:v>
                </c:pt>
                <c:pt idx="3">
                  <c:v>4.1262135922330101</c:v>
                </c:pt>
                <c:pt idx="4">
                  <c:v>5.1413881748071981</c:v>
                </c:pt>
                <c:pt idx="5">
                  <c:v>3.2183908045977012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9-4E71-A97A-B1DAC02606E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677598528"/>
        <c:axId val="677607056"/>
      </c:barChart>
      <c:catAx>
        <c:axId val="67759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607056"/>
        <c:crosses val="autoZero"/>
        <c:auto val="1"/>
        <c:lblAlgn val="ctr"/>
        <c:lblOffset val="100"/>
        <c:noMultiLvlLbl val="0"/>
      </c:catAx>
      <c:valAx>
        <c:axId val="677607056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677598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Language!$R$8</c:f>
              <c:strCache>
                <c:ptCount val="1"/>
                <c:pt idx="0">
                  <c:v>Percent Speaking Only English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Language!$S$6:$X$7</c:f>
              <c:multiLvlStrCache>
                <c:ptCount val="6"/>
                <c:lvl>
                  <c:pt idx="0">
                    <c:v>Total</c:v>
                  </c:pt>
                  <c:pt idx="1">
                    <c:v>Male</c:v>
                  </c:pt>
                  <c:pt idx="2">
                    <c:v>Female</c:v>
                  </c:pt>
                  <c:pt idx="3">
                    <c:v>Total</c:v>
                  </c:pt>
                  <c:pt idx="4">
                    <c:v>Male</c:v>
                  </c:pt>
                  <c:pt idx="5">
                    <c:v>Female</c:v>
                  </c:pt>
                </c:lvl>
                <c:lvl>
                  <c:pt idx="0">
                    <c:v>Total</c:v>
                  </c:pt>
                  <c:pt idx="3">
                    <c:v>Total Impact Pop</c:v>
                  </c:pt>
                </c:lvl>
              </c:multiLvlStrCache>
            </c:multiLvlStrRef>
          </c:cat>
          <c:val>
            <c:numRef>
              <c:f>Language!$S$8:$X$8</c:f>
              <c:numCache>
                <c:formatCode>#,##0.0</c:formatCode>
                <c:ptCount val="6"/>
                <c:pt idx="0">
                  <c:v>43.698118428334254</c:v>
                </c:pt>
                <c:pt idx="1">
                  <c:v>45.286081428378196</c:v>
                </c:pt>
                <c:pt idx="2">
                  <c:v>42.035962055783664</c:v>
                </c:pt>
                <c:pt idx="3">
                  <c:v>17.026526835286859</c:v>
                </c:pt>
                <c:pt idx="4">
                  <c:v>18.858560794044664</c:v>
                </c:pt>
                <c:pt idx="5">
                  <c:v>15.214723926380367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BE-488C-BC6F-CD356108B54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533253536"/>
        <c:axId val="533249600"/>
      </c:barChart>
      <c:catAx>
        <c:axId val="53325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249600"/>
        <c:crosses val="autoZero"/>
        <c:auto val="1"/>
        <c:lblAlgn val="ctr"/>
        <c:lblOffset val="100"/>
        <c:noMultiLvlLbl val="0"/>
      </c:catAx>
      <c:valAx>
        <c:axId val="533249600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533253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aseline="0"/>
              <a:t>Frequency of Language Use, Impact Population, Guam: 2010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Language!$S$26</c:f>
              <c:strCache>
                <c:ptCount val="1"/>
                <c:pt idx="0">
                  <c:v>Speaks only English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Language!$T$24:$Y$25</c:f>
              <c:multiLvlStrCache>
                <c:ptCount val="6"/>
                <c:lvl>
                  <c:pt idx="0">
                    <c:v>Total</c:v>
                  </c:pt>
                  <c:pt idx="1">
                    <c:v>Male</c:v>
                  </c:pt>
                  <c:pt idx="2">
                    <c:v>Female</c:v>
                  </c:pt>
                  <c:pt idx="3">
                    <c:v>Total</c:v>
                  </c:pt>
                  <c:pt idx="4">
                    <c:v>Male</c:v>
                  </c:pt>
                  <c:pt idx="5">
                    <c:v>Female</c:v>
                  </c:pt>
                </c:lvl>
                <c:lvl>
                  <c:pt idx="0">
                    <c:v>Total</c:v>
                  </c:pt>
                  <c:pt idx="3">
                    <c:v>Total Impact Pop</c:v>
                  </c:pt>
                </c:lvl>
              </c:multiLvlStrCache>
            </c:multiLvlStrRef>
          </c:cat>
          <c:val>
            <c:numRef>
              <c:f>Language!$T$26:$Y$26</c:f>
              <c:numCache>
                <c:formatCode>#,##0</c:formatCode>
                <c:ptCount val="6"/>
                <c:pt idx="0">
                  <c:v>63170</c:v>
                </c:pt>
                <c:pt idx="1">
                  <c:v>33480</c:v>
                </c:pt>
                <c:pt idx="2">
                  <c:v>29690</c:v>
                </c:pt>
                <c:pt idx="3">
                  <c:v>2760</c:v>
                </c:pt>
                <c:pt idx="4">
                  <c:v>1520</c:v>
                </c:pt>
                <c:pt idx="5">
                  <c:v>1240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9A-46F8-925C-E052CBFC85B9}"/>
            </c:ext>
          </c:extLst>
        </c:ser>
        <c:ser>
          <c:idx val="1"/>
          <c:order val="1"/>
          <c:tx>
            <c:strRef>
              <c:f>Language!$S$27</c:f>
              <c:strCache>
                <c:ptCount val="1"/>
                <c:pt idx="0">
                  <c:v>English more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Language!$T$24:$Y$25</c:f>
              <c:multiLvlStrCache>
                <c:ptCount val="6"/>
                <c:lvl>
                  <c:pt idx="0">
                    <c:v>Total</c:v>
                  </c:pt>
                  <c:pt idx="1">
                    <c:v>Male</c:v>
                  </c:pt>
                  <c:pt idx="2">
                    <c:v>Female</c:v>
                  </c:pt>
                  <c:pt idx="3">
                    <c:v>Total</c:v>
                  </c:pt>
                  <c:pt idx="4">
                    <c:v>Male</c:v>
                  </c:pt>
                  <c:pt idx="5">
                    <c:v>Female</c:v>
                  </c:pt>
                </c:lvl>
                <c:lvl>
                  <c:pt idx="0">
                    <c:v>Total</c:v>
                  </c:pt>
                  <c:pt idx="3">
                    <c:v>Total Impact Pop</c:v>
                  </c:pt>
                </c:lvl>
              </c:multiLvlStrCache>
            </c:multiLvlStrRef>
          </c:cat>
          <c:val>
            <c:numRef>
              <c:f>Language!$T$27:$Y$27</c:f>
              <c:numCache>
                <c:formatCode>#,##0</c:formatCode>
                <c:ptCount val="6"/>
                <c:pt idx="0">
                  <c:v>21560</c:v>
                </c:pt>
                <c:pt idx="1">
                  <c:v>10270</c:v>
                </c:pt>
                <c:pt idx="2">
                  <c:v>11290</c:v>
                </c:pt>
                <c:pt idx="3">
                  <c:v>2150</c:v>
                </c:pt>
                <c:pt idx="4">
                  <c:v>1050</c:v>
                </c:pt>
                <c:pt idx="5">
                  <c:v>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9A-46F8-925C-E052CBFC85B9}"/>
            </c:ext>
          </c:extLst>
        </c:ser>
        <c:ser>
          <c:idx val="2"/>
          <c:order val="2"/>
          <c:tx>
            <c:strRef>
              <c:f>Language!$S$28</c:f>
              <c:strCache>
                <c:ptCount val="1"/>
                <c:pt idx="0">
                  <c:v>Both equally often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Language!$T$24:$Y$25</c:f>
              <c:multiLvlStrCache>
                <c:ptCount val="6"/>
                <c:lvl>
                  <c:pt idx="0">
                    <c:v>Total</c:v>
                  </c:pt>
                  <c:pt idx="1">
                    <c:v>Male</c:v>
                  </c:pt>
                  <c:pt idx="2">
                    <c:v>Female</c:v>
                  </c:pt>
                  <c:pt idx="3">
                    <c:v>Total</c:v>
                  </c:pt>
                  <c:pt idx="4">
                    <c:v>Male</c:v>
                  </c:pt>
                  <c:pt idx="5">
                    <c:v>Female</c:v>
                  </c:pt>
                </c:lvl>
                <c:lvl>
                  <c:pt idx="0">
                    <c:v>Total</c:v>
                  </c:pt>
                  <c:pt idx="3">
                    <c:v>Total Impact Pop</c:v>
                  </c:pt>
                </c:lvl>
              </c:multiLvlStrCache>
            </c:multiLvlStrRef>
          </c:cat>
          <c:val>
            <c:numRef>
              <c:f>Language!$T$28:$Y$28</c:f>
              <c:numCache>
                <c:formatCode>#,##0</c:formatCode>
                <c:ptCount val="6"/>
                <c:pt idx="0">
                  <c:v>28950</c:v>
                </c:pt>
                <c:pt idx="1">
                  <c:v>14090</c:v>
                </c:pt>
                <c:pt idx="2">
                  <c:v>14860</c:v>
                </c:pt>
                <c:pt idx="3">
                  <c:v>3690</c:v>
                </c:pt>
                <c:pt idx="4">
                  <c:v>1730</c:v>
                </c:pt>
                <c:pt idx="5">
                  <c:v>1960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9A-46F8-925C-E052CBFC85B9}"/>
            </c:ext>
          </c:extLst>
        </c:ser>
        <c:ser>
          <c:idx val="3"/>
          <c:order val="3"/>
          <c:tx>
            <c:strRef>
              <c:f>Language!$S$29</c:f>
              <c:strCache>
                <c:ptCount val="1"/>
                <c:pt idx="0">
                  <c:v>Other lang more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Language!$T$24:$Y$25</c:f>
              <c:multiLvlStrCache>
                <c:ptCount val="6"/>
                <c:lvl>
                  <c:pt idx="0">
                    <c:v>Total</c:v>
                  </c:pt>
                  <c:pt idx="1">
                    <c:v>Male</c:v>
                  </c:pt>
                  <c:pt idx="2">
                    <c:v>Female</c:v>
                  </c:pt>
                  <c:pt idx="3">
                    <c:v>Total</c:v>
                  </c:pt>
                  <c:pt idx="4">
                    <c:v>Male</c:v>
                  </c:pt>
                  <c:pt idx="5">
                    <c:v>Female</c:v>
                  </c:pt>
                </c:lvl>
                <c:lvl>
                  <c:pt idx="0">
                    <c:v>Total</c:v>
                  </c:pt>
                  <c:pt idx="3">
                    <c:v>Total Impact Pop</c:v>
                  </c:pt>
                </c:lvl>
              </c:multiLvlStrCache>
            </c:multiLvlStrRef>
          </c:cat>
          <c:val>
            <c:numRef>
              <c:f>Language!$T$29:$Y$29</c:f>
              <c:numCache>
                <c:formatCode>#,##0</c:formatCode>
                <c:ptCount val="6"/>
                <c:pt idx="0">
                  <c:v>30220</c:v>
                </c:pt>
                <c:pt idx="1">
                  <c:v>15680</c:v>
                </c:pt>
                <c:pt idx="2">
                  <c:v>14540</c:v>
                </c:pt>
                <c:pt idx="3">
                  <c:v>7560</c:v>
                </c:pt>
                <c:pt idx="4">
                  <c:v>3740</c:v>
                </c:pt>
                <c:pt idx="5">
                  <c:v>3820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9A-46F8-925C-E052CBFC85B9}"/>
            </c:ext>
          </c:extLst>
        </c:ser>
        <c:ser>
          <c:idx val="4"/>
          <c:order val="4"/>
          <c:tx>
            <c:strRef>
              <c:f>Language!$S$30</c:f>
              <c:strCache>
                <c:ptCount val="1"/>
                <c:pt idx="0">
                  <c:v>Does not speak English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Language!$T$24:$Y$25</c:f>
              <c:multiLvlStrCache>
                <c:ptCount val="6"/>
                <c:lvl>
                  <c:pt idx="0">
                    <c:v>Total</c:v>
                  </c:pt>
                  <c:pt idx="1">
                    <c:v>Male</c:v>
                  </c:pt>
                  <c:pt idx="2">
                    <c:v>Female</c:v>
                  </c:pt>
                  <c:pt idx="3">
                    <c:v>Total</c:v>
                  </c:pt>
                  <c:pt idx="4">
                    <c:v>Male</c:v>
                  </c:pt>
                  <c:pt idx="5">
                    <c:v>Female</c:v>
                  </c:pt>
                </c:lvl>
                <c:lvl>
                  <c:pt idx="0">
                    <c:v>Total</c:v>
                  </c:pt>
                  <c:pt idx="3">
                    <c:v>Total Impact Pop</c:v>
                  </c:pt>
                </c:lvl>
              </c:multiLvlStrCache>
            </c:multiLvlStrRef>
          </c:cat>
          <c:val>
            <c:numRef>
              <c:f>Language!$T$30:$Y$30</c:f>
              <c:numCache>
                <c:formatCode>#,##0</c:formatCode>
                <c:ptCount val="6"/>
                <c:pt idx="0">
                  <c:v>660</c:v>
                </c:pt>
                <c:pt idx="1">
                  <c:v>410</c:v>
                </c:pt>
                <c:pt idx="2">
                  <c:v>250</c:v>
                </c:pt>
                <c:pt idx="3">
                  <c:v>50</c:v>
                </c:pt>
                <c:pt idx="4">
                  <c:v>20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9A-46F8-925C-E052CBFC8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9139232"/>
        <c:axId val="669139888"/>
      </c:barChart>
      <c:catAx>
        <c:axId val="66913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139888"/>
        <c:crosses val="autoZero"/>
        <c:auto val="1"/>
        <c:lblAlgn val="ctr"/>
        <c:lblOffset val="100"/>
        <c:noMultiLvlLbl val="0"/>
      </c:catAx>
      <c:valAx>
        <c:axId val="66913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1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aseline="0"/>
              <a:t>Type of Health Insurance, Impact Population, Guam: 2010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'Health insurance'!$R$14</c:f>
              <c:strCache>
                <c:ptCount val="1"/>
                <c:pt idx="0">
                  <c:v>Private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'Health insurance'!$S$12:$X$13</c:f>
              <c:multiLvlStrCache>
                <c:ptCount val="6"/>
                <c:lvl>
                  <c:pt idx="0">
                    <c:v>Total</c:v>
                  </c:pt>
                  <c:pt idx="1">
                    <c:v>Male</c:v>
                  </c:pt>
                  <c:pt idx="2">
                    <c:v>Female</c:v>
                  </c:pt>
                  <c:pt idx="3">
                    <c:v>Total</c:v>
                  </c:pt>
                  <c:pt idx="4">
                    <c:v>Male</c:v>
                  </c:pt>
                  <c:pt idx="5">
                    <c:v>Female</c:v>
                  </c:pt>
                </c:lvl>
                <c:lvl>
                  <c:pt idx="0">
                    <c:v>Total</c:v>
                  </c:pt>
                  <c:pt idx="3">
                    <c:v>Total Impact Pop</c:v>
                  </c:pt>
                </c:lvl>
              </c:multiLvlStrCache>
            </c:multiLvlStrRef>
          </c:cat>
          <c:val>
            <c:numRef>
              <c:f>'Health insurance'!$S$14:$X$14</c:f>
              <c:numCache>
                <c:formatCode>#,##0.0</c:formatCode>
                <c:ptCount val="6"/>
                <c:pt idx="0">
                  <c:v>57.684118236472948</c:v>
                </c:pt>
                <c:pt idx="1">
                  <c:v>57.624221706751314</c:v>
                </c:pt>
                <c:pt idx="2">
                  <c:v>57.747203291757749</c:v>
                </c:pt>
                <c:pt idx="3">
                  <c:v>22.877478393492627</c:v>
                </c:pt>
                <c:pt idx="4">
                  <c:v>23.061224489795919</c:v>
                </c:pt>
                <c:pt idx="5">
                  <c:v>22.695035460992909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DE-4E8A-9B8F-18589E5EBEF4}"/>
            </c:ext>
          </c:extLst>
        </c:ser>
        <c:ser>
          <c:idx val="1"/>
          <c:order val="1"/>
          <c:tx>
            <c:strRef>
              <c:f>'Health insurance'!$R$15</c:f>
              <c:strCache>
                <c:ptCount val="1"/>
                <c:pt idx="0">
                  <c:v>Public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'Health insurance'!$S$12:$X$13</c:f>
              <c:multiLvlStrCache>
                <c:ptCount val="6"/>
                <c:lvl>
                  <c:pt idx="0">
                    <c:v>Total</c:v>
                  </c:pt>
                  <c:pt idx="1">
                    <c:v>Male</c:v>
                  </c:pt>
                  <c:pt idx="2">
                    <c:v>Female</c:v>
                  </c:pt>
                  <c:pt idx="3">
                    <c:v>Total</c:v>
                  </c:pt>
                  <c:pt idx="4">
                    <c:v>Male</c:v>
                  </c:pt>
                  <c:pt idx="5">
                    <c:v>Female</c:v>
                  </c:pt>
                </c:lvl>
                <c:lvl>
                  <c:pt idx="0">
                    <c:v>Total</c:v>
                  </c:pt>
                  <c:pt idx="3">
                    <c:v>Total Impact Pop</c:v>
                  </c:pt>
                </c:lvl>
              </c:multiLvlStrCache>
            </c:multiLvlStrRef>
          </c:cat>
          <c:val>
            <c:numRef>
              <c:f>'Health insurance'!$S$15:$X$15</c:f>
              <c:numCache>
                <c:formatCode>#,##0.0</c:formatCode>
                <c:ptCount val="6"/>
                <c:pt idx="0">
                  <c:v>28.832665330661321</c:v>
                </c:pt>
                <c:pt idx="1">
                  <c:v>27.249420095226469</c:v>
                </c:pt>
                <c:pt idx="2">
                  <c:v>30.5001928764305</c:v>
                </c:pt>
                <c:pt idx="3">
                  <c:v>51.4489069649212</c:v>
                </c:pt>
                <c:pt idx="4">
                  <c:v>49.183673469387756</c:v>
                </c:pt>
                <c:pt idx="5">
                  <c:v>53.698074974670718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DE-4E8A-9B8F-18589E5EBEF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69149728"/>
        <c:axId val="669153336"/>
      </c:barChart>
      <c:catAx>
        <c:axId val="66914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153336"/>
        <c:crosses val="autoZero"/>
        <c:auto val="1"/>
        <c:lblAlgn val="ctr"/>
        <c:lblOffset val="100"/>
        <c:noMultiLvlLbl val="0"/>
      </c:catAx>
      <c:valAx>
        <c:axId val="66915333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crossAx val="66914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aseline="0"/>
              <a:t>Type of Health Insurance, Impact Population, Guam: 2010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'Health insurance'!$S$2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'Health insurance'!$R$3:$R$9</c:f>
              <c:strCache>
                <c:ptCount val="7"/>
                <c:pt idx="0">
                  <c:v>Employer based insurance</c:v>
                </c:pt>
                <c:pt idx="1">
                  <c:v>Direct purchase insurance</c:v>
                </c:pt>
                <c:pt idx="2">
                  <c:v>Medicare coverage</c:v>
                </c:pt>
                <c:pt idx="3">
                  <c:v>Medicaid</c:v>
                </c:pt>
                <c:pt idx="4">
                  <c:v>Military insurance</c:v>
                </c:pt>
                <c:pt idx="5">
                  <c:v>VA Health care</c:v>
                </c:pt>
                <c:pt idx="6">
                  <c:v>Indigent health care</c:v>
                </c:pt>
              </c:strCache>
            </c:strRef>
          </c:cat>
          <c:val>
            <c:numRef>
              <c:f>'Health insurance'!$S$3:$S$9</c:f>
              <c:numCache>
                <c:formatCode>#,##0.0</c:formatCode>
                <c:ptCount val="7"/>
                <c:pt idx="0">
                  <c:v>42.428607214428858</c:v>
                </c:pt>
                <c:pt idx="1">
                  <c:v>7.0516032064128256</c:v>
                </c:pt>
                <c:pt idx="2">
                  <c:v>6.4817134268537071</c:v>
                </c:pt>
                <c:pt idx="3">
                  <c:v>20.253006012024048</c:v>
                </c:pt>
                <c:pt idx="4">
                  <c:v>12.856963927855711</c:v>
                </c:pt>
                <c:pt idx="5">
                  <c:v>1.283817635270541</c:v>
                </c:pt>
                <c:pt idx="6">
                  <c:v>3.1876252505010019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B-455E-AB7D-FA193A312833}"/>
            </c:ext>
          </c:extLst>
        </c:ser>
        <c:ser>
          <c:idx val="1"/>
          <c:order val="1"/>
          <c:tx>
            <c:strRef>
              <c:f>'Health insurance'!$T$2</c:f>
              <c:strCache>
                <c:ptCount val="1"/>
                <c:pt idx="0">
                  <c:v>Impact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'Health insurance'!$R$3:$R$9</c:f>
              <c:strCache>
                <c:ptCount val="7"/>
                <c:pt idx="0">
                  <c:v>Employer based insurance</c:v>
                </c:pt>
                <c:pt idx="1">
                  <c:v>Direct purchase insurance</c:v>
                </c:pt>
                <c:pt idx="2">
                  <c:v>Medicare coverage</c:v>
                </c:pt>
                <c:pt idx="3">
                  <c:v>Medicaid</c:v>
                </c:pt>
                <c:pt idx="4">
                  <c:v>Military insurance</c:v>
                </c:pt>
                <c:pt idx="5">
                  <c:v>VA Health care</c:v>
                </c:pt>
                <c:pt idx="6">
                  <c:v>Indigent health care</c:v>
                </c:pt>
              </c:strCache>
            </c:strRef>
          </c:cat>
          <c:val>
            <c:numRef>
              <c:f>'Health insurance'!$T$3:$T$9</c:f>
              <c:numCache>
                <c:formatCode>#,##0.0</c:formatCode>
                <c:ptCount val="7"/>
                <c:pt idx="0">
                  <c:v>20.386375190645655</c:v>
                </c:pt>
                <c:pt idx="1">
                  <c:v>3.0503304524656838</c:v>
                </c:pt>
                <c:pt idx="2">
                  <c:v>2.1352313167259784</c:v>
                </c:pt>
                <c:pt idx="3">
                  <c:v>40.569395017793596</c:v>
                </c:pt>
                <c:pt idx="4">
                  <c:v>1.2709710218607015</c:v>
                </c:pt>
                <c:pt idx="5">
                  <c:v>0.2541942043721403</c:v>
                </c:pt>
                <c:pt idx="6">
                  <c:v>12.963904422979157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0B-455E-AB7D-FA193A3128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08774776"/>
        <c:axId val="608773792"/>
      </c:barChart>
      <c:catAx>
        <c:axId val="608774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73792"/>
        <c:crosses val="autoZero"/>
        <c:auto val="1"/>
        <c:lblAlgn val="ctr"/>
        <c:lblOffset val="100"/>
        <c:noMultiLvlLbl val="0"/>
      </c:catAx>
      <c:valAx>
        <c:axId val="60877379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74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000" baseline="0"/>
              <a:t>Percent Households with Grandparents, Impact Population, Guam: 2010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Grandparents!$R$7</c:f>
              <c:strCache>
                <c:ptCount val="1"/>
                <c:pt idx="0">
                  <c:v>Grandparents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Grandparents!$S$5:$X$6</c:f>
              <c:multiLvlStrCache>
                <c:ptCount val="6"/>
                <c:lvl>
                  <c:pt idx="0">
                    <c:v>Total</c:v>
                  </c:pt>
                  <c:pt idx="1">
                    <c:v>Male</c:v>
                  </c:pt>
                  <c:pt idx="2">
                    <c:v>Female</c:v>
                  </c:pt>
                  <c:pt idx="3">
                    <c:v>Total</c:v>
                  </c:pt>
                  <c:pt idx="4">
                    <c:v>Male</c:v>
                  </c:pt>
                  <c:pt idx="5">
                    <c:v>Female</c:v>
                  </c:pt>
                </c:lvl>
                <c:lvl>
                  <c:pt idx="0">
                    <c:v>Total</c:v>
                  </c:pt>
                  <c:pt idx="3">
                    <c:v>Total Impact Pop</c:v>
                  </c:pt>
                </c:lvl>
              </c:multiLvlStrCache>
            </c:multiLvlStrRef>
          </c:cat>
          <c:val>
            <c:numRef>
              <c:f>Grandparents!$S$7:$X$7</c:f>
              <c:numCache>
                <c:formatCode>#,##0.0</c:formatCode>
                <c:ptCount val="6"/>
                <c:pt idx="0">
                  <c:v>11.579081308054461</c:v>
                </c:pt>
                <c:pt idx="1">
                  <c:v>9.0153613699320072</c:v>
                </c:pt>
                <c:pt idx="2">
                  <c:v>14.197530864197532</c:v>
                </c:pt>
                <c:pt idx="3">
                  <c:v>15.111111111111111</c:v>
                </c:pt>
                <c:pt idx="4">
                  <c:v>12.307692307692308</c:v>
                </c:pt>
                <c:pt idx="5">
                  <c:v>17.714285714285715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01-4EA5-B112-86DD0F05624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533246320"/>
        <c:axId val="533248944"/>
      </c:barChart>
      <c:catAx>
        <c:axId val="53324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248944"/>
        <c:crosses val="autoZero"/>
        <c:auto val="1"/>
        <c:lblAlgn val="ctr"/>
        <c:lblOffset val="100"/>
        <c:noMultiLvlLbl val="0"/>
      </c:catAx>
      <c:valAx>
        <c:axId val="533248944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533246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283464</xdr:colOff>
      <xdr:row>17</xdr:row>
      <xdr:rowOff>36576</xdr:rowOff>
    </xdr:from>
    <xdr:to>
      <xdr:col>29</xdr:col>
      <xdr:colOff>478536</xdr:colOff>
      <xdr:row>39</xdr:row>
      <xdr:rowOff>97536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326F41-F27D-4436-9F2A-4B52AFB1F8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399288</xdr:colOff>
      <xdr:row>4</xdr:row>
      <xdr:rowOff>0</xdr:rowOff>
    </xdr:from>
    <xdr:to>
      <xdr:col>29</xdr:col>
      <xdr:colOff>277368</xdr:colOff>
      <xdr:row>26</xdr:row>
      <xdr:rowOff>60960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839E176-C01A-495F-80CD-52F58082E2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94488</xdr:colOff>
      <xdr:row>1</xdr:row>
      <xdr:rowOff>6096</xdr:rowOff>
    </xdr:from>
    <xdr:to>
      <xdr:col>23</xdr:col>
      <xdr:colOff>399288</xdr:colOff>
      <xdr:row>23</xdr:row>
      <xdr:rowOff>67056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030780-2C46-460D-8486-C02BF437B2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112776</xdr:colOff>
      <xdr:row>24</xdr:row>
      <xdr:rowOff>6096</xdr:rowOff>
    </xdr:from>
    <xdr:to>
      <xdr:col>23</xdr:col>
      <xdr:colOff>417576</xdr:colOff>
      <xdr:row>46</xdr:row>
      <xdr:rowOff>67056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D2BB7B9-2B2C-4262-AA3C-D7BC99EF34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3048</xdr:colOff>
      <xdr:row>0</xdr:row>
      <xdr:rowOff>91440</xdr:rowOff>
    </xdr:from>
    <xdr:to>
      <xdr:col>29</xdr:col>
      <xdr:colOff>320040</xdr:colOff>
      <xdr:row>23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E1997C-9596-47AC-9C3F-742225F96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374904</xdr:colOff>
      <xdr:row>23</xdr:row>
      <xdr:rowOff>54864</xdr:rowOff>
    </xdr:from>
    <xdr:to>
      <xdr:col>29</xdr:col>
      <xdr:colOff>289560</xdr:colOff>
      <xdr:row>45</xdr:row>
      <xdr:rowOff>115824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0D73C03-209C-4CF9-902B-C9903F6EC2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246888</xdr:colOff>
      <xdr:row>17</xdr:row>
      <xdr:rowOff>42672</xdr:rowOff>
    </xdr:from>
    <xdr:to>
      <xdr:col>27</xdr:col>
      <xdr:colOff>332232</xdr:colOff>
      <xdr:row>39</xdr:row>
      <xdr:rowOff>103632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4EC933B-5AAD-4F7B-AA4F-347633D998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143256</xdr:colOff>
      <xdr:row>0</xdr:row>
      <xdr:rowOff>97536</xdr:rowOff>
    </xdr:from>
    <xdr:to>
      <xdr:col>29</xdr:col>
      <xdr:colOff>301752</xdr:colOff>
      <xdr:row>23</xdr:row>
      <xdr:rowOff>36576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10AECCD-A4B3-4C35-BA2D-F5BA9039EE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45720</xdr:colOff>
      <xdr:row>0</xdr:row>
      <xdr:rowOff>79248</xdr:rowOff>
    </xdr:from>
    <xdr:to>
      <xdr:col>31</xdr:col>
      <xdr:colOff>350520</xdr:colOff>
      <xdr:row>23</xdr:row>
      <xdr:rowOff>18288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34694E-2928-458F-A80E-6C7BEBC86C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143256</xdr:colOff>
      <xdr:row>16</xdr:row>
      <xdr:rowOff>60960</xdr:rowOff>
    </xdr:from>
    <xdr:to>
      <xdr:col>31</xdr:col>
      <xdr:colOff>143256</xdr:colOff>
      <xdr:row>39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85CBB8-76AE-4D38-939F-EAEDECB887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64008</xdr:colOff>
      <xdr:row>26</xdr:row>
      <xdr:rowOff>24384</xdr:rowOff>
    </xdr:from>
    <xdr:to>
      <xdr:col>18</xdr:col>
      <xdr:colOff>185928</xdr:colOff>
      <xdr:row>48</xdr:row>
      <xdr:rowOff>85344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C6A2170-0A15-4213-B7AA-D016497425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423672</xdr:colOff>
      <xdr:row>0</xdr:row>
      <xdr:rowOff>42672</xdr:rowOff>
    </xdr:from>
    <xdr:to>
      <xdr:col>32</xdr:col>
      <xdr:colOff>118872</xdr:colOff>
      <xdr:row>22</xdr:row>
      <xdr:rowOff>103632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FFED6E-31C6-4490-9BD6-038C9E14F6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88392</xdr:colOff>
      <xdr:row>14</xdr:row>
      <xdr:rowOff>30480</xdr:rowOff>
    </xdr:from>
    <xdr:to>
      <xdr:col>27</xdr:col>
      <xdr:colOff>210312</xdr:colOff>
      <xdr:row>36</xdr:row>
      <xdr:rowOff>91440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038F66E-FC1A-4FDA-B145-55D598684E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210312</xdr:colOff>
      <xdr:row>43</xdr:row>
      <xdr:rowOff>36576</xdr:rowOff>
    </xdr:from>
    <xdr:to>
      <xdr:col>27</xdr:col>
      <xdr:colOff>332232</xdr:colOff>
      <xdr:row>65</xdr:row>
      <xdr:rowOff>97536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16F2323-E760-475F-9713-0F9DE538ED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332232</xdr:colOff>
      <xdr:row>10</xdr:row>
      <xdr:rowOff>18288</xdr:rowOff>
    </xdr:from>
    <xdr:to>
      <xdr:col>26</xdr:col>
      <xdr:colOff>161544</xdr:colOff>
      <xdr:row>34</xdr:row>
      <xdr:rowOff>79248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1606C4C-23CE-4496-8033-22F8246003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100584</xdr:colOff>
      <xdr:row>3</xdr:row>
      <xdr:rowOff>85344</xdr:rowOff>
    </xdr:from>
    <xdr:to>
      <xdr:col>26</xdr:col>
      <xdr:colOff>368808</xdr:colOff>
      <xdr:row>29</xdr:row>
      <xdr:rowOff>24384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60B15E-95E4-461B-8918-448F0B3BF7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118872</xdr:colOff>
      <xdr:row>29</xdr:row>
      <xdr:rowOff>36576</xdr:rowOff>
    </xdr:from>
    <xdr:to>
      <xdr:col>26</xdr:col>
      <xdr:colOff>387096</xdr:colOff>
      <xdr:row>52</xdr:row>
      <xdr:rowOff>97536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70A1D18-640C-4E1D-AD65-211F7CBB87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344424</xdr:colOff>
      <xdr:row>0</xdr:row>
      <xdr:rowOff>91440</xdr:rowOff>
    </xdr:from>
    <xdr:to>
      <xdr:col>29</xdr:col>
      <xdr:colOff>332232</xdr:colOff>
      <xdr:row>23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DD46B3-9E8B-41F0-A192-C3CA977FC6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198120</xdr:colOff>
      <xdr:row>21</xdr:row>
      <xdr:rowOff>12192</xdr:rowOff>
    </xdr:from>
    <xdr:to>
      <xdr:col>28</xdr:col>
      <xdr:colOff>27432</xdr:colOff>
      <xdr:row>43</xdr:row>
      <xdr:rowOff>73152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10FD7D-EEC1-489F-8880-09B956A861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131064</xdr:colOff>
      <xdr:row>43</xdr:row>
      <xdr:rowOff>36576</xdr:rowOff>
    </xdr:from>
    <xdr:to>
      <xdr:col>26</xdr:col>
      <xdr:colOff>569976</xdr:colOff>
      <xdr:row>65</xdr:row>
      <xdr:rowOff>97536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EC7268F-72ED-4C41-AE61-F021227448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51F6F-CDC4-470E-BF01-8D53B2CB8FEC}">
  <dimension ref="A1:G17"/>
  <sheetViews>
    <sheetView workbookViewId="0">
      <selection activeCell="E14" sqref="E14"/>
    </sheetView>
  </sheetViews>
  <sheetFormatPr defaultRowHeight="10.199999999999999" x14ac:dyDescent="0.2"/>
  <cols>
    <col min="1" max="1" width="21.44140625" style="16" customWidth="1"/>
    <col min="2" max="7" width="6.6640625" style="16" customWidth="1"/>
    <col min="8" max="16384" width="8.88671875" style="16"/>
  </cols>
  <sheetData>
    <row r="1" spans="1:7" x14ac:dyDescent="0.2">
      <c r="A1" s="16" t="s">
        <v>267</v>
      </c>
    </row>
    <row r="2" spans="1:7" x14ac:dyDescent="0.2">
      <c r="A2" s="17"/>
      <c r="B2" s="32" t="s">
        <v>367</v>
      </c>
      <c r="C2" s="32"/>
      <c r="D2" s="32"/>
      <c r="E2" s="32" t="s">
        <v>368</v>
      </c>
      <c r="F2" s="32"/>
      <c r="G2" s="33"/>
    </row>
    <row r="3" spans="1:7" x14ac:dyDescent="0.2">
      <c r="A3" s="18"/>
      <c r="B3" s="19" t="s">
        <v>0</v>
      </c>
      <c r="C3" s="19" t="s">
        <v>1</v>
      </c>
      <c r="D3" s="19" t="s">
        <v>2</v>
      </c>
      <c r="E3" s="19" t="s">
        <v>0</v>
      </c>
      <c r="F3" s="19" t="s">
        <v>1</v>
      </c>
      <c r="G3" s="20" t="s">
        <v>2</v>
      </c>
    </row>
    <row r="4" spans="1:7" x14ac:dyDescent="0.2">
      <c r="A4" s="16" t="s">
        <v>364</v>
      </c>
      <c r="B4" s="21">
        <v>159680</v>
      </c>
      <c r="C4" s="21">
        <v>81910</v>
      </c>
      <c r="D4" s="21">
        <v>77770</v>
      </c>
      <c r="E4" s="22" t="s">
        <v>366</v>
      </c>
      <c r="F4" s="22" t="s">
        <v>366</v>
      </c>
      <c r="G4" s="22" t="s">
        <v>366</v>
      </c>
    </row>
    <row r="5" spans="1:7" x14ac:dyDescent="0.2">
      <c r="A5" s="16" t="s">
        <v>365</v>
      </c>
      <c r="B5" s="23">
        <f>B6*100/B4</f>
        <v>12.318386773547093</v>
      </c>
      <c r="C5" s="23">
        <f t="shared" ref="C5:D5" si="0">C6*100/C4</f>
        <v>11.964351117079721</v>
      </c>
      <c r="D5" s="23">
        <f t="shared" si="0"/>
        <v>12.691269126912692</v>
      </c>
      <c r="E5" s="22" t="s">
        <v>366</v>
      </c>
      <c r="F5" s="22" t="s">
        <v>366</v>
      </c>
      <c r="G5" s="22" t="s">
        <v>366</v>
      </c>
    </row>
    <row r="6" spans="1:7" x14ac:dyDescent="0.2">
      <c r="A6" s="16" t="s">
        <v>3</v>
      </c>
      <c r="B6" s="21">
        <v>19670</v>
      </c>
      <c r="C6" s="21">
        <v>9800</v>
      </c>
      <c r="D6" s="21">
        <v>9870</v>
      </c>
      <c r="E6" s="24">
        <f>B6*100/B$6</f>
        <v>100</v>
      </c>
      <c r="F6" s="24">
        <f t="shared" ref="F6:G15" si="1">C6*100/C$6</f>
        <v>100</v>
      </c>
      <c r="G6" s="24">
        <f t="shared" si="1"/>
        <v>100</v>
      </c>
    </row>
    <row r="7" spans="1:7" x14ac:dyDescent="0.2">
      <c r="A7" s="16" t="s">
        <v>4</v>
      </c>
      <c r="B7" s="21">
        <v>12360</v>
      </c>
      <c r="C7" s="21">
        <v>6000</v>
      </c>
      <c r="D7" s="21">
        <v>6360</v>
      </c>
      <c r="E7" s="24">
        <f t="shared" ref="E7:E15" si="2">B7*100/B$6</f>
        <v>62.836807320793085</v>
      </c>
      <c r="F7" s="24">
        <f t="shared" si="1"/>
        <v>61.224489795918366</v>
      </c>
      <c r="G7" s="24">
        <f t="shared" si="1"/>
        <v>64.437689969604861</v>
      </c>
    </row>
    <row r="8" spans="1:7" x14ac:dyDescent="0.2">
      <c r="A8" s="16" t="s">
        <v>5</v>
      </c>
      <c r="B8" s="21">
        <v>280</v>
      </c>
      <c r="C8" s="21">
        <v>80</v>
      </c>
      <c r="D8" s="21">
        <v>200</v>
      </c>
      <c r="E8" s="24">
        <f t="shared" si="2"/>
        <v>1.4234875444839858</v>
      </c>
      <c r="F8" s="24">
        <f t="shared" si="1"/>
        <v>0.81632653061224492</v>
      </c>
      <c r="G8" s="24">
        <f t="shared" si="1"/>
        <v>2.0263424518743669</v>
      </c>
    </row>
    <row r="9" spans="1:7" x14ac:dyDescent="0.2">
      <c r="A9" s="16" t="s">
        <v>6</v>
      </c>
      <c r="B9" s="21">
        <v>60</v>
      </c>
      <c r="C9" s="21">
        <v>20</v>
      </c>
      <c r="D9" s="21">
        <v>40</v>
      </c>
      <c r="E9" s="24">
        <f t="shared" si="2"/>
        <v>0.30503304524656838</v>
      </c>
      <c r="F9" s="24">
        <f t="shared" si="1"/>
        <v>0.20408163265306123</v>
      </c>
      <c r="G9" s="24">
        <f t="shared" si="1"/>
        <v>0.40526849037487334</v>
      </c>
    </row>
    <row r="10" spans="1:7" x14ac:dyDescent="0.2">
      <c r="A10" s="16" t="s">
        <v>7</v>
      </c>
      <c r="B10" s="21">
        <v>11830</v>
      </c>
      <c r="C10" s="21">
        <v>5780</v>
      </c>
      <c r="D10" s="21">
        <v>6050</v>
      </c>
      <c r="E10" s="24">
        <f t="shared" si="2"/>
        <v>60.142348754448399</v>
      </c>
      <c r="F10" s="24">
        <f t="shared" si="1"/>
        <v>58.979591836734691</v>
      </c>
      <c r="G10" s="24">
        <f t="shared" si="1"/>
        <v>61.296859169199593</v>
      </c>
    </row>
    <row r="11" spans="1:7" x14ac:dyDescent="0.2">
      <c r="A11" s="16" t="s">
        <v>8</v>
      </c>
      <c r="B11" s="21">
        <v>190</v>
      </c>
      <c r="C11" s="21">
        <v>120</v>
      </c>
      <c r="D11" s="21">
        <v>70</v>
      </c>
      <c r="E11" s="24">
        <f t="shared" si="2"/>
        <v>0.96593797661413316</v>
      </c>
      <c r="F11" s="24">
        <f t="shared" si="1"/>
        <v>1.2244897959183674</v>
      </c>
      <c r="G11" s="24">
        <f t="shared" si="1"/>
        <v>0.70921985815602839</v>
      </c>
    </row>
    <row r="12" spans="1:7" x14ac:dyDescent="0.2">
      <c r="A12" s="16" t="s">
        <v>9</v>
      </c>
      <c r="B12" s="21">
        <v>7310</v>
      </c>
      <c r="C12" s="21">
        <v>3800</v>
      </c>
      <c r="D12" s="21">
        <v>3510</v>
      </c>
      <c r="E12" s="24">
        <f t="shared" si="2"/>
        <v>37.163192679206915</v>
      </c>
      <c r="F12" s="24">
        <f t="shared" si="1"/>
        <v>38.775510204081634</v>
      </c>
      <c r="G12" s="24">
        <f t="shared" si="1"/>
        <v>35.562310030395139</v>
      </c>
    </row>
    <row r="13" spans="1:7" x14ac:dyDescent="0.2">
      <c r="A13" s="16" t="s">
        <v>10</v>
      </c>
      <c r="B13" s="21">
        <v>650</v>
      </c>
      <c r="C13" s="21">
        <v>290</v>
      </c>
      <c r="D13" s="21">
        <v>360</v>
      </c>
      <c r="E13" s="24">
        <f t="shared" si="2"/>
        <v>3.3045246568378239</v>
      </c>
      <c r="F13" s="24">
        <f t="shared" si="1"/>
        <v>2.9591836734693877</v>
      </c>
      <c r="G13" s="24">
        <f t="shared" si="1"/>
        <v>3.6474164133738602</v>
      </c>
    </row>
    <row r="14" spans="1:7" x14ac:dyDescent="0.2">
      <c r="A14" s="16" t="s">
        <v>11</v>
      </c>
      <c r="B14" s="21">
        <v>870</v>
      </c>
      <c r="C14" s="21">
        <v>380</v>
      </c>
      <c r="D14" s="21">
        <v>490</v>
      </c>
      <c r="E14" s="24">
        <f t="shared" si="2"/>
        <v>4.4229791560752414</v>
      </c>
      <c r="F14" s="24">
        <f t="shared" si="1"/>
        <v>3.8775510204081631</v>
      </c>
      <c r="G14" s="24">
        <f t="shared" si="1"/>
        <v>4.9645390070921982</v>
      </c>
    </row>
    <row r="15" spans="1:7" x14ac:dyDescent="0.2">
      <c r="A15" s="16" t="s">
        <v>12</v>
      </c>
      <c r="B15" s="21">
        <v>5790</v>
      </c>
      <c r="C15" s="21">
        <v>3130</v>
      </c>
      <c r="D15" s="21">
        <v>2660</v>
      </c>
      <c r="E15" s="24">
        <f t="shared" si="2"/>
        <v>29.435688866293848</v>
      </c>
      <c r="F15" s="24">
        <f t="shared" si="1"/>
        <v>31.938775510204081</v>
      </c>
      <c r="G15" s="24">
        <f t="shared" si="1"/>
        <v>26.950354609929079</v>
      </c>
    </row>
    <row r="16" spans="1:7" x14ac:dyDescent="0.2">
      <c r="A16" s="16" t="s">
        <v>13</v>
      </c>
      <c r="B16" s="21">
        <v>140010</v>
      </c>
      <c r="C16" s="21">
        <v>72110</v>
      </c>
      <c r="D16" s="21">
        <v>67900</v>
      </c>
      <c r="E16" s="22" t="s">
        <v>366</v>
      </c>
      <c r="F16" s="22" t="s">
        <v>366</v>
      </c>
      <c r="G16" s="22" t="s">
        <v>366</v>
      </c>
    </row>
    <row r="17" spans="1:7" x14ac:dyDescent="0.2">
      <c r="A17" s="31" t="s">
        <v>285</v>
      </c>
      <c r="B17" s="31"/>
      <c r="C17" s="31"/>
      <c r="D17" s="31"/>
      <c r="E17" s="31"/>
      <c r="F17" s="31"/>
      <c r="G17" s="31"/>
    </row>
  </sheetData>
  <mergeCells count="3">
    <mergeCell ref="A17:G17"/>
    <mergeCell ref="B2:D2"/>
    <mergeCell ref="E2:G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A15D6-9B52-4FBE-8825-43A5E5EAF73E}">
  <dimension ref="A1:P28"/>
  <sheetViews>
    <sheetView view="pageBreakPreview" topLeftCell="A4" zoomScale="125" zoomScaleNormal="100" zoomScaleSheetLayoutView="125" workbookViewId="0">
      <selection activeCell="A5" sqref="A5:XFD5"/>
    </sheetView>
  </sheetViews>
  <sheetFormatPr defaultRowHeight="9.6" x14ac:dyDescent="0.2"/>
  <cols>
    <col min="1" max="1" width="12" style="1" customWidth="1"/>
    <col min="2" max="16" width="4.6640625" style="1" customWidth="1"/>
    <col min="17" max="16384" width="8.88671875" style="1"/>
  </cols>
  <sheetData>
    <row r="1" spans="1:16" x14ac:dyDescent="0.2">
      <c r="A1" s="1" t="s">
        <v>276</v>
      </c>
    </row>
    <row r="2" spans="1:16" x14ac:dyDescent="0.2">
      <c r="A2" s="5"/>
      <c r="B2" s="34" t="s">
        <v>0</v>
      </c>
      <c r="C2" s="34"/>
      <c r="D2" s="34"/>
      <c r="E2" s="34" t="s">
        <v>14</v>
      </c>
      <c r="F2" s="34"/>
      <c r="G2" s="34"/>
      <c r="H2" s="34" t="s">
        <v>15</v>
      </c>
      <c r="I2" s="34"/>
      <c r="J2" s="34"/>
      <c r="K2" s="34" t="s">
        <v>16</v>
      </c>
      <c r="L2" s="34"/>
      <c r="M2" s="34"/>
      <c r="N2" s="34" t="s">
        <v>13</v>
      </c>
      <c r="O2" s="34"/>
      <c r="P2" s="35"/>
    </row>
    <row r="3" spans="1:16" x14ac:dyDescent="0.2">
      <c r="A3" s="6"/>
      <c r="B3" s="3" t="s">
        <v>0</v>
      </c>
      <c r="C3" s="3" t="s">
        <v>1</v>
      </c>
      <c r="D3" s="3" t="s">
        <v>2</v>
      </c>
      <c r="E3" s="3" t="s">
        <v>0</v>
      </c>
      <c r="F3" s="3" t="s">
        <v>1</v>
      </c>
      <c r="G3" s="3" t="s">
        <v>2</v>
      </c>
      <c r="H3" s="3" t="s">
        <v>0</v>
      </c>
      <c r="I3" s="3" t="s">
        <v>1</v>
      </c>
      <c r="J3" s="3" t="s">
        <v>2</v>
      </c>
      <c r="K3" s="3" t="s">
        <v>0</v>
      </c>
      <c r="L3" s="3" t="s">
        <v>1</v>
      </c>
      <c r="M3" s="3" t="s">
        <v>2</v>
      </c>
      <c r="N3" s="3" t="s">
        <v>0</v>
      </c>
      <c r="O3" s="3" t="s">
        <v>1</v>
      </c>
      <c r="P3" s="4" t="s">
        <v>2</v>
      </c>
    </row>
    <row r="4" spans="1:16" x14ac:dyDescent="0.2">
      <c r="A4" s="1" t="s">
        <v>328</v>
      </c>
    </row>
    <row r="6" spans="1:16" x14ac:dyDescent="0.2">
      <c r="A6" s="1" t="s">
        <v>317</v>
      </c>
      <c r="B6" s="1">
        <v>159680</v>
      </c>
      <c r="C6" s="1">
        <v>81910</v>
      </c>
      <c r="D6" s="1">
        <v>77770</v>
      </c>
      <c r="E6" s="1">
        <v>19670</v>
      </c>
      <c r="F6" s="1">
        <v>9800</v>
      </c>
      <c r="G6" s="1">
        <v>9870</v>
      </c>
      <c r="H6" s="1">
        <v>12360</v>
      </c>
      <c r="I6" s="1">
        <v>6000</v>
      </c>
      <c r="J6" s="1">
        <v>6360</v>
      </c>
      <c r="K6" s="1">
        <v>7310</v>
      </c>
      <c r="L6" s="1">
        <v>3800</v>
      </c>
      <c r="M6" s="1">
        <v>3510</v>
      </c>
      <c r="N6" s="1">
        <v>140010</v>
      </c>
      <c r="O6" s="1">
        <v>72110</v>
      </c>
      <c r="P6" s="1">
        <v>67900</v>
      </c>
    </row>
    <row r="7" spans="1:16" x14ac:dyDescent="0.2">
      <c r="A7" s="1" t="s">
        <v>321</v>
      </c>
      <c r="B7" s="1">
        <v>3050</v>
      </c>
      <c r="C7" s="1">
        <v>1790</v>
      </c>
      <c r="D7" s="1">
        <v>1260</v>
      </c>
      <c r="E7" s="1">
        <v>220</v>
      </c>
      <c r="F7" s="1">
        <v>100</v>
      </c>
      <c r="G7" s="1">
        <v>120</v>
      </c>
      <c r="H7" s="1">
        <v>180</v>
      </c>
      <c r="I7" s="1">
        <v>80</v>
      </c>
      <c r="J7" s="1">
        <v>100</v>
      </c>
      <c r="K7" s="1">
        <v>40</v>
      </c>
      <c r="L7" s="1">
        <v>20</v>
      </c>
      <c r="M7" s="1">
        <v>20</v>
      </c>
      <c r="N7" s="1">
        <v>2830</v>
      </c>
      <c r="O7" s="1">
        <v>1690</v>
      </c>
      <c r="P7" s="1">
        <v>1140</v>
      </c>
    </row>
    <row r="8" spans="1:16" x14ac:dyDescent="0.2">
      <c r="A8" s="1" t="s">
        <v>266</v>
      </c>
      <c r="B8" s="8">
        <f>B7*100/B6</f>
        <v>1.9100701402805611</v>
      </c>
      <c r="C8" s="8">
        <f t="shared" ref="C8:P8" si="0">C7*100/C6</f>
        <v>2.1853253570992552</v>
      </c>
      <c r="D8" s="8">
        <f t="shared" si="0"/>
        <v>1.6201620162016201</v>
      </c>
      <c r="E8" s="8">
        <f t="shared" si="0"/>
        <v>1.1184544992374175</v>
      </c>
      <c r="F8" s="8">
        <f t="shared" si="0"/>
        <v>1.0204081632653061</v>
      </c>
      <c r="G8" s="8">
        <f t="shared" si="0"/>
        <v>1.21580547112462</v>
      </c>
      <c r="H8" s="8">
        <f t="shared" si="0"/>
        <v>1.4563106796116505</v>
      </c>
      <c r="I8" s="8">
        <f t="shared" si="0"/>
        <v>1.3333333333333333</v>
      </c>
      <c r="J8" s="8">
        <f t="shared" si="0"/>
        <v>1.5723270440251573</v>
      </c>
      <c r="K8" s="8">
        <f t="shared" si="0"/>
        <v>0.54719562243502051</v>
      </c>
      <c r="L8" s="8">
        <f t="shared" si="0"/>
        <v>0.52631578947368418</v>
      </c>
      <c r="M8" s="8">
        <f t="shared" si="0"/>
        <v>0.56980056980056981</v>
      </c>
      <c r="N8" s="8">
        <f t="shared" si="0"/>
        <v>2.0212841939861437</v>
      </c>
      <c r="O8" s="8">
        <f t="shared" si="0"/>
        <v>2.3436416585771735</v>
      </c>
      <c r="P8" s="8">
        <f t="shared" si="0"/>
        <v>1.678939617083947</v>
      </c>
    </row>
    <row r="9" spans="1:16" x14ac:dyDescent="0.2">
      <c r="A9" s="1" t="s">
        <v>322</v>
      </c>
      <c r="B9" s="1">
        <v>3440</v>
      </c>
      <c r="C9" s="1">
        <v>1700</v>
      </c>
      <c r="D9" s="1">
        <v>1740</v>
      </c>
      <c r="E9" s="1">
        <v>450</v>
      </c>
      <c r="F9" s="1">
        <v>190</v>
      </c>
      <c r="G9" s="1">
        <v>260</v>
      </c>
      <c r="H9" s="1">
        <v>400</v>
      </c>
      <c r="I9" s="1">
        <v>160</v>
      </c>
      <c r="J9" s="1">
        <v>240</v>
      </c>
      <c r="K9" s="1">
        <v>50</v>
      </c>
      <c r="L9" s="1">
        <v>30</v>
      </c>
      <c r="M9" s="1">
        <v>20</v>
      </c>
      <c r="N9" s="1">
        <v>2990</v>
      </c>
      <c r="O9" s="1">
        <v>1510</v>
      </c>
      <c r="P9" s="1">
        <v>1480</v>
      </c>
    </row>
    <row r="10" spans="1:16" x14ac:dyDescent="0.2">
      <c r="A10" s="1" t="s">
        <v>266</v>
      </c>
      <c r="B10" s="8">
        <f>B9*100/B6</f>
        <v>2.1543086172344688</v>
      </c>
      <c r="C10" s="8">
        <f t="shared" ref="C10:P10" si="1">C9*100/C6</f>
        <v>2.0754486631668905</v>
      </c>
      <c r="D10" s="8">
        <f t="shared" si="1"/>
        <v>2.2373665938022373</v>
      </c>
      <c r="E10" s="8">
        <f t="shared" si="1"/>
        <v>2.287747839349263</v>
      </c>
      <c r="F10" s="8">
        <f t="shared" si="1"/>
        <v>1.9387755102040816</v>
      </c>
      <c r="G10" s="8">
        <f t="shared" si="1"/>
        <v>2.6342451874366768</v>
      </c>
      <c r="H10" s="8">
        <f t="shared" si="1"/>
        <v>3.2362459546925568</v>
      </c>
      <c r="I10" s="8">
        <f t="shared" si="1"/>
        <v>2.6666666666666665</v>
      </c>
      <c r="J10" s="8">
        <f t="shared" si="1"/>
        <v>3.7735849056603774</v>
      </c>
      <c r="K10" s="8">
        <f t="shared" si="1"/>
        <v>0.6839945280437757</v>
      </c>
      <c r="L10" s="8">
        <f t="shared" si="1"/>
        <v>0.78947368421052633</v>
      </c>
      <c r="M10" s="8">
        <f t="shared" si="1"/>
        <v>0.56980056980056981</v>
      </c>
      <c r="N10" s="8">
        <f t="shared" si="1"/>
        <v>2.1355617455896008</v>
      </c>
      <c r="O10" s="8">
        <f t="shared" si="1"/>
        <v>2.0940230203855221</v>
      </c>
      <c r="P10" s="8">
        <f t="shared" si="1"/>
        <v>2.1796759941089836</v>
      </c>
    </row>
    <row r="12" spans="1:16" x14ac:dyDescent="0.2">
      <c r="A12" s="1" t="s">
        <v>309</v>
      </c>
      <c r="B12" s="1">
        <v>144560</v>
      </c>
      <c r="C12" s="1">
        <v>73930</v>
      </c>
      <c r="D12" s="1">
        <v>70630</v>
      </c>
      <c r="E12" s="1">
        <v>16210</v>
      </c>
      <c r="F12" s="1">
        <v>8060</v>
      </c>
      <c r="G12" s="1">
        <v>8150</v>
      </c>
      <c r="H12" s="1">
        <v>12030</v>
      </c>
      <c r="I12" s="1">
        <v>5820</v>
      </c>
      <c r="J12" s="1">
        <v>6210</v>
      </c>
      <c r="K12" s="1">
        <v>4180</v>
      </c>
      <c r="L12" s="1">
        <v>2240</v>
      </c>
      <c r="M12" s="1">
        <v>1940</v>
      </c>
      <c r="N12" s="1">
        <v>128350</v>
      </c>
      <c r="O12" s="1">
        <v>65870</v>
      </c>
      <c r="P12" s="1">
        <v>62480</v>
      </c>
    </row>
    <row r="13" spans="1:16" x14ac:dyDescent="0.2">
      <c r="A13" s="1" t="s">
        <v>330</v>
      </c>
      <c r="B13" s="1">
        <v>3870</v>
      </c>
      <c r="C13" s="1">
        <v>2130</v>
      </c>
      <c r="D13" s="1">
        <v>1740</v>
      </c>
      <c r="E13" s="1">
        <v>450</v>
      </c>
      <c r="F13" s="1">
        <v>240</v>
      </c>
      <c r="G13" s="1">
        <v>210</v>
      </c>
      <c r="H13" s="1">
        <v>370</v>
      </c>
      <c r="I13" s="1">
        <v>180</v>
      </c>
      <c r="J13" s="1">
        <v>190</v>
      </c>
      <c r="K13" s="1">
        <v>80</v>
      </c>
      <c r="L13" s="1">
        <v>60</v>
      </c>
      <c r="M13" s="1">
        <v>20</v>
      </c>
      <c r="N13" s="1">
        <v>3420</v>
      </c>
      <c r="O13" s="1">
        <v>1890</v>
      </c>
      <c r="P13" s="1">
        <v>1530</v>
      </c>
    </row>
    <row r="14" spans="1:16" x14ac:dyDescent="0.2">
      <c r="A14" s="1" t="s">
        <v>323</v>
      </c>
      <c r="B14" s="1">
        <v>2180</v>
      </c>
      <c r="C14" s="1">
        <v>1070</v>
      </c>
      <c r="D14" s="1">
        <v>1110</v>
      </c>
      <c r="E14" s="1">
        <v>200</v>
      </c>
      <c r="F14" s="1">
        <v>60</v>
      </c>
      <c r="G14" s="1">
        <v>140</v>
      </c>
      <c r="H14" s="1">
        <v>180</v>
      </c>
      <c r="I14" s="1">
        <v>50</v>
      </c>
      <c r="J14" s="1">
        <v>130</v>
      </c>
      <c r="K14" s="1">
        <v>20</v>
      </c>
      <c r="L14" s="1">
        <v>10</v>
      </c>
      <c r="M14" s="1">
        <v>10</v>
      </c>
      <c r="N14" s="1">
        <v>1980</v>
      </c>
      <c r="O14" s="1">
        <v>1010</v>
      </c>
      <c r="P14" s="1">
        <v>970</v>
      </c>
    </row>
    <row r="15" spans="1:16" x14ac:dyDescent="0.2">
      <c r="A15" s="1" t="s">
        <v>324</v>
      </c>
      <c r="B15" s="1">
        <v>6290</v>
      </c>
      <c r="C15" s="1">
        <v>2750</v>
      </c>
      <c r="D15" s="1">
        <v>3540</v>
      </c>
      <c r="E15" s="1">
        <v>690</v>
      </c>
      <c r="F15" s="1">
        <v>230</v>
      </c>
      <c r="G15" s="1">
        <v>460</v>
      </c>
      <c r="H15" s="1">
        <v>650</v>
      </c>
      <c r="I15" s="1">
        <v>200</v>
      </c>
      <c r="J15" s="1">
        <v>450</v>
      </c>
      <c r="K15" s="1">
        <v>40</v>
      </c>
      <c r="L15" s="1">
        <v>30</v>
      </c>
      <c r="M15" s="1">
        <v>10</v>
      </c>
      <c r="N15" s="1">
        <v>5600</v>
      </c>
      <c r="O15" s="1">
        <v>2520</v>
      </c>
      <c r="P15" s="1">
        <v>3080</v>
      </c>
    </row>
    <row r="17" spans="1:16" x14ac:dyDescent="0.2">
      <c r="A17" s="1" t="s">
        <v>330</v>
      </c>
      <c r="B17" s="8">
        <f>B13*100/B$12</f>
        <v>2.6770890979524071</v>
      </c>
      <c r="C17" s="8">
        <f t="shared" ref="C17:P17" si="2">C13*100/C$12</f>
        <v>2.8811037467875016</v>
      </c>
      <c r="D17" s="8">
        <f t="shared" si="2"/>
        <v>2.4635424040775873</v>
      </c>
      <c r="E17" s="8">
        <f t="shared" si="2"/>
        <v>2.7760641579272054</v>
      </c>
      <c r="F17" s="8">
        <f t="shared" si="2"/>
        <v>2.9776674937965262</v>
      </c>
      <c r="G17" s="8">
        <f t="shared" si="2"/>
        <v>2.576687116564417</v>
      </c>
      <c r="H17" s="8">
        <f t="shared" si="2"/>
        <v>3.0756442227763925</v>
      </c>
      <c r="I17" s="8">
        <f t="shared" si="2"/>
        <v>3.0927835051546393</v>
      </c>
      <c r="J17" s="8">
        <f t="shared" si="2"/>
        <v>3.0595813204508855</v>
      </c>
      <c r="K17" s="8">
        <f t="shared" si="2"/>
        <v>1.9138755980861244</v>
      </c>
      <c r="L17" s="8">
        <f t="shared" si="2"/>
        <v>2.6785714285714284</v>
      </c>
      <c r="M17" s="8">
        <f t="shared" si="2"/>
        <v>1.0309278350515463</v>
      </c>
      <c r="N17" s="8">
        <f t="shared" si="2"/>
        <v>2.6645890144137123</v>
      </c>
      <c r="O17" s="8">
        <f t="shared" si="2"/>
        <v>2.869287991498406</v>
      </c>
      <c r="P17" s="8">
        <f t="shared" si="2"/>
        <v>2.4487836107554419</v>
      </c>
    </row>
    <row r="18" spans="1:16" x14ac:dyDescent="0.2">
      <c r="A18" s="1" t="s">
        <v>323</v>
      </c>
      <c r="B18" s="8">
        <f t="shared" ref="B18:P19" si="3">B14*100/B$12</f>
        <v>1.5080243497509684</v>
      </c>
      <c r="C18" s="8">
        <f t="shared" si="3"/>
        <v>1.4473150277289328</v>
      </c>
      <c r="D18" s="8">
        <f t="shared" si="3"/>
        <v>1.5715701543253575</v>
      </c>
      <c r="E18" s="8">
        <f t="shared" si="3"/>
        <v>1.2338062924120914</v>
      </c>
      <c r="F18" s="8">
        <f t="shared" si="3"/>
        <v>0.74441687344913154</v>
      </c>
      <c r="G18" s="8">
        <f t="shared" si="3"/>
        <v>1.7177914110429449</v>
      </c>
      <c r="H18" s="8">
        <f t="shared" si="3"/>
        <v>1.4962593516209477</v>
      </c>
      <c r="I18" s="8">
        <f t="shared" si="3"/>
        <v>0.85910652920962194</v>
      </c>
      <c r="J18" s="8">
        <f t="shared" si="3"/>
        <v>2.0933977455716586</v>
      </c>
      <c r="K18" s="8">
        <f t="shared" si="3"/>
        <v>0.4784688995215311</v>
      </c>
      <c r="L18" s="8">
        <f t="shared" si="3"/>
        <v>0.44642857142857145</v>
      </c>
      <c r="M18" s="8">
        <f t="shared" si="3"/>
        <v>0.51546391752577314</v>
      </c>
      <c r="N18" s="8">
        <f t="shared" si="3"/>
        <v>1.5426567978184651</v>
      </c>
      <c r="O18" s="8">
        <f t="shared" si="3"/>
        <v>1.5333232123880371</v>
      </c>
      <c r="P18" s="8">
        <f t="shared" si="3"/>
        <v>1.5524967989756722</v>
      </c>
    </row>
    <row r="19" spans="1:16" x14ac:dyDescent="0.2">
      <c r="A19" s="1" t="s">
        <v>324</v>
      </c>
      <c r="B19" s="8">
        <f t="shared" si="3"/>
        <v>4.3511344770337574</v>
      </c>
      <c r="C19" s="8">
        <f t="shared" si="3"/>
        <v>3.7197348843500611</v>
      </c>
      <c r="D19" s="8">
        <f t="shared" si="3"/>
        <v>5.0120345462268157</v>
      </c>
      <c r="E19" s="8">
        <f t="shared" si="3"/>
        <v>4.2566317088217147</v>
      </c>
      <c r="F19" s="8">
        <f t="shared" si="3"/>
        <v>2.8535980148883375</v>
      </c>
      <c r="G19" s="8">
        <f t="shared" si="3"/>
        <v>5.6441717791411046</v>
      </c>
      <c r="H19" s="8">
        <f t="shared" si="3"/>
        <v>5.4031587697423111</v>
      </c>
      <c r="I19" s="8">
        <f t="shared" si="3"/>
        <v>3.4364261168384878</v>
      </c>
      <c r="J19" s="8">
        <f t="shared" si="3"/>
        <v>7.2463768115942031</v>
      </c>
      <c r="K19" s="8">
        <f t="shared" si="3"/>
        <v>0.9569377990430622</v>
      </c>
      <c r="L19" s="8">
        <f t="shared" si="3"/>
        <v>1.3392857142857142</v>
      </c>
      <c r="M19" s="8">
        <f t="shared" si="3"/>
        <v>0.51546391752577314</v>
      </c>
      <c r="N19" s="8">
        <f t="shared" si="3"/>
        <v>4.3630697312037396</v>
      </c>
      <c r="O19" s="8">
        <f t="shared" si="3"/>
        <v>3.8257173219978746</v>
      </c>
      <c r="P19" s="8">
        <f t="shared" si="3"/>
        <v>4.929577464788732</v>
      </c>
    </row>
    <row r="20" spans="1:16" x14ac:dyDescent="0.2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x14ac:dyDescent="0.2">
      <c r="A21" s="1" t="s">
        <v>331</v>
      </c>
      <c r="B21" s="1">
        <v>116380</v>
      </c>
      <c r="C21" s="1">
        <v>59490</v>
      </c>
      <c r="D21" s="1">
        <v>56890</v>
      </c>
      <c r="E21" s="1">
        <v>11150</v>
      </c>
      <c r="F21" s="1">
        <v>5420</v>
      </c>
      <c r="G21" s="1">
        <v>5730</v>
      </c>
      <c r="H21" s="1">
        <v>10540</v>
      </c>
      <c r="I21" s="1">
        <v>5150</v>
      </c>
      <c r="J21" s="1">
        <v>5390</v>
      </c>
      <c r="K21" s="1">
        <v>610</v>
      </c>
      <c r="L21" s="1">
        <v>270</v>
      </c>
      <c r="M21" s="1">
        <v>340</v>
      </c>
      <c r="N21" s="1">
        <v>105230</v>
      </c>
      <c r="O21" s="1">
        <v>54070</v>
      </c>
      <c r="P21" s="1">
        <v>51160</v>
      </c>
    </row>
    <row r="22" spans="1:16" x14ac:dyDescent="0.2">
      <c r="A22" s="1" t="s">
        <v>325</v>
      </c>
      <c r="B22" s="1">
        <v>4730</v>
      </c>
      <c r="C22" s="1">
        <v>2120</v>
      </c>
      <c r="D22" s="1">
        <v>2610</v>
      </c>
      <c r="E22" s="1">
        <v>390</v>
      </c>
      <c r="F22" s="1">
        <v>160</v>
      </c>
      <c r="G22" s="1">
        <v>230</v>
      </c>
      <c r="H22" s="1">
        <v>380</v>
      </c>
      <c r="I22" s="1">
        <v>160</v>
      </c>
      <c r="J22" s="1">
        <v>220</v>
      </c>
      <c r="K22" s="1">
        <v>10</v>
      </c>
      <c r="L22" s="1">
        <v>0</v>
      </c>
      <c r="M22" s="1">
        <v>10</v>
      </c>
      <c r="N22" s="1">
        <v>4340</v>
      </c>
      <c r="O22" s="1">
        <v>1960</v>
      </c>
      <c r="P22" s="1">
        <v>2380</v>
      </c>
    </row>
    <row r="23" spans="1:16" x14ac:dyDescent="0.2">
      <c r="A23" s="1" t="s">
        <v>294</v>
      </c>
      <c r="B23" s="8">
        <f>B22*100/B21</f>
        <v>4.064272211720227</v>
      </c>
      <c r="C23" s="8">
        <f t="shared" ref="C23:P23" si="4">C22*100/C21</f>
        <v>3.5636241385106739</v>
      </c>
      <c r="D23" s="8">
        <f t="shared" si="4"/>
        <v>4.5878010195113372</v>
      </c>
      <c r="E23" s="8">
        <f t="shared" si="4"/>
        <v>3.4977578475336322</v>
      </c>
      <c r="F23" s="8">
        <f t="shared" si="4"/>
        <v>2.9520295202952029</v>
      </c>
      <c r="G23" s="8">
        <f t="shared" si="4"/>
        <v>4.0139616055846421</v>
      </c>
      <c r="H23" s="8">
        <f t="shared" si="4"/>
        <v>3.6053130929791273</v>
      </c>
      <c r="I23" s="8">
        <f t="shared" si="4"/>
        <v>3.1067961165048543</v>
      </c>
      <c r="J23" s="8">
        <f t="shared" si="4"/>
        <v>4.0816326530612246</v>
      </c>
      <c r="K23" s="8">
        <f t="shared" si="4"/>
        <v>1.639344262295082</v>
      </c>
      <c r="L23" s="8">
        <f t="shared" si="4"/>
        <v>0</v>
      </c>
      <c r="M23" s="8">
        <f t="shared" si="4"/>
        <v>2.9411764705882355</v>
      </c>
      <c r="N23" s="8">
        <f t="shared" si="4"/>
        <v>4.1242991542335838</v>
      </c>
      <c r="O23" s="8">
        <f t="shared" si="4"/>
        <v>3.6249306454595893</v>
      </c>
      <c r="P23" s="8">
        <f t="shared" si="4"/>
        <v>4.6520719311962475</v>
      </c>
    </row>
    <row r="25" spans="1:16" x14ac:dyDescent="0.2">
      <c r="A25" s="1" t="s">
        <v>327</v>
      </c>
      <c r="B25" s="1">
        <v>159680</v>
      </c>
      <c r="C25" s="1">
        <v>81910</v>
      </c>
      <c r="D25" s="1">
        <v>77770</v>
      </c>
      <c r="E25" s="1">
        <v>19670</v>
      </c>
      <c r="F25" s="1">
        <v>9800</v>
      </c>
      <c r="G25" s="1">
        <v>9870</v>
      </c>
      <c r="H25" s="1">
        <v>12360</v>
      </c>
      <c r="I25" s="1">
        <v>6000</v>
      </c>
      <c r="J25" s="1">
        <v>6360</v>
      </c>
      <c r="K25" s="1">
        <v>7310</v>
      </c>
      <c r="L25" s="1">
        <v>3800</v>
      </c>
      <c r="M25" s="1">
        <v>3510</v>
      </c>
      <c r="N25" s="1">
        <v>140010</v>
      </c>
      <c r="O25" s="1">
        <v>72110</v>
      </c>
      <c r="P25" s="1">
        <v>67900</v>
      </c>
    </row>
    <row r="26" spans="1:16" x14ac:dyDescent="0.2">
      <c r="A26" s="1" t="s">
        <v>326</v>
      </c>
      <c r="B26" s="1">
        <v>12450</v>
      </c>
      <c r="C26" s="1">
        <v>6270</v>
      </c>
      <c r="D26" s="1">
        <v>6180</v>
      </c>
      <c r="E26" s="1">
        <v>1350</v>
      </c>
      <c r="F26" s="1">
        <v>590</v>
      </c>
      <c r="G26" s="1">
        <v>760</v>
      </c>
      <c r="H26" s="1">
        <v>1200</v>
      </c>
      <c r="I26" s="1">
        <v>490</v>
      </c>
      <c r="J26" s="1">
        <v>710</v>
      </c>
      <c r="K26" s="1">
        <v>150</v>
      </c>
      <c r="L26" s="1">
        <v>100</v>
      </c>
      <c r="M26" s="1">
        <v>50</v>
      </c>
      <c r="N26" s="1">
        <v>11100</v>
      </c>
      <c r="O26" s="1">
        <v>5680</v>
      </c>
      <c r="P26" s="1">
        <v>5420</v>
      </c>
    </row>
    <row r="27" spans="1:16" x14ac:dyDescent="0.2">
      <c r="A27" s="1" t="s">
        <v>266</v>
      </c>
      <c r="B27" s="8">
        <f>B26*100/B25</f>
        <v>7.7968436873747491</v>
      </c>
      <c r="C27" s="8">
        <f t="shared" ref="C27:P27" si="5">C26*100/C25</f>
        <v>7.6547430106214138</v>
      </c>
      <c r="D27" s="8">
        <f t="shared" si="5"/>
        <v>7.9465089366079464</v>
      </c>
      <c r="E27" s="8">
        <f t="shared" si="5"/>
        <v>6.8632435180477884</v>
      </c>
      <c r="F27" s="8">
        <f t="shared" si="5"/>
        <v>6.0204081632653059</v>
      </c>
      <c r="G27" s="8">
        <f t="shared" si="5"/>
        <v>7.700101317122594</v>
      </c>
      <c r="H27" s="8">
        <f t="shared" si="5"/>
        <v>9.7087378640776691</v>
      </c>
      <c r="I27" s="8">
        <f t="shared" si="5"/>
        <v>8.1666666666666661</v>
      </c>
      <c r="J27" s="8">
        <f t="shared" si="5"/>
        <v>11.163522012578616</v>
      </c>
      <c r="K27" s="8">
        <f t="shared" si="5"/>
        <v>2.0519835841313268</v>
      </c>
      <c r="L27" s="8">
        <f t="shared" si="5"/>
        <v>2.6315789473684212</v>
      </c>
      <c r="M27" s="8">
        <f t="shared" si="5"/>
        <v>1.4245014245014245</v>
      </c>
      <c r="N27" s="8">
        <f t="shared" si="5"/>
        <v>7.9280051424898224</v>
      </c>
      <c r="O27" s="8">
        <f t="shared" si="5"/>
        <v>7.8768548051587848</v>
      </c>
      <c r="P27" s="8">
        <f t="shared" si="5"/>
        <v>7.9823269513991164</v>
      </c>
    </row>
    <row r="28" spans="1:16" x14ac:dyDescent="0.2">
      <c r="A28" s="36" t="s">
        <v>285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</sheetData>
  <mergeCells count="6">
    <mergeCell ref="A28:P28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A8475-55FB-4139-9BDD-35CBF6A3DD69}">
  <dimension ref="A1:P34"/>
  <sheetViews>
    <sheetView view="pageBreakPreview" zoomScale="125" zoomScaleNormal="100" zoomScaleSheetLayoutView="125" workbookViewId="0">
      <selection activeCell="G18" sqref="G18"/>
    </sheetView>
  </sheetViews>
  <sheetFormatPr defaultRowHeight="9.6" x14ac:dyDescent="0.2"/>
  <cols>
    <col min="1" max="1" width="12" style="9" customWidth="1"/>
    <col min="2" max="16" width="4.6640625" style="1" customWidth="1"/>
    <col min="17" max="16384" width="8.88671875" style="1"/>
  </cols>
  <sheetData>
    <row r="1" spans="1:16" x14ac:dyDescent="0.2">
      <c r="A1" s="9" t="s">
        <v>277</v>
      </c>
    </row>
    <row r="2" spans="1:16" x14ac:dyDescent="0.2">
      <c r="A2" s="10"/>
      <c r="B2" s="34" t="s">
        <v>0</v>
      </c>
      <c r="C2" s="34"/>
      <c r="D2" s="34"/>
      <c r="E2" s="34" t="s">
        <v>14</v>
      </c>
      <c r="F2" s="34"/>
      <c r="G2" s="34"/>
      <c r="H2" s="34" t="s">
        <v>15</v>
      </c>
      <c r="I2" s="34"/>
      <c r="J2" s="34"/>
      <c r="K2" s="34" t="s">
        <v>16</v>
      </c>
      <c r="L2" s="34"/>
      <c r="M2" s="34"/>
      <c r="N2" s="34" t="s">
        <v>13</v>
      </c>
      <c r="O2" s="34"/>
      <c r="P2" s="35"/>
    </row>
    <row r="3" spans="1:16" x14ac:dyDescent="0.2">
      <c r="A3" s="11"/>
      <c r="B3" s="3" t="s">
        <v>0</v>
      </c>
      <c r="C3" s="3" t="s">
        <v>1</v>
      </c>
      <c r="D3" s="3" t="s">
        <v>2</v>
      </c>
      <c r="E3" s="3" t="s">
        <v>0</v>
      </c>
      <c r="F3" s="3" t="s">
        <v>1</v>
      </c>
      <c r="G3" s="3" t="s">
        <v>2</v>
      </c>
      <c r="H3" s="3" t="s">
        <v>0</v>
      </c>
      <c r="I3" s="3" t="s">
        <v>1</v>
      </c>
      <c r="J3" s="3" t="s">
        <v>2</v>
      </c>
      <c r="K3" s="3" t="s">
        <v>0</v>
      </c>
      <c r="L3" s="3" t="s">
        <v>1</v>
      </c>
      <c r="M3" s="3" t="s">
        <v>2</v>
      </c>
      <c r="N3" s="3" t="s">
        <v>0</v>
      </c>
      <c r="O3" s="3" t="s">
        <v>1</v>
      </c>
      <c r="P3" s="4" t="s">
        <v>2</v>
      </c>
    </row>
    <row r="4" spans="1:16" x14ac:dyDescent="0.2">
      <c r="A4" s="9" t="s">
        <v>122</v>
      </c>
    </row>
    <row r="5" spans="1:16" x14ac:dyDescent="0.2">
      <c r="A5" s="9" t="s">
        <v>332</v>
      </c>
      <c r="B5" s="1">
        <v>116380</v>
      </c>
      <c r="C5" s="1">
        <v>59490</v>
      </c>
      <c r="D5" s="1">
        <v>56890</v>
      </c>
      <c r="E5" s="1">
        <v>11150</v>
      </c>
      <c r="F5" s="1">
        <v>5420</v>
      </c>
      <c r="G5" s="1">
        <v>5730</v>
      </c>
      <c r="H5" s="1">
        <v>10540</v>
      </c>
      <c r="I5" s="1">
        <v>5150</v>
      </c>
      <c r="J5" s="1">
        <v>5390</v>
      </c>
      <c r="K5" s="1">
        <v>610</v>
      </c>
      <c r="L5" s="1">
        <v>270</v>
      </c>
      <c r="M5" s="1">
        <v>340</v>
      </c>
      <c r="N5" s="1">
        <v>105230</v>
      </c>
      <c r="O5" s="1">
        <v>54070</v>
      </c>
      <c r="P5" s="1">
        <v>51160</v>
      </c>
    </row>
    <row r="6" spans="1:16" x14ac:dyDescent="0.2">
      <c r="A6" s="9" t="s">
        <v>123</v>
      </c>
      <c r="B6" s="1">
        <v>58430</v>
      </c>
      <c r="C6" s="1">
        <v>30240</v>
      </c>
      <c r="D6" s="1">
        <v>28190</v>
      </c>
      <c r="E6" s="1">
        <v>4730</v>
      </c>
      <c r="F6" s="1">
        <v>2420</v>
      </c>
      <c r="G6" s="1">
        <v>2310</v>
      </c>
      <c r="H6" s="1">
        <v>4730</v>
      </c>
      <c r="I6" s="1">
        <v>2420</v>
      </c>
      <c r="J6" s="1">
        <v>2310</v>
      </c>
      <c r="K6" s="1">
        <v>0</v>
      </c>
      <c r="L6" s="1">
        <v>0</v>
      </c>
      <c r="M6" s="1">
        <v>0</v>
      </c>
      <c r="N6" s="1">
        <v>53700</v>
      </c>
      <c r="O6" s="1">
        <v>27820</v>
      </c>
      <c r="P6" s="1">
        <v>25880</v>
      </c>
    </row>
    <row r="7" spans="1:16" x14ac:dyDescent="0.2">
      <c r="A7" s="9" t="s">
        <v>124</v>
      </c>
      <c r="B7" s="1">
        <v>5160</v>
      </c>
      <c r="C7" s="1">
        <v>920</v>
      </c>
      <c r="D7" s="1">
        <v>4240</v>
      </c>
      <c r="E7" s="1">
        <v>320</v>
      </c>
      <c r="F7" s="1">
        <v>20</v>
      </c>
      <c r="G7" s="1">
        <v>300</v>
      </c>
      <c r="H7" s="1">
        <v>320</v>
      </c>
      <c r="I7" s="1">
        <v>20</v>
      </c>
      <c r="J7" s="1">
        <v>300</v>
      </c>
      <c r="K7" s="1">
        <v>0</v>
      </c>
      <c r="L7" s="1">
        <v>0</v>
      </c>
      <c r="M7" s="1">
        <v>0</v>
      </c>
      <c r="N7" s="1">
        <v>4840</v>
      </c>
      <c r="O7" s="1">
        <v>900</v>
      </c>
      <c r="P7" s="1">
        <v>3940</v>
      </c>
    </row>
    <row r="8" spans="1:16" x14ac:dyDescent="0.2">
      <c r="A8" s="9" t="s">
        <v>125</v>
      </c>
      <c r="B8" s="1">
        <v>7370</v>
      </c>
      <c r="C8" s="1">
        <v>3480</v>
      </c>
      <c r="D8" s="1">
        <v>3890</v>
      </c>
      <c r="E8" s="1">
        <v>340</v>
      </c>
      <c r="F8" s="1">
        <v>110</v>
      </c>
      <c r="G8" s="1">
        <v>230</v>
      </c>
      <c r="H8" s="1">
        <v>340</v>
      </c>
      <c r="I8" s="1">
        <v>110</v>
      </c>
      <c r="J8" s="1">
        <v>230</v>
      </c>
      <c r="K8" s="1">
        <v>0</v>
      </c>
      <c r="L8" s="1">
        <v>0</v>
      </c>
      <c r="M8" s="1">
        <v>0</v>
      </c>
      <c r="N8" s="1">
        <v>7030</v>
      </c>
      <c r="O8" s="1">
        <v>3370</v>
      </c>
      <c r="P8" s="1">
        <v>3660</v>
      </c>
    </row>
    <row r="9" spans="1:16" x14ac:dyDescent="0.2">
      <c r="A9" s="9" t="s">
        <v>126</v>
      </c>
      <c r="B9" s="1">
        <v>1830</v>
      </c>
      <c r="C9" s="1">
        <v>920</v>
      </c>
      <c r="D9" s="1">
        <v>910</v>
      </c>
      <c r="E9" s="1">
        <v>280</v>
      </c>
      <c r="F9" s="1">
        <v>80</v>
      </c>
      <c r="G9" s="1">
        <v>200</v>
      </c>
      <c r="H9" s="1">
        <v>280</v>
      </c>
      <c r="I9" s="1">
        <v>80</v>
      </c>
      <c r="J9" s="1">
        <v>200</v>
      </c>
      <c r="K9" s="1">
        <v>0</v>
      </c>
      <c r="L9" s="1">
        <v>0</v>
      </c>
      <c r="M9" s="1">
        <v>0</v>
      </c>
      <c r="N9" s="1">
        <v>1550</v>
      </c>
      <c r="O9" s="1">
        <v>840</v>
      </c>
      <c r="P9" s="1">
        <v>710</v>
      </c>
    </row>
    <row r="10" spans="1:16" x14ac:dyDescent="0.2">
      <c r="A10" s="9" t="s">
        <v>128</v>
      </c>
      <c r="B10" s="1">
        <v>43590</v>
      </c>
      <c r="C10" s="1">
        <v>23930</v>
      </c>
      <c r="D10" s="1">
        <v>19660</v>
      </c>
      <c r="E10" s="1">
        <v>5480</v>
      </c>
      <c r="F10" s="1">
        <v>2790</v>
      </c>
      <c r="G10" s="1">
        <v>2690</v>
      </c>
      <c r="H10" s="1">
        <v>4870</v>
      </c>
      <c r="I10" s="1">
        <v>2520</v>
      </c>
      <c r="J10" s="1">
        <v>2350</v>
      </c>
      <c r="K10" s="1">
        <v>610</v>
      </c>
      <c r="L10" s="1">
        <v>270</v>
      </c>
      <c r="M10" s="1">
        <v>340</v>
      </c>
      <c r="N10" s="1">
        <v>38110</v>
      </c>
      <c r="O10" s="1">
        <v>21140</v>
      </c>
      <c r="P10" s="1">
        <v>16970</v>
      </c>
    </row>
    <row r="12" spans="1:16" x14ac:dyDescent="0.2">
      <c r="A12" s="9" t="s">
        <v>127</v>
      </c>
    </row>
    <row r="13" spans="1:16" x14ac:dyDescent="0.2">
      <c r="A13" s="9" t="s">
        <v>332</v>
      </c>
      <c r="B13" s="1">
        <v>116380</v>
      </c>
      <c r="C13" s="1">
        <v>59490</v>
      </c>
      <c r="D13" s="1">
        <v>56890</v>
      </c>
      <c r="E13" s="1">
        <v>11150</v>
      </c>
      <c r="F13" s="1">
        <v>5420</v>
      </c>
      <c r="G13" s="1">
        <v>5730</v>
      </c>
      <c r="H13" s="1">
        <v>10540</v>
      </c>
      <c r="I13" s="1">
        <v>5150</v>
      </c>
      <c r="J13" s="1">
        <v>5390</v>
      </c>
      <c r="K13" s="1">
        <v>610</v>
      </c>
      <c r="L13" s="1">
        <v>270</v>
      </c>
      <c r="M13" s="1">
        <v>340</v>
      </c>
      <c r="N13" s="1">
        <v>105230</v>
      </c>
      <c r="O13" s="1">
        <v>54070</v>
      </c>
      <c r="P13" s="1">
        <v>51160</v>
      </c>
    </row>
    <row r="14" spans="1:16" x14ac:dyDescent="0.2">
      <c r="A14" s="9" t="s">
        <v>333</v>
      </c>
      <c r="B14" s="1">
        <f>B15+B16</f>
        <v>58430</v>
      </c>
      <c r="C14" s="1">
        <f t="shared" ref="C14:P14" si="0">C15+C16</f>
        <v>30240</v>
      </c>
      <c r="D14" s="1">
        <f t="shared" si="0"/>
        <v>28190</v>
      </c>
      <c r="E14" s="1">
        <f t="shared" si="0"/>
        <v>4730</v>
      </c>
      <c r="F14" s="1">
        <f t="shared" si="0"/>
        <v>2420</v>
      </c>
      <c r="G14" s="1">
        <f t="shared" si="0"/>
        <v>2310</v>
      </c>
      <c r="H14" s="1">
        <f t="shared" si="0"/>
        <v>4730</v>
      </c>
      <c r="I14" s="1">
        <f t="shared" si="0"/>
        <v>2420</v>
      </c>
      <c r="J14" s="1">
        <f t="shared" si="0"/>
        <v>2310</v>
      </c>
      <c r="K14" s="1">
        <f t="shared" si="0"/>
        <v>0</v>
      </c>
      <c r="L14" s="1">
        <f t="shared" si="0"/>
        <v>0</v>
      </c>
      <c r="M14" s="1">
        <f t="shared" si="0"/>
        <v>0</v>
      </c>
      <c r="N14" s="1">
        <f t="shared" si="0"/>
        <v>53700</v>
      </c>
      <c r="O14" s="1">
        <f t="shared" si="0"/>
        <v>27820</v>
      </c>
      <c r="P14" s="1">
        <f t="shared" si="0"/>
        <v>25880</v>
      </c>
    </row>
    <row r="15" spans="1:16" x14ac:dyDescent="0.2">
      <c r="A15" s="9" t="s">
        <v>334</v>
      </c>
      <c r="B15" s="1">
        <v>49490</v>
      </c>
      <c r="C15" s="1">
        <v>24740</v>
      </c>
      <c r="D15" s="1">
        <v>24750</v>
      </c>
      <c r="E15" s="1">
        <v>3650</v>
      </c>
      <c r="F15" s="1">
        <v>1830</v>
      </c>
      <c r="G15" s="1">
        <v>1820</v>
      </c>
      <c r="H15" s="1">
        <v>3650</v>
      </c>
      <c r="I15" s="1">
        <v>1830</v>
      </c>
      <c r="J15" s="1">
        <v>1820</v>
      </c>
      <c r="K15" s="1">
        <v>0</v>
      </c>
      <c r="L15" s="1">
        <v>0</v>
      </c>
      <c r="M15" s="1">
        <v>0</v>
      </c>
      <c r="N15" s="1">
        <v>45840</v>
      </c>
      <c r="O15" s="1">
        <v>22910</v>
      </c>
      <c r="P15" s="1">
        <v>22930</v>
      </c>
    </row>
    <row r="16" spans="1:16" x14ac:dyDescent="0.2">
      <c r="A16" s="9" t="s">
        <v>335</v>
      </c>
      <c r="B16" s="1">
        <v>8940</v>
      </c>
      <c r="C16" s="1">
        <v>5500</v>
      </c>
      <c r="D16" s="1">
        <v>3440</v>
      </c>
      <c r="E16" s="1">
        <v>1080</v>
      </c>
      <c r="F16" s="1">
        <v>590</v>
      </c>
      <c r="G16" s="1">
        <v>490</v>
      </c>
      <c r="H16" s="1">
        <v>1080</v>
      </c>
      <c r="I16" s="1">
        <v>590</v>
      </c>
      <c r="J16" s="1">
        <v>490</v>
      </c>
      <c r="K16" s="1">
        <v>0</v>
      </c>
      <c r="L16" s="1">
        <v>0</v>
      </c>
      <c r="M16" s="1">
        <v>0</v>
      </c>
      <c r="N16" s="1">
        <v>7860</v>
      </c>
      <c r="O16" s="1">
        <v>4910</v>
      </c>
      <c r="P16" s="1">
        <v>2950</v>
      </c>
    </row>
    <row r="17" spans="1:16" x14ac:dyDescent="0.2">
      <c r="A17" s="9" t="s">
        <v>124</v>
      </c>
      <c r="B17" s="1">
        <v>5160</v>
      </c>
      <c r="C17" s="1">
        <v>920</v>
      </c>
      <c r="D17" s="1">
        <v>4240</v>
      </c>
      <c r="E17" s="1">
        <v>320</v>
      </c>
      <c r="F17" s="1">
        <v>20</v>
      </c>
      <c r="G17" s="1">
        <v>300</v>
      </c>
      <c r="H17" s="1">
        <v>320</v>
      </c>
      <c r="I17" s="1">
        <v>20</v>
      </c>
      <c r="J17" s="1">
        <v>300</v>
      </c>
      <c r="K17" s="1">
        <v>0</v>
      </c>
      <c r="L17" s="1">
        <v>0</v>
      </c>
      <c r="M17" s="1">
        <v>0</v>
      </c>
      <c r="N17" s="1">
        <v>4840</v>
      </c>
      <c r="O17" s="1">
        <v>900</v>
      </c>
      <c r="P17" s="1">
        <v>3940</v>
      </c>
    </row>
    <row r="18" spans="1:16" x14ac:dyDescent="0.2">
      <c r="A18" s="9" t="s">
        <v>125</v>
      </c>
      <c r="B18" s="1">
        <v>7370</v>
      </c>
      <c r="C18" s="1">
        <v>3480</v>
      </c>
      <c r="D18" s="1">
        <v>3890</v>
      </c>
      <c r="E18" s="1">
        <v>340</v>
      </c>
      <c r="F18" s="1">
        <v>110</v>
      </c>
      <c r="G18" s="1">
        <v>230</v>
      </c>
      <c r="H18" s="1">
        <v>340</v>
      </c>
      <c r="I18" s="1">
        <v>110</v>
      </c>
      <c r="J18" s="1">
        <v>230</v>
      </c>
      <c r="K18" s="1">
        <v>0</v>
      </c>
      <c r="L18" s="1">
        <v>0</v>
      </c>
      <c r="M18" s="1">
        <v>0</v>
      </c>
      <c r="N18" s="1">
        <v>7030</v>
      </c>
      <c r="O18" s="1">
        <v>3370</v>
      </c>
      <c r="P18" s="1">
        <v>3660</v>
      </c>
    </row>
    <row r="19" spans="1:16" x14ac:dyDescent="0.2">
      <c r="A19" s="9" t="s">
        <v>126</v>
      </c>
      <c r="B19" s="1">
        <v>1830</v>
      </c>
      <c r="C19" s="1">
        <v>920</v>
      </c>
      <c r="D19" s="1">
        <v>910</v>
      </c>
      <c r="E19" s="1">
        <v>280</v>
      </c>
      <c r="F19" s="1">
        <v>80</v>
      </c>
      <c r="G19" s="1">
        <v>200</v>
      </c>
      <c r="H19" s="1">
        <v>280</v>
      </c>
      <c r="I19" s="1">
        <v>80</v>
      </c>
      <c r="J19" s="1">
        <v>200</v>
      </c>
      <c r="K19" s="1">
        <v>0</v>
      </c>
      <c r="L19" s="1">
        <v>0</v>
      </c>
      <c r="M19" s="1">
        <v>0</v>
      </c>
      <c r="N19" s="1">
        <v>1550</v>
      </c>
      <c r="O19" s="1">
        <v>840</v>
      </c>
      <c r="P19" s="1">
        <v>710</v>
      </c>
    </row>
    <row r="20" spans="1:16" x14ac:dyDescent="0.2">
      <c r="A20" s="9" t="s">
        <v>128</v>
      </c>
      <c r="B20" s="1">
        <v>43590</v>
      </c>
      <c r="C20" s="1">
        <v>23930</v>
      </c>
      <c r="D20" s="1">
        <v>19660</v>
      </c>
      <c r="E20" s="1">
        <v>5480</v>
      </c>
      <c r="F20" s="1">
        <v>2790</v>
      </c>
      <c r="G20" s="1">
        <v>2690</v>
      </c>
      <c r="H20" s="1">
        <v>4870</v>
      </c>
      <c r="I20" s="1">
        <v>2520</v>
      </c>
      <c r="J20" s="1">
        <v>2350</v>
      </c>
      <c r="K20" s="1">
        <v>610</v>
      </c>
      <c r="L20" s="1">
        <v>270</v>
      </c>
      <c r="M20" s="1">
        <v>340</v>
      </c>
      <c r="N20" s="1">
        <v>38110</v>
      </c>
      <c r="O20" s="1">
        <v>21140</v>
      </c>
      <c r="P20" s="1">
        <v>16970</v>
      </c>
    </row>
    <row r="22" spans="1:16" x14ac:dyDescent="0.2">
      <c r="A22" s="9" t="s">
        <v>129</v>
      </c>
    </row>
    <row r="23" spans="1:16" x14ac:dyDescent="0.2">
      <c r="A23" s="9" t="s">
        <v>331</v>
      </c>
      <c r="B23" s="1">
        <v>40010</v>
      </c>
      <c r="C23" s="1">
        <v>0</v>
      </c>
      <c r="D23" s="1">
        <v>40010</v>
      </c>
      <c r="E23" s="1">
        <v>4220</v>
      </c>
      <c r="F23" s="1">
        <v>0</v>
      </c>
      <c r="G23" s="1">
        <v>4220</v>
      </c>
      <c r="H23" s="1">
        <v>4220</v>
      </c>
      <c r="I23" s="1">
        <v>0</v>
      </c>
      <c r="J23" s="1">
        <v>4220</v>
      </c>
      <c r="K23" s="1">
        <v>0</v>
      </c>
      <c r="L23" s="1">
        <v>0</v>
      </c>
      <c r="M23" s="1">
        <v>0</v>
      </c>
      <c r="N23" s="1">
        <v>35790</v>
      </c>
      <c r="O23" s="1">
        <v>0</v>
      </c>
      <c r="P23" s="1">
        <v>35790</v>
      </c>
    </row>
    <row r="24" spans="1:16" x14ac:dyDescent="0.2">
      <c r="A24" s="9">
        <v>1</v>
      </c>
      <c r="B24" s="1">
        <v>7720</v>
      </c>
      <c r="C24" s="1">
        <v>0</v>
      </c>
      <c r="D24" s="1">
        <v>7720</v>
      </c>
      <c r="E24" s="1">
        <v>830</v>
      </c>
      <c r="F24" s="1">
        <v>0</v>
      </c>
      <c r="G24" s="1">
        <v>830</v>
      </c>
      <c r="H24" s="1">
        <v>830</v>
      </c>
      <c r="I24" s="1">
        <v>0</v>
      </c>
      <c r="J24" s="1">
        <v>830</v>
      </c>
      <c r="K24" s="1">
        <v>0</v>
      </c>
      <c r="L24" s="1">
        <v>0</v>
      </c>
      <c r="M24" s="1">
        <v>0</v>
      </c>
      <c r="N24" s="1">
        <v>6890</v>
      </c>
      <c r="O24" s="1">
        <v>0</v>
      </c>
      <c r="P24" s="1">
        <v>6890</v>
      </c>
    </row>
    <row r="25" spans="1:16" x14ac:dyDescent="0.2">
      <c r="A25" s="9">
        <v>2</v>
      </c>
      <c r="B25" s="1">
        <v>10590</v>
      </c>
      <c r="C25" s="1">
        <v>0</v>
      </c>
      <c r="D25" s="1">
        <v>10590</v>
      </c>
      <c r="E25" s="1">
        <v>950</v>
      </c>
      <c r="F25" s="1">
        <v>0</v>
      </c>
      <c r="G25" s="1">
        <v>950</v>
      </c>
      <c r="H25" s="1">
        <v>950</v>
      </c>
      <c r="I25" s="1">
        <v>0</v>
      </c>
      <c r="J25" s="1">
        <v>950</v>
      </c>
      <c r="K25" s="1">
        <v>0</v>
      </c>
      <c r="L25" s="1">
        <v>0</v>
      </c>
      <c r="M25" s="1">
        <v>0</v>
      </c>
      <c r="N25" s="1">
        <v>9640</v>
      </c>
      <c r="O25" s="1">
        <v>0</v>
      </c>
      <c r="P25" s="1">
        <v>9640</v>
      </c>
    </row>
    <row r="26" spans="1:16" x14ac:dyDescent="0.2">
      <c r="A26" s="9">
        <v>3</v>
      </c>
      <c r="B26" s="1">
        <v>8310</v>
      </c>
      <c r="C26" s="1">
        <v>0</v>
      </c>
      <c r="D26" s="1">
        <v>8310</v>
      </c>
      <c r="E26" s="1">
        <v>750</v>
      </c>
      <c r="F26" s="1">
        <v>0</v>
      </c>
      <c r="G26" s="1">
        <v>750</v>
      </c>
      <c r="H26" s="1">
        <v>750</v>
      </c>
      <c r="I26" s="1">
        <v>0</v>
      </c>
      <c r="J26" s="1">
        <v>750</v>
      </c>
      <c r="K26" s="1">
        <v>0</v>
      </c>
      <c r="L26" s="1">
        <v>0</v>
      </c>
      <c r="M26" s="1">
        <v>0</v>
      </c>
      <c r="N26" s="1">
        <v>7560</v>
      </c>
      <c r="O26" s="1">
        <v>0</v>
      </c>
      <c r="P26" s="1">
        <v>7560</v>
      </c>
    </row>
    <row r="27" spans="1:16" x14ac:dyDescent="0.2">
      <c r="A27" s="9">
        <v>4</v>
      </c>
      <c r="B27" s="1">
        <v>5830</v>
      </c>
      <c r="C27" s="1">
        <v>0</v>
      </c>
      <c r="D27" s="1">
        <v>5830</v>
      </c>
      <c r="E27" s="1">
        <v>650</v>
      </c>
      <c r="F27" s="1">
        <v>0</v>
      </c>
      <c r="G27" s="1">
        <v>650</v>
      </c>
      <c r="H27" s="1">
        <v>650</v>
      </c>
      <c r="I27" s="1">
        <v>0</v>
      </c>
      <c r="J27" s="1">
        <v>650</v>
      </c>
      <c r="K27" s="1">
        <v>0</v>
      </c>
      <c r="L27" s="1">
        <v>0</v>
      </c>
      <c r="M27" s="1">
        <v>0</v>
      </c>
      <c r="N27" s="1">
        <v>5180</v>
      </c>
      <c r="O27" s="1">
        <v>0</v>
      </c>
      <c r="P27" s="1">
        <v>5180</v>
      </c>
    </row>
    <row r="28" spans="1:16" x14ac:dyDescent="0.2">
      <c r="A28" s="9">
        <v>5</v>
      </c>
      <c r="B28" s="1">
        <v>3280</v>
      </c>
      <c r="C28" s="1">
        <v>0</v>
      </c>
      <c r="D28" s="1">
        <v>3280</v>
      </c>
      <c r="E28" s="1">
        <v>380</v>
      </c>
      <c r="F28" s="1">
        <v>0</v>
      </c>
      <c r="G28" s="1">
        <v>380</v>
      </c>
      <c r="H28" s="1">
        <v>380</v>
      </c>
      <c r="I28" s="1">
        <v>0</v>
      </c>
      <c r="J28" s="1">
        <v>380</v>
      </c>
      <c r="K28" s="1">
        <v>0</v>
      </c>
      <c r="L28" s="1">
        <v>0</v>
      </c>
      <c r="M28" s="1">
        <v>0</v>
      </c>
      <c r="N28" s="1">
        <v>2900</v>
      </c>
      <c r="O28" s="1">
        <v>0</v>
      </c>
      <c r="P28" s="1">
        <v>2900</v>
      </c>
    </row>
    <row r="29" spans="1:16" x14ac:dyDescent="0.2">
      <c r="A29" s="9">
        <v>6</v>
      </c>
      <c r="B29" s="1">
        <v>1720</v>
      </c>
      <c r="C29" s="1">
        <v>0</v>
      </c>
      <c r="D29" s="1">
        <v>1720</v>
      </c>
      <c r="E29" s="1">
        <v>290</v>
      </c>
      <c r="F29" s="1">
        <v>0</v>
      </c>
      <c r="G29" s="1">
        <v>290</v>
      </c>
      <c r="H29" s="1">
        <v>290</v>
      </c>
      <c r="I29" s="1">
        <v>0</v>
      </c>
      <c r="J29" s="1">
        <v>290</v>
      </c>
      <c r="K29" s="1">
        <v>0</v>
      </c>
      <c r="L29" s="1">
        <v>0</v>
      </c>
      <c r="M29" s="1">
        <v>0</v>
      </c>
      <c r="N29" s="1">
        <v>1430</v>
      </c>
      <c r="O29" s="1">
        <v>0</v>
      </c>
      <c r="P29" s="1">
        <v>1430</v>
      </c>
    </row>
    <row r="30" spans="1:16" x14ac:dyDescent="0.2">
      <c r="A30" s="9">
        <v>7</v>
      </c>
      <c r="B30" s="1">
        <v>1050</v>
      </c>
      <c r="C30" s="1">
        <v>0</v>
      </c>
      <c r="D30" s="1">
        <v>1050</v>
      </c>
      <c r="E30" s="1">
        <v>150</v>
      </c>
      <c r="F30" s="1">
        <v>0</v>
      </c>
      <c r="G30" s="1">
        <v>150</v>
      </c>
      <c r="H30" s="1">
        <v>150</v>
      </c>
      <c r="I30" s="1">
        <v>0</v>
      </c>
      <c r="J30" s="1">
        <v>150</v>
      </c>
      <c r="K30" s="1">
        <v>0</v>
      </c>
      <c r="L30" s="1">
        <v>0</v>
      </c>
      <c r="M30" s="1">
        <v>0</v>
      </c>
      <c r="N30" s="1">
        <v>900</v>
      </c>
      <c r="O30" s="1">
        <v>0</v>
      </c>
      <c r="P30" s="1">
        <v>900</v>
      </c>
    </row>
    <row r="31" spans="1:16" x14ac:dyDescent="0.2">
      <c r="A31" s="9">
        <v>8</v>
      </c>
      <c r="B31" s="1">
        <v>700</v>
      </c>
      <c r="C31" s="1">
        <v>0</v>
      </c>
      <c r="D31" s="1">
        <v>700</v>
      </c>
      <c r="E31" s="1">
        <v>70</v>
      </c>
      <c r="F31" s="1">
        <v>0</v>
      </c>
      <c r="G31" s="1">
        <v>70</v>
      </c>
      <c r="H31" s="1">
        <v>70</v>
      </c>
      <c r="I31" s="1">
        <v>0</v>
      </c>
      <c r="J31" s="1">
        <v>70</v>
      </c>
      <c r="K31" s="1">
        <v>0</v>
      </c>
      <c r="L31" s="1">
        <v>0</v>
      </c>
      <c r="M31" s="1">
        <v>0</v>
      </c>
      <c r="N31" s="1">
        <v>630</v>
      </c>
      <c r="O31" s="1">
        <v>0</v>
      </c>
      <c r="P31" s="1">
        <v>630</v>
      </c>
    </row>
    <row r="32" spans="1:16" x14ac:dyDescent="0.2">
      <c r="A32" s="9">
        <v>9</v>
      </c>
      <c r="B32" s="1">
        <v>280</v>
      </c>
      <c r="C32" s="1">
        <v>0</v>
      </c>
      <c r="D32" s="1">
        <v>280</v>
      </c>
      <c r="E32" s="1">
        <v>60</v>
      </c>
      <c r="F32" s="1">
        <v>0</v>
      </c>
      <c r="G32" s="1">
        <v>60</v>
      </c>
      <c r="H32" s="1">
        <v>60</v>
      </c>
      <c r="I32" s="1">
        <v>0</v>
      </c>
      <c r="J32" s="1">
        <v>60</v>
      </c>
      <c r="K32" s="1">
        <v>0</v>
      </c>
      <c r="L32" s="1">
        <v>0</v>
      </c>
      <c r="M32" s="1">
        <v>0</v>
      </c>
      <c r="N32" s="1">
        <v>220</v>
      </c>
      <c r="O32" s="1">
        <v>0</v>
      </c>
      <c r="P32" s="1">
        <v>220</v>
      </c>
    </row>
    <row r="33" spans="1:16" x14ac:dyDescent="0.2">
      <c r="A33" s="9" t="s">
        <v>336</v>
      </c>
      <c r="B33" s="1">
        <v>530</v>
      </c>
      <c r="C33" s="1">
        <v>0</v>
      </c>
      <c r="D33" s="1">
        <v>530</v>
      </c>
      <c r="E33" s="1">
        <v>90</v>
      </c>
      <c r="F33" s="1">
        <v>0</v>
      </c>
      <c r="G33" s="1">
        <v>90</v>
      </c>
      <c r="H33" s="1">
        <v>90</v>
      </c>
      <c r="I33" s="1">
        <v>0</v>
      </c>
      <c r="J33" s="1">
        <v>90</v>
      </c>
      <c r="K33" s="1">
        <v>0</v>
      </c>
      <c r="L33" s="1">
        <v>0</v>
      </c>
      <c r="M33" s="1">
        <v>0</v>
      </c>
      <c r="N33" s="1">
        <v>440</v>
      </c>
      <c r="O33" s="1">
        <v>0</v>
      </c>
      <c r="P33" s="1">
        <v>440</v>
      </c>
    </row>
    <row r="34" spans="1:16" x14ac:dyDescent="0.2">
      <c r="A34" s="36" t="s">
        <v>285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</row>
  </sheetData>
  <mergeCells count="6">
    <mergeCell ref="A34:P34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55F59-EF4C-4A69-8784-F24F42BEF5D6}">
  <dimension ref="A1:M53"/>
  <sheetViews>
    <sheetView view="pageBreakPreview" topLeftCell="A27" zoomScale="125" zoomScaleNormal="100" zoomScaleSheetLayoutView="125" workbookViewId="0">
      <selection activeCell="A53" sqref="A53:M53"/>
    </sheetView>
  </sheetViews>
  <sheetFormatPr defaultRowHeight="9.6" x14ac:dyDescent="0.2"/>
  <cols>
    <col min="1" max="13" width="6.77734375" style="1" customWidth="1"/>
    <col min="14" max="16384" width="8.88671875" style="1"/>
  </cols>
  <sheetData>
    <row r="1" spans="1:13" x14ac:dyDescent="0.2">
      <c r="A1" s="1" t="s">
        <v>423</v>
      </c>
    </row>
    <row r="2" spans="1:13" x14ac:dyDescent="0.2">
      <c r="A2" s="5"/>
      <c r="B2" s="34" t="s">
        <v>0</v>
      </c>
      <c r="C2" s="34"/>
      <c r="D2" s="34"/>
      <c r="E2" s="34" t="s">
        <v>128</v>
      </c>
      <c r="F2" s="34"/>
      <c r="G2" s="34"/>
      <c r="H2" s="46"/>
      <c r="I2" s="47"/>
      <c r="J2" s="5"/>
      <c r="K2" s="34" t="s">
        <v>418</v>
      </c>
      <c r="L2" s="34"/>
      <c r="M2" s="35"/>
    </row>
    <row r="3" spans="1:13" s="2" customFormat="1" x14ac:dyDescent="0.2">
      <c r="A3" s="50"/>
      <c r="B3" s="3" t="s">
        <v>0</v>
      </c>
      <c r="C3" s="3" t="s">
        <v>1</v>
      </c>
      <c r="D3" s="3" t="s">
        <v>2</v>
      </c>
      <c r="E3" s="3" t="s">
        <v>0</v>
      </c>
      <c r="F3" s="3" t="s">
        <v>1</v>
      </c>
      <c r="G3" s="3" t="s">
        <v>2</v>
      </c>
      <c r="H3" s="48"/>
      <c r="I3" s="49"/>
      <c r="J3" s="50"/>
      <c r="K3" s="3" t="s">
        <v>0</v>
      </c>
      <c r="L3" s="3" t="s">
        <v>1</v>
      </c>
      <c r="M3" s="4" t="s">
        <v>2</v>
      </c>
    </row>
    <row r="4" spans="1:13" ht="10.199999999999999" x14ac:dyDescent="0.2">
      <c r="A4" s="1" t="s">
        <v>0</v>
      </c>
      <c r="B4" s="1">
        <v>82220</v>
      </c>
      <c r="C4" s="1">
        <v>42720</v>
      </c>
      <c r="D4" s="1">
        <v>39500</v>
      </c>
      <c r="E4" s="1">
        <v>40990</v>
      </c>
      <c r="F4" s="1">
        <v>22590</v>
      </c>
      <c r="G4" s="1">
        <v>18400</v>
      </c>
      <c r="H4" s="12">
        <f t="shared" ref="H4:J11" si="0">E4/B4*100</f>
        <v>49.854050109462413</v>
      </c>
      <c r="I4" s="12">
        <f t="shared" si="0"/>
        <v>52.879213483146067</v>
      </c>
      <c r="J4" s="12">
        <f t="shared" si="0"/>
        <v>46.582278481012658</v>
      </c>
      <c r="K4" s="13">
        <f>H12+1500</f>
        <v>3326.7979298706196</v>
      </c>
      <c r="L4" s="13">
        <f t="shared" ref="L4:M4" si="1">I12+1500</f>
        <v>3426.7770978021667</v>
      </c>
      <c r="M4" s="13">
        <f t="shared" si="1"/>
        <v>3222.4676299282582</v>
      </c>
    </row>
    <row r="5" spans="1:13" ht="10.199999999999999" x14ac:dyDescent="0.2">
      <c r="A5" s="1" t="s">
        <v>337</v>
      </c>
      <c r="B5" s="1">
        <v>14000</v>
      </c>
      <c r="C5" s="1">
        <v>7190</v>
      </c>
      <c r="D5" s="1">
        <v>6810</v>
      </c>
      <c r="E5" s="1">
        <v>13700</v>
      </c>
      <c r="F5" s="1">
        <v>7070</v>
      </c>
      <c r="G5" s="1">
        <v>6630</v>
      </c>
      <c r="H5" s="12">
        <f t="shared" si="0"/>
        <v>97.857142857142847</v>
      </c>
      <c r="I5" s="12">
        <f t="shared" si="0"/>
        <v>98.331015299026419</v>
      </c>
      <c r="J5" s="12">
        <f t="shared" si="0"/>
        <v>97.356828193832598</v>
      </c>
      <c r="K5" s="14"/>
      <c r="L5" s="14"/>
      <c r="M5" s="14"/>
    </row>
    <row r="6" spans="1:13" ht="10.199999999999999" x14ac:dyDescent="0.2">
      <c r="A6" s="1" t="s">
        <v>338</v>
      </c>
      <c r="B6" s="1">
        <v>12640</v>
      </c>
      <c r="C6" s="1">
        <v>6860</v>
      </c>
      <c r="D6" s="1">
        <v>5780</v>
      </c>
      <c r="E6" s="1">
        <v>10080</v>
      </c>
      <c r="F6" s="1">
        <v>5670</v>
      </c>
      <c r="G6" s="1">
        <v>4410</v>
      </c>
      <c r="H6" s="12">
        <f t="shared" si="0"/>
        <v>79.74683544303798</v>
      </c>
      <c r="I6" s="12">
        <f t="shared" si="0"/>
        <v>82.653061224489804</v>
      </c>
      <c r="J6" s="12">
        <f t="shared" si="0"/>
        <v>76.297577854671289</v>
      </c>
      <c r="K6" s="13">
        <f>(H10+H11)/2</f>
        <v>20.382706445213739</v>
      </c>
      <c r="L6" s="13">
        <f t="shared" ref="L6:M6" si="2">(I10+I11)/2</f>
        <v>23.283541364606684</v>
      </c>
      <c r="M6" s="13">
        <f t="shared" si="2"/>
        <v>16.891086421473869</v>
      </c>
    </row>
    <row r="7" spans="1:13" ht="10.199999999999999" x14ac:dyDescent="0.2">
      <c r="A7" s="1" t="s">
        <v>339</v>
      </c>
      <c r="B7" s="1">
        <v>11150</v>
      </c>
      <c r="C7" s="1">
        <v>5730</v>
      </c>
      <c r="D7" s="1">
        <v>5420</v>
      </c>
      <c r="E7" s="1">
        <v>6220</v>
      </c>
      <c r="F7" s="1">
        <v>3450</v>
      </c>
      <c r="G7" s="1">
        <v>2770</v>
      </c>
      <c r="H7" s="12">
        <f t="shared" si="0"/>
        <v>55.784753363228702</v>
      </c>
      <c r="I7" s="12">
        <f t="shared" si="0"/>
        <v>60.209424083769633</v>
      </c>
      <c r="J7" s="12">
        <f t="shared" si="0"/>
        <v>51.107011070110694</v>
      </c>
      <c r="K7" s="13"/>
      <c r="L7" s="13"/>
      <c r="M7" s="13"/>
    </row>
    <row r="8" spans="1:13" ht="10.199999999999999" x14ac:dyDescent="0.2">
      <c r="A8" s="1" t="s">
        <v>340</v>
      </c>
      <c r="B8" s="1">
        <v>10370</v>
      </c>
      <c r="C8" s="1">
        <v>5030</v>
      </c>
      <c r="D8" s="1">
        <v>5340</v>
      </c>
      <c r="E8" s="1">
        <v>3380</v>
      </c>
      <c r="F8" s="1">
        <v>1910</v>
      </c>
      <c r="G8" s="1">
        <v>1470</v>
      </c>
      <c r="H8" s="12">
        <f t="shared" si="0"/>
        <v>32.594021215043398</v>
      </c>
      <c r="I8" s="12">
        <f t="shared" si="0"/>
        <v>37.972166998011929</v>
      </c>
      <c r="J8" s="12">
        <f t="shared" si="0"/>
        <v>27.528089887640451</v>
      </c>
      <c r="K8" s="13">
        <f>K6*50</f>
        <v>1019.135322260687</v>
      </c>
      <c r="L8" s="13">
        <f t="shared" ref="L8:M8" si="3">L6*50</f>
        <v>1164.1770682303343</v>
      </c>
      <c r="M8" s="13">
        <f t="shared" si="3"/>
        <v>844.55432107369347</v>
      </c>
    </row>
    <row r="9" spans="1:13" ht="10.199999999999999" x14ac:dyDescent="0.2">
      <c r="A9" s="1" t="s">
        <v>341</v>
      </c>
      <c r="B9" s="1">
        <v>11370</v>
      </c>
      <c r="C9" s="1">
        <v>5680</v>
      </c>
      <c r="D9" s="1">
        <v>5690</v>
      </c>
      <c r="E9" s="1">
        <v>2960</v>
      </c>
      <c r="F9" s="1">
        <v>1640</v>
      </c>
      <c r="G9" s="1">
        <v>1320</v>
      </c>
      <c r="H9" s="12">
        <f t="shared" si="0"/>
        <v>26.033421284080916</v>
      </c>
      <c r="I9" s="12">
        <f t="shared" si="0"/>
        <v>28.87323943661972</v>
      </c>
      <c r="J9" s="12">
        <f t="shared" si="0"/>
        <v>23.198594024604567</v>
      </c>
      <c r="K9" s="13"/>
      <c r="L9" s="13"/>
      <c r="M9" s="13"/>
    </row>
    <row r="10" spans="1:13" ht="10.199999999999999" x14ac:dyDescent="0.2">
      <c r="A10" s="1" t="s">
        <v>342</v>
      </c>
      <c r="B10" s="1">
        <v>11750</v>
      </c>
      <c r="C10" s="1">
        <v>6220</v>
      </c>
      <c r="D10" s="1">
        <v>5530</v>
      </c>
      <c r="E10" s="1">
        <v>2760</v>
      </c>
      <c r="F10" s="1">
        <v>1520</v>
      </c>
      <c r="G10" s="1">
        <v>1240</v>
      </c>
      <c r="H10" s="12">
        <f t="shared" si="0"/>
        <v>23.48936170212766</v>
      </c>
      <c r="I10" s="12">
        <f t="shared" si="0"/>
        <v>24.437299035369776</v>
      </c>
      <c r="J10" s="12">
        <f t="shared" si="0"/>
        <v>22.423146473779383</v>
      </c>
      <c r="K10" s="13">
        <f>K4-K8</f>
        <v>2307.6626076099328</v>
      </c>
      <c r="L10" s="13">
        <f t="shared" ref="L10:M10" si="4">L4-L8</f>
        <v>2262.6000295718322</v>
      </c>
      <c r="M10" s="13">
        <f t="shared" si="4"/>
        <v>2377.913308854565</v>
      </c>
    </row>
    <row r="11" spans="1:13" ht="10.199999999999999" x14ac:dyDescent="0.2">
      <c r="A11" s="1" t="s">
        <v>343</v>
      </c>
      <c r="B11" s="1">
        <v>10940</v>
      </c>
      <c r="C11" s="1">
        <v>6010</v>
      </c>
      <c r="D11" s="1">
        <v>4930</v>
      </c>
      <c r="E11" s="1">
        <v>1890</v>
      </c>
      <c r="F11" s="1">
        <v>1330</v>
      </c>
      <c r="G11" s="1">
        <v>560</v>
      </c>
      <c r="H11" s="12">
        <f t="shared" si="0"/>
        <v>17.276051188299817</v>
      </c>
      <c r="I11" s="12">
        <f t="shared" si="0"/>
        <v>22.129783693843592</v>
      </c>
      <c r="J11" s="12">
        <f t="shared" si="0"/>
        <v>11.359026369168356</v>
      </c>
      <c r="K11" s="13">
        <f>100-K6</f>
        <v>79.617293554786258</v>
      </c>
      <c r="L11" s="13">
        <f t="shared" ref="L11:M11" si="5">100-L6</f>
        <v>76.716458635393309</v>
      </c>
      <c r="M11" s="13">
        <f t="shared" si="5"/>
        <v>83.108913578526128</v>
      </c>
    </row>
    <row r="12" spans="1:13" ht="10.199999999999999" x14ac:dyDescent="0.2">
      <c r="H12" s="12">
        <f>SUM(H4:H10)*5</f>
        <v>1826.7979298706198</v>
      </c>
      <c r="I12" s="12">
        <f>SUM(I4:I10)*5</f>
        <v>1926.7770978021667</v>
      </c>
      <c r="J12" s="12">
        <f>SUM(J4:J10)*5</f>
        <v>1722.4676299282582</v>
      </c>
      <c r="K12" s="15">
        <f>K10/K11</f>
        <v>28.984439241481926</v>
      </c>
      <c r="L12" s="15">
        <f t="shared" ref="L12:M12" si="6">L10/L11</f>
        <v>29.493019748541634</v>
      </c>
      <c r="M12" s="15">
        <f t="shared" si="6"/>
        <v>28.61201291733617</v>
      </c>
    </row>
    <row r="13" spans="1:13" ht="10.199999999999999" x14ac:dyDescent="0.2">
      <c r="H13" s="12"/>
      <c r="I13" s="12"/>
      <c r="J13" s="12"/>
      <c r="K13" s="15"/>
      <c r="L13" s="15"/>
      <c r="M13" s="15"/>
    </row>
    <row r="14" spans="1:13" ht="10.199999999999999" x14ac:dyDescent="0.2">
      <c r="A14" s="1" t="s">
        <v>419</v>
      </c>
      <c r="B14" s="1">
        <v>9370</v>
      </c>
      <c r="C14" s="1">
        <v>4640</v>
      </c>
      <c r="D14" s="1">
        <v>4730</v>
      </c>
      <c r="E14" s="1">
        <v>5240</v>
      </c>
      <c r="F14" s="1">
        <v>2650</v>
      </c>
      <c r="G14" s="1">
        <v>2590</v>
      </c>
      <c r="H14" s="12">
        <f t="shared" ref="H14:J21" si="7">E14/B14*100</f>
        <v>55.923159018143011</v>
      </c>
      <c r="I14" s="12">
        <f t="shared" si="7"/>
        <v>57.112068965517238</v>
      </c>
      <c r="J14" s="12">
        <f t="shared" si="7"/>
        <v>54.756871035940804</v>
      </c>
      <c r="K14" s="13">
        <f>H22+1500</f>
        <v>3521.188198359604</v>
      </c>
      <c r="L14" s="13">
        <f t="shared" ref="L14:M14" si="8">I22+1500</f>
        <v>3558.8957859549628</v>
      </c>
      <c r="M14" s="13">
        <f t="shared" si="8"/>
        <v>3492.1790530989356</v>
      </c>
    </row>
    <row r="15" spans="1:13" ht="10.199999999999999" x14ac:dyDescent="0.2">
      <c r="A15" s="1" t="s">
        <v>337</v>
      </c>
      <c r="B15" s="1">
        <v>1550</v>
      </c>
      <c r="C15" s="1">
        <v>840</v>
      </c>
      <c r="D15" s="1">
        <v>710</v>
      </c>
      <c r="E15" s="1">
        <v>1500</v>
      </c>
      <c r="F15" s="1">
        <v>810</v>
      </c>
      <c r="G15" s="1">
        <v>690</v>
      </c>
      <c r="H15" s="12">
        <f t="shared" si="7"/>
        <v>96.774193548387103</v>
      </c>
      <c r="I15" s="12">
        <f t="shared" si="7"/>
        <v>96.428571428571431</v>
      </c>
      <c r="J15" s="12">
        <f t="shared" si="7"/>
        <v>97.183098591549296</v>
      </c>
      <c r="K15" s="14"/>
      <c r="L15" s="14"/>
      <c r="M15" s="14"/>
    </row>
    <row r="16" spans="1:13" ht="10.199999999999999" x14ac:dyDescent="0.2">
      <c r="A16" s="1" t="s">
        <v>338</v>
      </c>
      <c r="B16" s="1">
        <v>1360</v>
      </c>
      <c r="C16" s="1">
        <v>690</v>
      </c>
      <c r="D16" s="1">
        <v>670</v>
      </c>
      <c r="E16" s="1">
        <v>1160</v>
      </c>
      <c r="F16" s="1">
        <v>610</v>
      </c>
      <c r="G16" s="1">
        <v>550</v>
      </c>
      <c r="H16" s="12">
        <f t="shared" si="7"/>
        <v>85.294117647058826</v>
      </c>
      <c r="I16" s="12">
        <f t="shared" si="7"/>
        <v>88.405797101449281</v>
      </c>
      <c r="J16" s="12">
        <f t="shared" si="7"/>
        <v>82.089552238805979</v>
      </c>
      <c r="K16" s="13">
        <f>(H20+H21)/2</f>
        <v>27.682131206959042</v>
      </c>
      <c r="L16" s="13">
        <f t="shared" ref="L16:M16" si="9">(I20+I21)/2</f>
        <v>28.379310344827587</v>
      </c>
      <c r="M16" s="13">
        <f t="shared" si="9"/>
        <v>27.214452214452216</v>
      </c>
    </row>
    <row r="17" spans="1:13" ht="10.199999999999999" x14ac:dyDescent="0.2">
      <c r="A17" s="1" t="s">
        <v>339</v>
      </c>
      <c r="B17" s="1">
        <v>1490</v>
      </c>
      <c r="C17" s="1">
        <v>640</v>
      </c>
      <c r="D17" s="1">
        <v>850</v>
      </c>
      <c r="E17" s="1">
        <v>900</v>
      </c>
      <c r="F17" s="1">
        <v>410</v>
      </c>
      <c r="G17" s="1">
        <v>490</v>
      </c>
      <c r="H17" s="12">
        <f t="shared" si="7"/>
        <v>60.402684563758392</v>
      </c>
      <c r="I17" s="12">
        <f t="shared" si="7"/>
        <v>64.0625</v>
      </c>
      <c r="J17" s="12">
        <f t="shared" si="7"/>
        <v>57.647058823529406</v>
      </c>
      <c r="K17" s="13"/>
      <c r="L17" s="13"/>
      <c r="M17" s="13"/>
    </row>
    <row r="18" spans="1:13" ht="10.199999999999999" x14ac:dyDescent="0.2">
      <c r="A18" s="1" t="s">
        <v>340</v>
      </c>
      <c r="B18" s="1">
        <v>1530</v>
      </c>
      <c r="C18" s="1">
        <v>710</v>
      </c>
      <c r="D18" s="1">
        <v>820</v>
      </c>
      <c r="E18" s="1">
        <v>660</v>
      </c>
      <c r="F18" s="1">
        <v>320</v>
      </c>
      <c r="G18" s="1">
        <v>340</v>
      </c>
      <c r="H18" s="12">
        <f t="shared" si="7"/>
        <v>43.137254901960787</v>
      </c>
      <c r="I18" s="12">
        <f t="shared" si="7"/>
        <v>45.070422535211272</v>
      </c>
      <c r="J18" s="12">
        <f t="shared" si="7"/>
        <v>41.463414634146339</v>
      </c>
      <c r="K18" s="13">
        <f>K16*50</f>
        <v>1384.1065603479522</v>
      </c>
      <c r="L18" s="13">
        <f t="shared" ref="L18:M18" si="10">L16*50</f>
        <v>1418.9655172413793</v>
      </c>
      <c r="M18" s="13">
        <f t="shared" si="10"/>
        <v>1360.7226107226109</v>
      </c>
    </row>
    <row r="19" spans="1:13" ht="10.199999999999999" x14ac:dyDescent="0.2">
      <c r="A19" s="1" t="s">
        <v>341</v>
      </c>
      <c r="B19" s="1">
        <v>1310</v>
      </c>
      <c r="C19" s="1">
        <v>680</v>
      </c>
      <c r="D19" s="1">
        <v>630</v>
      </c>
      <c r="E19" s="1">
        <v>420</v>
      </c>
      <c r="F19" s="1">
        <v>190</v>
      </c>
      <c r="G19" s="1">
        <v>230</v>
      </c>
      <c r="H19" s="12">
        <f t="shared" si="7"/>
        <v>32.061068702290072</v>
      </c>
      <c r="I19" s="12">
        <f t="shared" si="7"/>
        <v>27.941176470588236</v>
      </c>
      <c r="J19" s="12">
        <f t="shared" si="7"/>
        <v>36.507936507936506</v>
      </c>
      <c r="K19" s="13"/>
      <c r="L19" s="13"/>
      <c r="M19" s="13"/>
    </row>
    <row r="20" spans="1:13" ht="10.199999999999999" x14ac:dyDescent="0.2">
      <c r="A20" s="1" t="s">
        <v>342</v>
      </c>
      <c r="B20" s="1">
        <v>1240</v>
      </c>
      <c r="C20" s="1">
        <v>580</v>
      </c>
      <c r="D20" s="1">
        <v>660</v>
      </c>
      <c r="E20" s="1">
        <v>380</v>
      </c>
      <c r="F20" s="1">
        <v>190</v>
      </c>
      <c r="G20" s="1">
        <v>190</v>
      </c>
      <c r="H20" s="12">
        <f t="shared" si="7"/>
        <v>30.64516129032258</v>
      </c>
      <c r="I20" s="12">
        <f t="shared" si="7"/>
        <v>32.758620689655174</v>
      </c>
      <c r="J20" s="12">
        <f t="shared" si="7"/>
        <v>28.787878787878789</v>
      </c>
      <c r="K20" s="13">
        <f>K14-K18</f>
        <v>2137.0816380116521</v>
      </c>
      <c r="L20" s="13">
        <f t="shared" ref="L20:M20" si="11">L14-L18</f>
        <v>2139.9302687135832</v>
      </c>
      <c r="M20" s="13">
        <f t="shared" si="11"/>
        <v>2131.456442376325</v>
      </c>
    </row>
    <row r="21" spans="1:13" ht="10.199999999999999" x14ac:dyDescent="0.2">
      <c r="A21" s="1" t="s">
        <v>343</v>
      </c>
      <c r="B21" s="1">
        <v>890</v>
      </c>
      <c r="C21" s="1">
        <v>500</v>
      </c>
      <c r="D21" s="1">
        <v>390</v>
      </c>
      <c r="E21" s="1">
        <v>220</v>
      </c>
      <c r="F21" s="1">
        <v>120</v>
      </c>
      <c r="G21" s="1">
        <v>100</v>
      </c>
      <c r="H21" s="12">
        <f t="shared" si="7"/>
        <v>24.719101123595504</v>
      </c>
      <c r="I21" s="12">
        <f t="shared" si="7"/>
        <v>24</v>
      </c>
      <c r="J21" s="12">
        <f t="shared" si="7"/>
        <v>25.641025641025639</v>
      </c>
      <c r="K21" s="13">
        <f>100-K16</f>
        <v>72.317868793040958</v>
      </c>
      <c r="L21" s="13">
        <f t="shared" ref="L21:M21" si="12">100-L16</f>
        <v>71.620689655172413</v>
      </c>
      <c r="M21" s="13">
        <f t="shared" si="12"/>
        <v>72.785547785547777</v>
      </c>
    </row>
    <row r="22" spans="1:13" ht="10.199999999999999" x14ac:dyDescent="0.2">
      <c r="H22" s="12">
        <f>SUM(H14:H20)*5</f>
        <v>2021.1881983596038</v>
      </c>
      <c r="I22" s="12">
        <f>SUM(I14:I20)*5</f>
        <v>2058.8957859549628</v>
      </c>
      <c r="J22" s="12">
        <f>SUM(J14:J20)*5</f>
        <v>1992.1790530989356</v>
      </c>
      <c r="K22" s="15">
        <f>K20/K21</f>
        <v>29.551225356592649</v>
      </c>
      <c r="L22" s="15">
        <f t="shared" ref="L22:M22" si="13">L20/L21</f>
        <v>29.878660468316763</v>
      </c>
      <c r="M22" s="15">
        <f t="shared" si="13"/>
        <v>29.284061289974172</v>
      </c>
    </row>
    <row r="23" spans="1:13" ht="10.199999999999999" x14ac:dyDescent="0.2">
      <c r="H23" s="12"/>
      <c r="I23" s="12"/>
      <c r="J23" s="12"/>
      <c r="K23" s="15"/>
      <c r="L23" s="15"/>
      <c r="M23" s="15"/>
    </row>
    <row r="24" spans="1:13" ht="10.199999999999999" x14ac:dyDescent="0.2">
      <c r="A24" s="1" t="s">
        <v>420</v>
      </c>
      <c r="B24" s="1">
        <v>8760</v>
      </c>
      <c r="C24" s="1">
        <v>4370</v>
      </c>
      <c r="D24" s="1">
        <v>4390</v>
      </c>
      <c r="E24" s="1">
        <v>4630</v>
      </c>
      <c r="F24" s="1">
        <v>2380</v>
      </c>
      <c r="G24" s="1">
        <v>2250</v>
      </c>
      <c r="H24" s="12">
        <f t="shared" ref="H24:J31" si="14">E24/B24*100</f>
        <v>52.853881278538815</v>
      </c>
      <c r="I24" s="12">
        <f t="shared" si="14"/>
        <v>54.462242562929063</v>
      </c>
      <c r="J24" s="12">
        <f t="shared" si="14"/>
        <v>51.252847380410024</v>
      </c>
      <c r="K24" s="13">
        <f>H32+1500</f>
        <v>3495.3750972387961</v>
      </c>
      <c r="L24" s="13">
        <f t="shared" ref="L24:M24" si="15">I32+1500</f>
        <v>3537.1880073254806</v>
      </c>
      <c r="M24" s="13">
        <f t="shared" si="15"/>
        <v>3461.7164148365082</v>
      </c>
    </row>
    <row r="25" spans="1:13" ht="10.199999999999999" x14ac:dyDescent="0.2">
      <c r="A25" s="1" t="s">
        <v>337</v>
      </c>
      <c r="B25" s="1">
        <v>940</v>
      </c>
      <c r="C25" s="1">
        <v>570</v>
      </c>
      <c r="D25" s="1">
        <v>370</v>
      </c>
      <c r="E25" s="1">
        <v>890</v>
      </c>
      <c r="F25" s="1">
        <v>540</v>
      </c>
      <c r="G25" s="1">
        <v>350</v>
      </c>
      <c r="H25" s="12">
        <f t="shared" si="14"/>
        <v>94.680851063829792</v>
      </c>
      <c r="I25" s="12">
        <f t="shared" si="14"/>
        <v>94.73684210526315</v>
      </c>
      <c r="J25" s="12">
        <f t="shared" si="14"/>
        <v>94.594594594594597</v>
      </c>
      <c r="K25" s="14"/>
      <c r="L25" s="14"/>
      <c r="M25" s="14"/>
    </row>
    <row r="26" spans="1:13" ht="10.199999999999999" x14ac:dyDescent="0.2">
      <c r="A26" s="1" t="s">
        <v>338</v>
      </c>
      <c r="B26" s="1">
        <v>1360</v>
      </c>
      <c r="C26" s="1">
        <v>690</v>
      </c>
      <c r="D26" s="1">
        <v>670</v>
      </c>
      <c r="E26" s="1">
        <v>1160</v>
      </c>
      <c r="F26" s="1">
        <v>610</v>
      </c>
      <c r="G26" s="1">
        <v>550</v>
      </c>
      <c r="H26" s="12">
        <f t="shared" si="14"/>
        <v>85.294117647058826</v>
      </c>
      <c r="I26" s="12">
        <f t="shared" si="14"/>
        <v>88.405797101449281</v>
      </c>
      <c r="J26" s="12">
        <f t="shared" si="14"/>
        <v>82.089552238805979</v>
      </c>
      <c r="K26" s="13">
        <f>(H30+H31)/2</f>
        <v>27.682131206959042</v>
      </c>
      <c r="L26" s="13">
        <f t="shared" ref="L26:M26" si="16">(I30+I31)/2</f>
        <v>28.379310344827587</v>
      </c>
      <c r="M26" s="13">
        <f t="shared" si="16"/>
        <v>27.214452214452216</v>
      </c>
    </row>
    <row r="27" spans="1:13" ht="10.199999999999999" x14ac:dyDescent="0.2">
      <c r="A27" s="1" t="s">
        <v>339</v>
      </c>
      <c r="B27" s="1">
        <v>1490</v>
      </c>
      <c r="C27" s="1">
        <v>640</v>
      </c>
      <c r="D27" s="1">
        <v>850</v>
      </c>
      <c r="E27" s="1">
        <v>900</v>
      </c>
      <c r="F27" s="1">
        <v>410</v>
      </c>
      <c r="G27" s="1">
        <v>490</v>
      </c>
      <c r="H27" s="12">
        <f t="shared" si="14"/>
        <v>60.402684563758392</v>
      </c>
      <c r="I27" s="12">
        <f t="shared" si="14"/>
        <v>64.0625</v>
      </c>
      <c r="J27" s="12">
        <f t="shared" si="14"/>
        <v>57.647058823529406</v>
      </c>
      <c r="K27" s="13"/>
      <c r="L27" s="13"/>
      <c r="M27" s="13"/>
    </row>
    <row r="28" spans="1:13" ht="10.199999999999999" x14ac:dyDescent="0.2">
      <c r="A28" s="1" t="s">
        <v>340</v>
      </c>
      <c r="B28" s="1">
        <v>1530</v>
      </c>
      <c r="C28" s="1">
        <v>710</v>
      </c>
      <c r="D28" s="1">
        <v>820</v>
      </c>
      <c r="E28" s="1">
        <v>660</v>
      </c>
      <c r="F28" s="1">
        <v>320</v>
      </c>
      <c r="G28" s="1">
        <v>340</v>
      </c>
      <c r="H28" s="12">
        <f t="shared" si="14"/>
        <v>43.137254901960787</v>
      </c>
      <c r="I28" s="12">
        <f t="shared" si="14"/>
        <v>45.070422535211272</v>
      </c>
      <c r="J28" s="12">
        <f t="shared" si="14"/>
        <v>41.463414634146339</v>
      </c>
      <c r="K28" s="13">
        <f>K26*50</f>
        <v>1384.1065603479522</v>
      </c>
      <c r="L28" s="13">
        <f t="shared" ref="L28:M28" si="17">L26*50</f>
        <v>1418.9655172413793</v>
      </c>
      <c r="M28" s="13">
        <f t="shared" si="17"/>
        <v>1360.7226107226109</v>
      </c>
    </row>
    <row r="29" spans="1:13" ht="10.199999999999999" x14ac:dyDescent="0.2">
      <c r="A29" s="1" t="s">
        <v>341</v>
      </c>
      <c r="B29" s="1">
        <v>1310</v>
      </c>
      <c r="C29" s="1">
        <v>680</v>
      </c>
      <c r="D29" s="1">
        <v>630</v>
      </c>
      <c r="E29" s="1">
        <v>420</v>
      </c>
      <c r="F29" s="1">
        <v>190</v>
      </c>
      <c r="G29" s="1">
        <v>230</v>
      </c>
      <c r="H29" s="12">
        <f t="shared" si="14"/>
        <v>32.061068702290072</v>
      </c>
      <c r="I29" s="12">
        <f t="shared" si="14"/>
        <v>27.941176470588236</v>
      </c>
      <c r="J29" s="12">
        <f t="shared" si="14"/>
        <v>36.507936507936506</v>
      </c>
      <c r="K29" s="13"/>
      <c r="L29" s="13"/>
      <c r="M29" s="13"/>
    </row>
    <row r="30" spans="1:13" ht="10.199999999999999" x14ac:dyDescent="0.2">
      <c r="A30" s="1" t="s">
        <v>342</v>
      </c>
      <c r="B30" s="1">
        <v>1240</v>
      </c>
      <c r="C30" s="1">
        <v>580</v>
      </c>
      <c r="D30" s="1">
        <v>660</v>
      </c>
      <c r="E30" s="1">
        <v>380</v>
      </c>
      <c r="F30" s="1">
        <v>190</v>
      </c>
      <c r="G30" s="1">
        <v>190</v>
      </c>
      <c r="H30" s="12">
        <f t="shared" si="14"/>
        <v>30.64516129032258</v>
      </c>
      <c r="I30" s="12">
        <f t="shared" si="14"/>
        <v>32.758620689655174</v>
      </c>
      <c r="J30" s="12">
        <f t="shared" si="14"/>
        <v>28.787878787878789</v>
      </c>
      <c r="K30" s="13">
        <f>K24-K28</f>
        <v>2111.2685368908442</v>
      </c>
      <c r="L30" s="13">
        <f t="shared" ref="L30:M30" si="18">L24-L28</f>
        <v>2118.2224900841011</v>
      </c>
      <c r="M30" s="13">
        <f t="shared" si="18"/>
        <v>2100.9938041138976</v>
      </c>
    </row>
    <row r="31" spans="1:13" ht="10.199999999999999" x14ac:dyDescent="0.2">
      <c r="A31" s="1" t="s">
        <v>343</v>
      </c>
      <c r="B31" s="1">
        <v>890</v>
      </c>
      <c r="C31" s="1">
        <v>500</v>
      </c>
      <c r="D31" s="1">
        <v>390</v>
      </c>
      <c r="E31" s="1">
        <v>220</v>
      </c>
      <c r="F31" s="1">
        <v>120</v>
      </c>
      <c r="G31" s="1">
        <v>100</v>
      </c>
      <c r="H31" s="12">
        <f t="shared" si="14"/>
        <v>24.719101123595504</v>
      </c>
      <c r="I31" s="12">
        <f t="shared" si="14"/>
        <v>24</v>
      </c>
      <c r="J31" s="12">
        <f t="shared" si="14"/>
        <v>25.641025641025639</v>
      </c>
      <c r="K31" s="13">
        <f>100-K26</f>
        <v>72.317868793040958</v>
      </c>
      <c r="L31" s="13">
        <f t="shared" ref="L31:M31" si="19">100-L26</f>
        <v>71.620689655172413</v>
      </c>
      <c r="M31" s="13">
        <f t="shared" si="19"/>
        <v>72.785547785547777</v>
      </c>
    </row>
    <row r="32" spans="1:13" ht="10.199999999999999" x14ac:dyDescent="0.2">
      <c r="H32" s="12">
        <f>SUM(H24:H30)*5</f>
        <v>1995.3750972387961</v>
      </c>
      <c r="I32" s="12">
        <f>SUM(I24:I30)*5</f>
        <v>2037.1880073254806</v>
      </c>
      <c r="J32" s="12">
        <f>SUM(J24:J30)*5</f>
        <v>1961.716414836508</v>
      </c>
      <c r="K32" s="15">
        <f>K30/K31</f>
        <v>29.194285895410797</v>
      </c>
      <c r="L32" s="15">
        <f t="shared" ref="L32:M32" si="20">L30/L31</f>
        <v>29.575566784997079</v>
      </c>
      <c r="M32" s="15">
        <f t="shared" si="20"/>
        <v>28.865535371172527</v>
      </c>
    </row>
    <row r="33" spans="1:13" ht="10.199999999999999" x14ac:dyDescent="0.2">
      <c r="H33" s="12"/>
      <c r="I33" s="12"/>
      <c r="J33" s="12"/>
      <c r="K33" s="15"/>
      <c r="L33" s="15"/>
      <c r="M33" s="15"/>
    </row>
    <row r="34" spans="1:13" x14ac:dyDescent="0.2">
      <c r="A34" s="1" t="s">
        <v>421</v>
      </c>
      <c r="B34" s="1">
        <v>610</v>
      </c>
      <c r="C34" s="1">
        <v>270</v>
      </c>
      <c r="D34" s="1">
        <v>340</v>
      </c>
      <c r="E34" s="1">
        <v>610</v>
      </c>
      <c r="F34" s="1">
        <v>270</v>
      </c>
      <c r="G34" s="1">
        <v>340</v>
      </c>
      <c r="H34" s="1">
        <v>0</v>
      </c>
      <c r="I34" s="1">
        <v>0</v>
      </c>
      <c r="J34" s="1">
        <v>0</v>
      </c>
    </row>
    <row r="35" spans="1:13" x14ac:dyDescent="0.2">
      <c r="A35" s="1" t="s">
        <v>337</v>
      </c>
      <c r="B35" s="1">
        <v>610</v>
      </c>
      <c r="C35" s="1">
        <v>270</v>
      </c>
      <c r="D35" s="1">
        <v>340</v>
      </c>
      <c r="E35" s="1">
        <v>610</v>
      </c>
      <c r="F35" s="1">
        <v>270</v>
      </c>
      <c r="G35" s="1">
        <v>340</v>
      </c>
      <c r="H35" s="1">
        <v>0</v>
      </c>
      <c r="I35" s="1">
        <v>0</v>
      </c>
      <c r="J35" s="1">
        <v>0</v>
      </c>
    </row>
    <row r="36" spans="1:13" x14ac:dyDescent="0.2">
      <c r="A36" s="1" t="s">
        <v>338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</row>
    <row r="37" spans="1:13" x14ac:dyDescent="0.2">
      <c r="A37" s="1" t="s">
        <v>339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</row>
    <row r="38" spans="1:13" x14ac:dyDescent="0.2">
      <c r="A38" s="1" t="s">
        <v>340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</row>
    <row r="39" spans="1:13" x14ac:dyDescent="0.2">
      <c r="A39" s="1" t="s">
        <v>341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</row>
    <row r="40" spans="1:13" x14ac:dyDescent="0.2">
      <c r="A40" s="1" t="s">
        <v>342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</row>
    <row r="41" spans="1:13" x14ac:dyDescent="0.2">
      <c r="A41" s="1" t="s">
        <v>343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</row>
    <row r="44" spans="1:13" ht="10.199999999999999" x14ac:dyDescent="0.2">
      <c r="A44" s="1" t="s">
        <v>422</v>
      </c>
      <c r="B44" s="1">
        <v>72850</v>
      </c>
      <c r="C44" s="1">
        <v>38080</v>
      </c>
      <c r="D44" s="1">
        <v>34770</v>
      </c>
      <c r="E44" s="1">
        <v>35750</v>
      </c>
      <c r="F44" s="1">
        <v>19940</v>
      </c>
      <c r="G44" s="1">
        <v>15810</v>
      </c>
      <c r="H44" s="12">
        <f t="shared" ref="H44:J51" si="21">E44/B44*100</f>
        <v>49.07343857240906</v>
      </c>
      <c r="I44" s="12">
        <f t="shared" si="21"/>
        <v>52.363445378151262</v>
      </c>
      <c r="J44" s="12">
        <f t="shared" si="21"/>
        <v>45.470232959447799</v>
      </c>
      <c r="K44" s="13">
        <f>H52+1500</f>
        <v>3299.3936200840676</v>
      </c>
      <c r="L44" s="13">
        <f t="shared" ref="L44:M44" si="22">I52+1500</f>
        <v>3410.3395687004663</v>
      </c>
      <c r="M44" s="13">
        <f t="shared" si="22"/>
        <v>3181.8905517201042</v>
      </c>
    </row>
    <row r="45" spans="1:13" ht="10.199999999999999" x14ac:dyDescent="0.2">
      <c r="A45" s="1" t="s">
        <v>337</v>
      </c>
      <c r="B45" s="1">
        <v>12450</v>
      </c>
      <c r="C45" s="1">
        <v>6350</v>
      </c>
      <c r="D45" s="1">
        <v>6100</v>
      </c>
      <c r="E45" s="1">
        <v>12200</v>
      </c>
      <c r="F45" s="1">
        <v>6260</v>
      </c>
      <c r="G45" s="1">
        <v>5940</v>
      </c>
      <c r="H45" s="12">
        <f t="shared" si="21"/>
        <v>97.99196787148594</v>
      </c>
      <c r="I45" s="12">
        <f t="shared" si="21"/>
        <v>98.582677165354326</v>
      </c>
      <c r="J45" s="12">
        <f t="shared" si="21"/>
        <v>97.377049180327873</v>
      </c>
      <c r="K45" s="14"/>
      <c r="L45" s="14"/>
      <c r="M45" s="14"/>
    </row>
    <row r="46" spans="1:13" ht="10.199999999999999" x14ac:dyDescent="0.2">
      <c r="A46" s="1" t="s">
        <v>338</v>
      </c>
      <c r="B46" s="1">
        <v>11280</v>
      </c>
      <c r="C46" s="1">
        <v>6170</v>
      </c>
      <c r="D46" s="1">
        <v>5110</v>
      </c>
      <c r="E46" s="1">
        <v>8920</v>
      </c>
      <c r="F46" s="1">
        <v>5060</v>
      </c>
      <c r="G46" s="1">
        <v>3860</v>
      </c>
      <c r="H46" s="12">
        <f t="shared" si="21"/>
        <v>79.078014184397162</v>
      </c>
      <c r="I46" s="12">
        <f t="shared" si="21"/>
        <v>82.009724473257691</v>
      </c>
      <c r="J46" s="12">
        <f t="shared" si="21"/>
        <v>75.538160469667318</v>
      </c>
      <c r="K46" s="13">
        <f>(H50+H51)/2</f>
        <v>19.631007663869049</v>
      </c>
      <c r="L46" s="13">
        <f t="shared" ref="L46:M46" si="23">(I50+I51)/2</f>
        <v>22.770816439484626</v>
      </c>
      <c r="M46" s="13">
        <f t="shared" si="23"/>
        <v>15.846366769486835</v>
      </c>
    </row>
    <row r="47" spans="1:13" ht="10.199999999999999" x14ac:dyDescent="0.2">
      <c r="A47" s="1" t="s">
        <v>339</v>
      </c>
      <c r="B47" s="1">
        <v>9660</v>
      </c>
      <c r="C47" s="1">
        <v>5090</v>
      </c>
      <c r="D47" s="1">
        <v>4570</v>
      </c>
      <c r="E47" s="1">
        <v>5320</v>
      </c>
      <c r="F47" s="1">
        <v>3040</v>
      </c>
      <c r="G47" s="1">
        <v>2280</v>
      </c>
      <c r="H47" s="12">
        <f t="shared" si="21"/>
        <v>55.072463768115945</v>
      </c>
      <c r="I47" s="12">
        <f t="shared" si="21"/>
        <v>59.724950884086446</v>
      </c>
      <c r="J47" s="12">
        <f t="shared" si="21"/>
        <v>49.890590809628009</v>
      </c>
      <c r="K47" s="13"/>
      <c r="L47" s="13"/>
      <c r="M47" s="13"/>
    </row>
    <row r="48" spans="1:13" ht="10.199999999999999" x14ac:dyDescent="0.2">
      <c r="A48" s="1" t="s">
        <v>340</v>
      </c>
      <c r="B48" s="1">
        <v>8840</v>
      </c>
      <c r="C48" s="1">
        <v>4320</v>
      </c>
      <c r="D48" s="1">
        <v>4520</v>
      </c>
      <c r="E48" s="1">
        <v>2720</v>
      </c>
      <c r="F48" s="1">
        <v>1590</v>
      </c>
      <c r="G48" s="1">
        <v>1130</v>
      </c>
      <c r="H48" s="12">
        <f t="shared" si="21"/>
        <v>30.76923076923077</v>
      </c>
      <c r="I48" s="12">
        <f t="shared" si="21"/>
        <v>36.805555555555557</v>
      </c>
      <c r="J48" s="12">
        <f t="shared" si="21"/>
        <v>25</v>
      </c>
      <c r="K48" s="13">
        <f>K46*50</f>
        <v>981.55038319345249</v>
      </c>
      <c r="L48" s="13">
        <f t="shared" ref="L48:M48" si="24">L46*50</f>
        <v>1138.5408219742312</v>
      </c>
      <c r="M48" s="13">
        <f t="shared" si="24"/>
        <v>792.31833847434177</v>
      </c>
    </row>
    <row r="49" spans="1:13" ht="10.199999999999999" x14ac:dyDescent="0.2">
      <c r="A49" s="1" t="s">
        <v>341</v>
      </c>
      <c r="B49" s="1">
        <v>10060</v>
      </c>
      <c r="C49" s="1">
        <v>5000</v>
      </c>
      <c r="D49" s="1">
        <v>5060</v>
      </c>
      <c r="E49" s="1">
        <v>2540</v>
      </c>
      <c r="F49" s="1">
        <v>1450</v>
      </c>
      <c r="G49" s="1">
        <v>1090</v>
      </c>
      <c r="H49" s="12">
        <f t="shared" si="21"/>
        <v>25.248508946322069</v>
      </c>
      <c r="I49" s="12">
        <f t="shared" si="21"/>
        <v>28.999999999999996</v>
      </c>
      <c r="J49" s="12">
        <f t="shared" si="21"/>
        <v>21.541501976284586</v>
      </c>
      <c r="K49" s="13"/>
      <c r="L49" s="13"/>
      <c r="M49" s="13"/>
    </row>
    <row r="50" spans="1:13" ht="10.199999999999999" x14ac:dyDescent="0.2">
      <c r="A50" s="1" t="s">
        <v>342</v>
      </c>
      <c r="B50" s="1">
        <v>10510</v>
      </c>
      <c r="C50" s="1">
        <v>5640</v>
      </c>
      <c r="D50" s="1">
        <v>4870</v>
      </c>
      <c r="E50" s="1">
        <v>2380</v>
      </c>
      <c r="F50" s="1">
        <v>1330</v>
      </c>
      <c r="G50" s="1">
        <v>1050</v>
      </c>
      <c r="H50" s="12">
        <f t="shared" si="21"/>
        <v>22.645099904852522</v>
      </c>
      <c r="I50" s="12">
        <f t="shared" si="21"/>
        <v>23.581560283687946</v>
      </c>
      <c r="J50" s="12">
        <f t="shared" si="21"/>
        <v>21.560574948665298</v>
      </c>
      <c r="K50" s="13">
        <f>K44-K48</f>
        <v>2317.8432368906151</v>
      </c>
      <c r="L50" s="13">
        <f t="shared" ref="L50:M50" si="25">L44-L48</f>
        <v>2271.7987467262351</v>
      </c>
      <c r="M50" s="13">
        <f t="shared" si="25"/>
        <v>2389.5722132457622</v>
      </c>
    </row>
    <row r="51" spans="1:13" ht="10.199999999999999" x14ac:dyDescent="0.2">
      <c r="A51" s="1" t="s">
        <v>343</v>
      </c>
      <c r="B51" s="1">
        <v>10050</v>
      </c>
      <c r="C51" s="1">
        <v>5510</v>
      </c>
      <c r="D51" s="1">
        <v>4540</v>
      </c>
      <c r="E51" s="1">
        <v>1670</v>
      </c>
      <c r="F51" s="1">
        <v>1210</v>
      </c>
      <c r="G51" s="1">
        <v>460</v>
      </c>
      <c r="H51" s="12">
        <f t="shared" si="21"/>
        <v>16.616915422885572</v>
      </c>
      <c r="I51" s="12">
        <f t="shared" si="21"/>
        <v>21.960072595281307</v>
      </c>
      <c r="J51" s="12">
        <f t="shared" si="21"/>
        <v>10.13215859030837</v>
      </c>
      <c r="K51" s="13">
        <f>100-K46</f>
        <v>80.368992336130958</v>
      </c>
      <c r="L51" s="13">
        <f t="shared" ref="L51:M51" si="26">100-L46</f>
        <v>77.229183560515366</v>
      </c>
      <c r="M51" s="13">
        <f t="shared" si="26"/>
        <v>84.153633230513165</v>
      </c>
    </row>
    <row r="52" spans="1:13" ht="10.199999999999999" x14ac:dyDescent="0.2">
      <c r="H52" s="12">
        <f>SUM(H44:H50)*5</f>
        <v>1799.3936200840676</v>
      </c>
      <c r="I52" s="12">
        <f>SUM(I44:I50)*5</f>
        <v>1910.3395687004663</v>
      </c>
      <c r="J52" s="12">
        <f>SUM(J44:J50)*5</f>
        <v>1681.8905517201042</v>
      </c>
      <c r="K52" s="15">
        <f>K50/K51</f>
        <v>28.840018637991527</v>
      </c>
      <c r="L52" s="15">
        <f t="shared" ref="L52:M52" si="27">L50/L51</f>
        <v>29.416324787974684</v>
      </c>
      <c r="M52" s="15">
        <f t="shared" si="27"/>
        <v>28.395354086498671</v>
      </c>
    </row>
    <row r="53" spans="1:13" x14ac:dyDescent="0.2">
      <c r="A53" s="47" t="s">
        <v>285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</row>
  </sheetData>
  <mergeCells count="3">
    <mergeCell ref="B2:D2"/>
    <mergeCell ref="E2:G2"/>
    <mergeCell ref="K2:M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58E80-0E69-4679-88B9-D17F72B55CBF}">
  <dimension ref="A1:X36"/>
  <sheetViews>
    <sheetView view="pageBreakPreview" topLeftCell="A9" zoomScale="125" zoomScaleNormal="100" zoomScaleSheetLayoutView="125" workbookViewId="0">
      <selection activeCell="A31" sqref="A31:C36"/>
    </sheetView>
  </sheetViews>
  <sheetFormatPr defaultRowHeight="9.6" x14ac:dyDescent="0.2"/>
  <cols>
    <col min="1" max="1" width="12" style="1" customWidth="1"/>
    <col min="2" max="16" width="4.6640625" style="1" customWidth="1"/>
    <col min="17" max="18" width="8.88671875" style="1"/>
    <col min="19" max="24" width="4.44140625" style="1" customWidth="1"/>
    <col min="25" max="16384" width="8.88671875" style="1"/>
  </cols>
  <sheetData>
    <row r="1" spans="1:24" x14ac:dyDescent="0.2">
      <c r="A1" s="1" t="s">
        <v>278</v>
      </c>
    </row>
    <row r="2" spans="1:24" x14ac:dyDescent="0.2">
      <c r="A2" s="5"/>
      <c r="B2" s="34" t="s">
        <v>0</v>
      </c>
      <c r="C2" s="34"/>
      <c r="D2" s="34"/>
      <c r="E2" s="34" t="s">
        <v>14</v>
      </c>
      <c r="F2" s="34"/>
      <c r="G2" s="34"/>
      <c r="H2" s="34" t="s">
        <v>15</v>
      </c>
      <c r="I2" s="34"/>
      <c r="J2" s="34"/>
      <c r="K2" s="34" t="s">
        <v>16</v>
      </c>
      <c r="L2" s="34"/>
      <c r="M2" s="34"/>
      <c r="N2" s="34" t="s">
        <v>13</v>
      </c>
      <c r="O2" s="34"/>
      <c r="P2" s="35"/>
    </row>
    <row r="3" spans="1:24" x14ac:dyDescent="0.2">
      <c r="A3" s="6"/>
      <c r="B3" s="3" t="s">
        <v>0</v>
      </c>
      <c r="C3" s="3" t="s">
        <v>1</v>
      </c>
      <c r="D3" s="3" t="s">
        <v>2</v>
      </c>
      <c r="E3" s="3" t="s">
        <v>0</v>
      </c>
      <c r="F3" s="3" t="s">
        <v>1</v>
      </c>
      <c r="G3" s="3" t="s">
        <v>2</v>
      </c>
      <c r="H3" s="3" t="s">
        <v>0</v>
      </c>
      <c r="I3" s="3" t="s">
        <v>1</v>
      </c>
      <c r="J3" s="3" t="s">
        <v>2</v>
      </c>
      <c r="K3" s="3" t="s">
        <v>0</v>
      </c>
      <c r="L3" s="3" t="s">
        <v>1</v>
      </c>
      <c r="M3" s="3" t="s">
        <v>2</v>
      </c>
      <c r="N3" s="3" t="s">
        <v>0</v>
      </c>
      <c r="O3" s="3" t="s">
        <v>1</v>
      </c>
      <c r="P3" s="4" t="s">
        <v>2</v>
      </c>
    </row>
    <row r="4" spans="1:24" x14ac:dyDescent="0.2">
      <c r="A4" s="1" t="s">
        <v>130</v>
      </c>
    </row>
    <row r="5" spans="1:24" x14ac:dyDescent="0.2">
      <c r="A5" s="1" t="s">
        <v>344</v>
      </c>
      <c r="B5" s="1">
        <v>78590</v>
      </c>
      <c r="C5" s="1">
        <v>39710</v>
      </c>
      <c r="D5" s="1">
        <v>38880</v>
      </c>
      <c r="E5" s="1">
        <v>6750</v>
      </c>
      <c r="F5" s="1">
        <v>3250</v>
      </c>
      <c r="G5" s="1">
        <v>3500</v>
      </c>
      <c r="H5" s="1">
        <v>6750</v>
      </c>
      <c r="I5" s="1">
        <v>3250</v>
      </c>
      <c r="J5" s="1">
        <v>3500</v>
      </c>
      <c r="K5" s="1">
        <v>0</v>
      </c>
      <c r="L5" s="1">
        <v>0</v>
      </c>
      <c r="M5" s="1">
        <v>0</v>
      </c>
      <c r="N5" s="1">
        <v>71840</v>
      </c>
      <c r="O5" s="1">
        <v>36460</v>
      </c>
      <c r="P5" s="1">
        <v>35380</v>
      </c>
      <c r="S5" s="34" t="s">
        <v>0</v>
      </c>
      <c r="T5" s="34"/>
      <c r="U5" s="34"/>
      <c r="V5" s="34" t="s">
        <v>14</v>
      </c>
      <c r="W5" s="34"/>
      <c r="X5" s="34"/>
    </row>
    <row r="6" spans="1:24" x14ac:dyDescent="0.2">
      <c r="A6" s="1" t="s">
        <v>345</v>
      </c>
      <c r="B6" s="1">
        <v>9100</v>
      </c>
      <c r="C6" s="1">
        <v>3580</v>
      </c>
      <c r="D6" s="1">
        <v>5520</v>
      </c>
      <c r="E6" s="1">
        <v>1020</v>
      </c>
      <c r="F6" s="1">
        <v>400</v>
      </c>
      <c r="G6" s="1">
        <v>620</v>
      </c>
      <c r="H6" s="1">
        <v>1020</v>
      </c>
      <c r="I6" s="1">
        <v>400</v>
      </c>
      <c r="J6" s="1">
        <v>620</v>
      </c>
      <c r="K6" s="1">
        <v>0</v>
      </c>
      <c r="L6" s="1">
        <v>0</v>
      </c>
      <c r="M6" s="1">
        <v>0</v>
      </c>
      <c r="N6" s="1">
        <v>8080</v>
      </c>
      <c r="O6" s="1">
        <v>3180</v>
      </c>
      <c r="P6" s="1">
        <v>4900</v>
      </c>
      <c r="S6" s="3" t="s">
        <v>0</v>
      </c>
      <c r="T6" s="3" t="s">
        <v>1</v>
      </c>
      <c r="U6" s="3" t="s">
        <v>2</v>
      </c>
      <c r="V6" s="3" t="s">
        <v>0</v>
      </c>
      <c r="W6" s="3" t="s">
        <v>1</v>
      </c>
      <c r="X6" s="3" t="s">
        <v>2</v>
      </c>
    </row>
    <row r="7" spans="1:24" x14ac:dyDescent="0.2">
      <c r="A7" s="1" t="s">
        <v>316</v>
      </c>
      <c r="B7" s="8">
        <f>B6*100/B5</f>
        <v>11.579081308054461</v>
      </c>
      <c r="C7" s="8">
        <f t="shared" ref="C7:P7" si="0">C6*100/C5</f>
        <v>9.0153613699320072</v>
      </c>
      <c r="D7" s="8">
        <f t="shared" si="0"/>
        <v>14.197530864197532</v>
      </c>
      <c r="E7" s="8">
        <f t="shared" si="0"/>
        <v>15.111111111111111</v>
      </c>
      <c r="F7" s="8">
        <f t="shared" si="0"/>
        <v>12.307692307692308</v>
      </c>
      <c r="G7" s="8">
        <f t="shared" si="0"/>
        <v>17.714285714285715</v>
      </c>
      <c r="H7" s="8">
        <f t="shared" si="0"/>
        <v>15.111111111111111</v>
      </c>
      <c r="I7" s="8">
        <f t="shared" si="0"/>
        <v>12.307692307692308</v>
      </c>
      <c r="J7" s="8">
        <f t="shared" si="0"/>
        <v>17.714285714285715</v>
      </c>
      <c r="K7" s="8"/>
      <c r="L7" s="8"/>
      <c r="M7" s="8"/>
      <c r="N7" s="8">
        <f t="shared" si="0"/>
        <v>11.247216035634743</v>
      </c>
      <c r="O7" s="8">
        <f t="shared" si="0"/>
        <v>8.7218869994514545</v>
      </c>
      <c r="P7" s="8">
        <f t="shared" si="0"/>
        <v>13.849632560768796</v>
      </c>
      <c r="R7" s="1" t="s">
        <v>345</v>
      </c>
      <c r="S7" s="8">
        <v>11.579081308054461</v>
      </c>
      <c r="T7" s="8">
        <v>9.0153613699320072</v>
      </c>
      <c r="U7" s="8">
        <v>14.197530864197532</v>
      </c>
      <c r="V7" s="8">
        <v>15.111111111111111</v>
      </c>
      <c r="W7" s="8">
        <v>12.307692307692308</v>
      </c>
      <c r="X7" s="8">
        <v>17.714285714285715</v>
      </c>
    </row>
    <row r="8" spans="1:24" x14ac:dyDescent="0.2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24" x14ac:dyDescent="0.2">
      <c r="A9" s="1" t="s">
        <v>131</v>
      </c>
    </row>
    <row r="10" spans="1:24" x14ac:dyDescent="0.2">
      <c r="A10" s="1" t="s">
        <v>346</v>
      </c>
      <c r="B10" s="1">
        <v>9100</v>
      </c>
      <c r="C10" s="1">
        <v>3580</v>
      </c>
      <c r="D10" s="1">
        <v>5520</v>
      </c>
      <c r="E10" s="1">
        <v>1020</v>
      </c>
      <c r="F10" s="1">
        <v>400</v>
      </c>
      <c r="G10" s="1">
        <v>620</v>
      </c>
      <c r="H10" s="1">
        <v>1020</v>
      </c>
      <c r="I10" s="1">
        <v>400</v>
      </c>
      <c r="J10" s="1">
        <v>620</v>
      </c>
      <c r="K10" s="1">
        <v>0</v>
      </c>
      <c r="L10" s="1">
        <v>0</v>
      </c>
      <c r="M10" s="1">
        <v>0</v>
      </c>
      <c r="N10" s="1">
        <v>8080</v>
      </c>
      <c r="O10" s="1">
        <v>3180</v>
      </c>
      <c r="P10" s="1">
        <v>4900</v>
      </c>
    </row>
    <row r="11" spans="1:24" x14ac:dyDescent="0.2">
      <c r="A11" s="1" t="s">
        <v>347</v>
      </c>
      <c r="B11" s="1">
        <v>3690</v>
      </c>
      <c r="C11" s="1">
        <v>1530</v>
      </c>
      <c r="D11" s="1">
        <v>2160</v>
      </c>
      <c r="E11" s="1">
        <v>600</v>
      </c>
      <c r="F11" s="1">
        <v>270</v>
      </c>
      <c r="G11" s="1">
        <v>330</v>
      </c>
      <c r="H11" s="1">
        <v>600</v>
      </c>
      <c r="I11" s="1">
        <v>270</v>
      </c>
      <c r="J11" s="1">
        <v>330</v>
      </c>
      <c r="K11" s="1">
        <v>0</v>
      </c>
      <c r="L11" s="1">
        <v>0</v>
      </c>
      <c r="M11" s="1">
        <v>0</v>
      </c>
      <c r="N11" s="1">
        <v>3090</v>
      </c>
      <c r="O11" s="1">
        <v>1260</v>
      </c>
      <c r="P11" s="1">
        <v>1830</v>
      </c>
    </row>
    <row r="12" spans="1:24" x14ac:dyDescent="0.2">
      <c r="A12" s="1" t="s">
        <v>266</v>
      </c>
      <c r="B12" s="8">
        <f>B11*100/B10</f>
        <v>40.549450549450547</v>
      </c>
      <c r="C12" s="8">
        <f t="shared" ref="C12:P12" si="1">C11*100/C10</f>
        <v>42.737430167597765</v>
      </c>
      <c r="D12" s="8">
        <f t="shared" si="1"/>
        <v>39.130434782608695</v>
      </c>
      <c r="E12" s="8">
        <f t="shared" si="1"/>
        <v>58.823529411764703</v>
      </c>
      <c r="F12" s="8">
        <f t="shared" si="1"/>
        <v>67.5</v>
      </c>
      <c r="G12" s="8">
        <f t="shared" si="1"/>
        <v>53.225806451612904</v>
      </c>
      <c r="H12" s="8">
        <f t="shared" si="1"/>
        <v>58.823529411764703</v>
      </c>
      <c r="I12" s="8">
        <f t="shared" si="1"/>
        <v>67.5</v>
      </c>
      <c r="J12" s="8">
        <f t="shared" si="1"/>
        <v>53.225806451612904</v>
      </c>
      <c r="K12" s="8"/>
      <c r="L12" s="8"/>
      <c r="M12" s="8"/>
      <c r="N12" s="8">
        <f t="shared" si="1"/>
        <v>38.242574257425744</v>
      </c>
      <c r="O12" s="8">
        <f t="shared" si="1"/>
        <v>39.622641509433961</v>
      </c>
      <c r="P12" s="8">
        <f t="shared" si="1"/>
        <v>37.346938775510203</v>
      </c>
      <c r="S12" s="34" t="s">
        <v>0</v>
      </c>
      <c r="T12" s="34"/>
      <c r="U12" s="34"/>
      <c r="V12" s="34" t="s">
        <v>14</v>
      </c>
      <c r="W12" s="34"/>
      <c r="X12" s="34"/>
    </row>
    <row r="13" spans="1:24" x14ac:dyDescent="0.2">
      <c r="A13" s="1" t="s">
        <v>348</v>
      </c>
      <c r="B13" s="1">
        <v>5410</v>
      </c>
      <c r="C13" s="1">
        <v>2050</v>
      </c>
      <c r="D13" s="1">
        <v>3360</v>
      </c>
      <c r="E13" s="1">
        <v>420</v>
      </c>
      <c r="F13" s="1">
        <v>130</v>
      </c>
      <c r="G13" s="1">
        <v>290</v>
      </c>
      <c r="H13" s="1">
        <v>420</v>
      </c>
      <c r="I13" s="1">
        <v>130</v>
      </c>
      <c r="J13" s="1">
        <v>290</v>
      </c>
      <c r="K13" s="1">
        <v>0</v>
      </c>
      <c r="L13" s="1">
        <v>0</v>
      </c>
      <c r="M13" s="1">
        <v>0</v>
      </c>
      <c r="N13" s="1">
        <v>4990</v>
      </c>
      <c r="O13" s="1">
        <v>1920</v>
      </c>
      <c r="P13" s="1">
        <v>3070</v>
      </c>
      <c r="S13" s="3" t="s">
        <v>0</v>
      </c>
      <c r="T13" s="3" t="s">
        <v>1</v>
      </c>
      <c r="U13" s="3" t="s">
        <v>2</v>
      </c>
      <c r="V13" s="3" t="s">
        <v>0</v>
      </c>
      <c r="W13" s="3" t="s">
        <v>1</v>
      </c>
      <c r="X13" s="3" t="s">
        <v>2</v>
      </c>
    </row>
    <row r="14" spans="1:24" x14ac:dyDescent="0.2">
      <c r="R14" s="1" t="s">
        <v>411</v>
      </c>
      <c r="S14" s="8">
        <v>40.549450549450547</v>
      </c>
      <c r="T14" s="8">
        <v>42.737430167597765</v>
      </c>
      <c r="U14" s="8">
        <v>39.130434782608695</v>
      </c>
      <c r="V14" s="8">
        <v>58.823529411764703</v>
      </c>
      <c r="W14" s="8">
        <v>67.5</v>
      </c>
      <c r="X14" s="8">
        <v>53.225806451612904</v>
      </c>
    </row>
    <row r="15" spans="1:24" x14ac:dyDescent="0.2">
      <c r="A15" s="1" t="s">
        <v>132</v>
      </c>
    </row>
    <row r="16" spans="1:24" x14ac:dyDescent="0.2">
      <c r="A16" s="1" t="s">
        <v>349</v>
      </c>
      <c r="B16" s="1">
        <v>3690</v>
      </c>
      <c r="C16" s="1">
        <v>1530</v>
      </c>
      <c r="D16" s="1">
        <v>2160</v>
      </c>
      <c r="E16" s="1">
        <v>600</v>
      </c>
      <c r="F16" s="1">
        <v>270</v>
      </c>
      <c r="G16" s="1">
        <v>330</v>
      </c>
      <c r="H16" s="1">
        <v>600</v>
      </c>
      <c r="I16" s="1">
        <v>270</v>
      </c>
      <c r="J16" s="1">
        <v>330</v>
      </c>
      <c r="K16" s="1">
        <v>0</v>
      </c>
      <c r="L16" s="1">
        <v>0</v>
      </c>
      <c r="M16" s="1">
        <v>0</v>
      </c>
      <c r="N16" s="1">
        <v>3090</v>
      </c>
      <c r="O16" s="1">
        <v>1260</v>
      </c>
      <c r="P16" s="1">
        <v>1830</v>
      </c>
    </row>
    <row r="17" spans="1:16" x14ac:dyDescent="0.2">
      <c r="A17" s="1" t="s">
        <v>133</v>
      </c>
      <c r="B17" s="1">
        <v>340</v>
      </c>
      <c r="C17" s="1">
        <v>130</v>
      </c>
      <c r="D17" s="1">
        <v>210</v>
      </c>
      <c r="E17" s="1">
        <v>100</v>
      </c>
      <c r="F17" s="1">
        <v>40</v>
      </c>
      <c r="G17" s="1">
        <v>60</v>
      </c>
      <c r="H17" s="1">
        <v>100</v>
      </c>
      <c r="I17" s="1">
        <v>40</v>
      </c>
      <c r="J17" s="1">
        <v>60</v>
      </c>
      <c r="K17" s="1">
        <v>0</v>
      </c>
      <c r="L17" s="1">
        <v>0</v>
      </c>
      <c r="M17" s="1">
        <v>0</v>
      </c>
      <c r="N17" s="1">
        <v>240</v>
      </c>
      <c r="O17" s="1">
        <v>90</v>
      </c>
      <c r="P17" s="1">
        <v>150</v>
      </c>
    </row>
    <row r="18" spans="1:16" x14ac:dyDescent="0.2">
      <c r="A18" s="1" t="s">
        <v>134</v>
      </c>
      <c r="B18" s="1">
        <v>330</v>
      </c>
      <c r="C18" s="1">
        <v>140</v>
      </c>
      <c r="D18" s="1">
        <v>190</v>
      </c>
      <c r="E18" s="1">
        <v>40</v>
      </c>
      <c r="F18" s="1">
        <v>30</v>
      </c>
      <c r="G18" s="1">
        <v>10</v>
      </c>
      <c r="H18" s="1">
        <v>40</v>
      </c>
      <c r="I18" s="1">
        <v>30</v>
      </c>
      <c r="J18" s="1">
        <v>10</v>
      </c>
      <c r="K18" s="1">
        <v>0</v>
      </c>
      <c r="L18" s="1">
        <v>0</v>
      </c>
      <c r="M18" s="1">
        <v>0</v>
      </c>
      <c r="N18" s="1">
        <v>290</v>
      </c>
      <c r="O18" s="1">
        <v>110</v>
      </c>
      <c r="P18" s="1">
        <v>180</v>
      </c>
    </row>
    <row r="19" spans="1:16" x14ac:dyDescent="0.2">
      <c r="A19" s="1" t="s">
        <v>135</v>
      </c>
      <c r="B19" s="1">
        <v>850</v>
      </c>
      <c r="C19" s="1">
        <v>400</v>
      </c>
      <c r="D19" s="1">
        <v>450</v>
      </c>
      <c r="E19" s="1">
        <v>140</v>
      </c>
      <c r="F19" s="1">
        <v>50</v>
      </c>
      <c r="G19" s="1">
        <v>90</v>
      </c>
      <c r="H19" s="1">
        <v>140</v>
      </c>
      <c r="I19" s="1">
        <v>50</v>
      </c>
      <c r="J19" s="1">
        <v>90</v>
      </c>
      <c r="K19" s="1">
        <v>0</v>
      </c>
      <c r="L19" s="1">
        <v>0</v>
      </c>
      <c r="M19" s="1">
        <v>0</v>
      </c>
      <c r="N19" s="1">
        <v>710</v>
      </c>
      <c r="O19" s="1">
        <v>350</v>
      </c>
      <c r="P19" s="1">
        <v>360</v>
      </c>
    </row>
    <row r="20" spans="1:16" x14ac:dyDescent="0.2">
      <c r="A20" s="1" t="s">
        <v>136</v>
      </c>
      <c r="B20" s="1">
        <v>450</v>
      </c>
      <c r="C20" s="1">
        <v>200</v>
      </c>
      <c r="D20" s="1">
        <v>250</v>
      </c>
      <c r="E20" s="1">
        <v>120</v>
      </c>
      <c r="F20" s="1">
        <v>60</v>
      </c>
      <c r="G20" s="1">
        <v>60</v>
      </c>
      <c r="H20" s="1">
        <v>120</v>
      </c>
      <c r="I20" s="1">
        <v>60</v>
      </c>
      <c r="J20" s="1">
        <v>60</v>
      </c>
      <c r="K20" s="1">
        <v>0</v>
      </c>
      <c r="L20" s="1">
        <v>0</v>
      </c>
      <c r="M20" s="1">
        <v>0</v>
      </c>
      <c r="N20" s="1">
        <v>330</v>
      </c>
      <c r="O20" s="1">
        <v>140</v>
      </c>
      <c r="P20" s="1">
        <v>190</v>
      </c>
    </row>
    <row r="21" spans="1:16" x14ac:dyDescent="0.2">
      <c r="A21" s="1" t="s">
        <v>137</v>
      </c>
      <c r="B21" s="1">
        <v>1720</v>
      </c>
      <c r="C21" s="1">
        <v>660</v>
      </c>
      <c r="D21" s="1">
        <v>1060</v>
      </c>
      <c r="E21" s="1">
        <v>200</v>
      </c>
      <c r="F21" s="1">
        <v>90</v>
      </c>
      <c r="G21" s="1">
        <v>110</v>
      </c>
      <c r="H21" s="1">
        <v>200</v>
      </c>
      <c r="I21" s="1">
        <v>90</v>
      </c>
      <c r="J21" s="1">
        <v>110</v>
      </c>
      <c r="K21" s="1">
        <v>0</v>
      </c>
      <c r="L21" s="1">
        <v>0</v>
      </c>
      <c r="M21" s="1">
        <v>0</v>
      </c>
      <c r="N21" s="1">
        <v>1520</v>
      </c>
      <c r="O21" s="1">
        <v>570</v>
      </c>
      <c r="P21" s="1">
        <v>950</v>
      </c>
    </row>
    <row r="23" spans="1:16" x14ac:dyDescent="0.2">
      <c r="A23" s="1" t="s">
        <v>133</v>
      </c>
      <c r="B23" s="8">
        <f>B17*100/B$16</f>
        <v>9.2140921409214087</v>
      </c>
      <c r="C23" s="8">
        <f t="shared" ref="C23:P23" si="2">C17*100/C$16</f>
        <v>8.4967320261437909</v>
      </c>
      <c r="D23" s="8">
        <f t="shared" si="2"/>
        <v>9.7222222222222214</v>
      </c>
      <c r="E23" s="8">
        <f t="shared" si="2"/>
        <v>16.666666666666668</v>
      </c>
      <c r="F23" s="8">
        <f t="shared" si="2"/>
        <v>14.814814814814815</v>
      </c>
      <c r="G23" s="8">
        <f t="shared" si="2"/>
        <v>18.181818181818183</v>
      </c>
      <c r="H23" s="8">
        <f t="shared" si="2"/>
        <v>16.666666666666668</v>
      </c>
      <c r="I23" s="8">
        <f t="shared" si="2"/>
        <v>14.814814814814815</v>
      </c>
      <c r="J23" s="8">
        <f t="shared" si="2"/>
        <v>18.181818181818183</v>
      </c>
      <c r="K23" s="8"/>
      <c r="L23" s="8"/>
      <c r="M23" s="8"/>
      <c r="N23" s="8">
        <f t="shared" si="2"/>
        <v>7.766990291262136</v>
      </c>
      <c r="O23" s="8">
        <f t="shared" si="2"/>
        <v>7.1428571428571432</v>
      </c>
      <c r="P23" s="8">
        <f t="shared" si="2"/>
        <v>8.1967213114754092</v>
      </c>
    </row>
    <row r="24" spans="1:16" x14ac:dyDescent="0.2">
      <c r="A24" s="1" t="s">
        <v>134</v>
      </c>
      <c r="B24" s="8">
        <f t="shared" ref="B24:P27" si="3">B18*100/B$16</f>
        <v>8.9430894308943092</v>
      </c>
      <c r="C24" s="8">
        <f t="shared" si="3"/>
        <v>9.1503267973856204</v>
      </c>
      <c r="D24" s="8">
        <f t="shared" si="3"/>
        <v>8.7962962962962958</v>
      </c>
      <c r="E24" s="8">
        <f t="shared" si="3"/>
        <v>6.666666666666667</v>
      </c>
      <c r="F24" s="8">
        <f t="shared" si="3"/>
        <v>11.111111111111111</v>
      </c>
      <c r="G24" s="8">
        <f t="shared" si="3"/>
        <v>3.0303030303030303</v>
      </c>
      <c r="H24" s="8">
        <f t="shared" si="3"/>
        <v>6.666666666666667</v>
      </c>
      <c r="I24" s="8">
        <f t="shared" si="3"/>
        <v>11.111111111111111</v>
      </c>
      <c r="J24" s="8">
        <f t="shared" si="3"/>
        <v>3.0303030303030303</v>
      </c>
      <c r="K24" s="8"/>
      <c r="L24" s="8"/>
      <c r="M24" s="8"/>
      <c r="N24" s="8">
        <f t="shared" si="3"/>
        <v>9.3851132686084142</v>
      </c>
      <c r="O24" s="8">
        <f t="shared" si="3"/>
        <v>8.7301587301587293</v>
      </c>
      <c r="P24" s="8">
        <f t="shared" si="3"/>
        <v>9.8360655737704921</v>
      </c>
    </row>
    <row r="25" spans="1:16" x14ac:dyDescent="0.2">
      <c r="A25" s="1" t="s">
        <v>135</v>
      </c>
      <c r="B25" s="8">
        <f t="shared" si="3"/>
        <v>23.035230352303522</v>
      </c>
      <c r="C25" s="8">
        <f t="shared" si="3"/>
        <v>26.143790849673202</v>
      </c>
      <c r="D25" s="8">
        <f t="shared" si="3"/>
        <v>20.833333333333332</v>
      </c>
      <c r="E25" s="8">
        <f t="shared" si="3"/>
        <v>23.333333333333332</v>
      </c>
      <c r="F25" s="8">
        <f t="shared" si="3"/>
        <v>18.518518518518519</v>
      </c>
      <c r="G25" s="8">
        <f t="shared" si="3"/>
        <v>27.272727272727273</v>
      </c>
      <c r="H25" s="8">
        <f t="shared" si="3"/>
        <v>23.333333333333332</v>
      </c>
      <c r="I25" s="8">
        <f t="shared" si="3"/>
        <v>18.518518518518519</v>
      </c>
      <c r="J25" s="8">
        <f t="shared" si="3"/>
        <v>27.272727272727273</v>
      </c>
      <c r="K25" s="8"/>
      <c r="L25" s="8"/>
      <c r="M25" s="8"/>
      <c r="N25" s="8">
        <f t="shared" si="3"/>
        <v>22.977346278317153</v>
      </c>
      <c r="O25" s="8">
        <f t="shared" si="3"/>
        <v>27.777777777777779</v>
      </c>
      <c r="P25" s="8">
        <f t="shared" si="3"/>
        <v>19.672131147540984</v>
      </c>
    </row>
    <row r="26" spans="1:16" x14ac:dyDescent="0.2">
      <c r="A26" s="1" t="s">
        <v>136</v>
      </c>
      <c r="B26" s="8">
        <f t="shared" si="3"/>
        <v>12.195121951219512</v>
      </c>
      <c r="C26" s="8">
        <f t="shared" si="3"/>
        <v>13.071895424836601</v>
      </c>
      <c r="D26" s="8">
        <f t="shared" si="3"/>
        <v>11.574074074074074</v>
      </c>
      <c r="E26" s="8">
        <f t="shared" si="3"/>
        <v>20</v>
      </c>
      <c r="F26" s="8">
        <f t="shared" si="3"/>
        <v>22.222222222222221</v>
      </c>
      <c r="G26" s="8">
        <f t="shared" si="3"/>
        <v>18.181818181818183</v>
      </c>
      <c r="H26" s="8">
        <f t="shared" si="3"/>
        <v>20</v>
      </c>
      <c r="I26" s="8">
        <f t="shared" si="3"/>
        <v>22.222222222222221</v>
      </c>
      <c r="J26" s="8">
        <f t="shared" si="3"/>
        <v>18.181818181818183</v>
      </c>
      <c r="K26" s="8"/>
      <c r="L26" s="8"/>
      <c r="M26" s="8"/>
      <c r="N26" s="8">
        <f t="shared" si="3"/>
        <v>10.679611650485437</v>
      </c>
      <c r="O26" s="8">
        <f t="shared" si="3"/>
        <v>11.111111111111111</v>
      </c>
      <c r="P26" s="8">
        <f t="shared" si="3"/>
        <v>10.382513661202186</v>
      </c>
    </row>
    <row r="27" spans="1:16" x14ac:dyDescent="0.2">
      <c r="A27" s="1" t="s">
        <v>137</v>
      </c>
      <c r="B27" s="8">
        <f t="shared" si="3"/>
        <v>46.612466124661246</v>
      </c>
      <c r="C27" s="8">
        <f t="shared" si="3"/>
        <v>43.137254901960787</v>
      </c>
      <c r="D27" s="8">
        <f t="shared" si="3"/>
        <v>49.074074074074076</v>
      </c>
      <c r="E27" s="8">
        <f t="shared" si="3"/>
        <v>33.333333333333336</v>
      </c>
      <c r="F27" s="8">
        <f t="shared" si="3"/>
        <v>33.333333333333336</v>
      </c>
      <c r="G27" s="8">
        <f t="shared" si="3"/>
        <v>33.333333333333336</v>
      </c>
      <c r="H27" s="8">
        <f t="shared" si="3"/>
        <v>33.333333333333336</v>
      </c>
      <c r="I27" s="8">
        <f t="shared" si="3"/>
        <v>33.333333333333336</v>
      </c>
      <c r="J27" s="8">
        <f t="shared" si="3"/>
        <v>33.333333333333336</v>
      </c>
      <c r="K27" s="8"/>
      <c r="L27" s="8"/>
      <c r="M27" s="8"/>
      <c r="N27" s="8">
        <f t="shared" si="3"/>
        <v>49.190938511326863</v>
      </c>
      <c r="O27" s="8">
        <f t="shared" si="3"/>
        <v>45.238095238095241</v>
      </c>
      <c r="P27" s="8">
        <f t="shared" si="3"/>
        <v>51.912568306010932</v>
      </c>
    </row>
    <row r="28" spans="1:16" x14ac:dyDescent="0.2">
      <c r="A28" s="36" t="s">
        <v>285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  <row r="31" spans="1:16" x14ac:dyDescent="0.2">
      <c r="B31" s="1" t="s">
        <v>0</v>
      </c>
      <c r="C31" s="1" t="s">
        <v>401</v>
      </c>
    </row>
    <row r="32" spans="1:16" x14ac:dyDescent="0.2">
      <c r="A32" s="1" t="s">
        <v>133</v>
      </c>
      <c r="B32" s="8">
        <v>9.2140921409214087</v>
      </c>
      <c r="C32" s="8">
        <v>16.666666666666668</v>
      </c>
    </row>
    <row r="33" spans="1:3" x14ac:dyDescent="0.2">
      <c r="A33" s="1" t="s">
        <v>134</v>
      </c>
      <c r="B33" s="8">
        <v>8.9430894308943092</v>
      </c>
      <c r="C33" s="8">
        <v>6.666666666666667</v>
      </c>
    </row>
    <row r="34" spans="1:3" x14ac:dyDescent="0.2">
      <c r="A34" s="1" t="s">
        <v>135</v>
      </c>
      <c r="B34" s="8">
        <v>23.035230352303522</v>
      </c>
      <c r="C34" s="8">
        <v>23.333333333333332</v>
      </c>
    </row>
    <row r="35" spans="1:3" x14ac:dyDescent="0.2">
      <c r="A35" s="1" t="s">
        <v>136</v>
      </c>
      <c r="B35" s="8">
        <v>12.195121951219512</v>
      </c>
      <c r="C35" s="8">
        <v>20</v>
      </c>
    </row>
    <row r="36" spans="1:3" x14ac:dyDescent="0.2">
      <c r="A36" s="1" t="s">
        <v>137</v>
      </c>
      <c r="B36" s="8">
        <v>46.612466124661246</v>
      </c>
      <c r="C36" s="8">
        <v>33.333333333333336</v>
      </c>
    </row>
  </sheetData>
  <mergeCells count="10">
    <mergeCell ref="A28:P28"/>
    <mergeCell ref="S5:U5"/>
    <mergeCell ref="V5:X5"/>
    <mergeCell ref="S12:U12"/>
    <mergeCell ref="V12:X12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40D37-9AD2-4639-8036-6BE6187BDBA7}">
  <dimension ref="A1:P39"/>
  <sheetViews>
    <sheetView view="pageBreakPreview" zoomScale="125" zoomScaleNormal="100" zoomScaleSheetLayoutView="125" workbookViewId="0">
      <selection activeCell="A24" activeCellId="6" sqref="A5:XFD5 A12:XFD12 A13:XFD13 A18:XFD18 A19:XFD19 A23:XFD23 A24:XFD24"/>
    </sheetView>
  </sheetViews>
  <sheetFormatPr defaultRowHeight="9.6" x14ac:dyDescent="0.2"/>
  <cols>
    <col min="1" max="1" width="12" style="1" customWidth="1"/>
    <col min="2" max="16" width="4.6640625" style="1" customWidth="1"/>
    <col min="17" max="16384" width="8.88671875" style="1"/>
  </cols>
  <sheetData>
    <row r="1" spans="1:16" x14ac:dyDescent="0.2">
      <c r="A1" s="1" t="s">
        <v>279</v>
      </c>
    </row>
    <row r="2" spans="1:16" x14ac:dyDescent="0.2">
      <c r="A2" s="5"/>
      <c r="B2" s="34" t="s">
        <v>0</v>
      </c>
      <c r="C2" s="34"/>
      <c r="D2" s="34"/>
      <c r="E2" s="34" t="s">
        <v>14</v>
      </c>
      <c r="F2" s="34"/>
      <c r="G2" s="34"/>
      <c r="H2" s="34" t="s">
        <v>15</v>
      </c>
      <c r="I2" s="34"/>
      <c r="J2" s="34"/>
      <c r="K2" s="34" t="s">
        <v>16</v>
      </c>
      <c r="L2" s="34"/>
      <c r="M2" s="34"/>
      <c r="N2" s="34" t="s">
        <v>13</v>
      </c>
      <c r="O2" s="34"/>
      <c r="P2" s="35"/>
    </row>
    <row r="3" spans="1:16" x14ac:dyDescent="0.2">
      <c r="A3" s="6"/>
      <c r="B3" s="3" t="s">
        <v>0</v>
      </c>
      <c r="C3" s="3" t="s">
        <v>1</v>
      </c>
      <c r="D3" s="3" t="s">
        <v>2</v>
      </c>
      <c r="E3" s="3" t="s">
        <v>0</v>
      </c>
      <c r="F3" s="3" t="s">
        <v>1</v>
      </c>
      <c r="G3" s="3" t="s">
        <v>2</v>
      </c>
      <c r="H3" s="3" t="s">
        <v>0</v>
      </c>
      <c r="I3" s="3" t="s">
        <v>1</v>
      </c>
      <c r="J3" s="3" t="s">
        <v>2</v>
      </c>
      <c r="K3" s="3" t="s">
        <v>0</v>
      </c>
      <c r="L3" s="3" t="s">
        <v>1</v>
      </c>
      <c r="M3" s="3" t="s">
        <v>2</v>
      </c>
      <c r="N3" s="3" t="s">
        <v>0</v>
      </c>
      <c r="O3" s="3" t="s">
        <v>1</v>
      </c>
      <c r="P3" s="4" t="s">
        <v>2</v>
      </c>
    </row>
    <row r="4" spans="1:16" x14ac:dyDescent="0.2">
      <c r="A4" s="1" t="s">
        <v>138</v>
      </c>
    </row>
    <row r="6" spans="1:16" x14ac:dyDescent="0.2">
      <c r="A6" s="1" t="s">
        <v>0</v>
      </c>
      <c r="B6" s="1">
        <v>159680</v>
      </c>
      <c r="C6" s="1">
        <v>81910</v>
      </c>
      <c r="D6" s="1">
        <v>77770</v>
      </c>
      <c r="E6" s="1">
        <v>19670</v>
      </c>
      <c r="F6" s="1">
        <v>9800</v>
      </c>
      <c r="G6" s="1">
        <v>9870</v>
      </c>
      <c r="H6" s="1">
        <v>12360</v>
      </c>
      <c r="I6" s="1">
        <v>6000</v>
      </c>
      <c r="J6" s="1">
        <v>6360</v>
      </c>
      <c r="K6" s="1">
        <v>7310</v>
      </c>
      <c r="L6" s="1">
        <v>3800</v>
      </c>
      <c r="M6" s="1">
        <v>3510</v>
      </c>
      <c r="N6" s="1">
        <v>140010</v>
      </c>
      <c r="O6" s="1">
        <v>72110</v>
      </c>
      <c r="P6" s="1">
        <v>67900</v>
      </c>
    </row>
    <row r="7" spans="1:16" x14ac:dyDescent="0.2">
      <c r="A7" s="1" t="s">
        <v>139</v>
      </c>
      <c r="B7" s="1">
        <v>48970</v>
      </c>
      <c r="C7" s="1">
        <v>25310</v>
      </c>
      <c r="D7" s="1">
        <v>23660</v>
      </c>
      <c r="E7" s="1">
        <v>9280</v>
      </c>
      <c r="F7" s="1">
        <v>4820</v>
      </c>
      <c r="G7" s="1">
        <v>4460</v>
      </c>
      <c r="H7" s="1">
        <v>2170</v>
      </c>
      <c r="I7" s="1">
        <v>1110</v>
      </c>
      <c r="J7" s="1">
        <v>1060</v>
      </c>
      <c r="K7" s="1">
        <v>7110</v>
      </c>
      <c r="L7" s="1">
        <v>3710</v>
      </c>
      <c r="M7" s="1">
        <v>3400</v>
      </c>
      <c r="N7" s="1">
        <v>39690</v>
      </c>
      <c r="O7" s="1">
        <v>20490</v>
      </c>
      <c r="P7" s="1">
        <v>19200</v>
      </c>
    </row>
    <row r="8" spans="1:16" x14ac:dyDescent="0.2">
      <c r="A8" s="1" t="s">
        <v>140</v>
      </c>
      <c r="B8" s="1">
        <v>4850</v>
      </c>
      <c r="C8" s="1">
        <v>4100</v>
      </c>
      <c r="D8" s="1">
        <v>750</v>
      </c>
      <c r="E8" s="1">
        <v>20</v>
      </c>
      <c r="F8" s="1">
        <v>20</v>
      </c>
      <c r="G8" s="1">
        <v>0</v>
      </c>
      <c r="H8" s="1">
        <v>20</v>
      </c>
      <c r="I8" s="1">
        <v>20</v>
      </c>
      <c r="J8" s="1">
        <v>0</v>
      </c>
      <c r="K8" s="1">
        <v>0</v>
      </c>
      <c r="L8" s="1">
        <v>0</v>
      </c>
      <c r="M8" s="1">
        <v>0</v>
      </c>
      <c r="N8" s="1">
        <v>4830</v>
      </c>
      <c r="O8" s="1">
        <v>4080</v>
      </c>
      <c r="P8" s="1">
        <v>750</v>
      </c>
    </row>
    <row r="9" spans="1:16" x14ac:dyDescent="0.2">
      <c r="A9" s="1" t="s">
        <v>141</v>
      </c>
      <c r="B9" s="1">
        <v>1090</v>
      </c>
      <c r="C9" s="1">
        <v>800</v>
      </c>
      <c r="D9" s="1">
        <v>290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1090</v>
      </c>
      <c r="O9" s="1">
        <v>800</v>
      </c>
      <c r="P9" s="1">
        <v>290</v>
      </c>
    </row>
    <row r="10" spans="1:16" x14ac:dyDescent="0.2">
      <c r="A10" s="1" t="s">
        <v>142</v>
      </c>
      <c r="B10" s="1">
        <v>6540</v>
      </c>
      <c r="C10" s="1">
        <v>5720</v>
      </c>
      <c r="D10" s="1">
        <v>820</v>
      </c>
      <c r="E10" s="1">
        <v>60</v>
      </c>
      <c r="F10" s="1">
        <v>50</v>
      </c>
      <c r="G10" s="1">
        <v>10</v>
      </c>
      <c r="H10" s="1">
        <v>60</v>
      </c>
      <c r="I10" s="1">
        <v>50</v>
      </c>
      <c r="J10" s="1">
        <v>10</v>
      </c>
      <c r="K10" s="1">
        <v>0</v>
      </c>
      <c r="L10" s="1">
        <v>0</v>
      </c>
      <c r="M10" s="1">
        <v>0</v>
      </c>
      <c r="N10" s="1">
        <v>6480</v>
      </c>
      <c r="O10" s="1">
        <v>5670</v>
      </c>
      <c r="P10" s="1">
        <v>810</v>
      </c>
    </row>
    <row r="11" spans="1:16" x14ac:dyDescent="0.2">
      <c r="A11" s="1" t="s">
        <v>143</v>
      </c>
      <c r="B11" s="1">
        <v>1520</v>
      </c>
      <c r="C11" s="1">
        <v>1020</v>
      </c>
      <c r="D11" s="1">
        <v>500</v>
      </c>
      <c r="E11" s="1">
        <v>70</v>
      </c>
      <c r="F11" s="1">
        <v>40</v>
      </c>
      <c r="G11" s="1">
        <v>30</v>
      </c>
      <c r="H11" s="1">
        <v>70</v>
      </c>
      <c r="I11" s="1">
        <v>40</v>
      </c>
      <c r="J11" s="1">
        <v>30</v>
      </c>
      <c r="K11" s="1">
        <v>0</v>
      </c>
      <c r="L11" s="1">
        <v>0</v>
      </c>
      <c r="M11" s="1">
        <v>0</v>
      </c>
      <c r="N11" s="1">
        <v>1450</v>
      </c>
      <c r="O11" s="1">
        <v>980</v>
      </c>
      <c r="P11" s="1">
        <v>470</v>
      </c>
    </row>
    <row r="12" spans="1:16" x14ac:dyDescent="0.2">
      <c r="A12" s="1" t="s">
        <v>144</v>
      </c>
      <c r="B12" s="1">
        <v>96710</v>
      </c>
      <c r="C12" s="1">
        <v>44960</v>
      </c>
      <c r="D12" s="1">
        <v>51750</v>
      </c>
      <c r="E12" s="1">
        <v>10240</v>
      </c>
      <c r="F12" s="1">
        <v>4870</v>
      </c>
      <c r="G12" s="1">
        <v>5370</v>
      </c>
      <c r="H12" s="1">
        <v>10040</v>
      </c>
      <c r="I12" s="1">
        <v>4780</v>
      </c>
      <c r="J12" s="1">
        <v>5260</v>
      </c>
      <c r="K12" s="1">
        <v>200</v>
      </c>
      <c r="L12" s="1">
        <v>90</v>
      </c>
      <c r="M12" s="1">
        <v>110</v>
      </c>
      <c r="N12" s="1">
        <v>86470</v>
      </c>
      <c r="O12" s="1">
        <v>40090</v>
      </c>
      <c r="P12" s="1">
        <v>46380</v>
      </c>
    </row>
    <row r="14" spans="1:16" x14ac:dyDescent="0.2">
      <c r="A14" s="1" t="s">
        <v>145</v>
      </c>
    </row>
    <row r="16" spans="1:16" x14ac:dyDescent="0.2">
      <c r="A16" s="1" t="s">
        <v>0</v>
      </c>
      <c r="B16" s="1">
        <v>159680</v>
      </c>
      <c r="C16" s="1">
        <v>81910</v>
      </c>
      <c r="D16" s="1">
        <v>77770</v>
      </c>
      <c r="E16" s="1">
        <v>19670</v>
      </c>
      <c r="F16" s="1">
        <v>9800</v>
      </c>
      <c r="G16" s="1">
        <v>9870</v>
      </c>
      <c r="H16" s="1">
        <v>12360</v>
      </c>
      <c r="I16" s="1">
        <v>6000</v>
      </c>
      <c r="J16" s="1">
        <v>6360</v>
      </c>
      <c r="K16" s="1">
        <v>7310</v>
      </c>
      <c r="L16" s="1">
        <v>3800</v>
      </c>
      <c r="M16" s="1">
        <v>3510</v>
      </c>
      <c r="N16" s="1">
        <v>140010</v>
      </c>
      <c r="O16" s="1">
        <v>72110</v>
      </c>
      <c r="P16" s="1">
        <v>67900</v>
      </c>
    </row>
    <row r="17" spans="1:16" x14ac:dyDescent="0.2">
      <c r="A17" s="1" t="s">
        <v>146</v>
      </c>
      <c r="B17" s="1">
        <v>48970</v>
      </c>
      <c r="C17" s="1">
        <v>25310</v>
      </c>
      <c r="D17" s="1">
        <v>23660</v>
      </c>
      <c r="E17" s="1">
        <v>9280</v>
      </c>
      <c r="F17" s="1">
        <v>4820</v>
      </c>
      <c r="G17" s="1">
        <v>4460</v>
      </c>
      <c r="H17" s="1">
        <v>2170</v>
      </c>
      <c r="I17" s="1">
        <v>1110</v>
      </c>
      <c r="J17" s="1">
        <v>1060</v>
      </c>
      <c r="K17" s="1">
        <v>7110</v>
      </c>
      <c r="L17" s="1">
        <v>3710</v>
      </c>
      <c r="M17" s="1">
        <v>3400</v>
      </c>
      <c r="N17" s="1">
        <v>39690</v>
      </c>
      <c r="O17" s="1">
        <v>20490</v>
      </c>
      <c r="P17" s="1">
        <v>19200</v>
      </c>
    </row>
    <row r="18" spans="1:16" x14ac:dyDescent="0.2">
      <c r="A18" s="1" t="s">
        <v>147</v>
      </c>
      <c r="B18" s="1">
        <v>4950</v>
      </c>
      <c r="C18" s="1">
        <v>4160</v>
      </c>
      <c r="D18" s="1">
        <v>790</v>
      </c>
      <c r="E18" s="1">
        <v>20</v>
      </c>
      <c r="F18" s="1">
        <v>20</v>
      </c>
      <c r="G18" s="1">
        <v>0</v>
      </c>
      <c r="H18" s="1">
        <v>20</v>
      </c>
      <c r="I18" s="1">
        <v>20</v>
      </c>
      <c r="J18" s="1">
        <v>0</v>
      </c>
      <c r="K18" s="1">
        <v>0</v>
      </c>
      <c r="L18" s="1">
        <v>0</v>
      </c>
      <c r="M18" s="1">
        <v>0</v>
      </c>
      <c r="N18" s="1">
        <v>4930</v>
      </c>
      <c r="O18" s="1">
        <v>4140</v>
      </c>
      <c r="P18" s="1">
        <v>790</v>
      </c>
    </row>
    <row r="19" spans="1:16" x14ac:dyDescent="0.2">
      <c r="A19" s="1" t="s">
        <v>148</v>
      </c>
      <c r="B19" s="1">
        <v>7630</v>
      </c>
      <c r="C19" s="1">
        <v>6520</v>
      </c>
      <c r="D19" s="1">
        <v>1110</v>
      </c>
      <c r="E19" s="1">
        <v>60</v>
      </c>
      <c r="F19" s="1">
        <v>50</v>
      </c>
      <c r="G19" s="1">
        <v>10</v>
      </c>
      <c r="H19" s="1">
        <v>60</v>
      </c>
      <c r="I19" s="1">
        <v>50</v>
      </c>
      <c r="J19" s="1">
        <v>10</v>
      </c>
      <c r="K19" s="1">
        <v>0</v>
      </c>
      <c r="L19" s="1">
        <v>0</v>
      </c>
      <c r="M19" s="1">
        <v>0</v>
      </c>
      <c r="N19" s="1">
        <v>7570</v>
      </c>
      <c r="O19" s="1">
        <v>6470</v>
      </c>
      <c r="P19" s="1">
        <v>1100</v>
      </c>
    </row>
    <row r="20" spans="1:16" x14ac:dyDescent="0.2">
      <c r="A20" s="1" t="s">
        <v>149</v>
      </c>
      <c r="B20" s="1">
        <v>98130</v>
      </c>
      <c r="C20" s="1">
        <v>45920</v>
      </c>
      <c r="D20" s="1">
        <v>52210</v>
      </c>
      <c r="E20" s="1">
        <v>10310</v>
      </c>
      <c r="F20" s="1">
        <v>4910</v>
      </c>
      <c r="G20" s="1">
        <v>5400</v>
      </c>
      <c r="H20" s="1">
        <v>10110</v>
      </c>
      <c r="I20" s="1">
        <v>4820</v>
      </c>
      <c r="J20" s="1">
        <v>5290</v>
      </c>
      <c r="K20" s="1">
        <v>200</v>
      </c>
      <c r="L20" s="1">
        <v>90</v>
      </c>
      <c r="M20" s="1">
        <v>110</v>
      </c>
      <c r="N20" s="1">
        <v>87820</v>
      </c>
      <c r="O20" s="1">
        <v>41010</v>
      </c>
      <c r="P20" s="1">
        <v>46810</v>
      </c>
    </row>
    <row r="22" spans="1:16" x14ac:dyDescent="0.2">
      <c r="A22" s="1" t="s">
        <v>150</v>
      </c>
    </row>
    <row r="24" spans="1:16" x14ac:dyDescent="0.2">
      <c r="A24" s="1" t="s">
        <v>0</v>
      </c>
      <c r="B24" s="1">
        <v>159680</v>
      </c>
      <c r="C24" s="1">
        <v>81910</v>
      </c>
      <c r="D24" s="1">
        <v>77770</v>
      </c>
      <c r="E24" s="1">
        <v>19670</v>
      </c>
      <c r="F24" s="1">
        <v>9800</v>
      </c>
      <c r="G24" s="1">
        <v>9870</v>
      </c>
      <c r="H24" s="1">
        <v>12360</v>
      </c>
      <c r="I24" s="1">
        <v>6000</v>
      </c>
      <c r="J24" s="1">
        <v>6360</v>
      </c>
      <c r="K24" s="1">
        <v>7310</v>
      </c>
      <c r="L24" s="1">
        <v>3800</v>
      </c>
      <c r="M24" s="1">
        <v>3510</v>
      </c>
      <c r="N24" s="1">
        <v>140010</v>
      </c>
      <c r="O24" s="1">
        <v>72110</v>
      </c>
      <c r="P24" s="1">
        <v>67900</v>
      </c>
    </row>
    <row r="25" spans="1:16" x14ac:dyDescent="0.2">
      <c r="A25" s="1" t="s">
        <v>151</v>
      </c>
      <c r="B25" s="1">
        <v>145680</v>
      </c>
      <c r="C25" s="1">
        <v>70270</v>
      </c>
      <c r="D25" s="1">
        <v>75410</v>
      </c>
      <c r="E25" s="1">
        <v>19520</v>
      </c>
      <c r="F25" s="1">
        <v>9690</v>
      </c>
      <c r="G25" s="1">
        <v>9830</v>
      </c>
      <c r="H25" s="1">
        <v>12210</v>
      </c>
      <c r="I25" s="1">
        <v>5890</v>
      </c>
      <c r="J25" s="1">
        <v>6320</v>
      </c>
      <c r="K25" s="1">
        <v>7310</v>
      </c>
      <c r="L25" s="1">
        <v>3800</v>
      </c>
      <c r="M25" s="1">
        <v>3510</v>
      </c>
      <c r="N25" s="1">
        <v>126160</v>
      </c>
      <c r="O25" s="1">
        <v>60580</v>
      </c>
      <c r="P25" s="1">
        <v>65580</v>
      </c>
    </row>
    <row r="26" spans="1:16" x14ac:dyDescent="0.2">
      <c r="A26" s="1" t="s">
        <v>121</v>
      </c>
      <c r="B26" s="1">
        <v>1720</v>
      </c>
      <c r="C26" s="1">
        <v>1550</v>
      </c>
      <c r="D26" s="1">
        <v>170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1720</v>
      </c>
      <c r="O26" s="1">
        <v>1550</v>
      </c>
      <c r="P26" s="1">
        <v>170</v>
      </c>
    </row>
    <row r="27" spans="1:16" x14ac:dyDescent="0.2">
      <c r="A27" s="1" t="s">
        <v>58</v>
      </c>
      <c r="B27" s="1">
        <v>12280</v>
      </c>
      <c r="C27" s="1">
        <v>10090</v>
      </c>
      <c r="D27" s="1">
        <v>2190</v>
      </c>
      <c r="E27" s="1">
        <v>150</v>
      </c>
      <c r="F27" s="1">
        <v>110</v>
      </c>
      <c r="G27" s="1">
        <v>40</v>
      </c>
      <c r="H27" s="1">
        <v>150</v>
      </c>
      <c r="I27" s="1">
        <v>110</v>
      </c>
      <c r="J27" s="1">
        <v>40</v>
      </c>
      <c r="K27" s="1">
        <v>0</v>
      </c>
      <c r="L27" s="1">
        <v>0</v>
      </c>
      <c r="M27" s="1">
        <v>0</v>
      </c>
      <c r="N27" s="1">
        <v>12130</v>
      </c>
      <c r="O27" s="1">
        <v>9980</v>
      </c>
      <c r="P27" s="1">
        <v>2150</v>
      </c>
    </row>
    <row r="29" spans="1:16" x14ac:dyDescent="0.2">
      <c r="A29" s="1" t="s">
        <v>152</v>
      </c>
    </row>
    <row r="31" spans="1:16" x14ac:dyDescent="0.2">
      <c r="A31" s="1" t="s">
        <v>0</v>
      </c>
      <c r="B31" s="1">
        <v>159680</v>
      </c>
      <c r="C31" s="1">
        <v>81910</v>
      </c>
      <c r="D31" s="1">
        <v>77770</v>
      </c>
      <c r="E31" s="1">
        <v>19670</v>
      </c>
      <c r="F31" s="1">
        <v>9800</v>
      </c>
      <c r="G31" s="1">
        <v>9870</v>
      </c>
      <c r="H31" s="1">
        <v>12360</v>
      </c>
      <c r="I31" s="1">
        <v>6000</v>
      </c>
      <c r="J31" s="1">
        <v>6360</v>
      </c>
      <c r="K31" s="1">
        <v>7310</v>
      </c>
      <c r="L31" s="1">
        <v>3800</v>
      </c>
      <c r="M31" s="1">
        <v>3510</v>
      </c>
      <c r="N31" s="1">
        <v>140010</v>
      </c>
      <c r="O31" s="1">
        <v>72110</v>
      </c>
      <c r="P31" s="1">
        <v>67900</v>
      </c>
    </row>
    <row r="32" spans="1:16" x14ac:dyDescent="0.2">
      <c r="A32" s="1" t="s">
        <v>153</v>
      </c>
      <c r="B32" s="1">
        <v>157960</v>
      </c>
      <c r="C32" s="1">
        <v>80360</v>
      </c>
      <c r="D32" s="1">
        <v>77600</v>
      </c>
      <c r="E32" s="1">
        <v>19670</v>
      </c>
      <c r="F32" s="1">
        <v>9800</v>
      </c>
      <c r="G32" s="1">
        <v>9870</v>
      </c>
      <c r="H32" s="1">
        <v>12360</v>
      </c>
      <c r="I32" s="1">
        <v>6000</v>
      </c>
      <c r="J32" s="1">
        <v>6360</v>
      </c>
      <c r="K32" s="1">
        <v>7310</v>
      </c>
      <c r="L32" s="1">
        <v>3800</v>
      </c>
      <c r="M32" s="1">
        <v>3510</v>
      </c>
      <c r="N32" s="1">
        <v>138290</v>
      </c>
      <c r="O32" s="1">
        <v>70560</v>
      </c>
      <c r="P32" s="1">
        <v>67730</v>
      </c>
    </row>
    <row r="33" spans="1:16" x14ac:dyDescent="0.2">
      <c r="A33" s="1" t="s">
        <v>154</v>
      </c>
      <c r="B33" s="1">
        <v>140</v>
      </c>
      <c r="C33" s="1">
        <v>100</v>
      </c>
      <c r="D33" s="1">
        <v>40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140</v>
      </c>
      <c r="O33" s="1">
        <v>100</v>
      </c>
      <c r="P33" s="1">
        <v>40</v>
      </c>
    </row>
    <row r="34" spans="1:16" x14ac:dyDescent="0.2">
      <c r="A34" s="1" t="s">
        <v>155</v>
      </c>
      <c r="B34" s="1">
        <v>500</v>
      </c>
      <c r="C34" s="1">
        <v>440</v>
      </c>
      <c r="D34" s="1">
        <v>60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500</v>
      </c>
      <c r="O34" s="1">
        <v>440</v>
      </c>
      <c r="P34" s="1">
        <v>60</v>
      </c>
    </row>
    <row r="35" spans="1:16" x14ac:dyDescent="0.2">
      <c r="A35" s="1" t="s">
        <v>156</v>
      </c>
      <c r="B35" s="1">
        <v>370</v>
      </c>
      <c r="C35" s="1">
        <v>330</v>
      </c>
      <c r="D35" s="1">
        <v>40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370</v>
      </c>
      <c r="O35" s="1">
        <v>330</v>
      </c>
      <c r="P35" s="1">
        <v>40</v>
      </c>
    </row>
    <row r="36" spans="1:16" x14ac:dyDescent="0.2">
      <c r="A36" s="1" t="s">
        <v>157</v>
      </c>
      <c r="B36" s="1">
        <v>230</v>
      </c>
      <c r="C36" s="1">
        <v>210</v>
      </c>
      <c r="D36" s="1">
        <v>20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230</v>
      </c>
      <c r="O36" s="1">
        <v>210</v>
      </c>
      <c r="P36" s="1">
        <v>20</v>
      </c>
    </row>
    <row r="37" spans="1:16" x14ac:dyDescent="0.2">
      <c r="A37" s="1" t="s">
        <v>158</v>
      </c>
      <c r="B37" s="1">
        <v>420</v>
      </c>
      <c r="C37" s="1">
        <v>410</v>
      </c>
      <c r="D37" s="1">
        <v>10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420</v>
      </c>
      <c r="O37" s="1">
        <v>410</v>
      </c>
      <c r="P37" s="1">
        <v>10</v>
      </c>
    </row>
    <row r="38" spans="1:16" x14ac:dyDescent="0.2">
      <c r="A38" s="1" t="s">
        <v>159</v>
      </c>
      <c r="B38" s="1">
        <v>60</v>
      </c>
      <c r="C38" s="1">
        <v>60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60</v>
      </c>
      <c r="O38" s="1">
        <v>60</v>
      </c>
      <c r="P38" s="1">
        <v>0</v>
      </c>
    </row>
    <row r="39" spans="1:16" x14ac:dyDescent="0.2">
      <c r="A39" s="36" t="s">
        <v>285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</row>
  </sheetData>
  <mergeCells count="6">
    <mergeCell ref="A39:P39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BE46D-6DEB-4788-8B47-0DE0CE52CDF9}">
  <dimension ref="A1:P60"/>
  <sheetViews>
    <sheetView view="pageBreakPreview" zoomScale="125" zoomScaleNormal="100" zoomScaleSheetLayoutView="125" workbookViewId="0"/>
  </sheetViews>
  <sheetFormatPr defaultRowHeight="9.6" x14ac:dyDescent="0.2"/>
  <cols>
    <col min="1" max="1" width="12" style="1" customWidth="1"/>
    <col min="2" max="16" width="4.6640625" style="1" customWidth="1"/>
    <col min="17" max="16384" width="8.88671875" style="1"/>
  </cols>
  <sheetData>
    <row r="1" spans="1:16" x14ac:dyDescent="0.2">
      <c r="A1" s="1" t="s">
        <v>280</v>
      </c>
    </row>
    <row r="2" spans="1:16" x14ac:dyDescent="0.2">
      <c r="A2" s="5"/>
      <c r="B2" s="34" t="s">
        <v>0</v>
      </c>
      <c r="C2" s="34"/>
      <c r="D2" s="34"/>
      <c r="E2" s="34" t="s">
        <v>14</v>
      </c>
      <c r="F2" s="34"/>
      <c r="G2" s="34"/>
      <c r="H2" s="34" t="s">
        <v>15</v>
      </c>
      <c r="I2" s="34"/>
      <c r="J2" s="34"/>
      <c r="K2" s="34" t="s">
        <v>16</v>
      </c>
      <c r="L2" s="34"/>
      <c r="M2" s="34"/>
      <c r="N2" s="34" t="s">
        <v>13</v>
      </c>
      <c r="O2" s="34"/>
      <c r="P2" s="35"/>
    </row>
    <row r="3" spans="1:16" x14ac:dyDescent="0.2">
      <c r="A3" s="6"/>
      <c r="B3" s="3" t="s">
        <v>0</v>
      </c>
      <c r="C3" s="3" t="s">
        <v>1</v>
      </c>
      <c r="D3" s="3" t="s">
        <v>2</v>
      </c>
      <c r="E3" s="3" t="s">
        <v>0</v>
      </c>
      <c r="F3" s="3" t="s">
        <v>1</v>
      </c>
      <c r="G3" s="3" t="s">
        <v>2</v>
      </c>
      <c r="H3" s="3" t="s">
        <v>0</v>
      </c>
      <c r="I3" s="3" t="s">
        <v>1</v>
      </c>
      <c r="J3" s="3" t="s">
        <v>2</v>
      </c>
      <c r="K3" s="3" t="s">
        <v>0</v>
      </c>
      <c r="L3" s="3" t="s">
        <v>1</v>
      </c>
      <c r="M3" s="3" t="s">
        <v>2</v>
      </c>
      <c r="N3" s="3" t="s">
        <v>0</v>
      </c>
      <c r="O3" s="3" t="s">
        <v>1</v>
      </c>
      <c r="P3" s="4" t="s">
        <v>2</v>
      </c>
    </row>
    <row r="4" spans="1:16" x14ac:dyDescent="0.2">
      <c r="A4" s="1" t="s">
        <v>160</v>
      </c>
    </row>
    <row r="6" spans="1:16" x14ac:dyDescent="0.2">
      <c r="A6" s="1" t="s">
        <v>0</v>
      </c>
      <c r="B6" s="1">
        <v>159680</v>
      </c>
      <c r="C6" s="1">
        <v>81910</v>
      </c>
      <c r="D6" s="1">
        <v>77770</v>
      </c>
      <c r="E6" s="1">
        <v>19670</v>
      </c>
      <c r="F6" s="1">
        <v>9800</v>
      </c>
      <c r="G6" s="1">
        <v>9870</v>
      </c>
      <c r="H6" s="1">
        <v>12360</v>
      </c>
      <c r="I6" s="1">
        <v>6000</v>
      </c>
      <c r="J6" s="1">
        <v>6360</v>
      </c>
      <c r="K6" s="1">
        <v>7310</v>
      </c>
      <c r="L6" s="1">
        <v>3800</v>
      </c>
      <c r="M6" s="1">
        <v>3510</v>
      </c>
      <c r="N6" s="1">
        <v>140010</v>
      </c>
      <c r="O6" s="1">
        <v>72110</v>
      </c>
      <c r="P6" s="1">
        <v>67900</v>
      </c>
    </row>
    <row r="7" spans="1:16" x14ac:dyDescent="0.2">
      <c r="A7" s="1" t="s">
        <v>161</v>
      </c>
      <c r="B7" s="1">
        <v>64200</v>
      </c>
      <c r="C7" s="1">
        <v>33850</v>
      </c>
      <c r="D7" s="1">
        <v>30350</v>
      </c>
      <c r="E7" s="1">
        <v>10290</v>
      </c>
      <c r="F7" s="1">
        <v>5440</v>
      </c>
      <c r="G7" s="1">
        <v>4850</v>
      </c>
      <c r="H7" s="1">
        <v>3370</v>
      </c>
      <c r="I7" s="1">
        <v>1810</v>
      </c>
      <c r="J7" s="1">
        <v>1560</v>
      </c>
      <c r="K7" s="1">
        <v>6920</v>
      </c>
      <c r="L7" s="1">
        <v>3630</v>
      </c>
      <c r="M7" s="1">
        <v>3290</v>
      </c>
      <c r="N7" s="1">
        <v>53910</v>
      </c>
      <c r="O7" s="1">
        <v>28410</v>
      </c>
      <c r="P7" s="1">
        <v>25500</v>
      </c>
    </row>
    <row r="8" spans="1:16" x14ac:dyDescent="0.2">
      <c r="A8" s="1" t="s">
        <v>162</v>
      </c>
      <c r="B8" s="1">
        <v>53150</v>
      </c>
      <c r="C8" s="1">
        <v>30000</v>
      </c>
      <c r="D8" s="1">
        <v>23150</v>
      </c>
      <c r="E8" s="1">
        <v>4350</v>
      </c>
      <c r="F8" s="1">
        <v>2630</v>
      </c>
      <c r="G8" s="1">
        <v>1720</v>
      </c>
      <c r="H8" s="1">
        <v>4350</v>
      </c>
      <c r="I8" s="1">
        <v>2630</v>
      </c>
      <c r="J8" s="1">
        <v>1720</v>
      </c>
      <c r="K8" s="1">
        <v>0</v>
      </c>
      <c r="L8" s="1">
        <v>0</v>
      </c>
      <c r="M8" s="1">
        <v>0</v>
      </c>
      <c r="N8" s="1">
        <v>48800</v>
      </c>
      <c r="O8" s="1">
        <v>27370</v>
      </c>
      <c r="P8" s="1">
        <v>21430</v>
      </c>
    </row>
    <row r="9" spans="1:16" x14ac:dyDescent="0.2">
      <c r="A9" s="1" t="s">
        <v>163</v>
      </c>
      <c r="B9" s="1">
        <v>2830</v>
      </c>
      <c r="C9" s="1">
        <v>2010</v>
      </c>
      <c r="D9" s="1">
        <v>820</v>
      </c>
      <c r="E9" s="1">
        <v>180</v>
      </c>
      <c r="F9" s="1">
        <v>110</v>
      </c>
      <c r="G9" s="1">
        <v>70</v>
      </c>
      <c r="H9" s="1">
        <v>180</v>
      </c>
      <c r="I9" s="1">
        <v>110</v>
      </c>
      <c r="J9" s="1">
        <v>70</v>
      </c>
      <c r="K9" s="1">
        <v>0</v>
      </c>
      <c r="L9" s="1">
        <v>0</v>
      </c>
      <c r="M9" s="1">
        <v>0</v>
      </c>
      <c r="N9" s="1">
        <v>2650</v>
      </c>
      <c r="O9" s="1">
        <v>1900</v>
      </c>
      <c r="P9" s="1">
        <v>750</v>
      </c>
    </row>
    <row r="10" spans="1:16" x14ac:dyDescent="0.2">
      <c r="A10" s="1" t="s">
        <v>164</v>
      </c>
      <c r="B10" s="1">
        <v>980</v>
      </c>
      <c r="C10" s="1">
        <v>560</v>
      </c>
      <c r="D10" s="1">
        <v>420</v>
      </c>
      <c r="E10" s="1">
        <v>110</v>
      </c>
      <c r="F10" s="1">
        <v>70</v>
      </c>
      <c r="G10" s="1">
        <v>40</v>
      </c>
      <c r="H10" s="1">
        <v>110</v>
      </c>
      <c r="I10" s="1">
        <v>70</v>
      </c>
      <c r="J10" s="1">
        <v>40</v>
      </c>
      <c r="K10" s="1">
        <v>0</v>
      </c>
      <c r="L10" s="1">
        <v>0</v>
      </c>
      <c r="M10" s="1">
        <v>0</v>
      </c>
      <c r="N10" s="1">
        <v>870</v>
      </c>
      <c r="O10" s="1">
        <v>490</v>
      </c>
      <c r="P10" s="1">
        <v>380</v>
      </c>
    </row>
    <row r="11" spans="1:16" x14ac:dyDescent="0.2">
      <c r="A11" s="1" t="s">
        <v>165</v>
      </c>
      <c r="B11" s="1">
        <v>38520</v>
      </c>
      <c r="C11" s="1">
        <v>15490</v>
      </c>
      <c r="D11" s="1">
        <v>23030</v>
      </c>
      <c r="E11" s="1">
        <v>4740</v>
      </c>
      <c r="F11" s="1">
        <v>1550</v>
      </c>
      <c r="G11" s="1">
        <v>3190</v>
      </c>
      <c r="H11" s="1">
        <v>4350</v>
      </c>
      <c r="I11" s="1">
        <v>1380</v>
      </c>
      <c r="J11" s="1">
        <v>2970</v>
      </c>
      <c r="K11" s="1">
        <v>390</v>
      </c>
      <c r="L11" s="1">
        <v>170</v>
      </c>
      <c r="M11" s="1">
        <v>220</v>
      </c>
      <c r="N11" s="1">
        <v>33780</v>
      </c>
      <c r="O11" s="1">
        <v>13940</v>
      </c>
      <c r="P11" s="1">
        <v>19840</v>
      </c>
    </row>
    <row r="13" spans="1:16" x14ac:dyDescent="0.2">
      <c r="A13" s="1" t="s">
        <v>166</v>
      </c>
    </row>
    <row r="15" spans="1:16" x14ac:dyDescent="0.2">
      <c r="A15" s="1" t="s">
        <v>0</v>
      </c>
      <c r="B15" s="1">
        <v>159680</v>
      </c>
      <c r="C15" s="1">
        <v>81910</v>
      </c>
      <c r="D15" s="1">
        <v>77770</v>
      </c>
      <c r="E15" s="1">
        <v>19670</v>
      </c>
      <c r="F15" s="1">
        <v>9800</v>
      </c>
      <c r="G15" s="1">
        <v>9870</v>
      </c>
      <c r="H15" s="1">
        <v>12360</v>
      </c>
      <c r="I15" s="1">
        <v>6000</v>
      </c>
      <c r="J15" s="1">
        <v>6360</v>
      </c>
      <c r="K15" s="1">
        <v>7310</v>
      </c>
      <c r="L15" s="1">
        <v>3800</v>
      </c>
      <c r="M15" s="1">
        <v>3510</v>
      </c>
      <c r="N15" s="1">
        <v>140010</v>
      </c>
      <c r="O15" s="1">
        <v>72110</v>
      </c>
      <c r="P15" s="1">
        <v>67900</v>
      </c>
    </row>
    <row r="16" spans="1:16" x14ac:dyDescent="0.2">
      <c r="A16" s="1" t="s">
        <v>161</v>
      </c>
      <c r="B16" s="1">
        <v>62800</v>
      </c>
      <c r="C16" s="1">
        <v>32660</v>
      </c>
      <c r="D16" s="1">
        <v>30140</v>
      </c>
      <c r="E16" s="1">
        <v>10230</v>
      </c>
      <c r="F16" s="1">
        <v>5380</v>
      </c>
      <c r="G16" s="1">
        <v>4850</v>
      </c>
      <c r="H16" s="1">
        <v>3310</v>
      </c>
      <c r="I16" s="1">
        <v>1750</v>
      </c>
      <c r="J16" s="1">
        <v>1560</v>
      </c>
      <c r="K16" s="1">
        <v>6920</v>
      </c>
      <c r="L16" s="1">
        <v>3630</v>
      </c>
      <c r="M16" s="1">
        <v>3290</v>
      </c>
      <c r="N16" s="1">
        <v>52570</v>
      </c>
      <c r="O16" s="1">
        <v>27280</v>
      </c>
      <c r="P16" s="1">
        <v>25290</v>
      </c>
    </row>
    <row r="17" spans="1:16" x14ac:dyDescent="0.2">
      <c r="A17" s="1" t="s">
        <v>121</v>
      </c>
      <c r="B17" s="1">
        <v>59280</v>
      </c>
      <c r="C17" s="1">
        <v>34000</v>
      </c>
      <c r="D17" s="1">
        <v>25280</v>
      </c>
      <c r="E17" s="1">
        <v>4820</v>
      </c>
      <c r="F17" s="1">
        <v>2870</v>
      </c>
      <c r="G17" s="1">
        <v>1950</v>
      </c>
      <c r="H17" s="1">
        <v>4820</v>
      </c>
      <c r="I17" s="1">
        <v>2870</v>
      </c>
      <c r="J17" s="1">
        <v>1950</v>
      </c>
      <c r="K17" s="1">
        <v>0</v>
      </c>
      <c r="L17" s="1">
        <v>0</v>
      </c>
      <c r="M17" s="1">
        <v>0</v>
      </c>
      <c r="N17" s="1">
        <v>54460</v>
      </c>
      <c r="O17" s="1">
        <v>31130</v>
      </c>
      <c r="P17" s="1">
        <v>23330</v>
      </c>
    </row>
    <row r="18" spans="1:16" x14ac:dyDescent="0.2">
      <c r="A18" s="1" t="s">
        <v>58</v>
      </c>
      <c r="B18" s="1">
        <v>37600</v>
      </c>
      <c r="C18" s="1">
        <v>15250</v>
      </c>
      <c r="D18" s="1">
        <v>22350</v>
      </c>
      <c r="E18" s="1">
        <v>4620</v>
      </c>
      <c r="F18" s="1">
        <v>1550</v>
      </c>
      <c r="G18" s="1">
        <v>3070</v>
      </c>
      <c r="H18" s="1">
        <v>4230</v>
      </c>
      <c r="I18" s="1">
        <v>1380</v>
      </c>
      <c r="J18" s="1">
        <v>2850</v>
      </c>
      <c r="K18" s="1">
        <v>390</v>
      </c>
      <c r="L18" s="1">
        <v>170</v>
      </c>
      <c r="M18" s="1">
        <v>220</v>
      </c>
      <c r="N18" s="1">
        <v>32980</v>
      </c>
      <c r="O18" s="1">
        <v>13700</v>
      </c>
      <c r="P18" s="1">
        <v>19280</v>
      </c>
    </row>
    <row r="20" spans="1:16" x14ac:dyDescent="0.2">
      <c r="A20" s="1" t="s">
        <v>167</v>
      </c>
    </row>
    <row r="22" spans="1:16" x14ac:dyDescent="0.2">
      <c r="A22" s="1" t="s">
        <v>0</v>
      </c>
      <c r="B22" s="1">
        <v>159680</v>
      </c>
      <c r="C22" s="1">
        <v>81910</v>
      </c>
      <c r="D22" s="1">
        <v>77770</v>
      </c>
      <c r="E22" s="1">
        <v>19670</v>
      </c>
      <c r="F22" s="1">
        <v>9800</v>
      </c>
      <c r="G22" s="1">
        <v>9870</v>
      </c>
      <c r="H22" s="1">
        <v>12360</v>
      </c>
      <c r="I22" s="1">
        <v>6000</v>
      </c>
      <c r="J22" s="1">
        <v>6360</v>
      </c>
      <c r="K22" s="1">
        <v>7310</v>
      </c>
      <c r="L22" s="1">
        <v>3800</v>
      </c>
      <c r="M22" s="1">
        <v>3510</v>
      </c>
      <c r="N22" s="1">
        <v>140010</v>
      </c>
      <c r="O22" s="1">
        <v>72110</v>
      </c>
      <c r="P22" s="1">
        <v>67900</v>
      </c>
    </row>
    <row r="23" spans="1:16" x14ac:dyDescent="0.2">
      <c r="A23" s="1" t="s">
        <v>161</v>
      </c>
      <c r="B23" s="1">
        <v>46210</v>
      </c>
      <c r="C23" s="1">
        <v>23860</v>
      </c>
      <c r="D23" s="1">
        <v>22350</v>
      </c>
      <c r="E23" s="1">
        <v>8890</v>
      </c>
      <c r="F23" s="1">
        <v>4610</v>
      </c>
      <c r="G23" s="1">
        <v>4280</v>
      </c>
      <c r="H23" s="1">
        <v>1980</v>
      </c>
      <c r="I23" s="1">
        <v>980</v>
      </c>
      <c r="J23" s="1">
        <v>1000</v>
      </c>
      <c r="K23" s="1">
        <v>6910</v>
      </c>
      <c r="L23" s="1">
        <v>3630</v>
      </c>
      <c r="M23" s="1">
        <v>3280</v>
      </c>
      <c r="N23" s="1">
        <v>37320</v>
      </c>
      <c r="O23" s="1">
        <v>19250</v>
      </c>
      <c r="P23" s="1">
        <v>18070</v>
      </c>
    </row>
    <row r="24" spans="1:16" x14ac:dyDescent="0.2">
      <c r="A24" s="1" t="s">
        <v>121</v>
      </c>
      <c r="B24" s="1">
        <v>720</v>
      </c>
      <c r="C24" s="1">
        <v>440</v>
      </c>
      <c r="D24" s="1">
        <v>280</v>
      </c>
      <c r="E24" s="1">
        <v>120</v>
      </c>
      <c r="F24" s="1">
        <v>70</v>
      </c>
      <c r="G24" s="1">
        <v>50</v>
      </c>
      <c r="H24" s="1">
        <v>120</v>
      </c>
      <c r="I24" s="1">
        <v>70</v>
      </c>
      <c r="J24" s="1">
        <v>50</v>
      </c>
      <c r="K24" s="1">
        <v>0</v>
      </c>
      <c r="L24" s="1">
        <v>0</v>
      </c>
      <c r="M24" s="1">
        <v>0</v>
      </c>
      <c r="N24" s="1">
        <v>600</v>
      </c>
      <c r="O24" s="1">
        <v>370</v>
      </c>
      <c r="P24" s="1">
        <v>230</v>
      </c>
    </row>
    <row r="25" spans="1:16" x14ac:dyDescent="0.2">
      <c r="A25" s="1" t="s">
        <v>58</v>
      </c>
      <c r="B25" s="1">
        <v>50040</v>
      </c>
      <c r="C25" s="1">
        <v>22180</v>
      </c>
      <c r="D25" s="1">
        <v>27860</v>
      </c>
      <c r="E25" s="1">
        <v>5550</v>
      </c>
      <c r="F25" s="1">
        <v>2050</v>
      </c>
      <c r="G25" s="1">
        <v>3500</v>
      </c>
      <c r="H25" s="1">
        <v>5160</v>
      </c>
      <c r="I25" s="1">
        <v>1880</v>
      </c>
      <c r="J25" s="1">
        <v>3280</v>
      </c>
      <c r="K25" s="1">
        <v>390</v>
      </c>
      <c r="L25" s="1">
        <v>170</v>
      </c>
      <c r="M25" s="1">
        <v>220</v>
      </c>
      <c r="N25" s="1">
        <v>44490</v>
      </c>
      <c r="O25" s="1">
        <v>20130</v>
      </c>
      <c r="P25" s="1">
        <v>24360</v>
      </c>
    </row>
    <row r="26" spans="1:16" x14ac:dyDescent="0.2">
      <c r="A26" s="1" t="s">
        <v>159</v>
      </c>
      <c r="B26" s="1">
        <v>62710</v>
      </c>
      <c r="C26" s="1">
        <v>35430</v>
      </c>
      <c r="D26" s="1">
        <v>27280</v>
      </c>
      <c r="E26" s="1">
        <v>5110</v>
      </c>
      <c r="F26" s="1">
        <v>3070</v>
      </c>
      <c r="G26" s="1">
        <v>2040</v>
      </c>
      <c r="H26" s="1">
        <v>5100</v>
      </c>
      <c r="I26" s="1">
        <v>3070</v>
      </c>
      <c r="J26" s="1">
        <v>2030</v>
      </c>
      <c r="K26" s="1">
        <v>10</v>
      </c>
      <c r="L26" s="1">
        <v>0</v>
      </c>
      <c r="M26" s="1">
        <v>10</v>
      </c>
      <c r="N26" s="1">
        <v>57600</v>
      </c>
      <c r="O26" s="1">
        <v>32360</v>
      </c>
      <c r="P26" s="1">
        <v>25240</v>
      </c>
    </row>
    <row r="28" spans="1:16" x14ac:dyDescent="0.2">
      <c r="A28" s="1" t="s">
        <v>168</v>
      </c>
    </row>
    <row r="30" spans="1:16" x14ac:dyDescent="0.2">
      <c r="A30" s="1" t="s">
        <v>0</v>
      </c>
      <c r="B30" s="1">
        <v>159680</v>
      </c>
      <c r="C30" s="1">
        <v>81910</v>
      </c>
      <c r="D30" s="1">
        <v>77770</v>
      </c>
      <c r="E30" s="1">
        <v>19670</v>
      </c>
      <c r="F30" s="1">
        <v>9800</v>
      </c>
      <c r="G30" s="1">
        <v>9870</v>
      </c>
      <c r="H30" s="1">
        <v>12360</v>
      </c>
      <c r="I30" s="1">
        <v>6000</v>
      </c>
      <c r="J30" s="1">
        <v>6360</v>
      </c>
      <c r="K30" s="1">
        <v>7310</v>
      </c>
      <c r="L30" s="1">
        <v>3800</v>
      </c>
      <c r="M30" s="1">
        <v>3510</v>
      </c>
      <c r="N30" s="1">
        <v>140010</v>
      </c>
      <c r="O30" s="1">
        <v>72110</v>
      </c>
      <c r="P30" s="1">
        <v>67900</v>
      </c>
    </row>
    <row r="31" spans="1:16" x14ac:dyDescent="0.2">
      <c r="A31" s="1" t="s">
        <v>161</v>
      </c>
      <c r="B31" s="1">
        <v>46210</v>
      </c>
      <c r="C31" s="1">
        <v>23860</v>
      </c>
      <c r="D31" s="1">
        <v>22350</v>
      </c>
      <c r="E31" s="1">
        <v>8890</v>
      </c>
      <c r="F31" s="1">
        <v>4610</v>
      </c>
      <c r="G31" s="1">
        <v>4280</v>
      </c>
      <c r="H31" s="1">
        <v>1980</v>
      </c>
      <c r="I31" s="1">
        <v>980</v>
      </c>
      <c r="J31" s="1">
        <v>1000</v>
      </c>
      <c r="K31" s="1">
        <v>6910</v>
      </c>
      <c r="L31" s="1">
        <v>3630</v>
      </c>
      <c r="M31" s="1">
        <v>3280</v>
      </c>
      <c r="N31" s="1">
        <v>37320</v>
      </c>
      <c r="O31" s="1">
        <v>19250</v>
      </c>
      <c r="P31" s="1">
        <v>18070</v>
      </c>
    </row>
    <row r="32" spans="1:16" x14ac:dyDescent="0.2">
      <c r="A32" s="1" t="s">
        <v>121</v>
      </c>
      <c r="B32" s="1">
        <v>1360</v>
      </c>
      <c r="C32" s="1">
        <v>700</v>
      </c>
      <c r="D32" s="1">
        <v>660</v>
      </c>
      <c r="E32" s="1">
        <v>100</v>
      </c>
      <c r="F32" s="1">
        <v>60</v>
      </c>
      <c r="G32" s="1">
        <v>40</v>
      </c>
      <c r="H32" s="1">
        <v>100</v>
      </c>
      <c r="I32" s="1">
        <v>60</v>
      </c>
      <c r="J32" s="1">
        <v>40</v>
      </c>
      <c r="K32" s="1">
        <v>0</v>
      </c>
      <c r="L32" s="1">
        <v>0</v>
      </c>
      <c r="M32" s="1">
        <v>0</v>
      </c>
      <c r="N32" s="1">
        <v>1260</v>
      </c>
      <c r="O32" s="1">
        <v>640</v>
      </c>
      <c r="P32" s="1">
        <v>620</v>
      </c>
    </row>
    <row r="33" spans="1:16" x14ac:dyDescent="0.2">
      <c r="A33" s="1" t="s">
        <v>58</v>
      </c>
      <c r="B33" s="1">
        <v>48210</v>
      </c>
      <c r="C33" s="1">
        <v>21250</v>
      </c>
      <c r="D33" s="1">
        <v>26960</v>
      </c>
      <c r="E33" s="1">
        <v>5420</v>
      </c>
      <c r="F33" s="1">
        <v>1970</v>
      </c>
      <c r="G33" s="1">
        <v>3450</v>
      </c>
      <c r="H33" s="1">
        <v>5030</v>
      </c>
      <c r="I33" s="1">
        <v>1800</v>
      </c>
      <c r="J33" s="1">
        <v>3230</v>
      </c>
      <c r="K33" s="1">
        <v>390</v>
      </c>
      <c r="L33" s="1">
        <v>170</v>
      </c>
      <c r="M33" s="1">
        <v>220</v>
      </c>
      <c r="N33" s="1">
        <v>42790</v>
      </c>
      <c r="O33" s="1">
        <v>19280</v>
      </c>
      <c r="P33" s="1">
        <v>23510</v>
      </c>
    </row>
    <row r="34" spans="1:16" x14ac:dyDescent="0.2">
      <c r="A34" s="1" t="s">
        <v>159</v>
      </c>
      <c r="B34" s="1">
        <v>63900</v>
      </c>
      <c r="C34" s="1">
        <v>36100</v>
      </c>
      <c r="D34" s="1">
        <v>27800</v>
      </c>
      <c r="E34" s="1">
        <v>5260</v>
      </c>
      <c r="F34" s="1">
        <v>3160</v>
      </c>
      <c r="G34" s="1">
        <v>2100</v>
      </c>
      <c r="H34" s="1">
        <v>5250</v>
      </c>
      <c r="I34" s="1">
        <v>3160</v>
      </c>
      <c r="J34" s="1">
        <v>2090</v>
      </c>
      <c r="K34" s="1">
        <v>10</v>
      </c>
      <c r="L34" s="1">
        <v>0</v>
      </c>
      <c r="M34" s="1">
        <v>10</v>
      </c>
      <c r="N34" s="1">
        <v>58640</v>
      </c>
      <c r="O34" s="1">
        <v>32940</v>
      </c>
      <c r="P34" s="1">
        <v>25700</v>
      </c>
    </row>
    <row r="36" spans="1:16" x14ac:dyDescent="0.2">
      <c r="A36" s="1" t="s">
        <v>169</v>
      </c>
    </row>
    <row r="38" spans="1:16" x14ac:dyDescent="0.2">
      <c r="A38" s="1" t="s">
        <v>0</v>
      </c>
      <c r="B38" s="1">
        <v>159680</v>
      </c>
      <c r="C38" s="1">
        <v>81910</v>
      </c>
      <c r="D38" s="1">
        <v>77770</v>
      </c>
      <c r="E38" s="1">
        <v>19670</v>
      </c>
      <c r="F38" s="1">
        <v>9800</v>
      </c>
      <c r="G38" s="1">
        <v>9870</v>
      </c>
      <c r="H38" s="1">
        <v>12360</v>
      </c>
      <c r="I38" s="1">
        <v>6000</v>
      </c>
      <c r="J38" s="1">
        <v>6360</v>
      </c>
      <c r="K38" s="1">
        <v>7310</v>
      </c>
      <c r="L38" s="1">
        <v>3800</v>
      </c>
      <c r="M38" s="1">
        <v>3510</v>
      </c>
      <c r="N38" s="1">
        <v>140010</v>
      </c>
      <c r="O38" s="1">
        <v>72110</v>
      </c>
      <c r="P38" s="1">
        <v>67900</v>
      </c>
    </row>
    <row r="39" spans="1:16" x14ac:dyDescent="0.2">
      <c r="A39" s="1" t="s">
        <v>161</v>
      </c>
      <c r="B39" s="1">
        <v>46210</v>
      </c>
      <c r="C39" s="1">
        <v>23860</v>
      </c>
      <c r="D39" s="1">
        <v>22350</v>
      </c>
      <c r="E39" s="1">
        <v>8890</v>
      </c>
      <c r="F39" s="1">
        <v>4610</v>
      </c>
      <c r="G39" s="1">
        <v>4280</v>
      </c>
      <c r="H39" s="1">
        <v>1980</v>
      </c>
      <c r="I39" s="1">
        <v>980</v>
      </c>
      <c r="J39" s="1">
        <v>1000</v>
      </c>
      <c r="K39" s="1">
        <v>6910</v>
      </c>
      <c r="L39" s="1">
        <v>3630</v>
      </c>
      <c r="M39" s="1">
        <v>3280</v>
      </c>
      <c r="N39" s="1">
        <v>37320</v>
      </c>
      <c r="O39" s="1">
        <v>19250</v>
      </c>
      <c r="P39" s="1">
        <v>18070</v>
      </c>
    </row>
    <row r="40" spans="1:16" x14ac:dyDescent="0.2">
      <c r="A40" s="1" t="s">
        <v>170</v>
      </c>
      <c r="B40" s="1">
        <v>8160</v>
      </c>
      <c r="C40" s="1">
        <v>4250</v>
      </c>
      <c r="D40" s="1">
        <v>3910</v>
      </c>
      <c r="E40" s="1">
        <v>1280</v>
      </c>
      <c r="F40" s="1">
        <v>660</v>
      </c>
      <c r="G40" s="1">
        <v>620</v>
      </c>
      <c r="H40" s="1">
        <v>1260</v>
      </c>
      <c r="I40" s="1">
        <v>650</v>
      </c>
      <c r="J40" s="1">
        <v>610</v>
      </c>
      <c r="K40" s="1">
        <v>20</v>
      </c>
      <c r="L40" s="1">
        <v>10</v>
      </c>
      <c r="M40" s="1">
        <v>10</v>
      </c>
      <c r="N40" s="1">
        <v>6880</v>
      </c>
      <c r="O40" s="1">
        <v>3590</v>
      </c>
      <c r="P40" s="1">
        <v>3290</v>
      </c>
    </row>
    <row r="41" spans="1:16" x14ac:dyDescent="0.2">
      <c r="A41" s="1" t="s">
        <v>171</v>
      </c>
      <c r="B41" s="1">
        <v>410</v>
      </c>
      <c r="C41" s="1">
        <v>200</v>
      </c>
      <c r="D41" s="1">
        <v>210</v>
      </c>
      <c r="E41" s="1">
        <v>50</v>
      </c>
      <c r="F41" s="1">
        <v>30</v>
      </c>
      <c r="G41" s="1">
        <v>20</v>
      </c>
      <c r="H41" s="1">
        <v>50</v>
      </c>
      <c r="I41" s="1">
        <v>30</v>
      </c>
      <c r="J41" s="1">
        <v>20</v>
      </c>
      <c r="K41" s="1">
        <v>0</v>
      </c>
      <c r="L41" s="1">
        <v>0</v>
      </c>
      <c r="M41" s="1">
        <v>0</v>
      </c>
      <c r="N41" s="1">
        <v>360</v>
      </c>
      <c r="O41" s="1">
        <v>170</v>
      </c>
      <c r="P41" s="1">
        <v>190</v>
      </c>
    </row>
    <row r="42" spans="1:16" x14ac:dyDescent="0.2">
      <c r="A42" s="1" t="s">
        <v>172</v>
      </c>
      <c r="B42" s="1">
        <v>4390</v>
      </c>
      <c r="C42" s="1">
        <v>1910</v>
      </c>
      <c r="D42" s="1">
        <v>2480</v>
      </c>
      <c r="E42" s="1">
        <v>480</v>
      </c>
      <c r="F42" s="1">
        <v>150</v>
      </c>
      <c r="G42" s="1">
        <v>330</v>
      </c>
      <c r="H42" s="1">
        <v>450</v>
      </c>
      <c r="I42" s="1">
        <v>140</v>
      </c>
      <c r="J42" s="1">
        <v>310</v>
      </c>
      <c r="K42" s="1">
        <v>30</v>
      </c>
      <c r="L42" s="1">
        <v>10</v>
      </c>
      <c r="M42" s="1">
        <v>20</v>
      </c>
      <c r="N42" s="1">
        <v>3910</v>
      </c>
      <c r="O42" s="1">
        <v>1760</v>
      </c>
      <c r="P42" s="1">
        <v>2150</v>
      </c>
    </row>
    <row r="43" spans="1:16" x14ac:dyDescent="0.2">
      <c r="A43" s="1" t="s">
        <v>159</v>
      </c>
      <c r="B43" s="1">
        <v>100510</v>
      </c>
      <c r="C43" s="1">
        <v>51690</v>
      </c>
      <c r="D43" s="1">
        <v>48820</v>
      </c>
      <c r="E43" s="1">
        <v>8970</v>
      </c>
      <c r="F43" s="1">
        <v>4350</v>
      </c>
      <c r="G43" s="1">
        <v>4620</v>
      </c>
      <c r="H43" s="1">
        <v>8620</v>
      </c>
      <c r="I43" s="1">
        <v>4200</v>
      </c>
      <c r="J43" s="1">
        <v>4420</v>
      </c>
      <c r="K43" s="1">
        <v>350</v>
      </c>
      <c r="L43" s="1">
        <v>150</v>
      </c>
      <c r="M43" s="1">
        <v>200</v>
      </c>
      <c r="N43" s="1">
        <v>91540</v>
      </c>
      <c r="O43" s="1">
        <v>47340</v>
      </c>
      <c r="P43" s="1">
        <v>44200</v>
      </c>
    </row>
    <row r="45" spans="1:16" x14ac:dyDescent="0.2">
      <c r="A45" s="1" t="s">
        <v>173</v>
      </c>
    </row>
    <row r="47" spans="1:16" x14ac:dyDescent="0.2">
      <c r="A47" s="1" t="s">
        <v>0</v>
      </c>
      <c r="B47" s="1">
        <v>159680</v>
      </c>
      <c r="C47" s="1">
        <v>81910</v>
      </c>
      <c r="D47" s="1">
        <v>77770</v>
      </c>
      <c r="E47" s="1">
        <v>19670</v>
      </c>
      <c r="F47" s="1">
        <v>9800</v>
      </c>
      <c r="G47" s="1">
        <v>9870</v>
      </c>
      <c r="H47" s="1">
        <v>12360</v>
      </c>
      <c r="I47" s="1">
        <v>6000</v>
      </c>
      <c r="J47" s="1">
        <v>6360</v>
      </c>
      <c r="K47" s="1">
        <v>7310</v>
      </c>
      <c r="L47" s="1">
        <v>3800</v>
      </c>
      <c r="M47" s="1">
        <v>3510</v>
      </c>
      <c r="N47" s="1">
        <v>140010</v>
      </c>
      <c r="O47" s="1">
        <v>72110</v>
      </c>
      <c r="P47" s="1">
        <v>67900</v>
      </c>
    </row>
    <row r="48" spans="1:16" x14ac:dyDescent="0.2">
      <c r="A48" s="1" t="s">
        <v>161</v>
      </c>
      <c r="B48" s="1">
        <v>46210</v>
      </c>
      <c r="C48" s="1">
        <v>23860</v>
      </c>
      <c r="D48" s="1">
        <v>22350</v>
      </c>
      <c r="E48" s="1">
        <v>8890</v>
      </c>
      <c r="F48" s="1">
        <v>4610</v>
      </c>
      <c r="G48" s="1">
        <v>4280</v>
      </c>
      <c r="H48" s="1">
        <v>1980</v>
      </c>
      <c r="I48" s="1">
        <v>980</v>
      </c>
      <c r="J48" s="1">
        <v>1000</v>
      </c>
      <c r="K48" s="1">
        <v>6910</v>
      </c>
      <c r="L48" s="1">
        <v>3630</v>
      </c>
      <c r="M48" s="1">
        <v>3280</v>
      </c>
      <c r="N48" s="1">
        <v>37320</v>
      </c>
      <c r="O48" s="1">
        <v>19250</v>
      </c>
      <c r="P48" s="1">
        <v>18070</v>
      </c>
    </row>
    <row r="49" spans="1:16" x14ac:dyDescent="0.2">
      <c r="A49" s="1" t="s">
        <v>121</v>
      </c>
      <c r="B49" s="1">
        <v>6880</v>
      </c>
      <c r="C49" s="1">
        <v>3530</v>
      </c>
      <c r="D49" s="1">
        <v>3350</v>
      </c>
      <c r="E49" s="1">
        <v>1300</v>
      </c>
      <c r="F49" s="1">
        <v>630</v>
      </c>
      <c r="G49" s="1">
        <v>670</v>
      </c>
      <c r="H49" s="1">
        <v>1290</v>
      </c>
      <c r="I49" s="1">
        <v>630</v>
      </c>
      <c r="J49" s="1">
        <v>660</v>
      </c>
      <c r="K49" s="1">
        <v>10</v>
      </c>
      <c r="L49" s="1">
        <v>0</v>
      </c>
      <c r="M49" s="1">
        <v>10</v>
      </c>
      <c r="N49" s="1">
        <v>5580</v>
      </c>
      <c r="O49" s="1">
        <v>2900</v>
      </c>
      <c r="P49" s="1">
        <v>2680</v>
      </c>
    </row>
    <row r="50" spans="1:16" x14ac:dyDescent="0.2">
      <c r="A50" s="1" t="s">
        <v>58</v>
      </c>
      <c r="B50" s="1">
        <v>42450</v>
      </c>
      <c r="C50" s="1">
        <v>18330</v>
      </c>
      <c r="D50" s="1">
        <v>24120</v>
      </c>
      <c r="E50" s="1">
        <v>4150</v>
      </c>
      <c r="F50" s="1">
        <v>1370</v>
      </c>
      <c r="G50" s="1">
        <v>2780</v>
      </c>
      <c r="H50" s="1">
        <v>3770</v>
      </c>
      <c r="I50" s="1">
        <v>1200</v>
      </c>
      <c r="J50" s="1">
        <v>2570</v>
      </c>
      <c r="K50" s="1">
        <v>380</v>
      </c>
      <c r="L50" s="1">
        <v>170</v>
      </c>
      <c r="M50" s="1">
        <v>210</v>
      </c>
      <c r="N50" s="1">
        <v>38300</v>
      </c>
      <c r="O50" s="1">
        <v>16960</v>
      </c>
      <c r="P50" s="1">
        <v>21340</v>
      </c>
    </row>
    <row r="51" spans="1:16" x14ac:dyDescent="0.2">
      <c r="A51" s="1" t="s">
        <v>159</v>
      </c>
      <c r="B51" s="1">
        <v>64140</v>
      </c>
      <c r="C51" s="1">
        <v>36190</v>
      </c>
      <c r="D51" s="1">
        <v>27950</v>
      </c>
      <c r="E51" s="1">
        <v>5330</v>
      </c>
      <c r="F51" s="1">
        <v>3190</v>
      </c>
      <c r="G51" s="1">
        <v>2140</v>
      </c>
      <c r="H51" s="1">
        <v>5320</v>
      </c>
      <c r="I51" s="1">
        <v>3190</v>
      </c>
      <c r="J51" s="1">
        <v>2130</v>
      </c>
      <c r="K51" s="1">
        <v>10</v>
      </c>
      <c r="L51" s="1">
        <v>0</v>
      </c>
      <c r="M51" s="1">
        <v>10</v>
      </c>
      <c r="N51" s="1">
        <v>58810</v>
      </c>
      <c r="O51" s="1">
        <v>33000</v>
      </c>
      <c r="P51" s="1">
        <v>25810</v>
      </c>
    </row>
    <row r="53" spans="1:16" x14ac:dyDescent="0.2">
      <c r="A53" s="1" t="s">
        <v>174</v>
      </c>
    </row>
    <row r="55" spans="1:16" x14ac:dyDescent="0.2">
      <c r="A55" s="1" t="s">
        <v>0</v>
      </c>
      <c r="B55" s="1">
        <v>159680</v>
      </c>
      <c r="C55" s="1">
        <v>81910</v>
      </c>
      <c r="D55" s="1">
        <v>77770</v>
      </c>
      <c r="E55" s="1">
        <v>19670</v>
      </c>
      <c r="F55" s="1">
        <v>9800</v>
      </c>
      <c r="G55" s="1">
        <v>9870</v>
      </c>
      <c r="H55" s="1">
        <v>12360</v>
      </c>
      <c r="I55" s="1">
        <v>6000</v>
      </c>
      <c r="J55" s="1">
        <v>6360</v>
      </c>
      <c r="K55" s="1">
        <v>7310</v>
      </c>
      <c r="L55" s="1">
        <v>3800</v>
      </c>
      <c r="M55" s="1">
        <v>3510</v>
      </c>
      <c r="N55" s="1">
        <v>140010</v>
      </c>
      <c r="O55" s="1">
        <v>72110</v>
      </c>
      <c r="P55" s="1">
        <v>67900</v>
      </c>
    </row>
    <row r="56" spans="1:16" x14ac:dyDescent="0.2">
      <c r="A56" s="1" t="s">
        <v>161</v>
      </c>
      <c r="B56" s="1">
        <v>46210</v>
      </c>
      <c r="C56" s="1">
        <v>23860</v>
      </c>
      <c r="D56" s="1">
        <v>22350</v>
      </c>
      <c r="E56" s="1">
        <v>8890</v>
      </c>
      <c r="F56" s="1">
        <v>4610</v>
      </c>
      <c r="G56" s="1">
        <v>4280</v>
      </c>
      <c r="H56" s="1">
        <v>1980</v>
      </c>
      <c r="I56" s="1">
        <v>980</v>
      </c>
      <c r="J56" s="1">
        <v>1000</v>
      </c>
      <c r="K56" s="1">
        <v>6910</v>
      </c>
      <c r="L56" s="1">
        <v>3630</v>
      </c>
      <c r="M56" s="1">
        <v>3280</v>
      </c>
      <c r="N56" s="1">
        <v>37320</v>
      </c>
      <c r="O56" s="1">
        <v>19250</v>
      </c>
      <c r="P56" s="1">
        <v>18070</v>
      </c>
    </row>
    <row r="57" spans="1:16" x14ac:dyDescent="0.2">
      <c r="A57" s="1" t="s">
        <v>121</v>
      </c>
      <c r="B57" s="1">
        <v>560</v>
      </c>
      <c r="C57" s="1">
        <v>360</v>
      </c>
      <c r="D57" s="1">
        <v>200</v>
      </c>
      <c r="E57" s="1">
        <v>80</v>
      </c>
      <c r="F57" s="1">
        <v>40</v>
      </c>
      <c r="G57" s="1">
        <v>40</v>
      </c>
      <c r="H57" s="1">
        <v>80</v>
      </c>
      <c r="I57" s="1">
        <v>40</v>
      </c>
      <c r="J57" s="1">
        <v>40</v>
      </c>
      <c r="K57" s="1">
        <v>0</v>
      </c>
      <c r="L57" s="1">
        <v>0</v>
      </c>
      <c r="M57" s="1">
        <v>0</v>
      </c>
      <c r="N57" s="1">
        <v>480</v>
      </c>
      <c r="O57" s="1">
        <v>320</v>
      </c>
      <c r="P57" s="1">
        <v>160</v>
      </c>
    </row>
    <row r="58" spans="1:16" x14ac:dyDescent="0.2">
      <c r="A58" s="1" t="s">
        <v>58</v>
      </c>
      <c r="B58" s="1">
        <v>8530</v>
      </c>
      <c r="C58" s="1">
        <v>3960</v>
      </c>
      <c r="D58" s="1">
        <v>4570</v>
      </c>
      <c r="E58" s="1">
        <v>730</v>
      </c>
      <c r="F58" s="1">
        <v>360</v>
      </c>
      <c r="G58" s="1">
        <v>370</v>
      </c>
      <c r="H58" s="1">
        <v>710</v>
      </c>
      <c r="I58" s="1">
        <v>350</v>
      </c>
      <c r="J58" s="1">
        <v>360</v>
      </c>
      <c r="K58" s="1">
        <v>20</v>
      </c>
      <c r="L58" s="1">
        <v>10</v>
      </c>
      <c r="M58" s="1">
        <v>10</v>
      </c>
      <c r="N58" s="1">
        <v>7800</v>
      </c>
      <c r="O58" s="1">
        <v>3600</v>
      </c>
      <c r="P58" s="1">
        <v>4200</v>
      </c>
    </row>
    <row r="59" spans="1:16" x14ac:dyDescent="0.2">
      <c r="A59" s="1" t="s">
        <v>159</v>
      </c>
      <c r="B59" s="1">
        <v>104380</v>
      </c>
      <c r="C59" s="1">
        <v>53730</v>
      </c>
      <c r="D59" s="1">
        <v>50650</v>
      </c>
      <c r="E59" s="1">
        <v>9970</v>
      </c>
      <c r="F59" s="1">
        <v>4790</v>
      </c>
      <c r="G59" s="1">
        <v>5180</v>
      </c>
      <c r="H59" s="1">
        <v>9590</v>
      </c>
      <c r="I59" s="1">
        <v>4630</v>
      </c>
      <c r="J59" s="1">
        <v>4960</v>
      </c>
      <c r="K59" s="1">
        <v>380</v>
      </c>
      <c r="L59" s="1">
        <v>160</v>
      </c>
      <c r="M59" s="1">
        <v>220</v>
      </c>
      <c r="N59" s="1">
        <v>94410</v>
      </c>
      <c r="O59" s="1">
        <v>48940</v>
      </c>
      <c r="P59" s="1">
        <v>45470</v>
      </c>
    </row>
    <row r="60" spans="1:16" x14ac:dyDescent="0.2">
      <c r="A60" s="36" t="s">
        <v>285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</row>
  </sheetData>
  <mergeCells count="6">
    <mergeCell ref="A60:P60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E7405-DDB4-4890-A85B-AD308AC084C8}">
  <dimension ref="A1:X58"/>
  <sheetViews>
    <sheetView view="pageBreakPreview" zoomScale="125" zoomScaleNormal="100" zoomScaleSheetLayoutView="125" workbookViewId="0">
      <selection activeCell="K20" sqref="K20"/>
    </sheetView>
  </sheetViews>
  <sheetFormatPr defaultRowHeight="9.6" x14ac:dyDescent="0.2"/>
  <cols>
    <col min="1" max="1" width="12" style="1" customWidth="1"/>
    <col min="2" max="16" width="4.6640625" style="1" customWidth="1"/>
    <col min="17" max="18" width="8.88671875" style="1"/>
    <col min="19" max="24" width="4.88671875" style="1" customWidth="1"/>
    <col min="25" max="16384" width="8.88671875" style="1"/>
  </cols>
  <sheetData>
    <row r="1" spans="1:24" x14ac:dyDescent="0.2">
      <c r="A1" s="1" t="s">
        <v>281</v>
      </c>
    </row>
    <row r="2" spans="1:24" x14ac:dyDescent="0.2">
      <c r="A2" s="5"/>
      <c r="B2" s="34" t="s">
        <v>0</v>
      </c>
      <c r="C2" s="34"/>
      <c r="D2" s="34"/>
      <c r="E2" s="34" t="s">
        <v>14</v>
      </c>
      <c r="F2" s="34"/>
      <c r="G2" s="34"/>
      <c r="H2" s="34" t="s">
        <v>15</v>
      </c>
      <c r="I2" s="34"/>
      <c r="J2" s="34"/>
      <c r="K2" s="34" t="s">
        <v>16</v>
      </c>
      <c r="L2" s="34"/>
      <c r="M2" s="34"/>
      <c r="N2" s="34" t="s">
        <v>13</v>
      </c>
      <c r="O2" s="34"/>
      <c r="P2" s="35"/>
    </row>
    <row r="3" spans="1:24" x14ac:dyDescent="0.2">
      <c r="A3" s="6"/>
      <c r="B3" s="3" t="s">
        <v>0</v>
      </c>
      <c r="C3" s="3" t="s">
        <v>1</v>
      </c>
      <c r="D3" s="3" t="s">
        <v>2</v>
      </c>
      <c r="E3" s="3" t="s">
        <v>0</v>
      </c>
      <c r="F3" s="3" t="s">
        <v>1</v>
      </c>
      <c r="G3" s="3" t="s">
        <v>2</v>
      </c>
      <c r="H3" s="3" t="s">
        <v>0</v>
      </c>
      <c r="I3" s="3" t="s">
        <v>1</v>
      </c>
      <c r="J3" s="3" t="s">
        <v>2</v>
      </c>
      <c r="K3" s="3" t="s">
        <v>0</v>
      </c>
      <c r="L3" s="3" t="s">
        <v>1</v>
      </c>
      <c r="M3" s="3" t="s">
        <v>2</v>
      </c>
      <c r="N3" s="3" t="s">
        <v>0</v>
      </c>
      <c r="O3" s="3" t="s">
        <v>1</v>
      </c>
      <c r="P3" s="4" t="s">
        <v>2</v>
      </c>
    </row>
    <row r="4" spans="1:24" x14ac:dyDescent="0.2">
      <c r="A4" s="1" t="s">
        <v>297</v>
      </c>
      <c r="B4" s="1">
        <v>113470</v>
      </c>
      <c r="C4" s="1">
        <v>58050</v>
      </c>
      <c r="D4" s="1">
        <v>55420</v>
      </c>
      <c r="E4" s="1">
        <v>10780</v>
      </c>
      <c r="F4" s="1">
        <v>5190</v>
      </c>
      <c r="G4" s="1">
        <v>5590</v>
      </c>
      <c r="H4" s="1">
        <v>10380</v>
      </c>
      <c r="I4" s="1">
        <v>5020</v>
      </c>
      <c r="J4" s="1">
        <v>5360</v>
      </c>
      <c r="K4" s="1">
        <v>400</v>
      </c>
      <c r="L4" s="1">
        <v>170</v>
      </c>
      <c r="M4" s="1">
        <v>230</v>
      </c>
      <c r="N4" s="1">
        <v>102690</v>
      </c>
      <c r="O4" s="1">
        <v>52860</v>
      </c>
      <c r="P4" s="1">
        <v>49830</v>
      </c>
    </row>
    <row r="5" spans="1:24" x14ac:dyDescent="0.2">
      <c r="A5" s="1" t="s">
        <v>292</v>
      </c>
      <c r="B5" s="1">
        <v>70330</v>
      </c>
      <c r="C5" s="1">
        <v>38880</v>
      </c>
      <c r="D5" s="1">
        <v>31450</v>
      </c>
      <c r="E5" s="1">
        <v>6490</v>
      </c>
      <c r="F5" s="1">
        <v>3780</v>
      </c>
      <c r="G5" s="1">
        <v>2710</v>
      </c>
      <c r="H5" s="1">
        <v>6470</v>
      </c>
      <c r="I5" s="1">
        <v>3780</v>
      </c>
      <c r="J5" s="1">
        <v>2690</v>
      </c>
      <c r="K5" s="1">
        <v>20</v>
      </c>
      <c r="L5" s="1">
        <v>0</v>
      </c>
      <c r="M5" s="1">
        <v>20</v>
      </c>
      <c r="N5" s="1">
        <v>63840</v>
      </c>
      <c r="O5" s="1">
        <v>35100</v>
      </c>
      <c r="P5" s="1">
        <v>28740</v>
      </c>
      <c r="S5" s="34" t="s">
        <v>0</v>
      </c>
      <c r="T5" s="34"/>
      <c r="U5" s="34"/>
      <c r="V5" s="34" t="s">
        <v>14</v>
      </c>
      <c r="W5" s="34"/>
      <c r="X5" s="34"/>
    </row>
    <row r="6" spans="1:24" x14ac:dyDescent="0.2">
      <c r="A6" s="1" t="s">
        <v>293</v>
      </c>
      <c r="B6" s="8">
        <v>61.981140389530275</v>
      </c>
      <c r="C6" s="8">
        <v>66.976744186046517</v>
      </c>
      <c r="D6" s="8">
        <v>56.74846625766871</v>
      </c>
      <c r="E6" s="8">
        <v>60.204081632653065</v>
      </c>
      <c r="F6" s="8">
        <v>72.832369942196536</v>
      </c>
      <c r="G6" s="8">
        <v>48.479427549194988</v>
      </c>
      <c r="H6" s="8">
        <v>62.331406551059729</v>
      </c>
      <c r="I6" s="8">
        <v>75.298804780876495</v>
      </c>
      <c r="J6" s="8">
        <v>50.186567164179102</v>
      </c>
      <c r="K6" s="8">
        <v>5</v>
      </c>
      <c r="L6" s="8">
        <v>0</v>
      </c>
      <c r="M6" s="8">
        <v>8.695652173913043</v>
      </c>
      <c r="N6" s="8">
        <v>62.167689161554193</v>
      </c>
      <c r="O6" s="8">
        <v>66.401816118047677</v>
      </c>
      <c r="P6" s="8">
        <v>57.676098735701387</v>
      </c>
      <c r="S6" s="3" t="s">
        <v>0</v>
      </c>
      <c r="T6" s="3" t="s">
        <v>1</v>
      </c>
      <c r="U6" s="3" t="s">
        <v>2</v>
      </c>
      <c r="V6" s="3" t="s">
        <v>0</v>
      </c>
      <c r="W6" s="3" t="s">
        <v>1</v>
      </c>
      <c r="X6" s="3" t="s">
        <v>2</v>
      </c>
    </row>
    <row r="7" spans="1:24" x14ac:dyDescent="0.2">
      <c r="A7" s="1" t="s">
        <v>286</v>
      </c>
      <c r="B7" s="1">
        <v>63470</v>
      </c>
      <c r="C7" s="1">
        <v>35500</v>
      </c>
      <c r="D7" s="1">
        <v>27970</v>
      </c>
      <c r="E7" s="1">
        <v>5420</v>
      </c>
      <c r="F7" s="1">
        <v>3280</v>
      </c>
      <c r="G7" s="1">
        <v>2140</v>
      </c>
      <c r="H7" s="1">
        <v>5420</v>
      </c>
      <c r="I7" s="1">
        <v>3280</v>
      </c>
      <c r="J7" s="1">
        <v>2140</v>
      </c>
      <c r="K7" s="1">
        <v>0</v>
      </c>
      <c r="L7" s="1">
        <v>0</v>
      </c>
      <c r="M7" s="1">
        <v>0</v>
      </c>
      <c r="N7" s="1">
        <v>58050</v>
      </c>
      <c r="O7" s="1">
        <v>32220</v>
      </c>
      <c r="P7" s="1">
        <v>25830</v>
      </c>
      <c r="R7" s="1" t="s">
        <v>412</v>
      </c>
      <c r="S7" s="8">
        <v>61.981140389530275</v>
      </c>
      <c r="T7" s="8">
        <v>66.976744186046517</v>
      </c>
      <c r="U7" s="8">
        <v>56.74846625766871</v>
      </c>
      <c r="V7" s="8">
        <v>60.204081632653065</v>
      </c>
      <c r="W7" s="8">
        <v>72.832369942196536</v>
      </c>
      <c r="X7" s="8">
        <v>48.479427549194988</v>
      </c>
    </row>
    <row r="8" spans="1:24" x14ac:dyDescent="0.2">
      <c r="A8" s="1" t="s">
        <v>287</v>
      </c>
      <c r="B8" s="1">
        <v>820</v>
      </c>
      <c r="C8" s="1">
        <v>370</v>
      </c>
      <c r="D8" s="1">
        <v>450</v>
      </c>
      <c r="E8" s="1">
        <v>50</v>
      </c>
      <c r="F8" s="1">
        <v>10</v>
      </c>
      <c r="G8" s="1">
        <v>40</v>
      </c>
      <c r="H8" s="1">
        <v>50</v>
      </c>
      <c r="I8" s="1">
        <v>10</v>
      </c>
      <c r="J8" s="1">
        <v>40</v>
      </c>
      <c r="K8" s="1">
        <v>0</v>
      </c>
      <c r="L8" s="1">
        <v>0</v>
      </c>
      <c r="M8" s="1">
        <v>0</v>
      </c>
      <c r="N8" s="1">
        <v>770</v>
      </c>
      <c r="O8" s="1">
        <v>360</v>
      </c>
      <c r="P8" s="1">
        <v>410</v>
      </c>
    </row>
    <row r="9" spans="1:24" x14ac:dyDescent="0.2">
      <c r="A9" s="1" t="s">
        <v>288</v>
      </c>
      <c r="B9" s="1">
        <v>6040</v>
      </c>
      <c r="C9" s="1">
        <v>3010</v>
      </c>
      <c r="D9" s="1">
        <v>3030</v>
      </c>
      <c r="E9" s="1">
        <v>1020</v>
      </c>
      <c r="F9" s="1">
        <v>490</v>
      </c>
      <c r="G9" s="1">
        <v>530</v>
      </c>
      <c r="H9" s="1">
        <v>1000</v>
      </c>
      <c r="I9" s="1">
        <v>490</v>
      </c>
      <c r="J9" s="1">
        <v>510</v>
      </c>
      <c r="K9" s="1">
        <v>20</v>
      </c>
      <c r="L9" s="1">
        <v>0</v>
      </c>
      <c r="M9" s="1">
        <v>20</v>
      </c>
      <c r="N9" s="1">
        <v>5020</v>
      </c>
      <c r="O9" s="1">
        <v>2520</v>
      </c>
      <c r="P9" s="1">
        <v>2500</v>
      </c>
    </row>
    <row r="10" spans="1:24" x14ac:dyDescent="0.2">
      <c r="A10" s="1" t="s">
        <v>298</v>
      </c>
      <c r="B10" s="8">
        <f>B9*100/B5</f>
        <v>8.5880847433527663</v>
      </c>
      <c r="C10" s="8">
        <f t="shared" ref="C10:P10" si="0">C9*100/C5</f>
        <v>7.7417695473251031</v>
      </c>
      <c r="D10" s="8">
        <f t="shared" si="0"/>
        <v>9.634340222575517</v>
      </c>
      <c r="E10" s="8">
        <f t="shared" si="0"/>
        <v>15.716486902927581</v>
      </c>
      <c r="F10" s="8">
        <f t="shared" si="0"/>
        <v>12.962962962962964</v>
      </c>
      <c r="G10" s="8">
        <f t="shared" si="0"/>
        <v>19.55719557195572</v>
      </c>
      <c r="H10" s="8">
        <f t="shared" si="0"/>
        <v>15.45595054095827</v>
      </c>
      <c r="I10" s="8">
        <f t="shared" si="0"/>
        <v>12.962962962962964</v>
      </c>
      <c r="J10" s="8">
        <f t="shared" si="0"/>
        <v>18.959107806691449</v>
      </c>
      <c r="K10" s="8"/>
      <c r="L10" s="8"/>
      <c r="M10" s="8"/>
      <c r="N10" s="8">
        <f t="shared" si="0"/>
        <v>7.8634085213032581</v>
      </c>
      <c r="O10" s="8">
        <f t="shared" si="0"/>
        <v>7.1794871794871797</v>
      </c>
      <c r="P10" s="8">
        <f t="shared" si="0"/>
        <v>8.6986778009742522</v>
      </c>
    </row>
    <row r="11" spans="1:24" x14ac:dyDescent="0.2">
      <c r="A11" s="1" t="s">
        <v>289</v>
      </c>
      <c r="B11" s="1">
        <v>4730</v>
      </c>
      <c r="C11" s="1">
        <v>3980</v>
      </c>
      <c r="D11" s="1">
        <v>750</v>
      </c>
      <c r="E11" s="1">
        <v>20</v>
      </c>
      <c r="F11" s="1">
        <v>20</v>
      </c>
      <c r="G11" s="1">
        <v>0</v>
      </c>
      <c r="H11" s="1">
        <v>20</v>
      </c>
      <c r="I11" s="1">
        <v>20</v>
      </c>
      <c r="J11" s="1">
        <v>0</v>
      </c>
      <c r="K11" s="1">
        <v>0</v>
      </c>
      <c r="L11" s="1">
        <v>0</v>
      </c>
      <c r="M11" s="1">
        <v>0</v>
      </c>
      <c r="N11" s="1">
        <v>4710</v>
      </c>
      <c r="O11" s="1">
        <v>3960</v>
      </c>
      <c r="P11" s="1">
        <v>750</v>
      </c>
      <c r="S11" s="34" t="s">
        <v>0</v>
      </c>
      <c r="T11" s="34"/>
      <c r="U11" s="34"/>
      <c r="V11" s="34" t="s">
        <v>14</v>
      </c>
      <c r="W11" s="34"/>
      <c r="X11" s="34"/>
    </row>
    <row r="12" spans="1:24" x14ac:dyDescent="0.2">
      <c r="A12" s="1" t="s">
        <v>290</v>
      </c>
      <c r="B12" s="1">
        <v>220</v>
      </c>
      <c r="C12" s="1">
        <v>180</v>
      </c>
      <c r="D12" s="1">
        <v>40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220</v>
      </c>
      <c r="O12" s="1">
        <v>180</v>
      </c>
      <c r="P12" s="1">
        <v>40</v>
      </c>
      <c r="S12" s="3" t="s">
        <v>0</v>
      </c>
      <c r="T12" s="3" t="s">
        <v>1</v>
      </c>
      <c r="U12" s="3" t="s">
        <v>2</v>
      </c>
      <c r="V12" s="3" t="s">
        <v>0</v>
      </c>
      <c r="W12" s="3" t="s">
        <v>1</v>
      </c>
      <c r="X12" s="3" t="s">
        <v>2</v>
      </c>
    </row>
    <row r="13" spans="1:24" x14ac:dyDescent="0.2">
      <c r="A13" s="1" t="s">
        <v>175</v>
      </c>
      <c r="B13" s="1">
        <v>38190</v>
      </c>
      <c r="C13" s="1">
        <v>15010</v>
      </c>
      <c r="D13" s="1">
        <v>23180</v>
      </c>
      <c r="E13" s="1">
        <v>4270</v>
      </c>
      <c r="F13" s="1">
        <v>1390</v>
      </c>
      <c r="G13" s="1">
        <v>2880</v>
      </c>
      <c r="H13" s="1">
        <v>3890</v>
      </c>
      <c r="I13" s="1">
        <v>1220</v>
      </c>
      <c r="J13" s="1">
        <v>2670</v>
      </c>
      <c r="K13" s="1">
        <v>380</v>
      </c>
      <c r="L13" s="1">
        <v>170</v>
      </c>
      <c r="M13" s="1">
        <v>210</v>
      </c>
      <c r="N13" s="1">
        <v>33920</v>
      </c>
      <c r="O13" s="1">
        <v>13620</v>
      </c>
      <c r="P13" s="1">
        <v>20300</v>
      </c>
      <c r="R13" s="1" t="s">
        <v>412</v>
      </c>
      <c r="S13" s="8">
        <v>8.5880847433527663</v>
      </c>
      <c r="T13" s="8">
        <v>7.7417695473251031</v>
      </c>
      <c r="U13" s="8">
        <v>9.634340222575517</v>
      </c>
      <c r="V13" s="8">
        <v>15.716486902927581</v>
      </c>
      <c r="W13" s="8">
        <v>12.962962962962964</v>
      </c>
      <c r="X13" s="8">
        <v>19.55719557195572</v>
      </c>
    </row>
    <row r="15" spans="1:24" x14ac:dyDescent="0.2">
      <c r="A15" s="1" t="s">
        <v>299</v>
      </c>
      <c r="B15" s="1">
        <v>34880</v>
      </c>
      <c r="C15" s="1">
        <v>18340</v>
      </c>
      <c r="D15" s="1">
        <v>16540</v>
      </c>
      <c r="E15" s="1">
        <v>4030</v>
      </c>
      <c r="F15" s="1">
        <v>1940</v>
      </c>
      <c r="G15" s="1">
        <v>2090</v>
      </c>
      <c r="H15" s="1">
        <v>3630</v>
      </c>
      <c r="I15" s="1">
        <v>1770</v>
      </c>
      <c r="J15" s="1">
        <v>1860</v>
      </c>
      <c r="K15" s="1">
        <v>400</v>
      </c>
      <c r="L15" s="1">
        <v>170</v>
      </c>
      <c r="M15" s="1">
        <v>230</v>
      </c>
      <c r="N15" s="1">
        <v>30850</v>
      </c>
      <c r="O15" s="1">
        <v>16400</v>
      </c>
      <c r="P15" s="1">
        <v>14450</v>
      </c>
    </row>
    <row r="16" spans="1:24" x14ac:dyDescent="0.2">
      <c r="A16" s="1" t="s">
        <v>292</v>
      </c>
      <c r="B16" s="1">
        <v>18530</v>
      </c>
      <c r="C16" s="1">
        <v>10080</v>
      </c>
      <c r="D16" s="1">
        <v>8450</v>
      </c>
      <c r="E16" s="1">
        <v>2210</v>
      </c>
      <c r="F16" s="1">
        <v>1210</v>
      </c>
      <c r="G16" s="1">
        <v>1000</v>
      </c>
      <c r="H16" s="1">
        <v>2190</v>
      </c>
      <c r="I16" s="1">
        <v>1210</v>
      </c>
      <c r="J16" s="1">
        <v>980</v>
      </c>
      <c r="K16" s="1">
        <v>20</v>
      </c>
      <c r="L16" s="1">
        <v>0</v>
      </c>
      <c r="M16" s="1">
        <v>20</v>
      </c>
      <c r="N16" s="1">
        <v>16320</v>
      </c>
      <c r="O16" s="1">
        <v>8870</v>
      </c>
      <c r="P16" s="1">
        <v>7450</v>
      </c>
    </row>
    <row r="17" spans="1:16" x14ac:dyDescent="0.2">
      <c r="A17" s="1" t="s">
        <v>293</v>
      </c>
      <c r="B17" s="8">
        <v>53.125</v>
      </c>
      <c r="C17" s="8">
        <v>54.961832061068705</v>
      </c>
      <c r="D17" s="8">
        <v>51.088270858524787</v>
      </c>
      <c r="E17" s="8">
        <v>54.838709677419352</v>
      </c>
      <c r="F17" s="8">
        <v>62.371134020618555</v>
      </c>
      <c r="G17" s="8">
        <v>47.846889952153113</v>
      </c>
      <c r="H17" s="8">
        <v>60.330578512396691</v>
      </c>
      <c r="I17" s="8">
        <v>68.361581920903959</v>
      </c>
      <c r="J17" s="8">
        <v>52.688172043010752</v>
      </c>
      <c r="K17" s="8">
        <v>5</v>
      </c>
      <c r="L17" s="8">
        <v>0</v>
      </c>
      <c r="M17" s="8">
        <v>8.695652173913043</v>
      </c>
      <c r="N17" s="8">
        <v>52.901134521880067</v>
      </c>
      <c r="O17" s="8">
        <v>54.085365853658537</v>
      </c>
      <c r="P17" s="8">
        <v>51.557093425605537</v>
      </c>
    </row>
    <row r="18" spans="1:16" x14ac:dyDescent="0.2">
      <c r="A18" s="1" t="s">
        <v>286</v>
      </c>
      <c r="B18" s="1">
        <v>15330</v>
      </c>
      <c r="C18" s="1">
        <v>8530</v>
      </c>
      <c r="D18" s="1">
        <v>6800</v>
      </c>
      <c r="E18" s="1">
        <v>1720</v>
      </c>
      <c r="F18" s="1">
        <v>950</v>
      </c>
      <c r="G18" s="1">
        <v>770</v>
      </c>
      <c r="H18" s="1">
        <v>1720</v>
      </c>
      <c r="I18" s="1">
        <v>950</v>
      </c>
      <c r="J18" s="1">
        <v>770</v>
      </c>
      <c r="K18" s="1">
        <v>0</v>
      </c>
      <c r="L18" s="1">
        <v>0</v>
      </c>
      <c r="M18" s="1">
        <v>0</v>
      </c>
      <c r="N18" s="1">
        <v>13610</v>
      </c>
      <c r="O18" s="1">
        <v>7580</v>
      </c>
      <c r="P18" s="1">
        <v>6030</v>
      </c>
    </row>
    <row r="19" spans="1:16" x14ac:dyDescent="0.2">
      <c r="A19" s="1" t="s">
        <v>287</v>
      </c>
      <c r="B19" s="1">
        <v>220</v>
      </c>
      <c r="C19" s="1">
        <v>50</v>
      </c>
      <c r="D19" s="1">
        <v>170</v>
      </c>
      <c r="E19" s="1">
        <v>10</v>
      </c>
      <c r="F19" s="1">
        <v>0</v>
      </c>
      <c r="G19" s="1">
        <v>10</v>
      </c>
      <c r="H19" s="1">
        <v>10</v>
      </c>
      <c r="I19" s="1">
        <v>0</v>
      </c>
      <c r="J19" s="1">
        <v>10</v>
      </c>
      <c r="K19" s="1">
        <v>0</v>
      </c>
      <c r="L19" s="1">
        <v>0</v>
      </c>
      <c r="M19" s="1">
        <v>0</v>
      </c>
      <c r="N19" s="1">
        <v>210</v>
      </c>
      <c r="O19" s="1">
        <v>50</v>
      </c>
      <c r="P19" s="1">
        <v>160</v>
      </c>
    </row>
    <row r="20" spans="1:16" x14ac:dyDescent="0.2">
      <c r="A20" s="1" t="s">
        <v>288</v>
      </c>
      <c r="B20" s="1">
        <v>2980</v>
      </c>
      <c r="C20" s="1">
        <v>1500</v>
      </c>
      <c r="D20" s="1">
        <v>1480</v>
      </c>
      <c r="E20" s="1">
        <v>480</v>
      </c>
      <c r="F20" s="1">
        <v>260</v>
      </c>
      <c r="G20" s="1">
        <v>220</v>
      </c>
      <c r="H20" s="1">
        <v>460</v>
      </c>
      <c r="I20" s="1">
        <v>260</v>
      </c>
      <c r="J20" s="1">
        <v>200</v>
      </c>
      <c r="K20" s="1">
        <v>20</v>
      </c>
      <c r="L20" s="1">
        <v>0</v>
      </c>
      <c r="M20" s="1">
        <v>20</v>
      </c>
      <c r="N20" s="1">
        <v>2500</v>
      </c>
      <c r="O20" s="1">
        <v>1240</v>
      </c>
      <c r="P20" s="1">
        <v>1260</v>
      </c>
    </row>
    <row r="21" spans="1:16" x14ac:dyDescent="0.2">
      <c r="A21" s="1" t="s">
        <v>298</v>
      </c>
      <c r="B21" s="8">
        <f>B20*100/B16</f>
        <v>16.082029141932001</v>
      </c>
      <c r="C21" s="8">
        <f t="shared" ref="C21" si="1">C20*100/C16</f>
        <v>14.880952380952381</v>
      </c>
      <c r="D21" s="8">
        <f t="shared" ref="D21" si="2">D20*100/D16</f>
        <v>17.514792899408285</v>
      </c>
      <c r="E21" s="8">
        <f t="shared" ref="E21" si="3">E20*100/E16</f>
        <v>21.719457013574662</v>
      </c>
      <c r="F21" s="8">
        <f t="shared" ref="F21" si="4">F20*100/F16</f>
        <v>21.487603305785125</v>
      </c>
      <c r="G21" s="8">
        <f t="shared" ref="G21" si="5">G20*100/G16</f>
        <v>22</v>
      </c>
      <c r="H21" s="8">
        <f t="shared" ref="H21" si="6">H20*100/H16</f>
        <v>21.004566210045663</v>
      </c>
      <c r="I21" s="8">
        <f t="shared" ref="I21" si="7">I20*100/I16</f>
        <v>21.487603305785125</v>
      </c>
      <c r="J21" s="8">
        <f t="shared" ref="J21" si="8">J20*100/J16</f>
        <v>20.408163265306122</v>
      </c>
      <c r="K21" s="8"/>
      <c r="L21" s="8"/>
      <c r="M21" s="8"/>
      <c r="N21" s="8">
        <f t="shared" ref="N21" si="9">N20*100/N16</f>
        <v>15.318627450980392</v>
      </c>
      <c r="O21" s="8">
        <f t="shared" ref="O21" si="10">O20*100/O16</f>
        <v>13.979706877113866</v>
      </c>
      <c r="P21" s="8">
        <f t="shared" ref="P21" si="11">P20*100/P16</f>
        <v>16.912751677852349</v>
      </c>
    </row>
    <row r="22" spans="1:16" x14ac:dyDescent="0.2">
      <c r="A22" s="1" t="s">
        <v>289</v>
      </c>
      <c r="B22" s="1">
        <v>2810</v>
      </c>
      <c r="C22" s="1">
        <v>2330</v>
      </c>
      <c r="D22" s="1">
        <v>480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2810</v>
      </c>
      <c r="O22" s="1">
        <v>2330</v>
      </c>
      <c r="P22" s="1">
        <v>480</v>
      </c>
    </row>
    <row r="23" spans="1:16" x14ac:dyDescent="0.2">
      <c r="A23" s="1" t="s">
        <v>290</v>
      </c>
      <c r="B23" s="1">
        <v>170</v>
      </c>
      <c r="C23" s="1">
        <v>140</v>
      </c>
      <c r="D23" s="1">
        <v>30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170</v>
      </c>
      <c r="O23" s="1">
        <v>140</v>
      </c>
      <c r="P23" s="1">
        <v>30</v>
      </c>
    </row>
    <row r="24" spans="1:16" x14ac:dyDescent="0.2">
      <c r="A24" s="1" t="s">
        <v>175</v>
      </c>
      <c r="B24" s="1">
        <v>13370</v>
      </c>
      <c r="C24" s="1">
        <v>5790</v>
      </c>
      <c r="D24" s="1">
        <v>7580</v>
      </c>
      <c r="E24" s="1">
        <v>1820</v>
      </c>
      <c r="F24" s="1">
        <v>730</v>
      </c>
      <c r="G24" s="1">
        <v>1090</v>
      </c>
      <c r="H24" s="1">
        <v>1440</v>
      </c>
      <c r="I24" s="1">
        <v>560</v>
      </c>
      <c r="J24" s="1">
        <v>880</v>
      </c>
      <c r="K24" s="1">
        <v>380</v>
      </c>
      <c r="L24" s="1">
        <v>170</v>
      </c>
      <c r="M24" s="1">
        <v>210</v>
      </c>
      <c r="N24" s="1">
        <v>11550</v>
      </c>
      <c r="O24" s="1">
        <v>5060</v>
      </c>
      <c r="P24" s="1">
        <v>6490</v>
      </c>
    </row>
    <row r="26" spans="1:16" x14ac:dyDescent="0.2">
      <c r="A26" s="1" t="s">
        <v>291</v>
      </c>
      <c r="B26" s="1">
        <v>33490</v>
      </c>
      <c r="C26" s="1">
        <v>16930</v>
      </c>
      <c r="D26" s="1">
        <v>16560</v>
      </c>
      <c r="E26" s="1">
        <v>4080</v>
      </c>
      <c r="F26" s="1">
        <v>1970</v>
      </c>
      <c r="G26" s="1">
        <v>2110</v>
      </c>
      <c r="H26" s="1">
        <v>4080</v>
      </c>
      <c r="I26" s="1">
        <v>1970</v>
      </c>
      <c r="J26" s="1">
        <v>2110</v>
      </c>
      <c r="K26" s="1">
        <v>0</v>
      </c>
      <c r="L26" s="1">
        <v>0</v>
      </c>
      <c r="M26" s="1">
        <v>0</v>
      </c>
      <c r="N26" s="1">
        <v>29410</v>
      </c>
      <c r="O26" s="1">
        <v>14960</v>
      </c>
      <c r="P26" s="1">
        <v>14450</v>
      </c>
    </row>
    <row r="27" spans="1:16" x14ac:dyDescent="0.2">
      <c r="A27" s="1" t="s">
        <v>292</v>
      </c>
      <c r="B27" s="1">
        <f>SUM(B29:B31)</f>
        <v>25270</v>
      </c>
      <c r="C27" s="1">
        <f t="shared" ref="C27:P27" si="12">SUM(C29:C31)</f>
        <v>13850</v>
      </c>
      <c r="D27" s="1">
        <f t="shared" si="12"/>
        <v>11420</v>
      </c>
      <c r="E27" s="1">
        <f t="shared" si="12"/>
        <v>2830</v>
      </c>
      <c r="F27" s="1">
        <f t="shared" si="12"/>
        <v>1690</v>
      </c>
      <c r="G27" s="1">
        <f t="shared" si="12"/>
        <v>1140</v>
      </c>
      <c r="H27" s="1">
        <f t="shared" si="12"/>
        <v>2830</v>
      </c>
      <c r="I27" s="1">
        <f t="shared" si="12"/>
        <v>1690</v>
      </c>
      <c r="J27" s="1">
        <f t="shared" si="12"/>
        <v>1140</v>
      </c>
      <c r="K27" s="1">
        <f t="shared" si="12"/>
        <v>0</v>
      </c>
      <c r="L27" s="1">
        <f t="shared" si="12"/>
        <v>0</v>
      </c>
      <c r="M27" s="1">
        <f t="shared" si="12"/>
        <v>0</v>
      </c>
      <c r="N27" s="1">
        <f t="shared" si="12"/>
        <v>22440</v>
      </c>
      <c r="O27" s="1">
        <f t="shared" si="12"/>
        <v>12160</v>
      </c>
      <c r="P27" s="1">
        <f t="shared" si="12"/>
        <v>10280</v>
      </c>
    </row>
    <row r="28" spans="1:16" x14ac:dyDescent="0.2">
      <c r="A28" s="1" t="s">
        <v>293</v>
      </c>
      <c r="B28" s="8">
        <f>B27*100/B26</f>
        <v>75.45535980889818</v>
      </c>
      <c r="C28" s="8">
        <f t="shared" ref="C28:P28" si="13">C27*100/C26</f>
        <v>81.807442409923212</v>
      </c>
      <c r="D28" s="8">
        <f t="shared" si="13"/>
        <v>68.961352657004838</v>
      </c>
      <c r="E28" s="8">
        <f t="shared" si="13"/>
        <v>69.362745098039213</v>
      </c>
      <c r="F28" s="8">
        <f t="shared" si="13"/>
        <v>85.786802030456855</v>
      </c>
      <c r="G28" s="8">
        <f t="shared" si="13"/>
        <v>54.028436018957343</v>
      </c>
      <c r="H28" s="8">
        <f t="shared" si="13"/>
        <v>69.362745098039213</v>
      </c>
      <c r="I28" s="8">
        <f t="shared" si="13"/>
        <v>85.786802030456855</v>
      </c>
      <c r="J28" s="8">
        <f t="shared" si="13"/>
        <v>54.028436018957343</v>
      </c>
      <c r="K28" s="8"/>
      <c r="L28" s="8"/>
      <c r="M28" s="8"/>
      <c r="N28" s="8">
        <f t="shared" si="13"/>
        <v>76.300578034682076</v>
      </c>
      <c r="O28" s="8">
        <f t="shared" si="13"/>
        <v>81.283422459893046</v>
      </c>
      <c r="P28" s="8">
        <f t="shared" si="13"/>
        <v>71.141868512110733</v>
      </c>
    </row>
    <row r="29" spans="1:16" x14ac:dyDescent="0.2">
      <c r="A29" s="1" t="s">
        <v>286</v>
      </c>
      <c r="B29" s="1">
        <v>23230</v>
      </c>
      <c r="C29" s="1">
        <v>12850</v>
      </c>
      <c r="D29" s="1">
        <v>10380</v>
      </c>
      <c r="E29" s="1">
        <v>2430</v>
      </c>
      <c r="F29" s="1">
        <v>1530</v>
      </c>
      <c r="G29" s="1">
        <v>900</v>
      </c>
      <c r="H29" s="1">
        <v>2430</v>
      </c>
      <c r="I29" s="1">
        <v>1530</v>
      </c>
      <c r="J29" s="1">
        <v>900</v>
      </c>
      <c r="K29" s="1">
        <v>0</v>
      </c>
      <c r="L29" s="1">
        <v>0</v>
      </c>
      <c r="M29" s="1">
        <v>0</v>
      </c>
      <c r="N29" s="1">
        <v>20800</v>
      </c>
      <c r="O29" s="1">
        <v>11320</v>
      </c>
      <c r="P29" s="1">
        <v>9480</v>
      </c>
    </row>
    <row r="30" spans="1:16" x14ac:dyDescent="0.2">
      <c r="A30" s="1" t="s">
        <v>287</v>
      </c>
      <c r="B30" s="1">
        <v>290</v>
      </c>
      <c r="C30" s="1">
        <v>140</v>
      </c>
      <c r="D30" s="1">
        <v>150</v>
      </c>
      <c r="E30" s="1">
        <v>20</v>
      </c>
      <c r="F30" s="1">
        <v>0</v>
      </c>
      <c r="G30" s="1">
        <v>20</v>
      </c>
      <c r="H30" s="1">
        <v>20</v>
      </c>
      <c r="I30" s="1">
        <v>0</v>
      </c>
      <c r="J30" s="1">
        <v>20</v>
      </c>
      <c r="K30" s="1">
        <v>0</v>
      </c>
      <c r="L30" s="1">
        <v>0</v>
      </c>
      <c r="M30" s="1">
        <v>0</v>
      </c>
      <c r="N30" s="1">
        <v>270</v>
      </c>
      <c r="O30" s="1">
        <v>140</v>
      </c>
      <c r="P30" s="1">
        <v>130</v>
      </c>
    </row>
    <row r="31" spans="1:16" x14ac:dyDescent="0.2">
      <c r="A31" s="1" t="s">
        <v>288</v>
      </c>
      <c r="B31" s="1">
        <v>1750</v>
      </c>
      <c r="C31" s="1">
        <v>860</v>
      </c>
      <c r="D31" s="1">
        <v>890</v>
      </c>
      <c r="E31" s="1">
        <v>380</v>
      </c>
      <c r="F31" s="1">
        <v>160</v>
      </c>
      <c r="G31" s="1">
        <v>220</v>
      </c>
      <c r="H31" s="1">
        <v>380</v>
      </c>
      <c r="I31" s="1">
        <v>160</v>
      </c>
      <c r="J31" s="1">
        <v>220</v>
      </c>
      <c r="K31" s="1">
        <v>0</v>
      </c>
      <c r="L31" s="1">
        <v>0</v>
      </c>
      <c r="M31" s="1">
        <v>0</v>
      </c>
      <c r="N31" s="1">
        <v>1370</v>
      </c>
      <c r="O31" s="1">
        <v>700</v>
      </c>
      <c r="P31" s="1">
        <v>670</v>
      </c>
    </row>
    <row r="32" spans="1:16" x14ac:dyDescent="0.2">
      <c r="A32" s="1" t="s">
        <v>294</v>
      </c>
      <c r="B32" s="8">
        <f>B31*100/B27</f>
        <v>6.9252077562326866</v>
      </c>
      <c r="C32" s="8">
        <f t="shared" ref="C32:P32" si="14">C31*100/C27</f>
        <v>6.209386281588448</v>
      </c>
      <c r="D32" s="8">
        <f t="shared" si="14"/>
        <v>7.7933450087565674</v>
      </c>
      <c r="E32" s="8">
        <f t="shared" si="14"/>
        <v>13.42756183745583</v>
      </c>
      <c r="F32" s="8">
        <f t="shared" si="14"/>
        <v>9.4674556213017755</v>
      </c>
      <c r="G32" s="8">
        <f t="shared" si="14"/>
        <v>19.298245614035089</v>
      </c>
      <c r="H32" s="8">
        <f t="shared" si="14"/>
        <v>13.42756183745583</v>
      </c>
      <c r="I32" s="8">
        <f t="shared" si="14"/>
        <v>9.4674556213017755</v>
      </c>
      <c r="J32" s="8">
        <f t="shared" si="14"/>
        <v>19.298245614035089</v>
      </c>
      <c r="K32" s="8"/>
      <c r="L32" s="8"/>
      <c r="M32" s="8"/>
      <c r="N32" s="8">
        <f t="shared" si="14"/>
        <v>6.1051693404634584</v>
      </c>
      <c r="O32" s="8">
        <f t="shared" si="14"/>
        <v>5.7565789473684212</v>
      </c>
      <c r="P32" s="8">
        <f t="shared" si="14"/>
        <v>6.5175097276264591</v>
      </c>
    </row>
    <row r="33" spans="1:24" x14ac:dyDescent="0.2">
      <c r="A33" s="1" t="s">
        <v>289</v>
      </c>
      <c r="B33" s="1">
        <v>1690</v>
      </c>
      <c r="C33" s="1">
        <v>1460</v>
      </c>
      <c r="D33" s="1">
        <v>230</v>
      </c>
      <c r="E33" s="1">
        <v>20</v>
      </c>
      <c r="F33" s="1">
        <v>20</v>
      </c>
      <c r="G33" s="1">
        <v>0</v>
      </c>
      <c r="H33" s="1">
        <v>20</v>
      </c>
      <c r="I33" s="1">
        <v>20</v>
      </c>
      <c r="J33" s="1">
        <v>0</v>
      </c>
      <c r="K33" s="1">
        <v>0</v>
      </c>
      <c r="L33" s="1">
        <v>0</v>
      </c>
      <c r="M33" s="1">
        <v>0</v>
      </c>
      <c r="N33" s="1">
        <v>1670</v>
      </c>
      <c r="O33" s="1">
        <v>1440</v>
      </c>
      <c r="P33" s="1">
        <v>230</v>
      </c>
    </row>
    <row r="34" spans="1:24" x14ac:dyDescent="0.2">
      <c r="A34" s="1" t="s">
        <v>290</v>
      </c>
      <c r="B34" s="1">
        <v>50</v>
      </c>
      <c r="C34" s="1">
        <v>40</v>
      </c>
      <c r="D34" s="1">
        <v>10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50</v>
      </c>
      <c r="O34" s="1">
        <v>40</v>
      </c>
      <c r="P34" s="1">
        <v>10</v>
      </c>
    </row>
    <row r="35" spans="1:24" x14ac:dyDescent="0.2">
      <c r="A35" s="1" t="s">
        <v>175</v>
      </c>
      <c r="B35" s="1">
        <v>6480</v>
      </c>
      <c r="C35" s="1">
        <v>1580</v>
      </c>
      <c r="D35" s="1">
        <v>4900</v>
      </c>
      <c r="E35" s="1">
        <v>1230</v>
      </c>
      <c r="F35" s="1">
        <v>260</v>
      </c>
      <c r="G35" s="1">
        <v>970</v>
      </c>
      <c r="H35" s="1">
        <v>1230</v>
      </c>
      <c r="I35" s="1">
        <v>260</v>
      </c>
      <c r="J35" s="1">
        <v>970</v>
      </c>
      <c r="K35" s="1">
        <v>0</v>
      </c>
      <c r="L35" s="1">
        <v>0</v>
      </c>
      <c r="M35" s="1">
        <v>0</v>
      </c>
      <c r="N35" s="1">
        <v>5250</v>
      </c>
      <c r="O35" s="1">
        <v>1320</v>
      </c>
      <c r="P35" s="1">
        <v>3930</v>
      </c>
    </row>
    <row r="37" spans="1:24" x14ac:dyDescent="0.2">
      <c r="A37" s="1" t="s">
        <v>296</v>
      </c>
      <c r="B37" s="1">
        <v>27890</v>
      </c>
      <c r="C37" s="1">
        <v>14480</v>
      </c>
      <c r="D37" s="1">
        <v>13410</v>
      </c>
      <c r="E37" s="1">
        <v>2030</v>
      </c>
      <c r="F37" s="1">
        <v>1040</v>
      </c>
      <c r="G37" s="1">
        <v>990</v>
      </c>
      <c r="H37" s="1">
        <v>2030</v>
      </c>
      <c r="I37" s="1">
        <v>1040</v>
      </c>
      <c r="J37" s="1">
        <v>990</v>
      </c>
      <c r="K37" s="1">
        <v>0</v>
      </c>
      <c r="L37" s="1">
        <v>0</v>
      </c>
      <c r="M37" s="1">
        <v>0</v>
      </c>
      <c r="N37" s="1">
        <v>25860</v>
      </c>
      <c r="O37" s="1">
        <v>13440</v>
      </c>
      <c r="P37" s="1">
        <v>12420</v>
      </c>
    </row>
    <row r="38" spans="1:24" x14ac:dyDescent="0.2">
      <c r="A38" s="1" t="s">
        <v>292</v>
      </c>
      <c r="B38" s="1">
        <f>SUM(B40:B42)</f>
        <v>20950</v>
      </c>
      <c r="C38" s="1">
        <f t="shared" ref="C38:P38" si="15">SUM(C40:C42)</f>
        <v>11620</v>
      </c>
      <c r="D38" s="1">
        <f t="shared" si="15"/>
        <v>9330</v>
      </c>
      <c r="E38" s="1">
        <f t="shared" si="15"/>
        <v>1320</v>
      </c>
      <c r="F38" s="1">
        <f t="shared" si="15"/>
        <v>810</v>
      </c>
      <c r="G38" s="1">
        <f t="shared" si="15"/>
        <v>510</v>
      </c>
      <c r="H38" s="1">
        <f t="shared" si="15"/>
        <v>1320</v>
      </c>
      <c r="I38" s="1">
        <f t="shared" si="15"/>
        <v>810</v>
      </c>
      <c r="J38" s="1">
        <f t="shared" si="15"/>
        <v>510</v>
      </c>
      <c r="K38" s="1">
        <f t="shared" si="15"/>
        <v>0</v>
      </c>
      <c r="L38" s="1">
        <f t="shared" si="15"/>
        <v>0</v>
      </c>
      <c r="M38" s="1">
        <f t="shared" si="15"/>
        <v>0</v>
      </c>
      <c r="N38" s="1">
        <f t="shared" si="15"/>
        <v>19630</v>
      </c>
      <c r="O38" s="1">
        <f t="shared" si="15"/>
        <v>10810</v>
      </c>
      <c r="P38" s="1">
        <f t="shared" si="15"/>
        <v>8820</v>
      </c>
    </row>
    <row r="39" spans="1:24" x14ac:dyDescent="0.2">
      <c r="A39" s="1" t="s">
        <v>293</v>
      </c>
      <c r="B39" s="8">
        <f>B38*100/B37</f>
        <v>75.116529221943352</v>
      </c>
      <c r="C39" s="8">
        <f t="shared" ref="C39" si="16">C38*100/C37</f>
        <v>80.248618784530393</v>
      </c>
      <c r="D39" s="8">
        <f t="shared" ref="D39" si="17">D38*100/D37</f>
        <v>69.574944071588362</v>
      </c>
      <c r="E39" s="8">
        <f t="shared" ref="E39" si="18">E38*100/E37</f>
        <v>65.024630541871915</v>
      </c>
      <c r="F39" s="8">
        <f t="shared" ref="F39" si="19">F38*100/F37</f>
        <v>77.884615384615387</v>
      </c>
      <c r="G39" s="8">
        <f t="shared" ref="G39" si="20">G38*100/G37</f>
        <v>51.515151515151516</v>
      </c>
      <c r="H39" s="8">
        <f t="shared" ref="H39" si="21">H38*100/H37</f>
        <v>65.024630541871915</v>
      </c>
      <c r="I39" s="8">
        <f t="shared" ref="I39" si="22">I38*100/I37</f>
        <v>77.884615384615387</v>
      </c>
      <c r="J39" s="8">
        <f t="shared" ref="J39" si="23">J38*100/J37</f>
        <v>51.515151515151516</v>
      </c>
      <c r="K39" s="8"/>
      <c r="L39" s="8"/>
      <c r="M39" s="8"/>
      <c r="N39" s="8">
        <f t="shared" ref="N39" si="24">N38*100/N37</f>
        <v>75.908739365815933</v>
      </c>
      <c r="O39" s="8">
        <f t="shared" ref="O39" si="25">O38*100/O37</f>
        <v>80.43154761904762</v>
      </c>
      <c r="P39" s="8">
        <f t="shared" ref="P39" si="26">P38*100/P37</f>
        <v>71.014492753623188</v>
      </c>
    </row>
    <row r="40" spans="1:24" x14ac:dyDescent="0.2">
      <c r="A40" s="1" t="s">
        <v>286</v>
      </c>
      <c r="B40" s="1">
        <v>19670</v>
      </c>
      <c r="C40" s="1">
        <v>11030</v>
      </c>
      <c r="D40" s="1">
        <v>8640</v>
      </c>
      <c r="E40" s="1">
        <v>1160</v>
      </c>
      <c r="F40" s="1">
        <v>740</v>
      </c>
      <c r="G40" s="1">
        <v>420</v>
      </c>
      <c r="H40" s="1">
        <v>1160</v>
      </c>
      <c r="I40" s="1">
        <v>740</v>
      </c>
      <c r="J40" s="1">
        <v>420</v>
      </c>
      <c r="K40" s="1">
        <v>0</v>
      </c>
      <c r="L40" s="1">
        <v>0</v>
      </c>
      <c r="M40" s="1">
        <v>0</v>
      </c>
      <c r="N40" s="1">
        <v>18510</v>
      </c>
      <c r="O40" s="1">
        <v>10290</v>
      </c>
      <c r="P40" s="1">
        <v>8220</v>
      </c>
      <c r="R40" s="1" t="s">
        <v>413</v>
      </c>
      <c r="S40" s="1">
        <v>53.125</v>
      </c>
      <c r="T40" s="1">
        <v>54.961832061068705</v>
      </c>
      <c r="U40" s="1">
        <v>51.088270858524787</v>
      </c>
      <c r="V40" s="1">
        <v>54.838709677419352</v>
      </c>
      <c r="W40" s="1">
        <v>62.371134020618555</v>
      </c>
      <c r="X40" s="1">
        <v>47.846889952153113</v>
      </c>
    </row>
    <row r="41" spans="1:24" x14ac:dyDescent="0.2">
      <c r="A41" s="1" t="s">
        <v>287</v>
      </c>
      <c r="B41" s="1">
        <v>210</v>
      </c>
      <c r="C41" s="1">
        <v>120</v>
      </c>
      <c r="D41" s="1">
        <v>90</v>
      </c>
      <c r="E41" s="1">
        <v>10</v>
      </c>
      <c r="F41" s="1">
        <v>0</v>
      </c>
      <c r="G41" s="1">
        <v>10</v>
      </c>
      <c r="H41" s="1">
        <v>10</v>
      </c>
      <c r="I41" s="1">
        <v>0</v>
      </c>
      <c r="J41" s="1">
        <v>10</v>
      </c>
      <c r="K41" s="1">
        <v>0</v>
      </c>
      <c r="L41" s="1">
        <v>0</v>
      </c>
      <c r="M41" s="1">
        <v>0</v>
      </c>
      <c r="N41" s="1">
        <v>200</v>
      </c>
      <c r="O41" s="1">
        <v>120</v>
      </c>
      <c r="P41" s="1">
        <v>80</v>
      </c>
      <c r="R41" s="1" t="s">
        <v>397</v>
      </c>
      <c r="S41" s="1">
        <v>75.45535980889818</v>
      </c>
      <c r="T41" s="1">
        <v>81.807442409923212</v>
      </c>
      <c r="U41" s="1">
        <v>68.961352657004838</v>
      </c>
      <c r="V41" s="1">
        <v>69.362745098039213</v>
      </c>
      <c r="W41" s="1">
        <v>85.786802030456855</v>
      </c>
      <c r="X41" s="1">
        <v>54.028436018957343</v>
      </c>
    </row>
    <row r="42" spans="1:24" x14ac:dyDescent="0.2">
      <c r="A42" s="1" t="s">
        <v>288</v>
      </c>
      <c r="B42" s="1">
        <v>1070</v>
      </c>
      <c r="C42" s="1">
        <v>470</v>
      </c>
      <c r="D42" s="1">
        <v>600</v>
      </c>
      <c r="E42" s="1">
        <v>150</v>
      </c>
      <c r="F42" s="1">
        <v>70</v>
      </c>
      <c r="G42" s="1">
        <v>80</v>
      </c>
      <c r="H42" s="1">
        <v>150</v>
      </c>
      <c r="I42" s="1">
        <v>70</v>
      </c>
      <c r="J42" s="1">
        <v>80</v>
      </c>
      <c r="K42" s="1">
        <v>0</v>
      </c>
      <c r="L42" s="1">
        <v>0</v>
      </c>
      <c r="M42" s="1">
        <v>0</v>
      </c>
      <c r="N42" s="1">
        <v>920</v>
      </c>
      <c r="O42" s="1">
        <v>400</v>
      </c>
      <c r="P42" s="1">
        <v>520</v>
      </c>
      <c r="R42" s="1" t="s">
        <v>398</v>
      </c>
      <c r="S42" s="1">
        <v>75.116529221943352</v>
      </c>
      <c r="T42" s="1">
        <v>80.248618784530393</v>
      </c>
      <c r="U42" s="1">
        <v>69.574944071588362</v>
      </c>
      <c r="V42" s="1">
        <v>65.024630541871915</v>
      </c>
      <c r="W42" s="1">
        <v>77.884615384615387</v>
      </c>
      <c r="X42" s="1">
        <v>51.515151515151516</v>
      </c>
    </row>
    <row r="43" spans="1:24" x14ac:dyDescent="0.2">
      <c r="A43" s="1" t="s">
        <v>294</v>
      </c>
      <c r="B43" s="8">
        <f>B42*100/B38</f>
        <v>5.107398568019093</v>
      </c>
      <c r="C43" s="8">
        <f t="shared" ref="C43" si="27">C42*100/C38</f>
        <v>4.0447504302925994</v>
      </c>
      <c r="D43" s="8">
        <f t="shared" ref="D43" si="28">D42*100/D38</f>
        <v>6.430868167202572</v>
      </c>
      <c r="E43" s="8">
        <f t="shared" ref="E43" si="29">E42*100/E38</f>
        <v>11.363636363636363</v>
      </c>
      <c r="F43" s="8">
        <f t="shared" ref="F43" si="30">F42*100/F38</f>
        <v>8.6419753086419746</v>
      </c>
      <c r="G43" s="8">
        <f t="shared" ref="G43" si="31">G42*100/G38</f>
        <v>15.686274509803921</v>
      </c>
      <c r="H43" s="8">
        <f t="shared" ref="H43" si="32">H42*100/H38</f>
        <v>11.363636363636363</v>
      </c>
      <c r="I43" s="8">
        <f t="shared" ref="I43" si="33">I42*100/I38</f>
        <v>8.6419753086419746</v>
      </c>
      <c r="J43" s="8">
        <f t="shared" ref="J43" si="34">J42*100/J38</f>
        <v>15.686274509803921</v>
      </c>
      <c r="K43" s="8"/>
      <c r="L43" s="8"/>
      <c r="M43" s="8"/>
      <c r="N43" s="8">
        <f t="shared" ref="N43" si="35">N42*100/N38</f>
        <v>4.6867040244523688</v>
      </c>
      <c r="O43" s="8">
        <f t="shared" ref="O43" si="36">O42*100/O38</f>
        <v>3.700277520814061</v>
      </c>
      <c r="P43" s="8">
        <f t="shared" ref="P43" si="37">P42*100/P38</f>
        <v>5.895691609977324</v>
      </c>
      <c r="R43" s="1" t="s">
        <v>414</v>
      </c>
      <c r="S43" s="1">
        <v>32.423009877977918</v>
      </c>
      <c r="T43" s="1">
        <v>40.120481927710841</v>
      </c>
      <c r="U43" s="1">
        <v>25.252525252525253</v>
      </c>
      <c r="V43" s="1">
        <v>20.3125</v>
      </c>
      <c r="W43" s="1">
        <v>29.166666666666668</v>
      </c>
      <c r="X43" s="1">
        <v>15</v>
      </c>
    </row>
    <row r="44" spans="1:24" x14ac:dyDescent="0.2">
      <c r="A44" s="1" t="s">
        <v>289</v>
      </c>
      <c r="B44" s="1">
        <v>230</v>
      </c>
      <c r="C44" s="1">
        <v>190</v>
      </c>
      <c r="D44" s="1">
        <v>40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230</v>
      </c>
      <c r="O44" s="1">
        <v>190</v>
      </c>
      <c r="P44" s="1">
        <v>40</v>
      </c>
    </row>
    <row r="45" spans="1:24" x14ac:dyDescent="0.2">
      <c r="A45" s="1" t="s">
        <v>290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</row>
    <row r="46" spans="1:24" x14ac:dyDescent="0.2">
      <c r="A46" s="1" t="s">
        <v>175</v>
      </c>
      <c r="B46" s="1">
        <v>6710</v>
      </c>
      <c r="C46" s="1">
        <v>2670</v>
      </c>
      <c r="D46" s="1">
        <v>4040</v>
      </c>
      <c r="E46" s="1">
        <v>710</v>
      </c>
      <c r="F46" s="1">
        <v>230</v>
      </c>
      <c r="G46" s="1">
        <v>480</v>
      </c>
      <c r="H46" s="1">
        <v>710</v>
      </c>
      <c r="I46" s="1">
        <v>230</v>
      </c>
      <c r="J46" s="1">
        <v>480</v>
      </c>
      <c r="K46" s="1">
        <v>0</v>
      </c>
      <c r="L46" s="1">
        <v>0</v>
      </c>
      <c r="M46" s="1">
        <v>0</v>
      </c>
      <c r="N46" s="1">
        <v>6000</v>
      </c>
      <c r="O46" s="1">
        <v>2440</v>
      </c>
      <c r="P46" s="1">
        <v>3560</v>
      </c>
      <c r="S46" s="2" t="s">
        <v>0</v>
      </c>
      <c r="T46" s="2" t="s">
        <v>401</v>
      </c>
    </row>
    <row r="47" spans="1:24" x14ac:dyDescent="0.2">
      <c r="R47" s="8" t="s">
        <v>413</v>
      </c>
      <c r="S47" s="8">
        <v>53.125</v>
      </c>
      <c r="T47" s="8">
        <v>54.838709677419352</v>
      </c>
      <c r="U47" s="8"/>
      <c r="W47" s="8"/>
      <c r="X47" s="8"/>
    </row>
    <row r="48" spans="1:24" x14ac:dyDescent="0.2">
      <c r="A48" s="1" t="s">
        <v>295</v>
      </c>
      <c r="B48" s="1">
        <v>17210</v>
      </c>
      <c r="C48" s="1">
        <v>8300</v>
      </c>
      <c r="D48" s="1">
        <v>8910</v>
      </c>
      <c r="E48" s="1">
        <v>640</v>
      </c>
      <c r="F48" s="1">
        <v>240</v>
      </c>
      <c r="G48" s="1">
        <v>400</v>
      </c>
      <c r="H48" s="1">
        <v>640</v>
      </c>
      <c r="I48" s="1">
        <v>240</v>
      </c>
      <c r="J48" s="1">
        <v>400</v>
      </c>
      <c r="K48" s="1">
        <v>0</v>
      </c>
      <c r="L48" s="1">
        <v>0</v>
      </c>
      <c r="M48" s="1">
        <v>0</v>
      </c>
      <c r="N48" s="1">
        <v>16570</v>
      </c>
      <c r="O48" s="1">
        <v>8060</v>
      </c>
      <c r="P48" s="1">
        <v>8510</v>
      </c>
      <c r="R48" s="8" t="s">
        <v>397</v>
      </c>
      <c r="S48" s="8">
        <v>75.45535980889818</v>
      </c>
      <c r="T48" s="8">
        <v>69.362745098039213</v>
      </c>
      <c r="U48" s="8"/>
      <c r="W48" s="8"/>
      <c r="X48" s="8"/>
    </row>
    <row r="49" spans="1:24" x14ac:dyDescent="0.2">
      <c r="A49" s="1" t="s">
        <v>292</v>
      </c>
      <c r="B49" s="1">
        <f>SUM(B51:B53)</f>
        <v>5580</v>
      </c>
      <c r="C49" s="1">
        <f t="shared" ref="C49:P49" si="38">SUM(C51:C53)</f>
        <v>3330</v>
      </c>
      <c r="D49" s="1">
        <f t="shared" si="38"/>
        <v>2250</v>
      </c>
      <c r="E49" s="1">
        <f t="shared" si="38"/>
        <v>130</v>
      </c>
      <c r="F49" s="1">
        <f t="shared" si="38"/>
        <v>70</v>
      </c>
      <c r="G49" s="1">
        <f t="shared" si="38"/>
        <v>60</v>
      </c>
      <c r="H49" s="1">
        <f t="shared" si="38"/>
        <v>130</v>
      </c>
      <c r="I49" s="1">
        <f t="shared" si="38"/>
        <v>70</v>
      </c>
      <c r="J49" s="1">
        <f t="shared" si="38"/>
        <v>60</v>
      </c>
      <c r="K49" s="1">
        <f t="shared" si="38"/>
        <v>0</v>
      </c>
      <c r="L49" s="1">
        <f t="shared" si="38"/>
        <v>0</v>
      </c>
      <c r="M49" s="1">
        <f t="shared" si="38"/>
        <v>0</v>
      </c>
      <c r="N49" s="1">
        <f t="shared" si="38"/>
        <v>5450</v>
      </c>
      <c r="O49" s="1">
        <f t="shared" si="38"/>
        <v>3260</v>
      </c>
      <c r="P49" s="1">
        <f t="shared" si="38"/>
        <v>2190</v>
      </c>
      <c r="R49" s="8" t="s">
        <v>398</v>
      </c>
      <c r="S49" s="8">
        <v>75.116529221943352</v>
      </c>
      <c r="T49" s="8">
        <v>65.024630541871915</v>
      </c>
      <c r="U49" s="8"/>
      <c r="W49" s="8"/>
      <c r="X49" s="8"/>
    </row>
    <row r="50" spans="1:24" x14ac:dyDescent="0.2">
      <c r="A50" s="1" t="s">
        <v>293</v>
      </c>
      <c r="B50" s="8">
        <f>B49*100/B48</f>
        <v>32.423009877977918</v>
      </c>
      <c r="C50" s="8">
        <f t="shared" ref="C50" si="39">C49*100/C48</f>
        <v>40.120481927710841</v>
      </c>
      <c r="D50" s="8">
        <f t="shared" ref="D50" si="40">D49*100/D48</f>
        <v>25.252525252525253</v>
      </c>
      <c r="E50" s="8">
        <f t="shared" ref="E50" si="41">E49*100/E48</f>
        <v>20.3125</v>
      </c>
      <c r="F50" s="8">
        <f t="shared" ref="F50" si="42">F49*100/F48</f>
        <v>29.166666666666668</v>
      </c>
      <c r="G50" s="8">
        <f t="shared" ref="G50" si="43">G49*100/G48</f>
        <v>15</v>
      </c>
      <c r="H50" s="8">
        <f t="shared" ref="H50" si="44">H49*100/H48</f>
        <v>20.3125</v>
      </c>
      <c r="I50" s="8">
        <f t="shared" ref="I50" si="45">I49*100/I48</f>
        <v>29.166666666666668</v>
      </c>
      <c r="J50" s="8">
        <f t="shared" ref="J50" si="46">J49*100/J48</f>
        <v>15</v>
      </c>
      <c r="K50" s="8"/>
      <c r="L50" s="8"/>
      <c r="M50" s="8"/>
      <c r="N50" s="8">
        <f t="shared" ref="N50" si="47">N49*100/N48</f>
        <v>32.890766445383221</v>
      </c>
      <c r="O50" s="8">
        <f t="shared" ref="O50" si="48">O49*100/O48</f>
        <v>40.446650124069478</v>
      </c>
      <c r="P50" s="8">
        <f t="shared" ref="P50" si="49">P49*100/P48</f>
        <v>25.734430082256168</v>
      </c>
      <c r="R50" s="8" t="s">
        <v>414</v>
      </c>
      <c r="S50" s="8">
        <v>32.423009877977918</v>
      </c>
      <c r="T50" s="8">
        <v>20.3125</v>
      </c>
      <c r="U50" s="8"/>
      <c r="W50" s="8"/>
      <c r="X50" s="8"/>
    </row>
    <row r="51" spans="1:24" x14ac:dyDescent="0.2">
      <c r="A51" s="1" t="s">
        <v>286</v>
      </c>
      <c r="B51" s="1">
        <v>5240</v>
      </c>
      <c r="C51" s="1">
        <v>3090</v>
      </c>
      <c r="D51" s="1">
        <v>2150</v>
      </c>
      <c r="E51" s="1">
        <v>110</v>
      </c>
      <c r="F51" s="1">
        <v>60</v>
      </c>
      <c r="G51" s="1">
        <v>50</v>
      </c>
      <c r="H51" s="1">
        <v>110</v>
      </c>
      <c r="I51" s="1">
        <v>60</v>
      </c>
      <c r="J51" s="1">
        <v>50</v>
      </c>
      <c r="K51" s="1">
        <v>0</v>
      </c>
      <c r="L51" s="1">
        <v>0</v>
      </c>
      <c r="M51" s="1">
        <v>0</v>
      </c>
      <c r="N51" s="1">
        <v>5130</v>
      </c>
      <c r="O51" s="1">
        <v>3030</v>
      </c>
      <c r="P51" s="1">
        <v>2100</v>
      </c>
    </row>
    <row r="52" spans="1:24" x14ac:dyDescent="0.2">
      <c r="A52" s="1" t="s">
        <v>287</v>
      </c>
      <c r="B52" s="1">
        <v>100</v>
      </c>
      <c r="C52" s="1">
        <v>60</v>
      </c>
      <c r="D52" s="1">
        <v>40</v>
      </c>
      <c r="E52" s="1">
        <v>10</v>
      </c>
      <c r="F52" s="1">
        <v>10</v>
      </c>
      <c r="G52" s="1">
        <v>0</v>
      </c>
      <c r="H52" s="1">
        <v>10</v>
      </c>
      <c r="I52" s="1">
        <v>10</v>
      </c>
      <c r="J52" s="1">
        <v>0</v>
      </c>
      <c r="K52" s="1">
        <v>0</v>
      </c>
      <c r="L52" s="1">
        <v>0</v>
      </c>
      <c r="M52" s="1">
        <v>0</v>
      </c>
      <c r="N52" s="1">
        <v>90</v>
      </c>
      <c r="O52" s="1">
        <v>50</v>
      </c>
      <c r="P52" s="1">
        <v>40</v>
      </c>
    </row>
    <row r="53" spans="1:24" x14ac:dyDescent="0.2">
      <c r="A53" s="1" t="s">
        <v>288</v>
      </c>
      <c r="B53" s="1">
        <v>240</v>
      </c>
      <c r="C53" s="1">
        <v>180</v>
      </c>
      <c r="D53" s="1">
        <v>60</v>
      </c>
      <c r="E53" s="1">
        <v>10</v>
      </c>
      <c r="F53" s="1">
        <v>0</v>
      </c>
      <c r="G53" s="1">
        <v>10</v>
      </c>
      <c r="H53" s="1">
        <v>10</v>
      </c>
      <c r="I53" s="1">
        <v>0</v>
      </c>
      <c r="J53" s="1">
        <v>10</v>
      </c>
      <c r="K53" s="1">
        <v>0</v>
      </c>
      <c r="L53" s="1">
        <v>0</v>
      </c>
      <c r="M53" s="1">
        <v>0</v>
      </c>
      <c r="N53" s="1">
        <v>230</v>
      </c>
      <c r="O53" s="1">
        <v>180</v>
      </c>
      <c r="P53" s="1">
        <v>50</v>
      </c>
    </row>
    <row r="54" spans="1:24" x14ac:dyDescent="0.2">
      <c r="A54" s="1" t="s">
        <v>294</v>
      </c>
      <c r="B54" s="8">
        <f>B53*100/B49</f>
        <v>4.301075268817204</v>
      </c>
      <c r="C54" s="8">
        <f t="shared" ref="C54" si="50">C53*100/C49</f>
        <v>5.4054054054054053</v>
      </c>
      <c r="D54" s="8">
        <f t="shared" ref="D54" si="51">D53*100/D49</f>
        <v>2.6666666666666665</v>
      </c>
      <c r="E54" s="8">
        <f t="shared" ref="E54" si="52">E53*100/E49</f>
        <v>7.6923076923076925</v>
      </c>
      <c r="F54" s="8">
        <f t="shared" ref="F54" si="53">F53*100/F49</f>
        <v>0</v>
      </c>
      <c r="G54" s="8">
        <f t="shared" ref="G54" si="54">G53*100/G49</f>
        <v>16.666666666666668</v>
      </c>
      <c r="H54" s="8">
        <f t="shared" ref="H54" si="55">H53*100/H49</f>
        <v>7.6923076923076925</v>
      </c>
      <c r="I54" s="8">
        <f t="shared" ref="I54" si="56">I53*100/I49</f>
        <v>0</v>
      </c>
      <c r="J54" s="8">
        <f t="shared" ref="J54" si="57">J53*100/J49</f>
        <v>16.666666666666668</v>
      </c>
      <c r="K54" s="8"/>
      <c r="L54" s="8"/>
      <c r="M54" s="8"/>
      <c r="N54" s="8">
        <f t="shared" ref="N54" si="58">N53*100/N49</f>
        <v>4.2201834862385317</v>
      </c>
      <c r="O54" s="8">
        <f t="shared" ref="O54" si="59">O53*100/O49</f>
        <v>5.5214723926380369</v>
      </c>
      <c r="P54" s="8">
        <f t="shared" ref="P54" si="60">P53*100/P49</f>
        <v>2.2831050228310503</v>
      </c>
    </row>
    <row r="55" spans="1:24" x14ac:dyDescent="0.2">
      <c r="A55" s="1" t="s">
        <v>289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</row>
    <row r="56" spans="1:24" x14ac:dyDescent="0.2">
      <c r="A56" s="1" t="s">
        <v>290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</row>
    <row r="57" spans="1:24" x14ac:dyDescent="0.2">
      <c r="A57" s="1" t="s">
        <v>175</v>
      </c>
      <c r="B57" s="1">
        <v>11630</v>
      </c>
      <c r="C57" s="1">
        <v>4970</v>
      </c>
      <c r="D57" s="1">
        <v>6660</v>
      </c>
      <c r="E57" s="1">
        <v>510</v>
      </c>
      <c r="F57" s="1">
        <v>170</v>
      </c>
      <c r="G57" s="1">
        <v>340</v>
      </c>
      <c r="H57" s="1">
        <v>510</v>
      </c>
      <c r="I57" s="1">
        <v>170</v>
      </c>
      <c r="J57" s="1">
        <v>340</v>
      </c>
      <c r="K57" s="1">
        <v>0</v>
      </c>
      <c r="L57" s="1">
        <v>0</v>
      </c>
      <c r="M57" s="1">
        <v>0</v>
      </c>
      <c r="N57" s="1">
        <v>11120</v>
      </c>
      <c r="O57" s="1">
        <v>4800</v>
      </c>
      <c r="P57" s="1">
        <v>6320</v>
      </c>
    </row>
    <row r="58" spans="1:24" x14ac:dyDescent="0.2">
      <c r="A58" s="36" t="s">
        <v>285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</row>
  </sheetData>
  <mergeCells count="10">
    <mergeCell ref="A58:P58"/>
    <mergeCell ref="S5:U5"/>
    <mergeCell ref="V5:X5"/>
    <mergeCell ref="S11:U11"/>
    <mergeCell ref="V11:X11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57B09-3CD6-4CD4-98E3-3AC0E050D8DE}">
  <dimension ref="A1:X57"/>
  <sheetViews>
    <sheetView view="pageBreakPreview" topLeftCell="A26" zoomScale="125" zoomScaleNormal="100" zoomScaleSheetLayoutView="125" workbookViewId="0">
      <selection activeCell="A59" sqref="A59"/>
    </sheetView>
  </sheetViews>
  <sheetFormatPr defaultRowHeight="9.6" x14ac:dyDescent="0.2"/>
  <cols>
    <col min="1" max="1" width="12" style="1" customWidth="1"/>
    <col min="2" max="16" width="4.6640625" style="1" customWidth="1"/>
    <col min="17" max="18" width="8.88671875" style="1"/>
    <col min="19" max="24" width="5.5546875" style="1" customWidth="1"/>
    <col min="25" max="16384" width="8.88671875" style="1"/>
  </cols>
  <sheetData>
    <row r="1" spans="1:24" x14ac:dyDescent="0.2">
      <c r="A1" s="1" t="s">
        <v>282</v>
      </c>
    </row>
    <row r="2" spans="1:24" x14ac:dyDescent="0.2">
      <c r="A2" s="5"/>
      <c r="B2" s="34" t="s">
        <v>0</v>
      </c>
      <c r="C2" s="34"/>
      <c r="D2" s="34"/>
      <c r="E2" s="34" t="s">
        <v>14</v>
      </c>
      <c r="F2" s="34"/>
      <c r="G2" s="34"/>
      <c r="H2" s="34" t="s">
        <v>15</v>
      </c>
      <c r="I2" s="34"/>
      <c r="J2" s="34"/>
      <c r="K2" s="34" t="s">
        <v>16</v>
      </c>
      <c r="L2" s="34"/>
      <c r="M2" s="34"/>
      <c r="N2" s="34" t="s">
        <v>13</v>
      </c>
      <c r="O2" s="34"/>
      <c r="P2" s="35"/>
    </row>
    <row r="3" spans="1:24" x14ac:dyDescent="0.2">
      <c r="A3" s="6"/>
      <c r="B3" s="3" t="s">
        <v>0</v>
      </c>
      <c r="C3" s="3" t="s">
        <v>1</v>
      </c>
      <c r="D3" s="3" t="s">
        <v>2</v>
      </c>
      <c r="E3" s="3" t="s">
        <v>0</v>
      </c>
      <c r="F3" s="3" t="s">
        <v>1</v>
      </c>
      <c r="G3" s="3" t="s">
        <v>2</v>
      </c>
      <c r="H3" s="3" t="s">
        <v>0</v>
      </c>
      <c r="I3" s="3" t="s">
        <v>1</v>
      </c>
      <c r="J3" s="3" t="s">
        <v>2</v>
      </c>
      <c r="K3" s="3" t="s">
        <v>0</v>
      </c>
      <c r="L3" s="3" t="s">
        <v>1</v>
      </c>
      <c r="M3" s="3" t="s">
        <v>2</v>
      </c>
      <c r="N3" s="3" t="s">
        <v>0</v>
      </c>
      <c r="O3" s="3" t="s">
        <v>1</v>
      </c>
      <c r="P3" s="4" t="s">
        <v>2</v>
      </c>
    </row>
    <row r="4" spans="1:24" x14ac:dyDescent="0.2">
      <c r="A4" s="1" t="s">
        <v>176</v>
      </c>
    </row>
    <row r="6" spans="1:24" x14ac:dyDescent="0.2">
      <c r="A6" s="1" t="s">
        <v>350</v>
      </c>
      <c r="B6" s="1">
        <v>68200</v>
      </c>
      <c r="C6" s="1">
        <v>39480</v>
      </c>
      <c r="D6" s="1">
        <v>28720</v>
      </c>
      <c r="E6" s="1">
        <v>5440</v>
      </c>
      <c r="F6" s="1">
        <v>3300</v>
      </c>
      <c r="G6" s="1">
        <v>2140</v>
      </c>
      <c r="H6" s="1">
        <v>5440</v>
      </c>
      <c r="I6" s="1">
        <v>3300</v>
      </c>
      <c r="J6" s="1">
        <v>2140</v>
      </c>
      <c r="K6" s="1">
        <v>0</v>
      </c>
      <c r="L6" s="1">
        <v>0</v>
      </c>
      <c r="M6" s="1">
        <v>0</v>
      </c>
      <c r="N6" s="1">
        <v>62760</v>
      </c>
      <c r="O6" s="1">
        <v>36180</v>
      </c>
      <c r="P6" s="1">
        <v>26580</v>
      </c>
      <c r="S6" s="34" t="s">
        <v>0</v>
      </c>
      <c r="T6" s="34"/>
      <c r="U6" s="34"/>
      <c r="V6" s="34" t="s">
        <v>14</v>
      </c>
      <c r="W6" s="34"/>
      <c r="X6" s="34"/>
    </row>
    <row r="7" spans="1:24" x14ac:dyDescent="0.2">
      <c r="A7" s="1" t="s">
        <v>177</v>
      </c>
      <c r="B7" s="1">
        <v>64280</v>
      </c>
      <c r="C7" s="1">
        <v>37100</v>
      </c>
      <c r="D7" s="1">
        <v>27180</v>
      </c>
      <c r="E7" s="1">
        <v>4850</v>
      </c>
      <c r="F7" s="1">
        <v>2960</v>
      </c>
      <c r="G7" s="1">
        <v>1890</v>
      </c>
      <c r="H7" s="1">
        <v>4850</v>
      </c>
      <c r="I7" s="1">
        <v>2960</v>
      </c>
      <c r="J7" s="1">
        <v>1890</v>
      </c>
      <c r="K7" s="1">
        <v>0</v>
      </c>
      <c r="L7" s="1">
        <v>0</v>
      </c>
      <c r="M7" s="1">
        <v>0</v>
      </c>
      <c r="N7" s="1">
        <v>59430</v>
      </c>
      <c r="O7" s="1">
        <v>34140</v>
      </c>
      <c r="P7" s="1">
        <v>25290</v>
      </c>
      <c r="S7" s="3" t="s">
        <v>0</v>
      </c>
      <c r="T7" s="3" t="s">
        <v>1</v>
      </c>
      <c r="U7" s="3" t="s">
        <v>2</v>
      </c>
      <c r="V7" s="3" t="s">
        <v>0</v>
      </c>
      <c r="W7" s="3" t="s">
        <v>1</v>
      </c>
      <c r="X7" s="3" t="s">
        <v>2</v>
      </c>
    </row>
    <row r="8" spans="1:24" x14ac:dyDescent="0.2">
      <c r="A8" s="1" t="s">
        <v>266</v>
      </c>
      <c r="B8" s="8">
        <f>B7*100/B6</f>
        <v>94.252199413489734</v>
      </c>
      <c r="C8" s="8">
        <f t="shared" ref="C8:P8" si="0">C7*100/C6</f>
        <v>93.971631205673759</v>
      </c>
      <c r="D8" s="8">
        <f t="shared" si="0"/>
        <v>94.637883008356539</v>
      </c>
      <c r="E8" s="8">
        <f t="shared" si="0"/>
        <v>89.154411764705884</v>
      </c>
      <c r="F8" s="8">
        <f t="shared" si="0"/>
        <v>89.696969696969703</v>
      </c>
      <c r="G8" s="8">
        <f t="shared" si="0"/>
        <v>88.317757009345797</v>
      </c>
      <c r="H8" s="8">
        <f t="shared" si="0"/>
        <v>89.154411764705884</v>
      </c>
      <c r="I8" s="8">
        <f t="shared" si="0"/>
        <v>89.696969696969703</v>
      </c>
      <c r="J8" s="8">
        <f t="shared" si="0"/>
        <v>88.317757009345797</v>
      </c>
      <c r="K8" s="8"/>
      <c r="L8" s="8"/>
      <c r="M8" s="8"/>
      <c r="N8" s="8">
        <f t="shared" si="0"/>
        <v>94.694072657743789</v>
      </c>
      <c r="O8" s="8">
        <f t="shared" si="0"/>
        <v>94.361525704809281</v>
      </c>
      <c r="P8" s="8">
        <f t="shared" si="0"/>
        <v>95.146726862302486</v>
      </c>
      <c r="R8" s="1" t="s">
        <v>416</v>
      </c>
      <c r="S8" s="8">
        <v>94.252199413489734</v>
      </c>
      <c r="T8" s="8">
        <v>93.971631205673759</v>
      </c>
      <c r="U8" s="8">
        <v>94.637883008356539</v>
      </c>
      <c r="V8" s="8">
        <v>89.154411764705884</v>
      </c>
      <c r="W8" s="8">
        <v>89.696969696969703</v>
      </c>
      <c r="X8" s="8">
        <v>88.317757009345797</v>
      </c>
    </row>
    <row r="9" spans="1:24" x14ac:dyDescent="0.2">
      <c r="A9" s="1" t="s">
        <v>178</v>
      </c>
      <c r="B9" s="1">
        <v>250</v>
      </c>
      <c r="C9" s="1">
        <v>130</v>
      </c>
      <c r="D9" s="1">
        <v>120</v>
      </c>
      <c r="E9" s="1">
        <v>70</v>
      </c>
      <c r="F9" s="1">
        <v>20</v>
      </c>
      <c r="G9" s="1">
        <v>50</v>
      </c>
      <c r="H9" s="1">
        <v>70</v>
      </c>
      <c r="I9" s="1">
        <v>20</v>
      </c>
      <c r="J9" s="1">
        <v>50</v>
      </c>
      <c r="K9" s="1">
        <v>0</v>
      </c>
      <c r="L9" s="1">
        <v>0</v>
      </c>
      <c r="M9" s="1">
        <v>0</v>
      </c>
      <c r="N9" s="1">
        <v>180</v>
      </c>
      <c r="O9" s="1">
        <v>110</v>
      </c>
      <c r="P9" s="1">
        <v>70</v>
      </c>
      <c r="R9" s="1" t="s">
        <v>415</v>
      </c>
      <c r="S9" s="8">
        <v>70.64405724953329</v>
      </c>
      <c r="T9" s="8">
        <v>71.832884097035034</v>
      </c>
      <c r="U9" s="8">
        <v>69.02133922001471</v>
      </c>
      <c r="V9" s="8">
        <v>49.484536082474229</v>
      </c>
      <c r="W9" s="8">
        <v>51.013513513513516</v>
      </c>
      <c r="X9" s="8">
        <v>47.089947089947088</v>
      </c>
    </row>
    <row r="10" spans="1:24" x14ac:dyDescent="0.2">
      <c r="A10" s="1" t="s">
        <v>179</v>
      </c>
      <c r="B10" s="1">
        <v>10</v>
      </c>
      <c r="C10" s="1">
        <v>10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10</v>
      </c>
      <c r="O10" s="1">
        <v>10</v>
      </c>
      <c r="P10" s="1">
        <v>0</v>
      </c>
    </row>
    <row r="11" spans="1:24" x14ac:dyDescent="0.2">
      <c r="A11" s="1" t="s">
        <v>180</v>
      </c>
      <c r="B11" s="1">
        <v>120</v>
      </c>
      <c r="C11" s="1">
        <v>70</v>
      </c>
      <c r="D11" s="1">
        <v>50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120</v>
      </c>
      <c r="O11" s="1">
        <v>70</v>
      </c>
      <c r="P11" s="1">
        <v>50</v>
      </c>
    </row>
    <row r="12" spans="1:24" x14ac:dyDescent="0.2">
      <c r="A12" s="1" t="s">
        <v>181</v>
      </c>
      <c r="B12" s="1">
        <v>260</v>
      </c>
      <c r="C12" s="1">
        <v>240</v>
      </c>
      <c r="D12" s="1">
        <v>20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260</v>
      </c>
      <c r="O12" s="1">
        <v>240</v>
      </c>
      <c r="P12" s="1">
        <v>20</v>
      </c>
    </row>
    <row r="13" spans="1:24" x14ac:dyDescent="0.2">
      <c r="A13" s="1" t="s">
        <v>182</v>
      </c>
      <c r="B13" s="1">
        <v>140</v>
      </c>
      <c r="C13" s="1">
        <v>120</v>
      </c>
      <c r="D13" s="1">
        <v>20</v>
      </c>
      <c r="E13" s="1">
        <v>20</v>
      </c>
      <c r="F13" s="1">
        <v>20</v>
      </c>
      <c r="G13" s="1">
        <v>0</v>
      </c>
      <c r="H13" s="1">
        <v>20</v>
      </c>
      <c r="I13" s="1">
        <v>20</v>
      </c>
      <c r="J13" s="1">
        <v>0</v>
      </c>
      <c r="K13" s="1">
        <v>0</v>
      </c>
      <c r="L13" s="1">
        <v>0</v>
      </c>
      <c r="M13" s="1">
        <v>0</v>
      </c>
      <c r="N13" s="1">
        <v>120</v>
      </c>
      <c r="O13" s="1">
        <v>100</v>
      </c>
      <c r="P13" s="1">
        <v>20</v>
      </c>
    </row>
    <row r="14" spans="1:24" x14ac:dyDescent="0.2">
      <c r="A14" s="1" t="s">
        <v>183</v>
      </c>
      <c r="B14" s="1">
        <v>1440</v>
      </c>
      <c r="C14" s="1">
        <v>930</v>
      </c>
      <c r="D14" s="1">
        <v>510</v>
      </c>
      <c r="E14" s="1">
        <v>330</v>
      </c>
      <c r="F14" s="1">
        <v>220</v>
      </c>
      <c r="G14" s="1">
        <v>110</v>
      </c>
      <c r="H14" s="1">
        <v>330</v>
      </c>
      <c r="I14" s="1">
        <v>220</v>
      </c>
      <c r="J14" s="1">
        <v>110</v>
      </c>
      <c r="K14" s="1">
        <v>0</v>
      </c>
      <c r="L14" s="1">
        <v>0</v>
      </c>
      <c r="M14" s="1">
        <v>0</v>
      </c>
      <c r="N14" s="1">
        <v>1110</v>
      </c>
      <c r="O14" s="1">
        <v>710</v>
      </c>
      <c r="P14" s="1">
        <v>400</v>
      </c>
    </row>
    <row r="15" spans="1:24" x14ac:dyDescent="0.2">
      <c r="A15" s="1" t="s">
        <v>184</v>
      </c>
      <c r="B15" s="1">
        <v>790</v>
      </c>
      <c r="C15" s="1">
        <v>290</v>
      </c>
      <c r="D15" s="1">
        <v>500</v>
      </c>
      <c r="E15" s="1">
        <v>50</v>
      </c>
      <c r="F15" s="1">
        <v>10</v>
      </c>
      <c r="G15" s="1">
        <v>40</v>
      </c>
      <c r="H15" s="1">
        <v>50</v>
      </c>
      <c r="I15" s="1">
        <v>10</v>
      </c>
      <c r="J15" s="1">
        <v>40</v>
      </c>
      <c r="K15" s="1">
        <v>0</v>
      </c>
      <c r="L15" s="1">
        <v>0</v>
      </c>
      <c r="M15" s="1">
        <v>0</v>
      </c>
      <c r="N15" s="1">
        <v>740</v>
      </c>
      <c r="O15" s="1">
        <v>280</v>
      </c>
      <c r="P15" s="1">
        <v>460</v>
      </c>
    </row>
    <row r="16" spans="1:24" x14ac:dyDescent="0.2">
      <c r="A16" s="1" t="s">
        <v>185</v>
      </c>
      <c r="B16" s="1">
        <v>910</v>
      </c>
      <c r="C16" s="1">
        <v>590</v>
      </c>
      <c r="D16" s="1">
        <v>320</v>
      </c>
      <c r="E16" s="1">
        <v>120</v>
      </c>
      <c r="F16" s="1">
        <v>70</v>
      </c>
      <c r="G16" s="1">
        <v>50</v>
      </c>
      <c r="H16" s="1">
        <v>120</v>
      </c>
      <c r="I16" s="1">
        <v>70</v>
      </c>
      <c r="J16" s="1">
        <v>50</v>
      </c>
      <c r="K16" s="1">
        <v>0</v>
      </c>
      <c r="L16" s="1">
        <v>0</v>
      </c>
      <c r="M16" s="1">
        <v>0</v>
      </c>
      <c r="N16" s="1">
        <v>790</v>
      </c>
      <c r="O16" s="1">
        <v>520</v>
      </c>
      <c r="P16" s="1">
        <v>270</v>
      </c>
    </row>
    <row r="18" spans="1:24" x14ac:dyDescent="0.2">
      <c r="A18" s="1" t="s">
        <v>186</v>
      </c>
    </row>
    <row r="20" spans="1:24" x14ac:dyDescent="0.2">
      <c r="A20" s="1" t="s">
        <v>351</v>
      </c>
      <c r="B20" s="1">
        <v>64280</v>
      </c>
      <c r="C20" s="1">
        <v>37100</v>
      </c>
      <c r="D20" s="1">
        <v>27180</v>
      </c>
      <c r="E20" s="1">
        <v>4850</v>
      </c>
      <c r="F20" s="1">
        <v>2960</v>
      </c>
      <c r="G20" s="1">
        <v>1890</v>
      </c>
      <c r="H20" s="1">
        <v>4850</v>
      </c>
      <c r="I20" s="1">
        <v>2960</v>
      </c>
      <c r="J20" s="1">
        <v>1890</v>
      </c>
      <c r="K20" s="1">
        <v>0</v>
      </c>
      <c r="L20" s="1">
        <v>0</v>
      </c>
      <c r="M20" s="1">
        <v>0</v>
      </c>
      <c r="N20" s="1">
        <v>59430</v>
      </c>
      <c r="O20" s="1">
        <v>34140</v>
      </c>
      <c r="P20" s="1">
        <v>25290</v>
      </c>
    </row>
    <row r="21" spans="1:24" x14ac:dyDescent="0.2">
      <c r="A21" s="1" t="s">
        <v>187</v>
      </c>
      <c r="B21" s="1">
        <v>45410</v>
      </c>
      <c r="C21" s="1">
        <v>26650</v>
      </c>
      <c r="D21" s="1">
        <v>18760</v>
      </c>
      <c r="E21" s="1">
        <v>2400</v>
      </c>
      <c r="F21" s="1">
        <v>1510</v>
      </c>
      <c r="G21" s="1">
        <v>890</v>
      </c>
      <c r="H21" s="1">
        <v>2400</v>
      </c>
      <c r="I21" s="1">
        <v>1510</v>
      </c>
      <c r="J21" s="1">
        <v>890</v>
      </c>
      <c r="K21" s="1">
        <v>0</v>
      </c>
      <c r="L21" s="1">
        <v>0</v>
      </c>
      <c r="M21" s="1">
        <v>0</v>
      </c>
      <c r="N21" s="1">
        <v>43010</v>
      </c>
      <c r="O21" s="1">
        <v>25140</v>
      </c>
      <c r="P21" s="1">
        <v>17870</v>
      </c>
      <c r="S21" s="34" t="s">
        <v>0</v>
      </c>
      <c r="T21" s="34"/>
      <c r="U21" s="34"/>
      <c r="V21" s="34" t="s">
        <v>14</v>
      </c>
      <c r="W21" s="34"/>
      <c r="X21" s="34"/>
    </row>
    <row r="22" spans="1:24" x14ac:dyDescent="0.2">
      <c r="A22" s="1" t="s">
        <v>266</v>
      </c>
      <c r="B22" s="8">
        <f>B21*100/B20</f>
        <v>70.64405724953329</v>
      </c>
      <c r="C22" s="8">
        <f t="shared" ref="C22:P22" si="1">C21*100/C20</f>
        <v>71.832884097035034</v>
      </c>
      <c r="D22" s="8">
        <f t="shared" si="1"/>
        <v>69.02133922001471</v>
      </c>
      <c r="E22" s="8">
        <f t="shared" si="1"/>
        <v>49.484536082474229</v>
      </c>
      <c r="F22" s="8">
        <f t="shared" si="1"/>
        <v>51.013513513513516</v>
      </c>
      <c r="G22" s="8">
        <f t="shared" si="1"/>
        <v>47.089947089947088</v>
      </c>
      <c r="H22" s="8">
        <f t="shared" si="1"/>
        <v>49.484536082474229</v>
      </c>
      <c r="I22" s="8">
        <f t="shared" si="1"/>
        <v>51.013513513513516</v>
      </c>
      <c r="J22" s="8">
        <f t="shared" si="1"/>
        <v>47.089947089947088</v>
      </c>
      <c r="K22" s="8"/>
      <c r="L22" s="8"/>
      <c r="M22" s="8"/>
      <c r="N22" s="8">
        <f t="shared" si="1"/>
        <v>72.370856469796394</v>
      </c>
      <c r="O22" s="8">
        <f t="shared" si="1"/>
        <v>73.637961335676621</v>
      </c>
      <c r="P22" s="8">
        <f t="shared" si="1"/>
        <v>70.66034005535785</v>
      </c>
      <c r="S22" s="3" t="s">
        <v>0</v>
      </c>
      <c r="T22" s="3" t="s">
        <v>1</v>
      </c>
      <c r="U22" s="3" t="s">
        <v>2</v>
      </c>
      <c r="V22" s="3" t="s">
        <v>0</v>
      </c>
      <c r="W22" s="3" t="s">
        <v>1</v>
      </c>
      <c r="X22" s="3" t="s">
        <v>2</v>
      </c>
    </row>
    <row r="23" spans="1:24" x14ac:dyDescent="0.2">
      <c r="A23" s="1" t="s">
        <v>352</v>
      </c>
      <c r="R23" s="1" t="s">
        <v>187</v>
      </c>
      <c r="S23" s="8">
        <v>70.64405724953329</v>
      </c>
      <c r="T23" s="8">
        <v>71.832884097035034</v>
      </c>
      <c r="U23" s="8">
        <v>69.02133922001471</v>
      </c>
      <c r="V23" s="8">
        <v>49.484536082474229</v>
      </c>
      <c r="W23" s="8">
        <v>51.013513513513516</v>
      </c>
      <c r="X23" s="8">
        <v>47.089947089947088</v>
      </c>
    </row>
    <row r="24" spans="1:24" x14ac:dyDescent="0.2">
      <c r="A24" s="1" t="s">
        <v>353</v>
      </c>
      <c r="B24" s="1">
        <v>11920</v>
      </c>
      <c r="C24" s="1">
        <v>6090</v>
      </c>
      <c r="D24" s="1">
        <v>5830</v>
      </c>
      <c r="E24" s="1">
        <v>1440</v>
      </c>
      <c r="F24" s="1">
        <v>840</v>
      </c>
      <c r="G24" s="1">
        <v>600</v>
      </c>
      <c r="H24" s="1">
        <v>1440</v>
      </c>
      <c r="I24" s="1">
        <v>840</v>
      </c>
      <c r="J24" s="1">
        <v>600</v>
      </c>
      <c r="K24" s="1">
        <v>0</v>
      </c>
      <c r="L24" s="1">
        <v>0</v>
      </c>
      <c r="M24" s="1">
        <v>0</v>
      </c>
      <c r="N24" s="1">
        <v>10480</v>
      </c>
      <c r="O24" s="1">
        <v>5250</v>
      </c>
      <c r="P24" s="1">
        <v>5230</v>
      </c>
      <c r="R24" s="8" t="s">
        <v>353</v>
      </c>
      <c r="S24" s="8">
        <v>18.543870566272556</v>
      </c>
      <c r="T24" s="8">
        <v>16.415094339622641</v>
      </c>
      <c r="U24" s="8">
        <v>21.449595290654894</v>
      </c>
      <c r="V24" s="8">
        <v>29.690721649484537</v>
      </c>
      <c r="W24" s="8">
        <v>28.378378378378379</v>
      </c>
      <c r="X24" s="8">
        <v>31.746031746031747</v>
      </c>
    </row>
    <row r="25" spans="1:24" x14ac:dyDescent="0.2">
      <c r="A25" s="1" t="s">
        <v>354</v>
      </c>
      <c r="B25" s="1">
        <v>3250</v>
      </c>
      <c r="C25" s="1">
        <v>1680</v>
      </c>
      <c r="D25" s="1">
        <v>1570</v>
      </c>
      <c r="E25" s="1">
        <v>740</v>
      </c>
      <c r="F25" s="1">
        <v>460</v>
      </c>
      <c r="G25" s="1">
        <v>280</v>
      </c>
      <c r="H25" s="1">
        <v>740</v>
      </c>
      <c r="I25" s="1">
        <v>460</v>
      </c>
      <c r="J25" s="1">
        <v>280</v>
      </c>
      <c r="K25" s="1">
        <v>0</v>
      </c>
      <c r="L25" s="1">
        <v>0</v>
      </c>
      <c r="M25" s="1">
        <v>0</v>
      </c>
      <c r="N25" s="1">
        <v>2510</v>
      </c>
      <c r="O25" s="1">
        <v>1220</v>
      </c>
      <c r="P25" s="1">
        <v>1290</v>
      </c>
      <c r="R25" s="8" t="s">
        <v>354</v>
      </c>
      <c r="S25" s="8">
        <v>5.0560049782202858</v>
      </c>
      <c r="T25" s="8">
        <v>4.5283018867924527</v>
      </c>
      <c r="U25" s="8">
        <v>5.7763061074319353</v>
      </c>
      <c r="V25" s="8">
        <v>15.257731958762887</v>
      </c>
      <c r="W25" s="8">
        <v>15.54054054054054</v>
      </c>
      <c r="X25" s="8">
        <v>14.814814814814815</v>
      </c>
    </row>
    <row r="26" spans="1:24" x14ac:dyDescent="0.2">
      <c r="A26" s="1" t="s">
        <v>355</v>
      </c>
      <c r="B26" s="1">
        <v>1710</v>
      </c>
      <c r="C26" s="1">
        <v>1040</v>
      </c>
      <c r="D26" s="1">
        <v>670</v>
      </c>
      <c r="E26" s="1">
        <v>240</v>
      </c>
      <c r="F26" s="1">
        <v>150</v>
      </c>
      <c r="G26" s="1">
        <v>90</v>
      </c>
      <c r="H26" s="1">
        <v>240</v>
      </c>
      <c r="I26" s="1">
        <v>150</v>
      </c>
      <c r="J26" s="1">
        <v>90</v>
      </c>
      <c r="K26" s="1">
        <v>0</v>
      </c>
      <c r="L26" s="1">
        <v>0</v>
      </c>
      <c r="M26" s="1">
        <v>0</v>
      </c>
      <c r="N26" s="1">
        <v>1470</v>
      </c>
      <c r="O26" s="1">
        <v>890</v>
      </c>
      <c r="P26" s="1">
        <v>580</v>
      </c>
      <c r="R26" s="8" t="s">
        <v>360</v>
      </c>
      <c r="S26" s="8">
        <v>5.7560672059738645</v>
      </c>
      <c r="T26" s="8">
        <v>7.223719676549865</v>
      </c>
      <c r="U26" s="8">
        <v>3.7527593818984548</v>
      </c>
      <c r="V26" s="8">
        <v>5.5670103092783503</v>
      </c>
      <c r="W26" s="8">
        <v>5.0675675675675675</v>
      </c>
      <c r="X26" s="8">
        <v>6.3492063492063489</v>
      </c>
    </row>
    <row r="27" spans="1:24" x14ac:dyDescent="0.2">
      <c r="A27" s="1" t="s">
        <v>356</v>
      </c>
      <c r="B27" s="1">
        <v>740</v>
      </c>
      <c r="C27" s="1">
        <v>510</v>
      </c>
      <c r="D27" s="1">
        <v>230</v>
      </c>
      <c r="E27" s="1">
        <v>10</v>
      </c>
      <c r="F27" s="1">
        <v>0</v>
      </c>
      <c r="G27" s="1">
        <v>10</v>
      </c>
      <c r="H27" s="1">
        <v>10</v>
      </c>
      <c r="I27" s="1">
        <v>0</v>
      </c>
      <c r="J27" s="1">
        <v>10</v>
      </c>
      <c r="K27" s="1">
        <v>0</v>
      </c>
      <c r="L27" s="1">
        <v>0</v>
      </c>
      <c r="M27" s="1">
        <v>0</v>
      </c>
      <c r="N27" s="1">
        <v>730</v>
      </c>
      <c r="O27" s="1">
        <v>510</v>
      </c>
      <c r="P27" s="1">
        <v>220</v>
      </c>
    </row>
    <row r="28" spans="1:24" x14ac:dyDescent="0.2">
      <c r="A28" s="1" t="s">
        <v>357</v>
      </c>
      <c r="B28" s="1">
        <v>240</v>
      </c>
      <c r="C28" s="1">
        <v>200</v>
      </c>
      <c r="D28" s="1">
        <v>40</v>
      </c>
      <c r="E28" s="1">
        <v>10</v>
      </c>
      <c r="F28" s="1">
        <v>0</v>
      </c>
      <c r="G28" s="1">
        <v>10</v>
      </c>
      <c r="H28" s="1">
        <v>10</v>
      </c>
      <c r="I28" s="1">
        <v>0</v>
      </c>
      <c r="J28" s="1">
        <v>10</v>
      </c>
      <c r="K28" s="1">
        <v>0</v>
      </c>
      <c r="L28" s="1">
        <v>0</v>
      </c>
      <c r="M28" s="1">
        <v>0</v>
      </c>
      <c r="N28" s="1">
        <v>230</v>
      </c>
      <c r="O28" s="1">
        <v>200</v>
      </c>
      <c r="P28" s="1">
        <v>30</v>
      </c>
    </row>
    <row r="29" spans="1:24" x14ac:dyDescent="0.2">
      <c r="A29" s="1" t="s">
        <v>358</v>
      </c>
      <c r="B29" s="1">
        <v>210</v>
      </c>
      <c r="C29" s="1">
        <v>190</v>
      </c>
      <c r="D29" s="1">
        <v>20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210</v>
      </c>
      <c r="O29" s="1">
        <v>190</v>
      </c>
      <c r="P29" s="1">
        <v>20</v>
      </c>
    </row>
    <row r="30" spans="1:24" x14ac:dyDescent="0.2">
      <c r="A30" s="1" t="s">
        <v>359</v>
      </c>
      <c r="B30" s="1">
        <v>800</v>
      </c>
      <c r="C30" s="1">
        <v>740</v>
      </c>
      <c r="D30" s="1">
        <v>60</v>
      </c>
      <c r="E30" s="1">
        <v>10</v>
      </c>
      <c r="F30" s="1">
        <v>0</v>
      </c>
      <c r="G30" s="1">
        <v>10</v>
      </c>
      <c r="H30" s="1">
        <v>10</v>
      </c>
      <c r="I30" s="1">
        <v>0</v>
      </c>
      <c r="J30" s="1">
        <v>10</v>
      </c>
      <c r="K30" s="1">
        <v>0</v>
      </c>
      <c r="L30" s="1">
        <v>0</v>
      </c>
      <c r="M30" s="1">
        <v>0</v>
      </c>
      <c r="N30" s="1">
        <v>790</v>
      </c>
      <c r="O30" s="1">
        <v>740</v>
      </c>
      <c r="P30" s="1">
        <v>50</v>
      </c>
    </row>
    <row r="32" spans="1:24" x14ac:dyDescent="0.2">
      <c r="A32" s="1" t="s">
        <v>353</v>
      </c>
      <c r="B32" s="8">
        <f>B24*100/B$20</f>
        <v>18.543870566272556</v>
      </c>
      <c r="C32" s="8">
        <f t="shared" ref="C32:P33" si="2">C24*100/C$20</f>
        <v>16.415094339622641</v>
      </c>
      <c r="D32" s="8">
        <f t="shared" si="2"/>
        <v>21.449595290654894</v>
      </c>
      <c r="E32" s="8">
        <f t="shared" si="2"/>
        <v>29.690721649484537</v>
      </c>
      <c r="F32" s="8">
        <f t="shared" si="2"/>
        <v>28.378378378378379</v>
      </c>
      <c r="G32" s="8">
        <f t="shared" si="2"/>
        <v>31.746031746031747</v>
      </c>
      <c r="H32" s="8">
        <f t="shared" si="2"/>
        <v>29.690721649484537</v>
      </c>
      <c r="I32" s="8">
        <f t="shared" si="2"/>
        <v>28.378378378378379</v>
      </c>
      <c r="J32" s="8">
        <f t="shared" si="2"/>
        <v>31.746031746031747</v>
      </c>
      <c r="K32" s="8"/>
      <c r="L32" s="8"/>
      <c r="M32" s="8"/>
      <c r="N32" s="8">
        <f t="shared" si="2"/>
        <v>17.634191485781592</v>
      </c>
      <c r="O32" s="8">
        <f t="shared" si="2"/>
        <v>15.377855887521969</v>
      </c>
      <c r="P32" s="8">
        <f t="shared" si="2"/>
        <v>20.680110715697904</v>
      </c>
    </row>
    <row r="33" spans="1:16" x14ac:dyDescent="0.2">
      <c r="A33" s="1" t="s">
        <v>354</v>
      </c>
      <c r="B33" s="8">
        <f>B25*100/B$20</f>
        <v>5.0560049782202858</v>
      </c>
      <c r="C33" s="8">
        <f t="shared" si="2"/>
        <v>4.5283018867924527</v>
      </c>
      <c r="D33" s="8">
        <f t="shared" si="2"/>
        <v>5.7763061074319353</v>
      </c>
      <c r="E33" s="8">
        <f t="shared" si="2"/>
        <v>15.257731958762887</v>
      </c>
      <c r="F33" s="8">
        <f t="shared" si="2"/>
        <v>15.54054054054054</v>
      </c>
      <c r="G33" s="8">
        <f t="shared" si="2"/>
        <v>14.814814814814815</v>
      </c>
      <c r="H33" s="8">
        <f t="shared" si="2"/>
        <v>15.257731958762887</v>
      </c>
      <c r="I33" s="8">
        <f t="shared" si="2"/>
        <v>15.54054054054054</v>
      </c>
      <c r="J33" s="8">
        <f t="shared" si="2"/>
        <v>14.814814814814815</v>
      </c>
      <c r="K33" s="8"/>
      <c r="L33" s="8"/>
      <c r="M33" s="8"/>
      <c r="N33" s="8">
        <f t="shared" si="2"/>
        <v>4.223456166919064</v>
      </c>
      <c r="O33" s="8">
        <f t="shared" si="2"/>
        <v>3.5735207967193907</v>
      </c>
      <c r="P33" s="8">
        <f t="shared" si="2"/>
        <v>5.1008303677342823</v>
      </c>
    </row>
    <row r="34" spans="1:16" x14ac:dyDescent="0.2">
      <c r="A34" s="1" t="s">
        <v>360</v>
      </c>
      <c r="B34" s="8">
        <f>SUM(B26:B30)*100/B$20</f>
        <v>5.7560672059738645</v>
      </c>
      <c r="C34" s="8">
        <f t="shared" ref="C34:P34" si="3">SUM(C26:C30)*100/C$20</f>
        <v>7.223719676549865</v>
      </c>
      <c r="D34" s="8">
        <f t="shared" si="3"/>
        <v>3.7527593818984548</v>
      </c>
      <c r="E34" s="8">
        <f t="shared" si="3"/>
        <v>5.5670103092783503</v>
      </c>
      <c r="F34" s="8">
        <f t="shared" si="3"/>
        <v>5.0675675675675675</v>
      </c>
      <c r="G34" s="8">
        <f t="shared" si="3"/>
        <v>6.3492063492063489</v>
      </c>
      <c r="H34" s="8">
        <f t="shared" si="3"/>
        <v>5.5670103092783503</v>
      </c>
      <c r="I34" s="8">
        <f t="shared" si="3"/>
        <v>5.0675675675675675</v>
      </c>
      <c r="J34" s="8">
        <f t="shared" si="3"/>
        <v>6.3492063492063489</v>
      </c>
      <c r="K34" s="8"/>
      <c r="L34" s="8"/>
      <c r="M34" s="8"/>
      <c r="N34" s="8">
        <f t="shared" si="3"/>
        <v>5.7714958775029448</v>
      </c>
      <c r="O34" s="8">
        <f t="shared" si="3"/>
        <v>7.4106619800820148</v>
      </c>
      <c r="P34" s="8">
        <f t="shared" si="3"/>
        <v>3.5587188612099645</v>
      </c>
    </row>
    <row r="36" spans="1:16" x14ac:dyDescent="0.2">
      <c r="A36" s="1" t="s">
        <v>189</v>
      </c>
    </row>
    <row r="38" spans="1:16" x14ac:dyDescent="0.2">
      <c r="A38" s="1" t="s">
        <v>361</v>
      </c>
      <c r="B38" s="1">
        <v>67410</v>
      </c>
      <c r="C38" s="1">
        <v>39190</v>
      </c>
      <c r="D38" s="1">
        <v>28220</v>
      </c>
      <c r="E38" s="1">
        <v>5390</v>
      </c>
      <c r="F38" s="1">
        <v>3290</v>
      </c>
      <c r="G38" s="1">
        <v>2100</v>
      </c>
      <c r="H38" s="1">
        <v>5390</v>
      </c>
      <c r="I38" s="1">
        <v>3290</v>
      </c>
      <c r="J38" s="1">
        <v>2100</v>
      </c>
      <c r="K38" s="1">
        <v>0</v>
      </c>
      <c r="L38" s="1">
        <v>0</v>
      </c>
      <c r="M38" s="1">
        <v>0</v>
      </c>
      <c r="N38" s="1">
        <v>62020</v>
      </c>
      <c r="O38" s="1">
        <v>35900</v>
      </c>
      <c r="P38" s="1">
        <v>26120</v>
      </c>
    </row>
    <row r="39" spans="1:16" x14ac:dyDescent="0.2">
      <c r="A39" s="1" t="s">
        <v>190</v>
      </c>
      <c r="B39" s="1">
        <v>1590</v>
      </c>
      <c r="C39" s="1">
        <v>840</v>
      </c>
      <c r="D39" s="1">
        <v>750</v>
      </c>
      <c r="E39" s="1">
        <v>130</v>
      </c>
      <c r="F39" s="1">
        <v>60</v>
      </c>
      <c r="G39" s="1">
        <v>70</v>
      </c>
      <c r="H39" s="1">
        <v>130</v>
      </c>
      <c r="I39" s="1">
        <v>60</v>
      </c>
      <c r="J39" s="1">
        <v>70</v>
      </c>
      <c r="K39" s="1">
        <v>0</v>
      </c>
      <c r="L39" s="1">
        <v>0</v>
      </c>
      <c r="M39" s="1">
        <v>0</v>
      </c>
      <c r="N39" s="1">
        <v>1460</v>
      </c>
      <c r="O39" s="1">
        <v>780</v>
      </c>
      <c r="P39" s="1">
        <v>680</v>
      </c>
    </row>
    <row r="40" spans="1:16" x14ac:dyDescent="0.2">
      <c r="A40" s="1" t="s">
        <v>191</v>
      </c>
      <c r="B40" s="1">
        <v>5870</v>
      </c>
      <c r="C40" s="1">
        <v>3180</v>
      </c>
      <c r="D40" s="1">
        <v>2690</v>
      </c>
      <c r="E40" s="1">
        <v>390</v>
      </c>
      <c r="F40" s="1">
        <v>210</v>
      </c>
      <c r="G40" s="1">
        <v>180</v>
      </c>
      <c r="H40" s="1">
        <v>390</v>
      </c>
      <c r="I40" s="1">
        <v>210</v>
      </c>
      <c r="J40" s="1">
        <v>180</v>
      </c>
      <c r="K40" s="1">
        <v>0</v>
      </c>
      <c r="L40" s="1">
        <v>0</v>
      </c>
      <c r="M40" s="1">
        <v>0</v>
      </c>
      <c r="N40" s="1">
        <v>5480</v>
      </c>
      <c r="O40" s="1">
        <v>2970</v>
      </c>
      <c r="P40" s="1">
        <v>2510</v>
      </c>
    </row>
    <row r="41" spans="1:16" x14ac:dyDescent="0.2">
      <c r="A41" s="1" t="s">
        <v>192</v>
      </c>
      <c r="B41" s="1">
        <v>10130</v>
      </c>
      <c r="C41" s="1">
        <v>5940</v>
      </c>
      <c r="D41" s="1">
        <v>4190</v>
      </c>
      <c r="E41" s="1">
        <v>800</v>
      </c>
      <c r="F41" s="1">
        <v>480</v>
      </c>
      <c r="G41" s="1">
        <v>320</v>
      </c>
      <c r="H41" s="1">
        <v>800</v>
      </c>
      <c r="I41" s="1">
        <v>480</v>
      </c>
      <c r="J41" s="1">
        <v>320</v>
      </c>
      <c r="K41" s="1">
        <v>0</v>
      </c>
      <c r="L41" s="1">
        <v>0</v>
      </c>
      <c r="M41" s="1">
        <v>0</v>
      </c>
      <c r="N41" s="1">
        <v>9330</v>
      </c>
      <c r="O41" s="1">
        <v>5460</v>
      </c>
      <c r="P41" s="1">
        <v>3870</v>
      </c>
    </row>
    <row r="42" spans="1:16" x14ac:dyDescent="0.2">
      <c r="A42" s="1" t="s">
        <v>193</v>
      </c>
      <c r="B42" s="1">
        <v>14020</v>
      </c>
      <c r="C42" s="1">
        <v>7990</v>
      </c>
      <c r="D42" s="1">
        <v>6030</v>
      </c>
      <c r="E42" s="1">
        <v>1210</v>
      </c>
      <c r="F42" s="1">
        <v>720</v>
      </c>
      <c r="G42" s="1">
        <v>490</v>
      </c>
      <c r="H42" s="1">
        <v>1210</v>
      </c>
      <c r="I42" s="1">
        <v>720</v>
      </c>
      <c r="J42" s="1">
        <v>490</v>
      </c>
      <c r="K42" s="1">
        <v>0</v>
      </c>
      <c r="L42" s="1">
        <v>0</v>
      </c>
      <c r="M42" s="1">
        <v>0</v>
      </c>
      <c r="N42" s="1">
        <v>12810</v>
      </c>
      <c r="O42" s="1">
        <v>7270</v>
      </c>
      <c r="P42" s="1">
        <v>5540</v>
      </c>
    </row>
    <row r="43" spans="1:16" x14ac:dyDescent="0.2">
      <c r="A43" s="1" t="s">
        <v>194</v>
      </c>
      <c r="B43" s="1">
        <v>11880</v>
      </c>
      <c r="C43" s="1">
        <v>6940</v>
      </c>
      <c r="D43" s="1">
        <v>4940</v>
      </c>
      <c r="E43" s="1">
        <v>860</v>
      </c>
      <c r="F43" s="1">
        <v>560</v>
      </c>
      <c r="G43" s="1">
        <v>300</v>
      </c>
      <c r="H43" s="1">
        <v>860</v>
      </c>
      <c r="I43" s="1">
        <v>560</v>
      </c>
      <c r="J43" s="1">
        <v>300</v>
      </c>
      <c r="K43" s="1">
        <v>0</v>
      </c>
      <c r="L43" s="1">
        <v>0</v>
      </c>
      <c r="M43" s="1">
        <v>0</v>
      </c>
      <c r="N43" s="1">
        <v>11020</v>
      </c>
      <c r="O43" s="1">
        <v>6380</v>
      </c>
      <c r="P43" s="1">
        <v>4640</v>
      </c>
    </row>
    <row r="44" spans="1:16" x14ac:dyDescent="0.2">
      <c r="A44" s="1" t="s">
        <v>195</v>
      </c>
      <c r="B44" s="1">
        <v>3990</v>
      </c>
      <c r="C44" s="1">
        <v>2340</v>
      </c>
      <c r="D44" s="1">
        <v>1650</v>
      </c>
      <c r="E44" s="1">
        <v>400</v>
      </c>
      <c r="F44" s="1">
        <v>250</v>
      </c>
      <c r="G44" s="1">
        <v>150</v>
      </c>
      <c r="H44" s="1">
        <v>400</v>
      </c>
      <c r="I44" s="1">
        <v>250</v>
      </c>
      <c r="J44" s="1">
        <v>150</v>
      </c>
      <c r="K44" s="1">
        <v>0</v>
      </c>
      <c r="L44" s="1">
        <v>0</v>
      </c>
      <c r="M44" s="1">
        <v>0</v>
      </c>
      <c r="N44" s="1">
        <v>3590</v>
      </c>
      <c r="O44" s="1">
        <v>2090</v>
      </c>
      <c r="P44" s="1">
        <v>1500</v>
      </c>
    </row>
    <row r="45" spans="1:16" x14ac:dyDescent="0.2">
      <c r="A45" s="1" t="s">
        <v>196</v>
      </c>
      <c r="B45" s="1">
        <v>12630</v>
      </c>
      <c r="C45" s="1">
        <v>7330</v>
      </c>
      <c r="D45" s="1">
        <v>5300</v>
      </c>
      <c r="E45" s="1">
        <v>1050</v>
      </c>
      <c r="F45" s="1">
        <v>600</v>
      </c>
      <c r="G45" s="1">
        <v>450</v>
      </c>
      <c r="H45" s="1">
        <v>1050</v>
      </c>
      <c r="I45" s="1">
        <v>600</v>
      </c>
      <c r="J45" s="1">
        <v>450</v>
      </c>
      <c r="K45" s="1">
        <v>0</v>
      </c>
      <c r="L45" s="1">
        <v>0</v>
      </c>
      <c r="M45" s="1">
        <v>0</v>
      </c>
      <c r="N45" s="1">
        <v>11580</v>
      </c>
      <c r="O45" s="1">
        <v>6730</v>
      </c>
      <c r="P45" s="1">
        <v>4850</v>
      </c>
    </row>
    <row r="46" spans="1:16" x14ac:dyDescent="0.2">
      <c r="A46" s="1" t="s">
        <v>197</v>
      </c>
      <c r="B46" s="1">
        <v>1180</v>
      </c>
      <c r="C46" s="1">
        <v>680</v>
      </c>
      <c r="D46" s="1">
        <v>500</v>
      </c>
      <c r="E46" s="1">
        <v>70</v>
      </c>
      <c r="F46" s="1">
        <v>40</v>
      </c>
      <c r="G46" s="1">
        <v>30</v>
      </c>
      <c r="H46" s="1">
        <v>70</v>
      </c>
      <c r="I46" s="1">
        <v>40</v>
      </c>
      <c r="J46" s="1">
        <v>30</v>
      </c>
      <c r="K46" s="1">
        <v>0</v>
      </c>
      <c r="L46" s="1">
        <v>0</v>
      </c>
      <c r="M46" s="1">
        <v>0</v>
      </c>
      <c r="N46" s="1">
        <v>1110</v>
      </c>
      <c r="O46" s="1">
        <v>640</v>
      </c>
      <c r="P46" s="1">
        <v>470</v>
      </c>
    </row>
    <row r="47" spans="1:16" x14ac:dyDescent="0.2">
      <c r="A47" s="1" t="s">
        <v>198</v>
      </c>
      <c r="B47" s="1">
        <v>1380</v>
      </c>
      <c r="C47" s="1">
        <v>850</v>
      </c>
      <c r="D47" s="1">
        <v>530</v>
      </c>
      <c r="E47" s="1">
        <v>60</v>
      </c>
      <c r="F47" s="1">
        <v>30</v>
      </c>
      <c r="G47" s="1">
        <v>30</v>
      </c>
      <c r="H47" s="1">
        <v>60</v>
      </c>
      <c r="I47" s="1">
        <v>30</v>
      </c>
      <c r="J47" s="1">
        <v>30</v>
      </c>
      <c r="K47" s="1">
        <v>0</v>
      </c>
      <c r="L47" s="1">
        <v>0</v>
      </c>
      <c r="M47" s="1">
        <v>0</v>
      </c>
      <c r="N47" s="1">
        <v>1320</v>
      </c>
      <c r="O47" s="1">
        <v>820</v>
      </c>
      <c r="P47" s="1">
        <v>500</v>
      </c>
    </row>
    <row r="48" spans="1:16" x14ac:dyDescent="0.2">
      <c r="A48" s="1" t="s">
        <v>199</v>
      </c>
      <c r="B48" s="1">
        <v>3260</v>
      </c>
      <c r="C48" s="1">
        <v>2150</v>
      </c>
      <c r="D48" s="1">
        <v>1110</v>
      </c>
      <c r="E48" s="1">
        <v>260</v>
      </c>
      <c r="F48" s="1">
        <v>220</v>
      </c>
      <c r="G48" s="1">
        <v>40</v>
      </c>
      <c r="H48" s="1">
        <v>260</v>
      </c>
      <c r="I48" s="1">
        <v>220</v>
      </c>
      <c r="J48" s="1">
        <v>40</v>
      </c>
      <c r="K48" s="1">
        <v>0</v>
      </c>
      <c r="L48" s="1">
        <v>0</v>
      </c>
      <c r="M48" s="1">
        <v>0</v>
      </c>
      <c r="N48" s="1">
        <v>3000</v>
      </c>
      <c r="O48" s="1">
        <v>1930</v>
      </c>
      <c r="P48" s="1">
        <v>1070</v>
      </c>
    </row>
    <row r="49" spans="1:16" x14ac:dyDescent="0.2">
      <c r="A49" s="1" t="s">
        <v>200</v>
      </c>
      <c r="B49" s="1">
        <v>220</v>
      </c>
      <c r="C49" s="1">
        <v>150</v>
      </c>
      <c r="D49" s="1">
        <v>70</v>
      </c>
      <c r="E49" s="1">
        <v>10</v>
      </c>
      <c r="F49" s="1">
        <v>10</v>
      </c>
      <c r="G49" s="1">
        <v>0</v>
      </c>
      <c r="H49" s="1">
        <v>10</v>
      </c>
      <c r="I49" s="1">
        <v>10</v>
      </c>
      <c r="J49" s="1">
        <v>0</v>
      </c>
      <c r="K49" s="1">
        <v>0</v>
      </c>
      <c r="L49" s="1">
        <v>0</v>
      </c>
      <c r="M49" s="1">
        <v>0</v>
      </c>
      <c r="N49" s="1">
        <v>210</v>
      </c>
      <c r="O49" s="1">
        <v>140</v>
      </c>
      <c r="P49" s="1">
        <v>70</v>
      </c>
    </row>
    <row r="50" spans="1:16" x14ac:dyDescent="0.2">
      <c r="A50" s="1" t="s">
        <v>201</v>
      </c>
      <c r="B50" s="1">
        <v>40</v>
      </c>
      <c r="C50" s="1">
        <v>20</v>
      </c>
      <c r="D50" s="1">
        <v>20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40</v>
      </c>
      <c r="O50" s="1">
        <v>20</v>
      </c>
      <c r="P50" s="1">
        <v>20</v>
      </c>
    </row>
    <row r="51" spans="1:16" x14ac:dyDescent="0.2">
      <c r="A51" s="1" t="s">
        <v>202</v>
      </c>
      <c r="B51" s="1">
        <v>910</v>
      </c>
      <c r="C51" s="1">
        <v>570</v>
      </c>
      <c r="D51" s="1">
        <v>340</v>
      </c>
      <c r="E51" s="1">
        <v>120</v>
      </c>
      <c r="F51" s="1">
        <v>90</v>
      </c>
      <c r="G51" s="1">
        <v>30</v>
      </c>
      <c r="H51" s="1">
        <v>120</v>
      </c>
      <c r="I51" s="1">
        <v>90</v>
      </c>
      <c r="J51" s="1">
        <v>30</v>
      </c>
      <c r="K51" s="1">
        <v>0</v>
      </c>
      <c r="L51" s="1">
        <v>0</v>
      </c>
      <c r="M51" s="1">
        <v>0</v>
      </c>
      <c r="N51" s="1">
        <v>790</v>
      </c>
      <c r="O51" s="1">
        <v>480</v>
      </c>
      <c r="P51" s="1">
        <v>310</v>
      </c>
    </row>
    <row r="52" spans="1:16" x14ac:dyDescent="0.2">
      <c r="A52" s="1" t="s">
        <v>203</v>
      </c>
      <c r="B52" s="1">
        <v>50</v>
      </c>
      <c r="C52" s="1">
        <v>20</v>
      </c>
      <c r="D52" s="1">
        <v>30</v>
      </c>
      <c r="E52" s="1">
        <v>20</v>
      </c>
      <c r="F52" s="1">
        <v>10</v>
      </c>
      <c r="G52" s="1">
        <v>10</v>
      </c>
      <c r="H52" s="1">
        <v>20</v>
      </c>
      <c r="I52" s="1">
        <v>10</v>
      </c>
      <c r="J52" s="1">
        <v>10</v>
      </c>
      <c r="K52" s="1">
        <v>0</v>
      </c>
      <c r="L52" s="1">
        <v>0</v>
      </c>
      <c r="M52" s="1">
        <v>0</v>
      </c>
      <c r="N52" s="1">
        <v>30</v>
      </c>
      <c r="O52" s="1">
        <v>10</v>
      </c>
      <c r="P52" s="1">
        <v>20</v>
      </c>
    </row>
    <row r="53" spans="1:16" x14ac:dyDescent="0.2">
      <c r="A53" s="1" t="s">
        <v>204</v>
      </c>
      <c r="B53" s="1">
        <v>130</v>
      </c>
      <c r="C53" s="1">
        <v>100</v>
      </c>
      <c r="D53" s="1">
        <v>30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130</v>
      </c>
      <c r="O53" s="1">
        <v>100</v>
      </c>
      <c r="P53" s="1">
        <v>30</v>
      </c>
    </row>
    <row r="54" spans="1:16" x14ac:dyDescent="0.2">
      <c r="A54" s="1" t="s">
        <v>205</v>
      </c>
      <c r="B54" s="1">
        <v>130</v>
      </c>
      <c r="C54" s="1">
        <v>90</v>
      </c>
      <c r="D54" s="1">
        <v>40</v>
      </c>
      <c r="E54" s="1">
        <v>10</v>
      </c>
      <c r="F54" s="1">
        <v>10</v>
      </c>
      <c r="G54" s="1">
        <v>0</v>
      </c>
      <c r="H54" s="1">
        <v>10</v>
      </c>
      <c r="I54" s="1">
        <v>10</v>
      </c>
      <c r="J54" s="1">
        <v>0</v>
      </c>
      <c r="K54" s="1">
        <v>0</v>
      </c>
      <c r="L54" s="1">
        <v>0</v>
      </c>
      <c r="M54" s="1">
        <v>0</v>
      </c>
      <c r="N54" s="1">
        <v>120</v>
      </c>
      <c r="O54" s="1">
        <v>80</v>
      </c>
      <c r="P54" s="1">
        <v>40</v>
      </c>
    </row>
    <row r="55" spans="1:16" x14ac:dyDescent="0.2">
      <c r="A55" s="1" t="s">
        <v>33</v>
      </c>
      <c r="B55" s="8">
        <v>0.9</v>
      </c>
      <c r="C55" s="8">
        <v>1</v>
      </c>
      <c r="D55" s="8">
        <v>0.8</v>
      </c>
      <c r="E55" s="8">
        <v>0.7</v>
      </c>
      <c r="F55" s="8">
        <v>0.8</v>
      </c>
      <c r="G55" s="8">
        <v>0.6</v>
      </c>
      <c r="H55" s="8">
        <v>0.9</v>
      </c>
      <c r="I55" s="8">
        <v>3</v>
      </c>
      <c r="J55" s="8">
        <v>0.7</v>
      </c>
      <c r="K55" s="8">
        <v>0.5</v>
      </c>
      <c r="L55" s="8">
        <v>0.5</v>
      </c>
      <c r="M55" s="8">
        <v>0.5</v>
      </c>
      <c r="N55" s="8">
        <v>0.9</v>
      </c>
      <c r="O55" s="8">
        <v>1</v>
      </c>
      <c r="P55" s="8">
        <v>0.8</v>
      </c>
    </row>
    <row r="56" spans="1:16" x14ac:dyDescent="0.2">
      <c r="A56" s="1" t="s">
        <v>188</v>
      </c>
      <c r="B56" s="8">
        <v>2.2000000000000002</v>
      </c>
      <c r="C56" s="8">
        <v>2.5</v>
      </c>
      <c r="D56" s="8">
        <v>1.8</v>
      </c>
      <c r="E56" s="8">
        <v>1.4</v>
      </c>
      <c r="F56" s="8">
        <v>1.8</v>
      </c>
      <c r="G56" s="8">
        <v>1</v>
      </c>
      <c r="H56" s="8">
        <v>2.2999999999999998</v>
      </c>
      <c r="I56" s="8">
        <v>2.9</v>
      </c>
      <c r="J56" s="8">
        <v>1.6</v>
      </c>
      <c r="K56" s="8">
        <v>0</v>
      </c>
      <c r="L56" s="8">
        <v>0</v>
      </c>
      <c r="M56" s="8">
        <v>0</v>
      </c>
      <c r="N56" s="8">
        <v>2.2999999999999998</v>
      </c>
      <c r="O56" s="8">
        <v>2.6</v>
      </c>
      <c r="P56" s="8">
        <v>1.9</v>
      </c>
    </row>
    <row r="57" spans="1:16" x14ac:dyDescent="0.2">
      <c r="A57" s="36" t="s">
        <v>285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</row>
  </sheetData>
  <mergeCells count="10">
    <mergeCell ref="A57:P57"/>
    <mergeCell ref="S6:U6"/>
    <mergeCell ref="V6:X6"/>
    <mergeCell ref="S21:U21"/>
    <mergeCell ref="V21:X21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5B4DA-E254-4FA6-A87F-3001F00707B4}">
  <dimension ref="A1:X73"/>
  <sheetViews>
    <sheetView view="pageBreakPreview" zoomScale="125" zoomScaleNormal="100" zoomScaleSheetLayoutView="125" workbookViewId="0">
      <selection activeCell="A31" sqref="A31"/>
    </sheetView>
  </sheetViews>
  <sheetFormatPr defaultRowHeight="7.8" x14ac:dyDescent="0.15"/>
  <cols>
    <col min="1" max="1" width="30.21875" style="37" customWidth="1"/>
    <col min="2" max="16" width="4" style="37" customWidth="1"/>
    <col min="17" max="18" width="8.88671875" style="37"/>
    <col min="19" max="24" width="4.5546875" style="37" customWidth="1"/>
    <col min="25" max="16384" width="8.88671875" style="37"/>
  </cols>
  <sheetData>
    <row r="1" spans="1:16" x14ac:dyDescent="0.15">
      <c r="A1" s="37" t="s">
        <v>283</v>
      </c>
    </row>
    <row r="2" spans="1:16" x14ac:dyDescent="0.15">
      <c r="A2" s="38"/>
      <c r="B2" s="39" t="s">
        <v>0</v>
      </c>
      <c r="C2" s="39"/>
      <c r="D2" s="39"/>
      <c r="E2" s="39" t="s">
        <v>14</v>
      </c>
      <c r="F2" s="39"/>
      <c r="G2" s="39"/>
      <c r="H2" s="39" t="s">
        <v>15</v>
      </c>
      <c r="I2" s="39"/>
      <c r="J2" s="39"/>
      <c r="K2" s="39" t="s">
        <v>16</v>
      </c>
      <c r="L2" s="39"/>
      <c r="M2" s="39"/>
      <c r="N2" s="39" t="s">
        <v>13</v>
      </c>
      <c r="O2" s="39"/>
      <c r="P2" s="40"/>
    </row>
    <row r="3" spans="1:16" x14ac:dyDescent="0.15">
      <c r="A3" s="41"/>
      <c r="B3" s="42" t="s">
        <v>0</v>
      </c>
      <c r="C3" s="42" t="s">
        <v>1</v>
      </c>
      <c r="D3" s="42" t="s">
        <v>2</v>
      </c>
      <c r="E3" s="42" t="s">
        <v>0</v>
      </c>
      <c r="F3" s="42" t="s">
        <v>1</v>
      </c>
      <c r="G3" s="42" t="s">
        <v>2</v>
      </c>
      <c r="H3" s="42" t="s">
        <v>0</v>
      </c>
      <c r="I3" s="42" t="s">
        <v>1</v>
      </c>
      <c r="J3" s="42" t="s">
        <v>2</v>
      </c>
      <c r="K3" s="42" t="s">
        <v>0</v>
      </c>
      <c r="L3" s="42" t="s">
        <v>1</v>
      </c>
      <c r="M3" s="42" t="s">
        <v>2</v>
      </c>
      <c r="N3" s="42" t="s">
        <v>0</v>
      </c>
      <c r="O3" s="42" t="s">
        <v>1</v>
      </c>
      <c r="P3" s="43" t="s">
        <v>2</v>
      </c>
    </row>
    <row r="4" spans="1:16" x14ac:dyDescent="0.15">
      <c r="A4" s="37" t="s">
        <v>206</v>
      </c>
    </row>
    <row r="6" spans="1:16" x14ac:dyDescent="0.15">
      <c r="A6" s="37" t="s">
        <v>0</v>
      </c>
      <c r="B6" s="37">
        <v>159680</v>
      </c>
      <c r="C6" s="37">
        <v>81910</v>
      </c>
      <c r="D6" s="37">
        <v>77770</v>
      </c>
      <c r="E6" s="37">
        <v>19670</v>
      </c>
      <c r="F6" s="37">
        <v>9800</v>
      </c>
      <c r="G6" s="37">
        <v>9870</v>
      </c>
      <c r="H6" s="37">
        <v>12360</v>
      </c>
      <c r="I6" s="37">
        <v>6000</v>
      </c>
      <c r="J6" s="37">
        <v>6360</v>
      </c>
      <c r="K6" s="37">
        <v>7310</v>
      </c>
      <c r="L6" s="37">
        <v>3800</v>
      </c>
      <c r="M6" s="37">
        <v>3510</v>
      </c>
      <c r="N6" s="37">
        <v>140010</v>
      </c>
      <c r="O6" s="37">
        <v>72110</v>
      </c>
      <c r="P6" s="37">
        <v>67900</v>
      </c>
    </row>
    <row r="7" spans="1:16" x14ac:dyDescent="0.15">
      <c r="A7" s="37" t="s">
        <v>161</v>
      </c>
      <c r="B7" s="37">
        <v>46210</v>
      </c>
      <c r="C7" s="37">
        <v>23860</v>
      </c>
      <c r="D7" s="37">
        <v>22350</v>
      </c>
      <c r="E7" s="37">
        <v>8890</v>
      </c>
      <c r="F7" s="37">
        <v>4610</v>
      </c>
      <c r="G7" s="37">
        <v>4280</v>
      </c>
      <c r="H7" s="37">
        <v>1980</v>
      </c>
      <c r="I7" s="37">
        <v>980</v>
      </c>
      <c r="J7" s="37">
        <v>1000</v>
      </c>
      <c r="K7" s="37">
        <v>6910</v>
      </c>
      <c r="L7" s="37">
        <v>3630</v>
      </c>
      <c r="M7" s="37">
        <v>3280</v>
      </c>
      <c r="N7" s="37">
        <v>37320</v>
      </c>
      <c r="O7" s="37">
        <v>19250</v>
      </c>
      <c r="P7" s="37">
        <v>18070</v>
      </c>
    </row>
    <row r="8" spans="1:16" x14ac:dyDescent="0.15">
      <c r="A8" s="37" t="s">
        <v>207</v>
      </c>
      <c r="B8" s="37">
        <v>75710</v>
      </c>
      <c r="C8" s="37">
        <v>43310</v>
      </c>
      <c r="D8" s="37">
        <v>32400</v>
      </c>
      <c r="E8" s="37">
        <v>6100</v>
      </c>
      <c r="F8" s="37">
        <v>3680</v>
      </c>
      <c r="G8" s="37">
        <v>2420</v>
      </c>
      <c r="H8" s="37">
        <v>6090</v>
      </c>
      <c r="I8" s="37">
        <v>3670</v>
      </c>
      <c r="J8" s="37">
        <v>2420</v>
      </c>
      <c r="K8" s="37">
        <v>10</v>
      </c>
      <c r="L8" s="37">
        <v>10</v>
      </c>
      <c r="M8" s="37">
        <v>0</v>
      </c>
      <c r="N8" s="37">
        <v>69610</v>
      </c>
      <c r="O8" s="37">
        <v>39630</v>
      </c>
      <c r="P8" s="37">
        <v>29980</v>
      </c>
    </row>
    <row r="9" spans="1:16" x14ac:dyDescent="0.15">
      <c r="A9" s="37" t="s">
        <v>208</v>
      </c>
      <c r="B9" s="37">
        <v>7160</v>
      </c>
      <c r="C9" s="37">
        <v>2710</v>
      </c>
      <c r="D9" s="37">
        <v>4450</v>
      </c>
      <c r="E9" s="37">
        <v>850</v>
      </c>
      <c r="F9" s="37">
        <v>240</v>
      </c>
      <c r="G9" s="37">
        <v>610</v>
      </c>
      <c r="H9" s="37">
        <v>840</v>
      </c>
      <c r="I9" s="37">
        <v>240</v>
      </c>
      <c r="J9" s="37">
        <v>600</v>
      </c>
      <c r="K9" s="37">
        <v>10</v>
      </c>
      <c r="L9" s="37">
        <v>0</v>
      </c>
      <c r="M9" s="37">
        <v>10</v>
      </c>
      <c r="N9" s="37">
        <v>6310</v>
      </c>
      <c r="O9" s="37">
        <v>2470</v>
      </c>
      <c r="P9" s="37">
        <v>3840</v>
      </c>
    </row>
    <row r="10" spans="1:16" x14ac:dyDescent="0.15">
      <c r="A10" s="37" t="s">
        <v>209</v>
      </c>
      <c r="B10" s="37">
        <v>30600</v>
      </c>
      <c r="C10" s="37">
        <v>12030</v>
      </c>
      <c r="D10" s="37">
        <v>18570</v>
      </c>
      <c r="E10" s="37">
        <v>3830</v>
      </c>
      <c r="F10" s="37">
        <v>1270</v>
      </c>
      <c r="G10" s="37">
        <v>2560</v>
      </c>
      <c r="H10" s="37">
        <v>3450</v>
      </c>
      <c r="I10" s="37">
        <v>1110</v>
      </c>
      <c r="J10" s="37">
        <v>2340</v>
      </c>
      <c r="K10" s="37">
        <v>380</v>
      </c>
      <c r="L10" s="37">
        <v>160</v>
      </c>
      <c r="M10" s="37">
        <v>220</v>
      </c>
      <c r="N10" s="37">
        <v>26770</v>
      </c>
      <c r="O10" s="37">
        <v>10760</v>
      </c>
      <c r="P10" s="37">
        <v>16010</v>
      </c>
    </row>
    <row r="12" spans="1:16" x14ac:dyDescent="0.15">
      <c r="A12" s="37" t="s">
        <v>210</v>
      </c>
    </row>
    <row r="14" spans="1:16" x14ac:dyDescent="0.15">
      <c r="A14" s="37" t="s">
        <v>363</v>
      </c>
      <c r="B14" s="37">
        <v>85110</v>
      </c>
      <c r="C14" s="37">
        <v>46990</v>
      </c>
      <c r="D14" s="37">
        <v>38120</v>
      </c>
      <c r="E14" s="37">
        <v>7440</v>
      </c>
      <c r="F14" s="37">
        <v>4110</v>
      </c>
      <c r="G14" s="37">
        <v>3330</v>
      </c>
      <c r="H14" s="37">
        <v>7400</v>
      </c>
      <c r="I14" s="37">
        <v>4100</v>
      </c>
      <c r="J14" s="37">
        <v>3300</v>
      </c>
      <c r="K14" s="37">
        <v>40</v>
      </c>
      <c r="L14" s="37">
        <v>10</v>
      </c>
      <c r="M14" s="37">
        <v>30</v>
      </c>
      <c r="N14" s="37">
        <v>77670</v>
      </c>
      <c r="O14" s="37">
        <v>42880</v>
      </c>
      <c r="P14" s="37">
        <v>34790</v>
      </c>
    </row>
    <row r="15" spans="1:16" x14ac:dyDescent="0.15">
      <c r="A15" s="37" t="s">
        <v>214</v>
      </c>
      <c r="B15" s="37">
        <v>2570</v>
      </c>
      <c r="C15" s="37">
        <v>1120</v>
      </c>
      <c r="D15" s="37">
        <v>1450</v>
      </c>
      <c r="E15" s="37">
        <v>500</v>
      </c>
      <c r="F15" s="37">
        <v>200</v>
      </c>
      <c r="G15" s="37">
        <v>300</v>
      </c>
      <c r="H15" s="37">
        <v>480</v>
      </c>
      <c r="I15" s="37">
        <v>200</v>
      </c>
      <c r="J15" s="37">
        <v>280</v>
      </c>
      <c r="K15" s="37">
        <v>20</v>
      </c>
      <c r="L15" s="37">
        <v>0</v>
      </c>
      <c r="M15" s="37">
        <v>20</v>
      </c>
      <c r="N15" s="37">
        <v>2070</v>
      </c>
      <c r="O15" s="37">
        <v>920</v>
      </c>
      <c r="P15" s="37">
        <v>1150</v>
      </c>
    </row>
    <row r="16" spans="1:16" x14ac:dyDescent="0.15">
      <c r="A16" s="37" t="s">
        <v>318</v>
      </c>
      <c r="B16" s="44">
        <f>B15*100/B14</f>
        <v>3.0196216660791917</v>
      </c>
      <c r="C16" s="44">
        <f t="shared" ref="C16:P16" si="0">C15*100/C14</f>
        <v>2.3834858480527772</v>
      </c>
      <c r="D16" s="44">
        <f t="shared" si="0"/>
        <v>3.8037775445960125</v>
      </c>
      <c r="E16" s="44">
        <f t="shared" si="0"/>
        <v>6.720430107526882</v>
      </c>
      <c r="F16" s="44">
        <f t="shared" si="0"/>
        <v>4.8661800486618008</v>
      </c>
      <c r="G16" s="44">
        <f t="shared" si="0"/>
        <v>9.0090090090090094</v>
      </c>
      <c r="H16" s="44">
        <f t="shared" si="0"/>
        <v>6.4864864864864868</v>
      </c>
      <c r="I16" s="44">
        <f t="shared" si="0"/>
        <v>4.8780487804878048</v>
      </c>
      <c r="J16" s="44">
        <f t="shared" si="0"/>
        <v>8.4848484848484844</v>
      </c>
      <c r="K16" s="44">
        <f t="shared" si="0"/>
        <v>50</v>
      </c>
      <c r="L16" s="44">
        <f t="shared" si="0"/>
        <v>0</v>
      </c>
      <c r="M16" s="44">
        <f t="shared" si="0"/>
        <v>66.666666666666671</v>
      </c>
      <c r="N16" s="44">
        <f t="shared" si="0"/>
        <v>2.6651216685979144</v>
      </c>
      <c r="O16" s="44">
        <f t="shared" si="0"/>
        <v>2.1455223880597014</v>
      </c>
      <c r="P16" s="44">
        <f t="shared" si="0"/>
        <v>3.3055475711411324</v>
      </c>
    </row>
    <row r="17" spans="1:24" x14ac:dyDescent="0.15">
      <c r="A17" s="37" t="s">
        <v>362</v>
      </c>
      <c r="B17" s="37">
        <f>B14-B15</f>
        <v>82540</v>
      </c>
      <c r="C17" s="37">
        <f t="shared" ref="C17:P17" si="1">C14-C15</f>
        <v>45870</v>
      </c>
      <c r="D17" s="37">
        <f t="shared" si="1"/>
        <v>36670</v>
      </c>
      <c r="E17" s="37">
        <f t="shared" si="1"/>
        <v>6940</v>
      </c>
      <c r="F17" s="37">
        <f t="shared" si="1"/>
        <v>3910</v>
      </c>
      <c r="G17" s="37">
        <f t="shared" si="1"/>
        <v>3030</v>
      </c>
      <c r="H17" s="37">
        <f t="shared" si="1"/>
        <v>6920</v>
      </c>
      <c r="I17" s="37">
        <f t="shared" si="1"/>
        <v>3900</v>
      </c>
      <c r="J17" s="37">
        <f t="shared" si="1"/>
        <v>3020</v>
      </c>
      <c r="K17" s="37">
        <f t="shared" si="1"/>
        <v>20</v>
      </c>
      <c r="L17" s="37">
        <f t="shared" si="1"/>
        <v>10</v>
      </c>
      <c r="M17" s="37">
        <f t="shared" si="1"/>
        <v>10</v>
      </c>
      <c r="N17" s="37">
        <f t="shared" si="1"/>
        <v>75600</v>
      </c>
      <c r="O17" s="37">
        <f t="shared" si="1"/>
        <v>41960</v>
      </c>
      <c r="P17" s="37">
        <f t="shared" si="1"/>
        <v>33640</v>
      </c>
    </row>
    <row r="18" spans="1:24" x14ac:dyDescent="0.15">
      <c r="A18" s="37" t="s">
        <v>211</v>
      </c>
      <c r="B18" s="37">
        <v>54970</v>
      </c>
      <c r="C18" s="37">
        <v>30050</v>
      </c>
      <c r="D18" s="37">
        <v>24920</v>
      </c>
      <c r="E18" s="37">
        <v>6260</v>
      </c>
      <c r="F18" s="37">
        <v>3580</v>
      </c>
      <c r="G18" s="37">
        <v>2680</v>
      </c>
      <c r="H18" s="37">
        <v>6240</v>
      </c>
      <c r="I18" s="37">
        <v>3570</v>
      </c>
      <c r="J18" s="37">
        <v>2670</v>
      </c>
      <c r="K18" s="37">
        <v>20</v>
      </c>
      <c r="L18" s="37">
        <v>10</v>
      </c>
      <c r="M18" s="37">
        <v>10</v>
      </c>
      <c r="N18" s="37">
        <v>48710</v>
      </c>
      <c r="O18" s="37">
        <v>26470</v>
      </c>
      <c r="P18" s="37">
        <v>22240</v>
      </c>
    </row>
    <row r="19" spans="1:24" x14ac:dyDescent="0.15">
      <c r="A19" s="37" t="s">
        <v>212</v>
      </c>
      <c r="B19" s="37">
        <v>23230</v>
      </c>
      <c r="C19" s="37">
        <v>13190</v>
      </c>
      <c r="D19" s="37">
        <v>10040</v>
      </c>
      <c r="E19" s="37">
        <v>570</v>
      </c>
      <c r="F19" s="37">
        <v>250</v>
      </c>
      <c r="G19" s="37">
        <v>320</v>
      </c>
      <c r="H19" s="37">
        <v>570</v>
      </c>
      <c r="I19" s="37">
        <v>250</v>
      </c>
      <c r="J19" s="37">
        <v>320</v>
      </c>
      <c r="K19" s="37">
        <v>0</v>
      </c>
      <c r="L19" s="37">
        <v>0</v>
      </c>
      <c r="M19" s="37">
        <v>0</v>
      </c>
      <c r="N19" s="37">
        <v>22660</v>
      </c>
      <c r="O19" s="37">
        <v>12940</v>
      </c>
      <c r="P19" s="37">
        <v>9720</v>
      </c>
    </row>
    <row r="20" spans="1:24" x14ac:dyDescent="0.15">
      <c r="A20" s="37" t="s">
        <v>213</v>
      </c>
      <c r="B20" s="37">
        <v>4340</v>
      </c>
      <c r="C20" s="37">
        <v>2630</v>
      </c>
      <c r="D20" s="37">
        <v>1710</v>
      </c>
      <c r="E20" s="37">
        <v>110</v>
      </c>
      <c r="F20" s="37">
        <v>80</v>
      </c>
      <c r="G20" s="37">
        <v>30</v>
      </c>
      <c r="H20" s="37">
        <v>110</v>
      </c>
      <c r="I20" s="37">
        <v>80</v>
      </c>
      <c r="J20" s="37">
        <v>30</v>
      </c>
      <c r="K20" s="37">
        <v>0</v>
      </c>
      <c r="L20" s="37">
        <v>0</v>
      </c>
      <c r="M20" s="37">
        <v>0</v>
      </c>
      <c r="N20" s="37">
        <v>4230</v>
      </c>
      <c r="O20" s="37">
        <v>2550</v>
      </c>
      <c r="P20" s="37">
        <v>1680</v>
      </c>
      <c r="S20" s="39" t="s">
        <v>0</v>
      </c>
      <c r="T20" s="39"/>
      <c r="U20" s="39"/>
      <c r="V20" s="39" t="s">
        <v>14</v>
      </c>
      <c r="W20" s="39"/>
      <c r="X20" s="39"/>
    </row>
    <row r="21" spans="1:24" x14ac:dyDescent="0.15">
      <c r="S21" s="42" t="s">
        <v>0</v>
      </c>
      <c r="T21" s="42" t="s">
        <v>1</v>
      </c>
      <c r="U21" s="42" t="s">
        <v>2</v>
      </c>
      <c r="V21" s="42" t="s">
        <v>0</v>
      </c>
      <c r="W21" s="42" t="s">
        <v>1</v>
      </c>
      <c r="X21" s="42" t="s">
        <v>2</v>
      </c>
    </row>
    <row r="22" spans="1:24" x14ac:dyDescent="0.15">
      <c r="A22" s="37" t="s">
        <v>211</v>
      </c>
      <c r="B22" s="44">
        <f>B18*100/B$17</f>
        <v>66.598013084565054</v>
      </c>
      <c r="C22" s="44">
        <f t="shared" ref="C22:P22" si="2">C18*100/C$17</f>
        <v>65.511227381730976</v>
      </c>
      <c r="D22" s="44">
        <f t="shared" si="2"/>
        <v>67.95745841287156</v>
      </c>
      <c r="E22" s="44">
        <f t="shared" si="2"/>
        <v>90.201729106628235</v>
      </c>
      <c r="F22" s="44">
        <f t="shared" si="2"/>
        <v>91.56010230179028</v>
      </c>
      <c r="G22" s="44">
        <f t="shared" si="2"/>
        <v>88.448844884488452</v>
      </c>
      <c r="H22" s="44">
        <f t="shared" si="2"/>
        <v>90.173410404624278</v>
      </c>
      <c r="I22" s="44">
        <f t="shared" si="2"/>
        <v>91.538461538461533</v>
      </c>
      <c r="J22" s="44">
        <f t="shared" si="2"/>
        <v>88.410596026490069</v>
      </c>
      <c r="K22" s="44">
        <f t="shared" si="2"/>
        <v>100</v>
      </c>
      <c r="L22" s="44">
        <f t="shared" si="2"/>
        <v>100</v>
      </c>
      <c r="M22" s="44">
        <f t="shared" si="2"/>
        <v>100</v>
      </c>
      <c r="N22" s="44">
        <f t="shared" si="2"/>
        <v>64.431216931216937</v>
      </c>
      <c r="O22" s="44">
        <f t="shared" si="2"/>
        <v>63.083889418493804</v>
      </c>
      <c r="P22" s="44">
        <f t="shared" si="2"/>
        <v>66.111771700356712</v>
      </c>
      <c r="R22" s="37" t="s">
        <v>211</v>
      </c>
      <c r="S22" s="44">
        <v>66.598013084565054</v>
      </c>
      <c r="T22" s="44">
        <v>65.511227381730976</v>
      </c>
      <c r="U22" s="44">
        <v>67.95745841287156</v>
      </c>
      <c r="V22" s="44">
        <v>90.201729106628235</v>
      </c>
      <c r="W22" s="44">
        <v>91.56010230179028</v>
      </c>
      <c r="X22" s="44">
        <v>88.448844884488452</v>
      </c>
    </row>
    <row r="23" spans="1:24" x14ac:dyDescent="0.15">
      <c r="A23" s="37" t="s">
        <v>212</v>
      </c>
      <c r="B23" s="44">
        <f t="shared" ref="B23:P24" si="3">B19*100/B$17</f>
        <v>28.143930215653018</v>
      </c>
      <c r="C23" s="44">
        <f t="shared" si="3"/>
        <v>28.755177676040987</v>
      </c>
      <c r="D23" s="44">
        <f t="shared" si="3"/>
        <v>27.379329151895281</v>
      </c>
      <c r="E23" s="44">
        <f t="shared" si="3"/>
        <v>8.2132564841498557</v>
      </c>
      <c r="F23" s="44">
        <f t="shared" si="3"/>
        <v>6.3938618925831205</v>
      </c>
      <c r="G23" s="44">
        <f t="shared" si="3"/>
        <v>10.561056105610561</v>
      </c>
      <c r="H23" s="44">
        <f t="shared" si="3"/>
        <v>8.2369942196531785</v>
      </c>
      <c r="I23" s="44">
        <f t="shared" si="3"/>
        <v>6.4102564102564106</v>
      </c>
      <c r="J23" s="44">
        <f t="shared" si="3"/>
        <v>10.596026490066226</v>
      </c>
      <c r="K23" s="44">
        <f t="shared" si="3"/>
        <v>0</v>
      </c>
      <c r="L23" s="44">
        <f t="shared" si="3"/>
        <v>0</v>
      </c>
      <c r="M23" s="44">
        <f t="shared" si="3"/>
        <v>0</v>
      </c>
      <c r="N23" s="44">
        <f t="shared" si="3"/>
        <v>29.973544973544975</v>
      </c>
      <c r="O23" s="44">
        <f t="shared" si="3"/>
        <v>30.838894184938034</v>
      </c>
      <c r="P23" s="44">
        <f t="shared" si="3"/>
        <v>28.894173602853744</v>
      </c>
      <c r="R23" s="37" t="s">
        <v>212</v>
      </c>
      <c r="S23" s="44">
        <v>28.143930215653018</v>
      </c>
      <c r="T23" s="44">
        <v>28.755177676040987</v>
      </c>
      <c r="U23" s="44">
        <v>27.379329151895281</v>
      </c>
      <c r="V23" s="44">
        <v>8.2132564841498557</v>
      </c>
      <c r="W23" s="44">
        <v>6.3938618925831205</v>
      </c>
      <c r="X23" s="44">
        <v>10.561056105610561</v>
      </c>
    </row>
    <row r="24" spans="1:24" x14ac:dyDescent="0.15">
      <c r="A24" s="37" t="s">
        <v>213</v>
      </c>
      <c r="B24" s="44">
        <f t="shared" si="3"/>
        <v>5.2580566997819238</v>
      </c>
      <c r="C24" s="44">
        <f t="shared" si="3"/>
        <v>5.7335949422280361</v>
      </c>
      <c r="D24" s="44">
        <f t="shared" si="3"/>
        <v>4.6632124352331603</v>
      </c>
      <c r="E24" s="44">
        <f t="shared" si="3"/>
        <v>1.5850144092219021</v>
      </c>
      <c r="F24" s="44">
        <f t="shared" si="3"/>
        <v>2.0460358056265986</v>
      </c>
      <c r="G24" s="44">
        <f t="shared" si="3"/>
        <v>0.99009900990099009</v>
      </c>
      <c r="H24" s="44">
        <f t="shared" si="3"/>
        <v>1.5895953757225434</v>
      </c>
      <c r="I24" s="44">
        <f t="shared" si="3"/>
        <v>2.0512820512820511</v>
      </c>
      <c r="J24" s="44">
        <f t="shared" si="3"/>
        <v>0.99337748344370858</v>
      </c>
      <c r="K24" s="44">
        <f t="shared" si="3"/>
        <v>0</v>
      </c>
      <c r="L24" s="44">
        <f t="shared" si="3"/>
        <v>0</v>
      </c>
      <c r="M24" s="44">
        <f t="shared" si="3"/>
        <v>0</v>
      </c>
      <c r="N24" s="44">
        <f t="shared" si="3"/>
        <v>5.5952380952380949</v>
      </c>
      <c r="O24" s="44">
        <f t="shared" si="3"/>
        <v>6.0772163965681605</v>
      </c>
      <c r="P24" s="44">
        <f t="shared" si="3"/>
        <v>4.9940546967895365</v>
      </c>
      <c r="R24" s="37" t="s">
        <v>213</v>
      </c>
      <c r="S24" s="44">
        <v>5.2580566997819238</v>
      </c>
      <c r="T24" s="44">
        <v>5.7335949422280361</v>
      </c>
      <c r="U24" s="44">
        <v>4.6632124352331603</v>
      </c>
      <c r="V24" s="44">
        <v>1.5850144092219021</v>
      </c>
      <c r="W24" s="44">
        <v>2.0460358056265986</v>
      </c>
      <c r="X24" s="44">
        <v>0.99009900990099009</v>
      </c>
    </row>
    <row r="27" spans="1:24" x14ac:dyDescent="0.15">
      <c r="A27" s="37" t="s">
        <v>215</v>
      </c>
    </row>
    <row r="29" spans="1:24" x14ac:dyDescent="0.15">
      <c r="A29" s="37" t="s">
        <v>329</v>
      </c>
      <c r="B29" s="37">
        <v>85110</v>
      </c>
      <c r="C29" s="37">
        <v>46990</v>
      </c>
      <c r="D29" s="37">
        <v>38120</v>
      </c>
      <c r="E29" s="37">
        <v>7440</v>
      </c>
      <c r="F29" s="37">
        <v>4110</v>
      </c>
      <c r="G29" s="37">
        <v>3330</v>
      </c>
      <c r="H29" s="37">
        <v>7400</v>
      </c>
      <c r="I29" s="37">
        <v>4100</v>
      </c>
      <c r="J29" s="37">
        <v>3300</v>
      </c>
      <c r="K29" s="37">
        <v>40</v>
      </c>
      <c r="L29" s="37">
        <v>10</v>
      </c>
      <c r="M29" s="37">
        <v>30</v>
      </c>
      <c r="N29" s="37">
        <v>77670</v>
      </c>
      <c r="O29" s="37">
        <v>42880</v>
      </c>
      <c r="P29" s="37">
        <v>34790</v>
      </c>
    </row>
    <row r="30" spans="1:24" x14ac:dyDescent="0.15">
      <c r="A30" s="37" t="s">
        <v>216</v>
      </c>
      <c r="B30" s="37">
        <v>25730</v>
      </c>
      <c r="C30" s="37">
        <v>13830</v>
      </c>
      <c r="D30" s="37">
        <v>11900</v>
      </c>
      <c r="E30" s="37">
        <v>890</v>
      </c>
      <c r="F30" s="37">
        <v>500</v>
      </c>
      <c r="G30" s="37">
        <v>390</v>
      </c>
      <c r="H30" s="37">
        <v>890</v>
      </c>
      <c r="I30" s="37">
        <v>500</v>
      </c>
      <c r="J30" s="37">
        <v>390</v>
      </c>
      <c r="K30" s="37">
        <v>0</v>
      </c>
      <c r="L30" s="37">
        <v>0</v>
      </c>
      <c r="M30" s="37">
        <v>0</v>
      </c>
      <c r="N30" s="37">
        <v>24840</v>
      </c>
      <c r="O30" s="37">
        <v>13330</v>
      </c>
      <c r="P30" s="37">
        <v>11510</v>
      </c>
    </row>
    <row r="31" spans="1:24" x14ac:dyDescent="0.15">
      <c r="A31" s="37" t="s">
        <v>217</v>
      </c>
      <c r="B31" s="37">
        <v>35860</v>
      </c>
      <c r="C31" s="37">
        <v>12940</v>
      </c>
      <c r="D31" s="37">
        <v>22920</v>
      </c>
      <c r="E31" s="37">
        <v>4130</v>
      </c>
      <c r="F31" s="37">
        <v>1680</v>
      </c>
      <c r="G31" s="37">
        <v>2450</v>
      </c>
      <c r="H31" s="37">
        <v>4110</v>
      </c>
      <c r="I31" s="37">
        <v>1670</v>
      </c>
      <c r="J31" s="37">
        <v>2440</v>
      </c>
      <c r="K31" s="37">
        <v>20</v>
      </c>
      <c r="L31" s="37">
        <v>10</v>
      </c>
      <c r="M31" s="37">
        <v>10</v>
      </c>
      <c r="N31" s="37">
        <v>31730</v>
      </c>
      <c r="O31" s="37">
        <v>11260</v>
      </c>
      <c r="P31" s="37">
        <v>20470</v>
      </c>
    </row>
    <row r="32" spans="1:24" x14ac:dyDescent="0.15">
      <c r="A32" s="37" t="s">
        <v>218</v>
      </c>
      <c r="B32" s="37">
        <v>19780</v>
      </c>
      <c r="C32" s="37">
        <v>17940</v>
      </c>
      <c r="D32" s="37">
        <v>1840</v>
      </c>
      <c r="E32" s="37">
        <v>1890</v>
      </c>
      <c r="F32" s="37">
        <v>1700</v>
      </c>
      <c r="G32" s="37">
        <v>190</v>
      </c>
      <c r="H32" s="37">
        <v>1890</v>
      </c>
      <c r="I32" s="37">
        <v>1700</v>
      </c>
      <c r="J32" s="37">
        <v>190</v>
      </c>
      <c r="K32" s="37">
        <v>0</v>
      </c>
      <c r="L32" s="37">
        <v>0</v>
      </c>
      <c r="M32" s="37">
        <v>0</v>
      </c>
      <c r="N32" s="37">
        <v>17890</v>
      </c>
      <c r="O32" s="37">
        <v>16240</v>
      </c>
      <c r="P32" s="37">
        <v>1650</v>
      </c>
    </row>
    <row r="33" spans="1:24" x14ac:dyDescent="0.15">
      <c r="A33" s="37" t="s">
        <v>45</v>
      </c>
      <c r="B33" s="37">
        <v>3740</v>
      </c>
      <c r="C33" s="37">
        <v>2280</v>
      </c>
      <c r="D33" s="37">
        <v>1460</v>
      </c>
      <c r="E33" s="37">
        <v>530</v>
      </c>
      <c r="F33" s="37">
        <v>230</v>
      </c>
      <c r="G33" s="37">
        <v>300</v>
      </c>
      <c r="H33" s="37">
        <v>510</v>
      </c>
      <c r="I33" s="37">
        <v>230</v>
      </c>
      <c r="J33" s="37">
        <v>280</v>
      </c>
      <c r="K33" s="37">
        <v>20</v>
      </c>
      <c r="L33" s="37">
        <v>0</v>
      </c>
      <c r="M33" s="37">
        <v>20</v>
      </c>
      <c r="N33" s="37">
        <v>3210</v>
      </c>
      <c r="O33" s="37">
        <v>2050</v>
      </c>
      <c r="P33" s="37">
        <v>1160</v>
      </c>
      <c r="S33" s="39" t="s">
        <v>0</v>
      </c>
      <c r="T33" s="39"/>
      <c r="U33" s="39"/>
      <c r="V33" s="39" t="s">
        <v>14</v>
      </c>
      <c r="W33" s="39"/>
      <c r="X33" s="39"/>
    </row>
    <row r="34" spans="1:24" x14ac:dyDescent="0.15">
      <c r="S34" s="42" t="s">
        <v>0</v>
      </c>
      <c r="T34" s="42" t="s">
        <v>1</v>
      </c>
      <c r="U34" s="42" t="s">
        <v>2</v>
      </c>
      <c r="V34" s="42" t="s">
        <v>0</v>
      </c>
      <c r="W34" s="42" t="s">
        <v>1</v>
      </c>
      <c r="X34" s="42" t="s">
        <v>2</v>
      </c>
    </row>
    <row r="35" spans="1:24" x14ac:dyDescent="0.15">
      <c r="A35" s="37" t="s">
        <v>216</v>
      </c>
      <c r="B35" s="44">
        <f>B30*100/B$29</f>
        <v>30.231465162730583</v>
      </c>
      <c r="C35" s="44">
        <f t="shared" ref="C35:P35" si="4">C30*100/C$29</f>
        <v>29.431793998723133</v>
      </c>
      <c r="D35" s="44">
        <f t="shared" si="4"/>
        <v>31.217208814270723</v>
      </c>
      <c r="E35" s="44">
        <f t="shared" si="4"/>
        <v>11.96236559139785</v>
      </c>
      <c r="F35" s="44">
        <f t="shared" si="4"/>
        <v>12.165450121654501</v>
      </c>
      <c r="G35" s="44">
        <f t="shared" si="4"/>
        <v>11.711711711711711</v>
      </c>
      <c r="H35" s="44">
        <f t="shared" si="4"/>
        <v>12.027027027027026</v>
      </c>
      <c r="I35" s="44">
        <f t="shared" si="4"/>
        <v>12.195121951219512</v>
      </c>
      <c r="J35" s="44">
        <f t="shared" si="4"/>
        <v>11.818181818181818</v>
      </c>
      <c r="K35" s="44">
        <f t="shared" si="4"/>
        <v>0</v>
      </c>
      <c r="L35" s="44">
        <f t="shared" si="4"/>
        <v>0</v>
      </c>
      <c r="M35" s="44">
        <f t="shared" si="4"/>
        <v>0</v>
      </c>
      <c r="N35" s="44">
        <f t="shared" si="4"/>
        <v>31.981460023174971</v>
      </c>
      <c r="O35" s="44">
        <f t="shared" si="4"/>
        <v>31.086753731343283</v>
      </c>
      <c r="P35" s="44">
        <f t="shared" si="4"/>
        <v>33.08421960333429</v>
      </c>
      <c r="R35" s="37" t="s">
        <v>216</v>
      </c>
      <c r="S35" s="37">
        <v>25730</v>
      </c>
      <c r="T35" s="37">
        <v>13830</v>
      </c>
      <c r="U35" s="37">
        <v>11900</v>
      </c>
      <c r="V35" s="37">
        <v>890</v>
      </c>
      <c r="W35" s="37">
        <v>500</v>
      </c>
      <c r="X35" s="37">
        <v>390</v>
      </c>
    </row>
    <row r="36" spans="1:24" x14ac:dyDescent="0.15">
      <c r="A36" s="37" t="s">
        <v>217</v>
      </c>
      <c r="B36" s="44">
        <f t="shared" ref="B36:P38" si="5">B31*100/B$29</f>
        <v>42.133709317354011</v>
      </c>
      <c r="C36" s="44">
        <f t="shared" si="5"/>
        <v>27.537773994466907</v>
      </c>
      <c r="D36" s="44">
        <f t="shared" si="5"/>
        <v>60.125918153200416</v>
      </c>
      <c r="E36" s="44">
        <f t="shared" si="5"/>
        <v>55.51075268817204</v>
      </c>
      <c r="F36" s="44">
        <f t="shared" si="5"/>
        <v>40.875912408759127</v>
      </c>
      <c r="G36" s="44">
        <f t="shared" si="5"/>
        <v>73.573573573573569</v>
      </c>
      <c r="H36" s="44">
        <f t="shared" si="5"/>
        <v>55.54054054054054</v>
      </c>
      <c r="I36" s="44">
        <f t="shared" si="5"/>
        <v>40.731707317073173</v>
      </c>
      <c r="J36" s="44">
        <f t="shared" si="5"/>
        <v>73.939393939393938</v>
      </c>
      <c r="K36" s="44">
        <f t="shared" si="5"/>
        <v>50</v>
      </c>
      <c r="L36" s="44">
        <f t="shared" si="5"/>
        <v>100</v>
      </c>
      <c r="M36" s="44">
        <f t="shared" si="5"/>
        <v>33.333333333333336</v>
      </c>
      <c r="N36" s="44">
        <f t="shared" si="5"/>
        <v>40.852323934595084</v>
      </c>
      <c r="O36" s="44">
        <f t="shared" si="5"/>
        <v>26.259328358208954</v>
      </c>
      <c r="P36" s="44">
        <f t="shared" si="5"/>
        <v>58.838746766312156</v>
      </c>
      <c r="R36" s="37" t="s">
        <v>217</v>
      </c>
      <c r="S36" s="37">
        <v>35860</v>
      </c>
      <c r="T36" s="37">
        <v>12940</v>
      </c>
      <c r="U36" s="37">
        <v>22920</v>
      </c>
      <c r="V36" s="37">
        <v>4130</v>
      </c>
      <c r="W36" s="37">
        <v>1680</v>
      </c>
      <c r="X36" s="37">
        <v>2450</v>
      </c>
    </row>
    <row r="37" spans="1:24" x14ac:dyDescent="0.15">
      <c r="A37" s="37" t="s">
        <v>218</v>
      </c>
      <c r="B37" s="44">
        <f t="shared" si="5"/>
        <v>23.240512278228174</v>
      </c>
      <c r="C37" s="44">
        <f t="shared" si="5"/>
        <v>38.178335816131089</v>
      </c>
      <c r="D37" s="44">
        <f t="shared" si="5"/>
        <v>4.8268625393494231</v>
      </c>
      <c r="E37" s="44">
        <f t="shared" si="5"/>
        <v>25.403225806451612</v>
      </c>
      <c r="F37" s="44">
        <f t="shared" si="5"/>
        <v>41.362530413625301</v>
      </c>
      <c r="G37" s="44">
        <f t="shared" si="5"/>
        <v>5.7057057057057055</v>
      </c>
      <c r="H37" s="44">
        <f t="shared" si="5"/>
        <v>25.54054054054054</v>
      </c>
      <c r="I37" s="44">
        <f t="shared" si="5"/>
        <v>41.463414634146339</v>
      </c>
      <c r="J37" s="44">
        <f t="shared" si="5"/>
        <v>5.7575757575757578</v>
      </c>
      <c r="K37" s="44">
        <f t="shared" si="5"/>
        <v>0</v>
      </c>
      <c r="L37" s="44">
        <f t="shared" si="5"/>
        <v>0</v>
      </c>
      <c r="M37" s="44">
        <f t="shared" si="5"/>
        <v>0</v>
      </c>
      <c r="N37" s="44">
        <f t="shared" si="5"/>
        <v>23.033346208317241</v>
      </c>
      <c r="O37" s="44">
        <f t="shared" si="5"/>
        <v>37.873134328358212</v>
      </c>
      <c r="P37" s="44">
        <f t="shared" si="5"/>
        <v>4.7427421672894514</v>
      </c>
      <c r="R37" s="37" t="s">
        <v>218</v>
      </c>
      <c r="S37" s="37">
        <v>19780</v>
      </c>
      <c r="T37" s="37">
        <v>17940</v>
      </c>
      <c r="U37" s="37">
        <v>1840</v>
      </c>
      <c r="V37" s="37">
        <v>1890</v>
      </c>
      <c r="W37" s="37">
        <v>1700</v>
      </c>
      <c r="X37" s="37">
        <v>190</v>
      </c>
    </row>
    <row r="38" spans="1:24" x14ac:dyDescent="0.15">
      <c r="A38" s="37" t="s">
        <v>45</v>
      </c>
      <c r="B38" s="44">
        <f t="shared" si="5"/>
        <v>4.3943132416872279</v>
      </c>
      <c r="C38" s="44">
        <f t="shared" si="5"/>
        <v>4.8520961906788678</v>
      </c>
      <c r="D38" s="44">
        <f t="shared" si="5"/>
        <v>3.8300104931794334</v>
      </c>
      <c r="E38" s="44">
        <f t="shared" si="5"/>
        <v>7.123655913978495</v>
      </c>
      <c r="F38" s="44">
        <f t="shared" si="5"/>
        <v>5.5961070559610704</v>
      </c>
      <c r="G38" s="44">
        <f t="shared" si="5"/>
        <v>9.0090090090090094</v>
      </c>
      <c r="H38" s="44">
        <f t="shared" si="5"/>
        <v>6.8918918918918921</v>
      </c>
      <c r="I38" s="44">
        <f t="shared" si="5"/>
        <v>5.6097560975609753</v>
      </c>
      <c r="J38" s="44">
        <f t="shared" si="5"/>
        <v>8.4848484848484844</v>
      </c>
      <c r="K38" s="44">
        <f t="shared" si="5"/>
        <v>50</v>
      </c>
      <c r="L38" s="44">
        <f t="shared" si="5"/>
        <v>0</v>
      </c>
      <c r="M38" s="44">
        <f t="shared" si="5"/>
        <v>66.666666666666671</v>
      </c>
      <c r="N38" s="44">
        <f t="shared" si="5"/>
        <v>4.1328698339127072</v>
      </c>
      <c r="O38" s="44">
        <f t="shared" si="5"/>
        <v>4.7807835820895521</v>
      </c>
      <c r="P38" s="44">
        <f t="shared" si="5"/>
        <v>3.334291463064099</v>
      </c>
      <c r="R38" s="37" t="s">
        <v>45</v>
      </c>
      <c r="S38" s="37">
        <v>3740</v>
      </c>
      <c r="T38" s="37">
        <v>2280</v>
      </c>
      <c r="U38" s="37">
        <v>1460</v>
      </c>
      <c r="V38" s="37">
        <v>530</v>
      </c>
      <c r="W38" s="37">
        <v>230</v>
      </c>
      <c r="X38" s="37">
        <v>300</v>
      </c>
    </row>
    <row r="40" spans="1:24" x14ac:dyDescent="0.15">
      <c r="A40" s="37" t="s">
        <v>219</v>
      </c>
    </row>
    <row r="42" spans="1:24" x14ac:dyDescent="0.15">
      <c r="A42" s="37" t="s">
        <v>0</v>
      </c>
      <c r="B42" s="37">
        <v>159680</v>
      </c>
      <c r="C42" s="37">
        <v>81910</v>
      </c>
      <c r="D42" s="37">
        <v>77770</v>
      </c>
      <c r="E42" s="37">
        <v>19670</v>
      </c>
      <c r="F42" s="37">
        <v>9800</v>
      </c>
      <c r="G42" s="37">
        <v>9870</v>
      </c>
      <c r="H42" s="37">
        <v>12360</v>
      </c>
      <c r="I42" s="37">
        <v>6000</v>
      </c>
      <c r="J42" s="37">
        <v>6360</v>
      </c>
      <c r="K42" s="37">
        <v>7310</v>
      </c>
      <c r="L42" s="37">
        <v>3800</v>
      </c>
      <c r="M42" s="37">
        <v>3510</v>
      </c>
      <c r="N42" s="37">
        <v>140010</v>
      </c>
      <c r="O42" s="37">
        <v>72110</v>
      </c>
      <c r="P42" s="37">
        <v>67900</v>
      </c>
    </row>
    <row r="43" spans="1:24" x14ac:dyDescent="0.15">
      <c r="A43" s="37" t="s">
        <v>220</v>
      </c>
      <c r="B43" s="37">
        <v>83970</v>
      </c>
      <c r="C43" s="37">
        <v>38600</v>
      </c>
      <c r="D43" s="37">
        <v>45370</v>
      </c>
      <c r="E43" s="37">
        <v>13570</v>
      </c>
      <c r="F43" s="37">
        <v>6120</v>
      </c>
      <c r="G43" s="37">
        <v>7450</v>
      </c>
      <c r="H43" s="37">
        <v>6270</v>
      </c>
      <c r="I43" s="37">
        <v>2330</v>
      </c>
      <c r="J43" s="37">
        <v>3940</v>
      </c>
      <c r="K43" s="37">
        <v>7300</v>
      </c>
      <c r="L43" s="37">
        <v>3790</v>
      </c>
      <c r="M43" s="37">
        <v>3510</v>
      </c>
      <c r="N43" s="37">
        <v>70400</v>
      </c>
      <c r="O43" s="37">
        <v>32480</v>
      </c>
      <c r="P43" s="37">
        <v>37920</v>
      </c>
    </row>
    <row r="44" spans="1:24" x14ac:dyDescent="0.15">
      <c r="A44" s="37" t="s">
        <v>221</v>
      </c>
      <c r="B44" s="37">
        <v>56880</v>
      </c>
      <c r="C44" s="37">
        <v>33110</v>
      </c>
      <c r="D44" s="37">
        <v>23770</v>
      </c>
      <c r="E44" s="37">
        <v>4560</v>
      </c>
      <c r="F44" s="37">
        <v>2850</v>
      </c>
      <c r="G44" s="37">
        <v>1710</v>
      </c>
      <c r="H44" s="37">
        <v>4560</v>
      </c>
      <c r="I44" s="37">
        <v>2850</v>
      </c>
      <c r="J44" s="37">
        <v>1710</v>
      </c>
      <c r="K44" s="37">
        <v>0</v>
      </c>
      <c r="L44" s="37">
        <v>0</v>
      </c>
      <c r="M44" s="37">
        <v>0</v>
      </c>
      <c r="N44" s="37">
        <v>52320</v>
      </c>
      <c r="O44" s="37">
        <v>30260</v>
      </c>
      <c r="P44" s="37">
        <v>22060</v>
      </c>
    </row>
    <row r="45" spans="1:24" x14ac:dyDescent="0.15">
      <c r="A45" s="37" t="s">
        <v>222</v>
      </c>
      <c r="B45" s="37">
        <v>2270</v>
      </c>
      <c r="C45" s="37">
        <v>1400</v>
      </c>
      <c r="D45" s="37">
        <v>870</v>
      </c>
      <c r="E45" s="37">
        <v>160</v>
      </c>
      <c r="F45" s="37">
        <v>100</v>
      </c>
      <c r="G45" s="37">
        <v>60</v>
      </c>
      <c r="H45" s="37">
        <v>160</v>
      </c>
      <c r="I45" s="37">
        <v>100</v>
      </c>
      <c r="J45" s="37">
        <v>60</v>
      </c>
      <c r="K45" s="37">
        <v>0</v>
      </c>
      <c r="L45" s="37">
        <v>0</v>
      </c>
      <c r="M45" s="37">
        <v>0</v>
      </c>
      <c r="N45" s="37">
        <v>2110</v>
      </c>
      <c r="O45" s="37">
        <v>1300</v>
      </c>
      <c r="P45" s="37">
        <v>810</v>
      </c>
    </row>
    <row r="46" spans="1:24" x14ac:dyDescent="0.15">
      <c r="A46" s="37" t="s">
        <v>223</v>
      </c>
      <c r="B46" s="37">
        <v>4720</v>
      </c>
      <c r="C46" s="37">
        <v>2570</v>
      </c>
      <c r="D46" s="37">
        <v>2150</v>
      </c>
      <c r="E46" s="37">
        <v>380</v>
      </c>
      <c r="F46" s="37">
        <v>230</v>
      </c>
      <c r="G46" s="37">
        <v>150</v>
      </c>
      <c r="H46" s="37">
        <v>380</v>
      </c>
      <c r="I46" s="37">
        <v>230</v>
      </c>
      <c r="J46" s="37">
        <v>150</v>
      </c>
      <c r="K46" s="37">
        <v>0</v>
      </c>
      <c r="L46" s="37">
        <v>0</v>
      </c>
      <c r="M46" s="37">
        <v>0</v>
      </c>
      <c r="N46" s="37">
        <v>4340</v>
      </c>
      <c r="O46" s="37">
        <v>2340</v>
      </c>
      <c r="P46" s="37">
        <v>2000</v>
      </c>
    </row>
    <row r="47" spans="1:24" x14ac:dyDescent="0.15">
      <c r="A47" s="37" t="s">
        <v>224</v>
      </c>
      <c r="B47" s="37">
        <v>4440</v>
      </c>
      <c r="C47" s="37">
        <v>2260</v>
      </c>
      <c r="D47" s="37">
        <v>2180</v>
      </c>
      <c r="E47" s="37">
        <v>410</v>
      </c>
      <c r="F47" s="37">
        <v>220</v>
      </c>
      <c r="G47" s="37">
        <v>190</v>
      </c>
      <c r="H47" s="37">
        <v>410</v>
      </c>
      <c r="I47" s="37">
        <v>220</v>
      </c>
      <c r="J47" s="37">
        <v>190</v>
      </c>
      <c r="K47" s="37">
        <v>0</v>
      </c>
      <c r="L47" s="37">
        <v>0</v>
      </c>
      <c r="M47" s="37">
        <v>0</v>
      </c>
      <c r="N47" s="37">
        <v>4030</v>
      </c>
      <c r="O47" s="37">
        <v>2040</v>
      </c>
      <c r="P47" s="37">
        <v>1990</v>
      </c>
    </row>
    <row r="48" spans="1:24" x14ac:dyDescent="0.15">
      <c r="A48" s="37" t="s">
        <v>225</v>
      </c>
      <c r="B48" s="37">
        <v>3440</v>
      </c>
      <c r="C48" s="37">
        <v>1720</v>
      </c>
      <c r="D48" s="37">
        <v>1720</v>
      </c>
      <c r="E48" s="37">
        <v>220</v>
      </c>
      <c r="F48" s="37">
        <v>110</v>
      </c>
      <c r="G48" s="37">
        <v>110</v>
      </c>
      <c r="H48" s="37">
        <v>220</v>
      </c>
      <c r="I48" s="37">
        <v>110</v>
      </c>
      <c r="J48" s="37">
        <v>110</v>
      </c>
      <c r="K48" s="37">
        <v>0</v>
      </c>
      <c r="L48" s="37">
        <v>0</v>
      </c>
      <c r="M48" s="37">
        <v>0</v>
      </c>
      <c r="N48" s="37">
        <v>3220</v>
      </c>
      <c r="O48" s="37">
        <v>1610</v>
      </c>
      <c r="P48" s="37">
        <v>1610</v>
      </c>
    </row>
    <row r="49" spans="1:16" x14ac:dyDescent="0.15">
      <c r="A49" s="37" t="s">
        <v>226</v>
      </c>
      <c r="B49" s="37">
        <v>3960</v>
      </c>
      <c r="C49" s="37">
        <v>2250</v>
      </c>
      <c r="D49" s="37">
        <v>1710</v>
      </c>
      <c r="E49" s="37">
        <v>370</v>
      </c>
      <c r="F49" s="37">
        <v>170</v>
      </c>
      <c r="G49" s="37">
        <v>200</v>
      </c>
      <c r="H49" s="37">
        <v>360</v>
      </c>
      <c r="I49" s="37">
        <v>160</v>
      </c>
      <c r="J49" s="37">
        <v>200</v>
      </c>
      <c r="K49" s="37">
        <v>10</v>
      </c>
      <c r="L49" s="37">
        <v>10</v>
      </c>
      <c r="M49" s="37">
        <v>0</v>
      </c>
      <c r="N49" s="37">
        <v>3590</v>
      </c>
      <c r="O49" s="37">
        <v>2080</v>
      </c>
      <c r="P49" s="37">
        <v>1510</v>
      </c>
    </row>
    <row r="50" spans="1:16" x14ac:dyDescent="0.15">
      <c r="A50" s="37" t="s">
        <v>227</v>
      </c>
    </row>
    <row r="51" spans="1:16" x14ac:dyDescent="0.15">
      <c r="A51" s="37" t="s">
        <v>0</v>
      </c>
      <c r="B51" s="37">
        <v>159680</v>
      </c>
      <c r="C51" s="37">
        <v>81910</v>
      </c>
      <c r="D51" s="37">
        <v>77770</v>
      </c>
      <c r="E51" s="37">
        <v>19670</v>
      </c>
      <c r="F51" s="37">
        <v>9800</v>
      </c>
      <c r="G51" s="37">
        <v>9870</v>
      </c>
      <c r="H51" s="37">
        <v>12360</v>
      </c>
      <c r="I51" s="37">
        <v>6000</v>
      </c>
      <c r="J51" s="37">
        <v>6360</v>
      </c>
      <c r="K51" s="37">
        <v>7310</v>
      </c>
      <c r="L51" s="37">
        <v>3800</v>
      </c>
      <c r="M51" s="37">
        <v>3510</v>
      </c>
      <c r="N51" s="37">
        <v>140010</v>
      </c>
      <c r="O51" s="37">
        <v>72110</v>
      </c>
      <c r="P51" s="37">
        <v>67900</v>
      </c>
    </row>
    <row r="52" spans="1:16" x14ac:dyDescent="0.15">
      <c r="A52" s="37" t="s">
        <v>228</v>
      </c>
      <c r="B52" s="37">
        <v>85350</v>
      </c>
      <c r="C52" s="37">
        <v>39260</v>
      </c>
      <c r="D52" s="37">
        <v>46090</v>
      </c>
      <c r="E52" s="37">
        <v>13690</v>
      </c>
      <c r="F52" s="37">
        <v>6160</v>
      </c>
      <c r="G52" s="37">
        <v>7530</v>
      </c>
      <c r="H52" s="37">
        <v>6390</v>
      </c>
      <c r="I52" s="37">
        <v>2370</v>
      </c>
      <c r="J52" s="37">
        <v>4020</v>
      </c>
      <c r="K52" s="37">
        <v>7300</v>
      </c>
      <c r="L52" s="37">
        <v>3790</v>
      </c>
      <c r="M52" s="37">
        <v>3510</v>
      </c>
      <c r="N52" s="37">
        <v>71660</v>
      </c>
      <c r="O52" s="37">
        <v>33100</v>
      </c>
      <c r="P52" s="37">
        <v>38560</v>
      </c>
    </row>
    <row r="53" spans="1:16" x14ac:dyDescent="0.15">
      <c r="A53" s="37" t="s">
        <v>229</v>
      </c>
      <c r="B53" s="37">
        <v>1730</v>
      </c>
      <c r="C53" s="37">
        <v>760</v>
      </c>
      <c r="D53" s="37">
        <v>970</v>
      </c>
      <c r="E53" s="37">
        <v>120</v>
      </c>
      <c r="F53" s="37">
        <v>50</v>
      </c>
      <c r="G53" s="37">
        <v>70</v>
      </c>
      <c r="H53" s="37">
        <v>120</v>
      </c>
      <c r="I53" s="37">
        <v>50</v>
      </c>
      <c r="J53" s="37">
        <v>70</v>
      </c>
      <c r="K53" s="37">
        <v>0</v>
      </c>
      <c r="L53" s="37">
        <v>0</v>
      </c>
      <c r="M53" s="37">
        <v>0</v>
      </c>
      <c r="N53" s="37">
        <v>1610</v>
      </c>
      <c r="O53" s="37">
        <v>710</v>
      </c>
      <c r="P53" s="37">
        <v>900</v>
      </c>
    </row>
    <row r="54" spans="1:16" x14ac:dyDescent="0.15">
      <c r="A54" s="37" t="s">
        <v>230</v>
      </c>
      <c r="B54" s="37">
        <v>4910</v>
      </c>
      <c r="C54" s="37">
        <v>2070</v>
      </c>
      <c r="D54" s="37">
        <v>2840</v>
      </c>
      <c r="E54" s="37">
        <v>510</v>
      </c>
      <c r="F54" s="37">
        <v>190</v>
      </c>
      <c r="G54" s="37">
        <v>320</v>
      </c>
      <c r="H54" s="37">
        <v>500</v>
      </c>
      <c r="I54" s="37">
        <v>180</v>
      </c>
      <c r="J54" s="37">
        <v>320</v>
      </c>
      <c r="K54" s="37">
        <v>10</v>
      </c>
      <c r="L54" s="37">
        <v>10</v>
      </c>
      <c r="M54" s="37">
        <v>0</v>
      </c>
      <c r="N54" s="37">
        <v>4400</v>
      </c>
      <c r="O54" s="37">
        <v>1880</v>
      </c>
      <c r="P54" s="37">
        <v>2520</v>
      </c>
    </row>
    <row r="55" spans="1:16" x14ac:dyDescent="0.15">
      <c r="A55" s="37" t="s">
        <v>231</v>
      </c>
      <c r="B55" s="37">
        <v>10230</v>
      </c>
      <c r="C55" s="37">
        <v>4550</v>
      </c>
      <c r="D55" s="37">
        <v>5680</v>
      </c>
      <c r="E55" s="37">
        <v>1170</v>
      </c>
      <c r="F55" s="37">
        <v>590</v>
      </c>
      <c r="G55" s="37">
        <v>580</v>
      </c>
      <c r="H55" s="37">
        <v>1170</v>
      </c>
      <c r="I55" s="37">
        <v>590</v>
      </c>
      <c r="J55" s="37">
        <v>580</v>
      </c>
      <c r="K55" s="37">
        <v>0</v>
      </c>
      <c r="L55" s="37">
        <v>0</v>
      </c>
      <c r="M55" s="37">
        <v>0</v>
      </c>
      <c r="N55" s="37">
        <v>9060</v>
      </c>
      <c r="O55" s="37">
        <v>3960</v>
      </c>
      <c r="P55" s="37">
        <v>5100</v>
      </c>
    </row>
    <row r="56" spans="1:16" x14ac:dyDescent="0.15">
      <c r="A56" s="37" t="s">
        <v>232</v>
      </c>
      <c r="B56" s="37">
        <v>43570</v>
      </c>
      <c r="C56" s="37">
        <v>25510</v>
      </c>
      <c r="D56" s="37">
        <v>18060</v>
      </c>
      <c r="E56" s="37">
        <v>3430</v>
      </c>
      <c r="F56" s="37">
        <v>2250</v>
      </c>
      <c r="G56" s="37">
        <v>1180</v>
      </c>
      <c r="H56" s="37">
        <v>3430</v>
      </c>
      <c r="I56" s="37">
        <v>2250</v>
      </c>
      <c r="J56" s="37">
        <v>1180</v>
      </c>
      <c r="K56" s="37">
        <v>0</v>
      </c>
      <c r="L56" s="37">
        <v>0</v>
      </c>
      <c r="M56" s="37">
        <v>0</v>
      </c>
      <c r="N56" s="37">
        <v>40140</v>
      </c>
      <c r="O56" s="37">
        <v>23260</v>
      </c>
      <c r="P56" s="37">
        <v>16880</v>
      </c>
    </row>
    <row r="57" spans="1:16" x14ac:dyDescent="0.15">
      <c r="A57" s="37" t="s">
        <v>233</v>
      </c>
      <c r="B57" s="37">
        <v>3840</v>
      </c>
      <c r="C57" s="37">
        <v>2580</v>
      </c>
      <c r="D57" s="37">
        <v>1260</v>
      </c>
      <c r="E57" s="37">
        <v>250</v>
      </c>
      <c r="F57" s="37">
        <v>210</v>
      </c>
      <c r="G57" s="37">
        <v>40</v>
      </c>
      <c r="H57" s="37">
        <v>250</v>
      </c>
      <c r="I57" s="37">
        <v>210</v>
      </c>
      <c r="J57" s="37">
        <v>40</v>
      </c>
      <c r="K57" s="37">
        <v>0</v>
      </c>
      <c r="L57" s="37">
        <v>0</v>
      </c>
      <c r="M57" s="37">
        <v>0</v>
      </c>
      <c r="N57" s="37">
        <v>3590</v>
      </c>
      <c r="O57" s="37">
        <v>2370</v>
      </c>
      <c r="P57" s="37">
        <v>1220</v>
      </c>
    </row>
    <row r="58" spans="1:16" x14ac:dyDescent="0.15">
      <c r="A58" s="37" t="s">
        <v>234</v>
      </c>
      <c r="B58" s="37">
        <v>4500</v>
      </c>
      <c r="C58" s="37">
        <v>3200</v>
      </c>
      <c r="D58" s="37">
        <v>1300</v>
      </c>
      <c r="E58" s="37">
        <v>140</v>
      </c>
      <c r="F58" s="37">
        <v>90</v>
      </c>
      <c r="G58" s="37">
        <v>50</v>
      </c>
      <c r="H58" s="37">
        <v>140</v>
      </c>
      <c r="I58" s="37">
        <v>90</v>
      </c>
      <c r="J58" s="37">
        <v>50</v>
      </c>
      <c r="K58" s="37">
        <v>0</v>
      </c>
      <c r="L58" s="37">
        <v>0</v>
      </c>
      <c r="M58" s="37">
        <v>0</v>
      </c>
      <c r="N58" s="37">
        <v>4360</v>
      </c>
      <c r="O58" s="37">
        <v>3110</v>
      </c>
      <c r="P58" s="37">
        <v>1250</v>
      </c>
    </row>
    <row r="59" spans="1:16" x14ac:dyDescent="0.15">
      <c r="A59" s="37" t="s">
        <v>235</v>
      </c>
      <c r="B59" s="37">
        <v>5550</v>
      </c>
      <c r="C59" s="37">
        <v>3980</v>
      </c>
      <c r="D59" s="37">
        <v>1570</v>
      </c>
      <c r="E59" s="37">
        <v>360</v>
      </c>
      <c r="F59" s="37">
        <v>260</v>
      </c>
      <c r="G59" s="37">
        <v>100</v>
      </c>
      <c r="H59" s="37">
        <v>360</v>
      </c>
      <c r="I59" s="37">
        <v>260</v>
      </c>
      <c r="J59" s="37">
        <v>100</v>
      </c>
      <c r="K59" s="37">
        <v>0</v>
      </c>
      <c r="L59" s="37">
        <v>0</v>
      </c>
      <c r="M59" s="37">
        <v>0</v>
      </c>
      <c r="N59" s="37">
        <v>5190</v>
      </c>
      <c r="O59" s="37">
        <v>3720</v>
      </c>
      <c r="P59" s="37">
        <v>1470</v>
      </c>
    </row>
    <row r="61" spans="1:16" x14ac:dyDescent="0.15">
      <c r="A61" s="37" t="s">
        <v>236</v>
      </c>
    </row>
    <row r="63" spans="1:16" x14ac:dyDescent="0.15">
      <c r="A63" s="37" t="s">
        <v>0</v>
      </c>
      <c r="B63" s="37">
        <v>159680</v>
      </c>
      <c r="C63" s="37">
        <v>81910</v>
      </c>
      <c r="D63" s="37">
        <v>77770</v>
      </c>
      <c r="E63" s="37">
        <v>19670</v>
      </c>
      <c r="F63" s="37">
        <v>9800</v>
      </c>
      <c r="G63" s="37">
        <v>9870</v>
      </c>
      <c r="H63" s="37">
        <v>12360</v>
      </c>
      <c r="I63" s="37">
        <v>6000</v>
      </c>
      <c r="J63" s="37">
        <v>6360</v>
      </c>
      <c r="K63" s="37">
        <v>7310</v>
      </c>
      <c r="L63" s="37">
        <v>3800</v>
      </c>
      <c r="M63" s="37">
        <v>3510</v>
      </c>
      <c r="N63" s="37">
        <v>140010</v>
      </c>
      <c r="O63" s="37">
        <v>72110</v>
      </c>
      <c r="P63" s="37">
        <v>67900</v>
      </c>
    </row>
    <row r="64" spans="1:16" x14ac:dyDescent="0.15">
      <c r="A64" s="37" t="s">
        <v>237</v>
      </c>
      <c r="B64" s="37">
        <v>110880</v>
      </c>
      <c r="C64" s="37">
        <v>56830</v>
      </c>
      <c r="D64" s="37">
        <v>54050</v>
      </c>
      <c r="E64" s="37">
        <v>10970</v>
      </c>
      <c r="F64" s="37">
        <v>5300</v>
      </c>
      <c r="G64" s="37">
        <v>5670</v>
      </c>
      <c r="H64" s="37">
        <v>10340</v>
      </c>
      <c r="I64" s="37">
        <v>5020</v>
      </c>
      <c r="J64" s="37">
        <v>5320</v>
      </c>
      <c r="K64" s="37">
        <v>630</v>
      </c>
      <c r="L64" s="37">
        <v>280</v>
      </c>
      <c r="M64" s="37">
        <v>350</v>
      </c>
      <c r="N64" s="37">
        <v>99910</v>
      </c>
      <c r="O64" s="37">
        <v>51530</v>
      </c>
      <c r="P64" s="37">
        <v>48380</v>
      </c>
    </row>
    <row r="65" spans="1:16" x14ac:dyDescent="0.15">
      <c r="A65" s="37" t="s">
        <v>238</v>
      </c>
      <c r="B65" s="37">
        <v>16200</v>
      </c>
      <c r="C65" s="37">
        <v>8180</v>
      </c>
      <c r="D65" s="37">
        <v>8020</v>
      </c>
      <c r="E65" s="37">
        <v>1900</v>
      </c>
      <c r="F65" s="37">
        <v>940</v>
      </c>
      <c r="G65" s="37">
        <v>960</v>
      </c>
      <c r="H65" s="37">
        <v>580</v>
      </c>
      <c r="I65" s="37">
        <v>260</v>
      </c>
      <c r="J65" s="37">
        <v>320</v>
      </c>
      <c r="K65" s="37">
        <v>1320</v>
      </c>
      <c r="L65" s="37">
        <v>680</v>
      </c>
      <c r="M65" s="37">
        <v>640</v>
      </c>
      <c r="N65" s="37">
        <v>14300</v>
      </c>
      <c r="O65" s="37">
        <v>7240</v>
      </c>
      <c r="P65" s="37">
        <v>7060</v>
      </c>
    </row>
    <row r="66" spans="1:16" x14ac:dyDescent="0.15">
      <c r="A66" s="37" t="s">
        <v>239</v>
      </c>
      <c r="B66" s="37">
        <v>8630</v>
      </c>
      <c r="C66" s="37">
        <v>4400</v>
      </c>
      <c r="D66" s="37">
        <v>4230</v>
      </c>
      <c r="E66" s="37">
        <v>1610</v>
      </c>
      <c r="F66" s="37">
        <v>810</v>
      </c>
      <c r="G66" s="37">
        <v>800</v>
      </c>
      <c r="H66" s="37">
        <v>370</v>
      </c>
      <c r="I66" s="37">
        <v>200</v>
      </c>
      <c r="J66" s="37">
        <v>170</v>
      </c>
      <c r="K66" s="37">
        <v>1240</v>
      </c>
      <c r="L66" s="37">
        <v>610</v>
      </c>
      <c r="M66" s="37">
        <v>630</v>
      </c>
      <c r="N66" s="37">
        <v>7020</v>
      </c>
      <c r="O66" s="37">
        <v>3590</v>
      </c>
      <c r="P66" s="37">
        <v>3430</v>
      </c>
    </row>
    <row r="67" spans="1:16" x14ac:dyDescent="0.15">
      <c r="A67" s="37" t="s">
        <v>240</v>
      </c>
      <c r="B67" s="37">
        <v>1780</v>
      </c>
      <c r="C67" s="37">
        <v>860</v>
      </c>
      <c r="D67" s="37">
        <v>920</v>
      </c>
      <c r="E67" s="37">
        <v>360</v>
      </c>
      <c r="F67" s="37">
        <v>170</v>
      </c>
      <c r="G67" s="37">
        <v>190</v>
      </c>
      <c r="H67" s="37">
        <v>30</v>
      </c>
      <c r="I67" s="37">
        <v>10</v>
      </c>
      <c r="J67" s="37">
        <v>20</v>
      </c>
      <c r="K67" s="37">
        <v>330</v>
      </c>
      <c r="L67" s="37">
        <v>160</v>
      </c>
      <c r="M67" s="37">
        <v>170</v>
      </c>
      <c r="N67" s="37">
        <v>1420</v>
      </c>
      <c r="O67" s="37">
        <v>690</v>
      </c>
      <c r="P67" s="37">
        <v>730</v>
      </c>
    </row>
    <row r="68" spans="1:16" x14ac:dyDescent="0.15">
      <c r="A68" s="37" t="s">
        <v>241</v>
      </c>
      <c r="B68" s="37">
        <v>1140</v>
      </c>
      <c r="C68" s="37">
        <v>700</v>
      </c>
      <c r="D68" s="37">
        <v>440</v>
      </c>
      <c r="E68" s="37">
        <v>280</v>
      </c>
      <c r="F68" s="37">
        <v>140</v>
      </c>
      <c r="G68" s="37">
        <v>140</v>
      </c>
      <c r="H68" s="37">
        <v>80</v>
      </c>
      <c r="I68" s="37">
        <v>20</v>
      </c>
      <c r="J68" s="37">
        <v>60</v>
      </c>
      <c r="K68" s="37">
        <v>200</v>
      </c>
      <c r="L68" s="37">
        <v>120</v>
      </c>
      <c r="M68" s="37">
        <v>80</v>
      </c>
      <c r="N68" s="37">
        <v>860</v>
      </c>
      <c r="O68" s="37">
        <v>560</v>
      </c>
      <c r="P68" s="37">
        <v>300</v>
      </c>
    </row>
    <row r="69" spans="1:16" x14ac:dyDescent="0.15">
      <c r="A69" s="37" t="s">
        <v>242</v>
      </c>
      <c r="B69" s="37">
        <v>4590</v>
      </c>
      <c r="C69" s="37">
        <v>2260</v>
      </c>
      <c r="D69" s="37">
        <v>2330</v>
      </c>
      <c r="E69" s="37">
        <v>770</v>
      </c>
      <c r="F69" s="37">
        <v>410</v>
      </c>
      <c r="G69" s="37">
        <v>360</v>
      </c>
      <c r="H69" s="37">
        <v>140</v>
      </c>
      <c r="I69" s="37">
        <v>70</v>
      </c>
      <c r="J69" s="37">
        <v>70</v>
      </c>
      <c r="K69" s="37">
        <v>630</v>
      </c>
      <c r="L69" s="37">
        <v>340</v>
      </c>
      <c r="M69" s="37">
        <v>290</v>
      </c>
      <c r="N69" s="37">
        <v>3820</v>
      </c>
      <c r="O69" s="37">
        <v>1850</v>
      </c>
      <c r="P69" s="37">
        <v>1970</v>
      </c>
    </row>
    <row r="70" spans="1:16" x14ac:dyDescent="0.15">
      <c r="A70" s="37" t="s">
        <v>243</v>
      </c>
      <c r="B70" s="37">
        <v>880</v>
      </c>
      <c r="C70" s="37">
        <v>450</v>
      </c>
      <c r="D70" s="37">
        <v>430</v>
      </c>
      <c r="E70" s="37">
        <v>230</v>
      </c>
      <c r="F70" s="37">
        <v>140</v>
      </c>
      <c r="G70" s="37">
        <v>90</v>
      </c>
      <c r="H70" s="37">
        <v>40</v>
      </c>
      <c r="I70" s="37">
        <v>30</v>
      </c>
      <c r="J70" s="37">
        <v>10</v>
      </c>
      <c r="K70" s="37">
        <v>190</v>
      </c>
      <c r="L70" s="37">
        <v>110</v>
      </c>
      <c r="M70" s="37">
        <v>80</v>
      </c>
      <c r="N70" s="37">
        <v>650</v>
      </c>
      <c r="O70" s="37">
        <v>310</v>
      </c>
      <c r="P70" s="37">
        <v>340</v>
      </c>
    </row>
    <row r="71" spans="1:16" x14ac:dyDescent="0.15">
      <c r="A71" s="37" t="s">
        <v>244</v>
      </c>
      <c r="B71" s="37">
        <v>10170</v>
      </c>
      <c r="C71" s="37">
        <v>5400</v>
      </c>
      <c r="D71" s="37">
        <v>4770</v>
      </c>
      <c r="E71" s="37">
        <v>2000</v>
      </c>
      <c r="F71" s="37">
        <v>1070</v>
      </c>
      <c r="G71" s="37">
        <v>930</v>
      </c>
      <c r="H71" s="37">
        <v>420</v>
      </c>
      <c r="I71" s="37">
        <v>220</v>
      </c>
      <c r="J71" s="37">
        <v>200</v>
      </c>
      <c r="K71" s="37">
        <v>1580</v>
      </c>
      <c r="L71" s="37">
        <v>850</v>
      </c>
      <c r="M71" s="37">
        <v>730</v>
      </c>
      <c r="N71" s="37">
        <v>8170</v>
      </c>
      <c r="O71" s="37">
        <v>4330</v>
      </c>
      <c r="P71" s="37">
        <v>3840</v>
      </c>
    </row>
    <row r="72" spans="1:16" x14ac:dyDescent="0.15">
      <c r="A72" s="37" t="s">
        <v>245</v>
      </c>
      <c r="B72" s="37">
        <v>5410</v>
      </c>
      <c r="C72" s="37">
        <v>2830</v>
      </c>
      <c r="D72" s="37">
        <v>2580</v>
      </c>
      <c r="E72" s="37">
        <v>1550</v>
      </c>
      <c r="F72" s="37">
        <v>820</v>
      </c>
      <c r="G72" s="37">
        <v>730</v>
      </c>
      <c r="H72" s="37">
        <v>360</v>
      </c>
      <c r="I72" s="37">
        <v>170</v>
      </c>
      <c r="J72" s="37">
        <v>190</v>
      </c>
      <c r="K72" s="37">
        <v>1190</v>
      </c>
      <c r="L72" s="37">
        <v>650</v>
      </c>
      <c r="M72" s="37">
        <v>540</v>
      </c>
      <c r="N72" s="37">
        <v>3860</v>
      </c>
      <c r="O72" s="37">
        <v>2010</v>
      </c>
      <c r="P72" s="37">
        <v>1850</v>
      </c>
    </row>
    <row r="73" spans="1:16" x14ac:dyDescent="0.15">
      <c r="A73" s="45" t="s">
        <v>285</v>
      </c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</row>
  </sheetData>
  <mergeCells count="10">
    <mergeCell ref="A73:P73"/>
    <mergeCell ref="S20:U20"/>
    <mergeCell ref="V20:X20"/>
    <mergeCell ref="S33:U33"/>
    <mergeCell ref="V33:X33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88C28-3AD9-426F-84B0-5A918FC50423}">
  <dimension ref="A1:X49"/>
  <sheetViews>
    <sheetView view="pageBreakPreview" zoomScale="125" zoomScaleNormal="100" zoomScaleSheetLayoutView="125" workbookViewId="0">
      <selection activeCell="F1" sqref="F1"/>
    </sheetView>
  </sheetViews>
  <sheetFormatPr defaultRowHeight="9.6" x14ac:dyDescent="0.2"/>
  <cols>
    <col min="1" max="1" width="12" style="1" customWidth="1"/>
    <col min="2" max="16" width="4.6640625" style="1" customWidth="1"/>
    <col min="17" max="18" width="8.88671875" style="1"/>
    <col min="19" max="24" width="5.5546875" style="1" customWidth="1"/>
    <col min="25" max="16384" width="8.88671875" style="1"/>
  </cols>
  <sheetData>
    <row r="1" spans="1:24" x14ac:dyDescent="0.2">
      <c r="A1" s="1" t="s">
        <v>284</v>
      </c>
    </row>
    <row r="2" spans="1:24" x14ac:dyDescent="0.2">
      <c r="A2" s="5"/>
      <c r="B2" s="34" t="s">
        <v>0</v>
      </c>
      <c r="C2" s="34"/>
      <c r="D2" s="34"/>
      <c r="E2" s="34" t="s">
        <v>14</v>
      </c>
      <c r="F2" s="34"/>
      <c r="G2" s="34"/>
      <c r="H2" s="34" t="s">
        <v>15</v>
      </c>
      <c r="I2" s="34"/>
      <c r="J2" s="34"/>
      <c r="K2" s="34" t="s">
        <v>16</v>
      </c>
      <c r="L2" s="34"/>
      <c r="M2" s="34"/>
      <c r="N2" s="34" t="s">
        <v>13</v>
      </c>
      <c r="O2" s="34"/>
      <c r="P2" s="35"/>
    </row>
    <row r="3" spans="1:24" x14ac:dyDescent="0.2">
      <c r="A3" s="6"/>
      <c r="B3" s="3" t="s">
        <v>0</v>
      </c>
      <c r="C3" s="3" t="s">
        <v>1</v>
      </c>
      <c r="D3" s="3" t="s">
        <v>2</v>
      </c>
      <c r="E3" s="3" t="s">
        <v>0</v>
      </c>
      <c r="F3" s="3" t="s">
        <v>1</v>
      </c>
      <c r="G3" s="3" t="s">
        <v>2</v>
      </c>
      <c r="H3" s="3" t="s">
        <v>0</v>
      </c>
      <c r="I3" s="3" t="s">
        <v>1</v>
      </c>
      <c r="J3" s="3" t="s">
        <v>2</v>
      </c>
      <c r="K3" s="3" t="s">
        <v>0</v>
      </c>
      <c r="L3" s="3" t="s">
        <v>1</v>
      </c>
      <c r="M3" s="3" t="s">
        <v>2</v>
      </c>
      <c r="N3" s="3" t="s">
        <v>0</v>
      </c>
      <c r="O3" s="3" t="s">
        <v>1</v>
      </c>
      <c r="P3" s="4" t="s">
        <v>2</v>
      </c>
    </row>
    <row r="4" spans="1:24" x14ac:dyDescent="0.2">
      <c r="A4" s="1" t="s">
        <v>259</v>
      </c>
    </row>
    <row r="5" spans="1:24" x14ac:dyDescent="0.2">
      <c r="A5" s="1" t="s">
        <v>0</v>
      </c>
      <c r="B5" s="1">
        <v>75550</v>
      </c>
      <c r="C5" s="1">
        <v>43200</v>
      </c>
      <c r="D5" s="1">
        <v>32350</v>
      </c>
      <c r="E5" s="1">
        <v>6100</v>
      </c>
      <c r="F5" s="1">
        <v>3680</v>
      </c>
      <c r="G5" s="1">
        <v>2420</v>
      </c>
      <c r="H5" s="1">
        <v>6090</v>
      </c>
      <c r="I5" s="1">
        <v>3670</v>
      </c>
      <c r="J5" s="1">
        <v>2420</v>
      </c>
      <c r="K5" s="1">
        <v>10</v>
      </c>
      <c r="L5" s="1">
        <v>10</v>
      </c>
      <c r="M5" s="1">
        <v>0</v>
      </c>
      <c r="N5" s="1">
        <v>69450</v>
      </c>
      <c r="O5" s="1">
        <v>39520</v>
      </c>
      <c r="P5" s="1">
        <v>29930</v>
      </c>
    </row>
    <row r="6" spans="1:24" x14ac:dyDescent="0.2">
      <c r="A6" s="1" t="s">
        <v>247</v>
      </c>
      <c r="B6" s="1">
        <v>13850</v>
      </c>
      <c r="C6" s="1">
        <v>6910</v>
      </c>
      <c r="D6" s="1">
        <v>6940</v>
      </c>
      <c r="E6" s="1">
        <v>1730</v>
      </c>
      <c r="F6" s="1">
        <v>790</v>
      </c>
      <c r="G6" s="1">
        <v>940</v>
      </c>
      <c r="H6" s="1">
        <v>1720</v>
      </c>
      <c r="I6" s="1">
        <v>780</v>
      </c>
      <c r="J6" s="1">
        <v>940</v>
      </c>
      <c r="K6" s="1">
        <v>10</v>
      </c>
      <c r="L6" s="1">
        <v>10</v>
      </c>
      <c r="M6" s="1">
        <v>0</v>
      </c>
      <c r="N6" s="1">
        <v>12120</v>
      </c>
      <c r="O6" s="1">
        <v>6120</v>
      </c>
      <c r="P6" s="1">
        <v>6000</v>
      </c>
    </row>
    <row r="7" spans="1:24" x14ac:dyDescent="0.2">
      <c r="A7" s="1" t="s">
        <v>248</v>
      </c>
      <c r="B7" s="1">
        <v>20150</v>
      </c>
      <c r="C7" s="1">
        <v>10510</v>
      </c>
      <c r="D7" s="1">
        <v>9640</v>
      </c>
      <c r="E7" s="1">
        <v>2710</v>
      </c>
      <c r="F7" s="1">
        <v>1680</v>
      </c>
      <c r="G7" s="1">
        <v>1030</v>
      </c>
      <c r="H7" s="1">
        <v>2710</v>
      </c>
      <c r="I7" s="1">
        <v>1680</v>
      </c>
      <c r="J7" s="1">
        <v>1030</v>
      </c>
      <c r="K7" s="1">
        <v>0</v>
      </c>
      <c r="L7" s="1">
        <v>0</v>
      </c>
      <c r="M7" s="1">
        <v>0</v>
      </c>
      <c r="N7" s="1">
        <v>17440</v>
      </c>
      <c r="O7" s="1">
        <v>8830</v>
      </c>
      <c r="P7" s="1">
        <v>8610</v>
      </c>
    </row>
    <row r="8" spans="1:24" x14ac:dyDescent="0.2">
      <c r="A8" s="1" t="s">
        <v>249</v>
      </c>
      <c r="B8" s="1">
        <v>14590</v>
      </c>
      <c r="C8" s="1">
        <v>8690</v>
      </c>
      <c r="D8" s="1">
        <v>5900</v>
      </c>
      <c r="E8" s="1">
        <v>800</v>
      </c>
      <c r="F8" s="1">
        <v>590</v>
      </c>
      <c r="G8" s="1">
        <v>210</v>
      </c>
      <c r="H8" s="1">
        <v>800</v>
      </c>
      <c r="I8" s="1">
        <v>590</v>
      </c>
      <c r="J8" s="1">
        <v>210</v>
      </c>
      <c r="K8" s="1">
        <v>0</v>
      </c>
      <c r="L8" s="1">
        <v>0</v>
      </c>
      <c r="M8" s="1">
        <v>0</v>
      </c>
      <c r="N8" s="1">
        <v>13790</v>
      </c>
      <c r="O8" s="1">
        <v>8100</v>
      </c>
      <c r="P8" s="1">
        <v>5690</v>
      </c>
    </row>
    <row r="9" spans="1:24" x14ac:dyDescent="0.2">
      <c r="A9" s="1" t="s">
        <v>250</v>
      </c>
      <c r="B9" s="1">
        <v>10040</v>
      </c>
      <c r="C9" s="1">
        <v>6100</v>
      </c>
      <c r="D9" s="1">
        <v>3940</v>
      </c>
      <c r="E9" s="1">
        <v>350</v>
      </c>
      <c r="F9" s="1">
        <v>270</v>
      </c>
      <c r="G9" s="1">
        <v>80</v>
      </c>
      <c r="H9" s="1">
        <v>350</v>
      </c>
      <c r="I9" s="1">
        <v>270</v>
      </c>
      <c r="J9" s="1">
        <v>80</v>
      </c>
      <c r="K9" s="1">
        <v>0</v>
      </c>
      <c r="L9" s="1">
        <v>0</v>
      </c>
      <c r="M9" s="1">
        <v>0</v>
      </c>
      <c r="N9" s="1">
        <v>9690</v>
      </c>
      <c r="O9" s="1">
        <v>5830</v>
      </c>
      <c r="P9" s="1">
        <v>3860</v>
      </c>
    </row>
    <row r="10" spans="1:24" x14ac:dyDescent="0.2">
      <c r="A10" s="1" t="s">
        <v>251</v>
      </c>
      <c r="B10" s="1">
        <v>5980</v>
      </c>
      <c r="C10" s="1">
        <v>3500</v>
      </c>
      <c r="D10" s="1">
        <v>2480</v>
      </c>
      <c r="E10" s="1">
        <v>210</v>
      </c>
      <c r="F10" s="1">
        <v>140</v>
      </c>
      <c r="G10" s="1">
        <v>70</v>
      </c>
      <c r="H10" s="1">
        <v>210</v>
      </c>
      <c r="I10" s="1">
        <v>140</v>
      </c>
      <c r="J10" s="1">
        <v>70</v>
      </c>
      <c r="K10" s="1">
        <v>0</v>
      </c>
      <c r="L10" s="1">
        <v>0</v>
      </c>
      <c r="M10" s="1">
        <v>0</v>
      </c>
      <c r="N10" s="1">
        <v>5770</v>
      </c>
      <c r="O10" s="1">
        <v>3360</v>
      </c>
      <c r="P10" s="1">
        <v>2410</v>
      </c>
    </row>
    <row r="11" spans="1:24" x14ac:dyDescent="0.2">
      <c r="A11" s="1" t="s">
        <v>252</v>
      </c>
      <c r="B11" s="1">
        <v>3640</v>
      </c>
      <c r="C11" s="1">
        <v>2280</v>
      </c>
      <c r="D11" s="1">
        <v>1360</v>
      </c>
      <c r="E11" s="1">
        <v>60</v>
      </c>
      <c r="F11" s="1">
        <v>50</v>
      </c>
      <c r="G11" s="1">
        <v>10</v>
      </c>
      <c r="H11" s="1">
        <v>60</v>
      </c>
      <c r="I11" s="1">
        <v>50</v>
      </c>
      <c r="J11" s="1">
        <v>10</v>
      </c>
      <c r="K11" s="1">
        <v>0</v>
      </c>
      <c r="L11" s="1">
        <v>0</v>
      </c>
      <c r="M11" s="1">
        <v>0</v>
      </c>
      <c r="N11" s="1">
        <v>3580</v>
      </c>
      <c r="O11" s="1">
        <v>2230</v>
      </c>
      <c r="P11" s="1">
        <v>1350</v>
      </c>
    </row>
    <row r="12" spans="1:24" x14ac:dyDescent="0.2">
      <c r="A12" s="1" t="s">
        <v>253</v>
      </c>
      <c r="B12" s="1">
        <v>2370</v>
      </c>
      <c r="C12" s="1">
        <v>1520</v>
      </c>
      <c r="D12" s="1">
        <v>850</v>
      </c>
      <c r="E12" s="1">
        <v>120</v>
      </c>
      <c r="F12" s="1">
        <v>80</v>
      </c>
      <c r="G12" s="1">
        <v>40</v>
      </c>
      <c r="H12" s="1">
        <v>120</v>
      </c>
      <c r="I12" s="1">
        <v>80</v>
      </c>
      <c r="J12" s="1">
        <v>40</v>
      </c>
      <c r="K12" s="1">
        <v>0</v>
      </c>
      <c r="L12" s="1">
        <v>0</v>
      </c>
      <c r="M12" s="1">
        <v>0</v>
      </c>
      <c r="N12" s="1">
        <v>2250</v>
      </c>
      <c r="O12" s="1">
        <v>1440</v>
      </c>
      <c r="P12" s="1">
        <v>810</v>
      </c>
    </row>
    <row r="13" spans="1:24" x14ac:dyDescent="0.2">
      <c r="A13" s="1" t="s">
        <v>254</v>
      </c>
      <c r="B13" s="1">
        <v>1700</v>
      </c>
      <c r="C13" s="1">
        <v>1270</v>
      </c>
      <c r="D13" s="1">
        <v>430</v>
      </c>
      <c r="E13" s="1">
        <v>20</v>
      </c>
      <c r="F13" s="1">
        <v>0</v>
      </c>
      <c r="G13" s="1">
        <v>20</v>
      </c>
      <c r="H13" s="1">
        <v>20</v>
      </c>
      <c r="I13" s="1">
        <v>0</v>
      </c>
      <c r="J13" s="1">
        <v>20</v>
      </c>
      <c r="K13" s="1">
        <v>0</v>
      </c>
      <c r="L13" s="1">
        <v>0</v>
      </c>
      <c r="M13" s="1">
        <v>0</v>
      </c>
      <c r="N13" s="1">
        <v>1680</v>
      </c>
      <c r="O13" s="1">
        <v>1270</v>
      </c>
      <c r="P13" s="1">
        <v>410</v>
      </c>
    </row>
    <row r="14" spans="1:24" x14ac:dyDescent="0.2">
      <c r="A14" s="1" t="s">
        <v>255</v>
      </c>
      <c r="B14" s="1">
        <v>870</v>
      </c>
      <c r="C14" s="1">
        <v>570</v>
      </c>
      <c r="D14" s="1">
        <v>300</v>
      </c>
      <c r="E14" s="1">
        <v>40</v>
      </c>
      <c r="F14" s="1">
        <v>30</v>
      </c>
      <c r="G14" s="1">
        <v>10</v>
      </c>
      <c r="H14" s="1">
        <v>40</v>
      </c>
      <c r="I14" s="1">
        <v>30</v>
      </c>
      <c r="J14" s="1">
        <v>10</v>
      </c>
      <c r="K14" s="1">
        <v>0</v>
      </c>
      <c r="L14" s="1">
        <v>0</v>
      </c>
      <c r="M14" s="1">
        <v>0</v>
      </c>
      <c r="N14" s="1">
        <v>830</v>
      </c>
      <c r="O14" s="1">
        <v>540</v>
      </c>
      <c r="P14" s="1">
        <v>290</v>
      </c>
    </row>
    <row r="15" spans="1:24" x14ac:dyDescent="0.2">
      <c r="A15" s="1" t="s">
        <v>256</v>
      </c>
      <c r="B15" s="1">
        <v>650</v>
      </c>
      <c r="C15" s="1">
        <v>490</v>
      </c>
      <c r="D15" s="1">
        <v>160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650</v>
      </c>
      <c r="O15" s="1">
        <v>490</v>
      </c>
      <c r="P15" s="1">
        <v>160</v>
      </c>
      <c r="S15" s="34" t="s">
        <v>0</v>
      </c>
      <c r="T15" s="34"/>
      <c r="U15" s="34"/>
      <c r="V15" s="34" t="s">
        <v>14</v>
      </c>
      <c r="W15" s="34"/>
      <c r="X15" s="34"/>
    </row>
    <row r="16" spans="1:24" x14ac:dyDescent="0.2">
      <c r="A16" s="1" t="s">
        <v>257</v>
      </c>
      <c r="B16" s="1">
        <v>1710</v>
      </c>
      <c r="C16" s="1">
        <v>1360</v>
      </c>
      <c r="D16" s="1">
        <v>350</v>
      </c>
      <c r="E16" s="1">
        <v>60</v>
      </c>
      <c r="F16" s="1">
        <v>50</v>
      </c>
      <c r="G16" s="1">
        <v>10</v>
      </c>
      <c r="H16" s="1">
        <v>60</v>
      </c>
      <c r="I16" s="1">
        <v>50</v>
      </c>
      <c r="J16" s="1">
        <v>10</v>
      </c>
      <c r="K16" s="1">
        <v>0</v>
      </c>
      <c r="L16" s="1">
        <v>0</v>
      </c>
      <c r="M16" s="1">
        <v>0</v>
      </c>
      <c r="N16" s="1">
        <v>1650</v>
      </c>
      <c r="O16" s="1">
        <v>1310</v>
      </c>
      <c r="P16" s="1">
        <v>340</v>
      </c>
      <c r="S16" s="3" t="s">
        <v>0</v>
      </c>
      <c r="T16" s="3" t="s">
        <v>1</v>
      </c>
      <c r="U16" s="3" t="s">
        <v>2</v>
      </c>
      <c r="V16" s="3" t="s">
        <v>0</v>
      </c>
      <c r="W16" s="3" t="s">
        <v>1</v>
      </c>
      <c r="X16" s="3" t="s">
        <v>2</v>
      </c>
    </row>
    <row r="17" spans="1:24" x14ac:dyDescent="0.2">
      <c r="A17" s="1" t="s">
        <v>188</v>
      </c>
      <c r="B17" s="7">
        <v>28837.8</v>
      </c>
      <c r="C17" s="7">
        <v>31799.200000000001</v>
      </c>
      <c r="D17" s="7">
        <v>24883</v>
      </c>
      <c r="E17" s="7">
        <v>18317</v>
      </c>
      <c r="F17" s="7">
        <v>20795.2</v>
      </c>
      <c r="G17" s="7">
        <v>14548.4</v>
      </c>
      <c r="H17" s="7">
        <v>18344.599999999999</v>
      </c>
      <c r="I17" s="7">
        <v>20847.7</v>
      </c>
      <c r="J17" s="7">
        <v>14548.4</v>
      </c>
      <c r="K17" s="7">
        <v>1500</v>
      </c>
      <c r="L17" s="7">
        <v>1500</v>
      </c>
      <c r="M17" s="7">
        <v>0</v>
      </c>
      <c r="N17" s="7">
        <v>29761.8</v>
      </c>
      <c r="O17" s="7">
        <v>32823.9</v>
      </c>
      <c r="P17" s="7">
        <v>25718.7</v>
      </c>
      <c r="R17" s="1" t="s">
        <v>188</v>
      </c>
      <c r="S17" s="7">
        <v>28837.8</v>
      </c>
      <c r="T17" s="7">
        <v>31799.200000000001</v>
      </c>
      <c r="U17" s="7">
        <v>24883</v>
      </c>
      <c r="V17" s="7">
        <v>18317</v>
      </c>
      <c r="W17" s="7">
        <v>20795.2</v>
      </c>
      <c r="X17" s="7">
        <v>14548.4</v>
      </c>
    </row>
    <row r="18" spans="1:24" x14ac:dyDescent="0.2">
      <c r="A18" s="1" t="s">
        <v>33</v>
      </c>
      <c r="B18" s="7">
        <v>22587.4</v>
      </c>
      <c r="C18" s="7">
        <v>24810.1</v>
      </c>
      <c r="D18" s="7">
        <v>19579.900000000001</v>
      </c>
      <c r="E18" s="7">
        <v>14870.8</v>
      </c>
      <c r="F18" s="7">
        <v>16250</v>
      </c>
      <c r="G18" s="7">
        <v>12621.4</v>
      </c>
      <c r="H18" s="7">
        <v>14889.3</v>
      </c>
      <c r="I18" s="7">
        <v>16279.8</v>
      </c>
      <c r="J18" s="7">
        <v>12621.4</v>
      </c>
      <c r="K18" s="7">
        <v>5000.5</v>
      </c>
      <c r="L18" s="7">
        <v>5000.5</v>
      </c>
      <c r="M18" s="7">
        <v>0</v>
      </c>
      <c r="N18" s="7">
        <v>23745.5</v>
      </c>
      <c r="O18" s="7">
        <v>25938.3</v>
      </c>
      <c r="P18" s="7">
        <v>20623.900000000001</v>
      </c>
      <c r="R18" s="1" t="s">
        <v>33</v>
      </c>
      <c r="S18" s="7">
        <v>22587.4</v>
      </c>
      <c r="T18" s="7">
        <v>24810.1</v>
      </c>
      <c r="U18" s="7">
        <v>19579.900000000001</v>
      </c>
      <c r="V18" s="7">
        <v>14870.8</v>
      </c>
      <c r="W18" s="7">
        <v>16250</v>
      </c>
      <c r="X18" s="7">
        <v>12621.4</v>
      </c>
    </row>
    <row r="19" spans="1:24" x14ac:dyDescent="0.2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24" x14ac:dyDescent="0.2">
      <c r="A20" s="1" t="s">
        <v>246</v>
      </c>
    </row>
    <row r="21" spans="1:24" x14ac:dyDescent="0.2">
      <c r="A21" s="1" t="s">
        <v>0</v>
      </c>
      <c r="B21" s="1">
        <v>91150</v>
      </c>
      <c r="C21" s="1">
        <v>49650</v>
      </c>
      <c r="D21" s="1">
        <v>41500</v>
      </c>
      <c r="E21" s="1">
        <v>7360</v>
      </c>
      <c r="F21" s="1">
        <v>3920</v>
      </c>
      <c r="G21" s="1">
        <v>3440</v>
      </c>
      <c r="H21" s="1">
        <v>7330</v>
      </c>
      <c r="I21" s="1">
        <v>3910</v>
      </c>
      <c r="J21" s="1">
        <v>3420</v>
      </c>
      <c r="K21" s="1">
        <v>30</v>
      </c>
      <c r="L21" s="1">
        <v>10</v>
      </c>
      <c r="M21" s="1">
        <v>20</v>
      </c>
      <c r="N21" s="1">
        <v>83790</v>
      </c>
      <c r="O21" s="1">
        <v>45730</v>
      </c>
      <c r="P21" s="1">
        <v>38060</v>
      </c>
    </row>
    <row r="22" spans="1:24" x14ac:dyDescent="0.2">
      <c r="A22" s="1" t="s">
        <v>247</v>
      </c>
      <c r="B22" s="1">
        <v>20270</v>
      </c>
      <c r="C22" s="1">
        <v>8840</v>
      </c>
      <c r="D22" s="1">
        <v>11430</v>
      </c>
      <c r="E22" s="1">
        <v>2500</v>
      </c>
      <c r="F22" s="1">
        <v>920</v>
      </c>
      <c r="G22" s="1">
        <v>1580</v>
      </c>
      <c r="H22" s="1">
        <v>2480</v>
      </c>
      <c r="I22" s="1">
        <v>910</v>
      </c>
      <c r="J22" s="1">
        <v>1570</v>
      </c>
      <c r="K22" s="1">
        <v>20</v>
      </c>
      <c r="L22" s="1">
        <v>10</v>
      </c>
      <c r="M22" s="1">
        <v>10</v>
      </c>
      <c r="N22" s="1">
        <v>17770</v>
      </c>
      <c r="O22" s="1">
        <v>7920</v>
      </c>
      <c r="P22" s="1">
        <v>9850</v>
      </c>
    </row>
    <row r="23" spans="1:24" x14ac:dyDescent="0.2">
      <c r="A23" s="1" t="s">
        <v>248</v>
      </c>
      <c r="B23" s="1">
        <v>22990</v>
      </c>
      <c r="C23" s="1">
        <v>11520</v>
      </c>
      <c r="D23" s="1">
        <v>11470</v>
      </c>
      <c r="E23" s="1">
        <v>3000</v>
      </c>
      <c r="F23" s="1">
        <v>1700</v>
      </c>
      <c r="G23" s="1">
        <v>1300</v>
      </c>
      <c r="H23" s="1">
        <v>2990</v>
      </c>
      <c r="I23" s="1">
        <v>1700</v>
      </c>
      <c r="J23" s="1">
        <v>1290</v>
      </c>
      <c r="K23" s="1">
        <v>10</v>
      </c>
      <c r="L23" s="1">
        <v>0</v>
      </c>
      <c r="M23" s="1">
        <v>10</v>
      </c>
      <c r="N23" s="1">
        <v>19990</v>
      </c>
      <c r="O23" s="1">
        <v>9820</v>
      </c>
      <c r="P23" s="1">
        <v>10170</v>
      </c>
    </row>
    <row r="24" spans="1:24" x14ac:dyDescent="0.2">
      <c r="A24" s="1" t="s">
        <v>249</v>
      </c>
      <c r="B24" s="1">
        <v>16510</v>
      </c>
      <c r="C24" s="1">
        <v>9580</v>
      </c>
      <c r="D24" s="1">
        <v>6930</v>
      </c>
      <c r="E24" s="1">
        <v>920</v>
      </c>
      <c r="F24" s="1">
        <v>630</v>
      </c>
      <c r="G24" s="1">
        <v>290</v>
      </c>
      <c r="H24" s="1">
        <v>920</v>
      </c>
      <c r="I24" s="1">
        <v>630</v>
      </c>
      <c r="J24" s="1">
        <v>290</v>
      </c>
      <c r="K24" s="1">
        <v>0</v>
      </c>
      <c r="L24" s="1">
        <v>0</v>
      </c>
      <c r="M24" s="1">
        <v>0</v>
      </c>
      <c r="N24" s="1">
        <v>15590</v>
      </c>
      <c r="O24" s="1">
        <v>8950</v>
      </c>
      <c r="P24" s="1">
        <v>6640</v>
      </c>
    </row>
    <row r="25" spans="1:24" x14ac:dyDescent="0.2">
      <c r="A25" s="1" t="s">
        <v>250</v>
      </c>
      <c r="B25" s="1">
        <v>11290</v>
      </c>
      <c r="C25" s="1">
        <v>6670</v>
      </c>
      <c r="D25" s="1">
        <v>4620</v>
      </c>
      <c r="E25" s="1">
        <v>370</v>
      </c>
      <c r="F25" s="1">
        <v>270</v>
      </c>
      <c r="G25" s="1">
        <v>100</v>
      </c>
      <c r="H25" s="1">
        <v>370</v>
      </c>
      <c r="I25" s="1">
        <v>270</v>
      </c>
      <c r="J25" s="1">
        <v>100</v>
      </c>
      <c r="K25" s="1">
        <v>0</v>
      </c>
      <c r="L25" s="1">
        <v>0</v>
      </c>
      <c r="M25" s="1">
        <v>0</v>
      </c>
      <c r="N25" s="1">
        <v>10920</v>
      </c>
      <c r="O25" s="1">
        <v>6400</v>
      </c>
      <c r="P25" s="1">
        <v>4520</v>
      </c>
    </row>
    <row r="26" spans="1:24" x14ac:dyDescent="0.2">
      <c r="A26" s="1" t="s">
        <v>251</v>
      </c>
      <c r="B26" s="1">
        <v>6690</v>
      </c>
      <c r="C26" s="1">
        <v>3940</v>
      </c>
      <c r="D26" s="1">
        <v>2750</v>
      </c>
      <c r="E26" s="1">
        <v>250</v>
      </c>
      <c r="F26" s="1">
        <v>170</v>
      </c>
      <c r="G26" s="1">
        <v>80</v>
      </c>
      <c r="H26" s="1">
        <v>250</v>
      </c>
      <c r="I26" s="1">
        <v>170</v>
      </c>
      <c r="J26" s="1">
        <v>80</v>
      </c>
      <c r="K26" s="1">
        <v>0</v>
      </c>
      <c r="L26" s="1">
        <v>0</v>
      </c>
      <c r="M26" s="1">
        <v>0</v>
      </c>
      <c r="N26" s="1">
        <v>6440</v>
      </c>
      <c r="O26" s="1">
        <v>3770</v>
      </c>
      <c r="P26" s="1">
        <v>2670</v>
      </c>
    </row>
    <row r="27" spans="1:24" x14ac:dyDescent="0.2">
      <c r="A27" s="1" t="s">
        <v>252</v>
      </c>
      <c r="B27" s="1">
        <v>4140</v>
      </c>
      <c r="C27" s="1">
        <v>2550</v>
      </c>
      <c r="D27" s="1">
        <v>1590</v>
      </c>
      <c r="E27" s="1">
        <v>70</v>
      </c>
      <c r="F27" s="1">
        <v>60</v>
      </c>
      <c r="G27" s="1">
        <v>10</v>
      </c>
      <c r="H27" s="1">
        <v>70</v>
      </c>
      <c r="I27" s="1">
        <v>60</v>
      </c>
      <c r="J27" s="1">
        <v>10</v>
      </c>
      <c r="K27" s="1">
        <v>0</v>
      </c>
      <c r="L27" s="1">
        <v>0</v>
      </c>
      <c r="M27" s="1">
        <v>0</v>
      </c>
      <c r="N27" s="1">
        <v>4070</v>
      </c>
      <c r="O27" s="1">
        <v>2490</v>
      </c>
      <c r="P27" s="1">
        <v>1580</v>
      </c>
    </row>
    <row r="28" spans="1:24" x14ac:dyDescent="0.2">
      <c r="A28" s="1" t="s">
        <v>253</v>
      </c>
      <c r="B28" s="1">
        <v>2690</v>
      </c>
      <c r="C28" s="1">
        <v>1730</v>
      </c>
      <c r="D28" s="1">
        <v>960</v>
      </c>
      <c r="E28" s="1">
        <v>110</v>
      </c>
      <c r="F28" s="1">
        <v>70</v>
      </c>
      <c r="G28" s="1">
        <v>40</v>
      </c>
      <c r="H28" s="1">
        <v>110</v>
      </c>
      <c r="I28" s="1">
        <v>70</v>
      </c>
      <c r="J28" s="1">
        <v>40</v>
      </c>
      <c r="K28" s="1">
        <v>0</v>
      </c>
      <c r="L28" s="1">
        <v>0</v>
      </c>
      <c r="M28" s="1">
        <v>0</v>
      </c>
      <c r="N28" s="1">
        <v>2580</v>
      </c>
      <c r="O28" s="1">
        <v>1660</v>
      </c>
      <c r="P28" s="1">
        <v>920</v>
      </c>
    </row>
    <row r="29" spans="1:24" x14ac:dyDescent="0.2">
      <c r="A29" s="1" t="s">
        <v>254</v>
      </c>
      <c r="B29" s="1">
        <v>1970</v>
      </c>
      <c r="C29" s="1">
        <v>1400</v>
      </c>
      <c r="D29" s="1">
        <v>570</v>
      </c>
      <c r="E29" s="1">
        <v>30</v>
      </c>
      <c r="F29" s="1">
        <v>10</v>
      </c>
      <c r="G29" s="1">
        <v>20</v>
      </c>
      <c r="H29" s="1">
        <v>30</v>
      </c>
      <c r="I29" s="1">
        <v>10</v>
      </c>
      <c r="J29" s="1">
        <v>20</v>
      </c>
      <c r="K29" s="1">
        <v>0</v>
      </c>
      <c r="L29" s="1">
        <v>0</v>
      </c>
      <c r="M29" s="1">
        <v>0</v>
      </c>
      <c r="N29" s="1">
        <v>1940</v>
      </c>
      <c r="O29" s="1">
        <v>1390</v>
      </c>
      <c r="P29" s="1">
        <v>550</v>
      </c>
    </row>
    <row r="30" spans="1:24" x14ac:dyDescent="0.2">
      <c r="A30" s="1" t="s">
        <v>255</v>
      </c>
      <c r="B30" s="1">
        <v>1200</v>
      </c>
      <c r="C30" s="1">
        <v>860</v>
      </c>
      <c r="D30" s="1">
        <v>340</v>
      </c>
      <c r="E30" s="1">
        <v>30</v>
      </c>
      <c r="F30" s="1">
        <v>30</v>
      </c>
      <c r="G30" s="1">
        <v>0</v>
      </c>
      <c r="H30" s="1">
        <v>30</v>
      </c>
      <c r="I30" s="1">
        <v>30</v>
      </c>
      <c r="J30" s="1">
        <v>0</v>
      </c>
      <c r="K30" s="1">
        <v>0</v>
      </c>
      <c r="L30" s="1">
        <v>0</v>
      </c>
      <c r="M30" s="1">
        <v>0</v>
      </c>
      <c r="N30" s="1">
        <v>1170</v>
      </c>
      <c r="O30" s="1">
        <v>830</v>
      </c>
      <c r="P30" s="1">
        <v>340</v>
      </c>
    </row>
    <row r="31" spans="1:24" x14ac:dyDescent="0.2">
      <c r="A31" s="1" t="s">
        <v>256</v>
      </c>
      <c r="B31" s="1">
        <v>900</v>
      </c>
      <c r="C31" s="1">
        <v>630</v>
      </c>
      <c r="D31" s="1">
        <v>270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900</v>
      </c>
      <c r="O31" s="1">
        <v>630</v>
      </c>
      <c r="P31" s="1">
        <v>270</v>
      </c>
    </row>
    <row r="32" spans="1:24" x14ac:dyDescent="0.2">
      <c r="A32" s="1" t="s">
        <v>257</v>
      </c>
      <c r="B32" s="1">
        <v>2500</v>
      </c>
      <c r="C32" s="1">
        <v>1930</v>
      </c>
      <c r="D32" s="1">
        <v>570</v>
      </c>
      <c r="E32" s="1">
        <v>80</v>
      </c>
      <c r="F32" s="1">
        <v>60</v>
      </c>
      <c r="G32" s="1">
        <v>20</v>
      </c>
      <c r="H32" s="1">
        <v>80</v>
      </c>
      <c r="I32" s="1">
        <v>60</v>
      </c>
      <c r="J32" s="1">
        <v>20</v>
      </c>
      <c r="K32" s="1">
        <v>0</v>
      </c>
      <c r="L32" s="1">
        <v>0</v>
      </c>
      <c r="M32" s="1">
        <v>0</v>
      </c>
      <c r="N32" s="1">
        <v>2420</v>
      </c>
      <c r="O32" s="1">
        <v>1870</v>
      </c>
      <c r="P32" s="1">
        <v>550</v>
      </c>
    </row>
    <row r="33" spans="1:24" x14ac:dyDescent="0.2">
      <c r="A33" s="1" t="s">
        <v>188</v>
      </c>
      <c r="B33" s="7">
        <v>28659.4</v>
      </c>
      <c r="C33" s="7">
        <v>32768.800000000003</v>
      </c>
      <c r="D33" s="7">
        <v>23743</v>
      </c>
      <c r="E33" s="7">
        <v>17158</v>
      </c>
      <c r="F33" s="7">
        <v>20814.3</v>
      </c>
      <c r="G33" s="7">
        <v>12991.5</v>
      </c>
      <c r="H33" s="7">
        <v>17201.3</v>
      </c>
      <c r="I33" s="7">
        <v>20863.7</v>
      </c>
      <c r="J33" s="7">
        <v>13014.1</v>
      </c>
      <c r="K33" s="7">
        <v>6583.3</v>
      </c>
      <c r="L33" s="7">
        <v>1500</v>
      </c>
      <c r="M33" s="7">
        <v>9125</v>
      </c>
      <c r="N33" s="7">
        <v>29669.7</v>
      </c>
      <c r="O33" s="7">
        <v>33793.599999999999</v>
      </c>
      <c r="P33" s="7">
        <v>24714.799999999999</v>
      </c>
      <c r="S33" s="34" t="s">
        <v>0</v>
      </c>
      <c r="T33" s="34"/>
      <c r="U33" s="34"/>
      <c r="V33" s="34" t="s">
        <v>14</v>
      </c>
      <c r="W33" s="34"/>
      <c r="X33" s="34"/>
    </row>
    <row r="34" spans="1:24" x14ac:dyDescent="0.2">
      <c r="A34" s="1" t="s">
        <v>33</v>
      </c>
      <c r="B34" s="7">
        <v>21402.2</v>
      </c>
      <c r="C34" s="7">
        <v>24660.799999999999</v>
      </c>
      <c r="D34" s="7">
        <v>18125.5</v>
      </c>
      <c r="E34" s="7">
        <v>13933.3</v>
      </c>
      <c r="F34" s="7">
        <v>16117.6</v>
      </c>
      <c r="G34" s="7">
        <v>11076.9</v>
      </c>
      <c r="H34" s="7">
        <v>13963.2</v>
      </c>
      <c r="I34" s="7">
        <v>16147.1</v>
      </c>
      <c r="J34" s="7">
        <v>11085.3</v>
      </c>
      <c r="K34" s="7">
        <v>7500.3</v>
      </c>
      <c r="L34" s="7">
        <v>5000.5</v>
      </c>
      <c r="M34" s="7">
        <v>10000</v>
      </c>
      <c r="N34" s="7">
        <v>22652.3</v>
      </c>
      <c r="O34" s="7">
        <v>25726.3</v>
      </c>
      <c r="P34" s="7">
        <v>19026.5</v>
      </c>
      <c r="S34" s="3" t="s">
        <v>0</v>
      </c>
      <c r="T34" s="3" t="s">
        <v>1</v>
      </c>
      <c r="U34" s="3" t="s">
        <v>2</v>
      </c>
      <c r="V34" s="3" t="s">
        <v>0</v>
      </c>
      <c r="W34" s="3" t="s">
        <v>1</v>
      </c>
      <c r="X34" s="3" t="s">
        <v>2</v>
      </c>
    </row>
    <row r="35" spans="1:24" x14ac:dyDescent="0.2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R35" s="1" t="s">
        <v>188</v>
      </c>
      <c r="S35" s="7">
        <v>28659.4</v>
      </c>
      <c r="T35" s="7">
        <v>32768.800000000003</v>
      </c>
      <c r="U35" s="7">
        <v>23743</v>
      </c>
      <c r="V35" s="7">
        <v>17158</v>
      </c>
      <c r="W35" s="7">
        <v>20814.3</v>
      </c>
      <c r="X35" s="7">
        <v>12991.5</v>
      </c>
    </row>
    <row r="36" spans="1:24" x14ac:dyDescent="0.2">
      <c r="A36" s="1" t="s">
        <v>258</v>
      </c>
      <c r="R36" s="1" t="s">
        <v>33</v>
      </c>
      <c r="S36" s="7">
        <v>21402.2</v>
      </c>
      <c r="T36" s="7">
        <v>24660.799999999999</v>
      </c>
      <c r="U36" s="7">
        <v>18125.5</v>
      </c>
      <c r="V36" s="7">
        <v>13933.3</v>
      </c>
      <c r="W36" s="7">
        <v>16117.6</v>
      </c>
      <c r="X36" s="7">
        <v>11076.9</v>
      </c>
    </row>
    <row r="37" spans="1:24" x14ac:dyDescent="0.2">
      <c r="A37" s="1" t="s">
        <v>0</v>
      </c>
      <c r="B37" s="1">
        <v>146570</v>
      </c>
      <c r="C37" s="1">
        <v>74490</v>
      </c>
      <c r="D37" s="1">
        <v>72080</v>
      </c>
      <c r="E37" s="1">
        <v>17450</v>
      </c>
      <c r="F37" s="1">
        <v>8620</v>
      </c>
      <c r="G37" s="1">
        <v>8830</v>
      </c>
      <c r="H37" s="1">
        <v>10860</v>
      </c>
      <c r="I37" s="1">
        <v>5180</v>
      </c>
      <c r="J37" s="1">
        <v>5680</v>
      </c>
      <c r="K37" s="1">
        <v>6590</v>
      </c>
      <c r="L37" s="1">
        <v>3440</v>
      </c>
      <c r="M37" s="1">
        <v>3150</v>
      </c>
      <c r="N37" s="1">
        <v>129120</v>
      </c>
      <c r="O37" s="1">
        <v>65870</v>
      </c>
      <c r="P37" s="1">
        <v>63250</v>
      </c>
    </row>
    <row r="38" spans="1:24" x14ac:dyDescent="0.2">
      <c r="A38" s="1" t="s">
        <v>260</v>
      </c>
      <c r="B38" s="1">
        <v>17150</v>
      </c>
      <c r="C38" s="1">
        <v>7710</v>
      </c>
      <c r="D38" s="1">
        <v>9440</v>
      </c>
      <c r="E38" s="1">
        <v>4770</v>
      </c>
      <c r="F38" s="1">
        <v>2160</v>
      </c>
      <c r="G38" s="1">
        <v>2610</v>
      </c>
      <c r="H38" s="1">
        <v>2670</v>
      </c>
      <c r="I38" s="1">
        <v>1030</v>
      </c>
      <c r="J38" s="1">
        <v>1640</v>
      </c>
      <c r="K38" s="1">
        <v>2100</v>
      </c>
      <c r="L38" s="1">
        <v>1130</v>
      </c>
      <c r="M38" s="1">
        <v>970</v>
      </c>
      <c r="N38" s="1">
        <v>12380</v>
      </c>
      <c r="O38" s="1">
        <v>5550</v>
      </c>
      <c r="P38" s="1">
        <v>6830</v>
      </c>
    </row>
    <row r="39" spans="1:24" x14ac:dyDescent="0.2">
      <c r="A39" s="1" t="s">
        <v>261</v>
      </c>
      <c r="B39" s="1">
        <v>17710</v>
      </c>
      <c r="C39" s="1">
        <v>8520</v>
      </c>
      <c r="D39" s="1">
        <v>9190</v>
      </c>
      <c r="E39" s="1">
        <v>5370</v>
      </c>
      <c r="F39" s="1">
        <v>2620</v>
      </c>
      <c r="G39" s="1">
        <v>2750</v>
      </c>
      <c r="H39" s="1">
        <v>3060</v>
      </c>
      <c r="I39" s="1">
        <v>1450</v>
      </c>
      <c r="J39" s="1">
        <v>1610</v>
      </c>
      <c r="K39" s="1">
        <v>2310</v>
      </c>
      <c r="L39" s="1">
        <v>1170</v>
      </c>
      <c r="M39" s="1">
        <v>1140</v>
      </c>
      <c r="N39" s="1">
        <v>12340</v>
      </c>
      <c r="O39" s="1">
        <v>5900</v>
      </c>
      <c r="P39" s="1">
        <v>6440</v>
      </c>
    </row>
    <row r="40" spans="1:24" x14ac:dyDescent="0.2">
      <c r="A40" s="1" t="s">
        <v>262</v>
      </c>
      <c r="B40" s="1">
        <v>9840</v>
      </c>
      <c r="C40" s="1">
        <v>5040</v>
      </c>
      <c r="D40" s="1">
        <v>4800</v>
      </c>
      <c r="E40" s="1">
        <v>1770</v>
      </c>
      <c r="F40" s="1">
        <v>930</v>
      </c>
      <c r="G40" s="1">
        <v>840</v>
      </c>
      <c r="H40" s="1">
        <v>1040</v>
      </c>
      <c r="I40" s="1">
        <v>490</v>
      </c>
      <c r="J40" s="1">
        <v>550</v>
      </c>
      <c r="K40" s="1">
        <v>730</v>
      </c>
      <c r="L40" s="1">
        <v>440</v>
      </c>
      <c r="M40" s="1">
        <v>290</v>
      </c>
      <c r="N40" s="1">
        <v>8070</v>
      </c>
      <c r="O40" s="1">
        <v>4110</v>
      </c>
      <c r="P40" s="1">
        <v>3960</v>
      </c>
    </row>
    <row r="41" spans="1:24" x14ac:dyDescent="0.2">
      <c r="A41" s="1" t="s">
        <v>263</v>
      </c>
      <c r="B41" s="1">
        <v>14340</v>
      </c>
      <c r="C41" s="1">
        <v>7500</v>
      </c>
      <c r="D41" s="1">
        <v>6840</v>
      </c>
      <c r="E41" s="1">
        <v>1840</v>
      </c>
      <c r="F41" s="1">
        <v>930</v>
      </c>
      <c r="G41" s="1">
        <v>910</v>
      </c>
      <c r="H41" s="1">
        <v>1240</v>
      </c>
      <c r="I41" s="1">
        <v>660</v>
      </c>
      <c r="J41" s="1">
        <v>580</v>
      </c>
      <c r="K41" s="1">
        <v>600</v>
      </c>
      <c r="L41" s="1">
        <v>270</v>
      </c>
      <c r="M41" s="1">
        <v>330</v>
      </c>
      <c r="N41" s="1">
        <v>12500</v>
      </c>
      <c r="O41" s="1">
        <v>6570</v>
      </c>
      <c r="P41" s="1">
        <v>5930</v>
      </c>
    </row>
    <row r="42" spans="1:24" x14ac:dyDescent="0.2">
      <c r="A42" s="1" t="s">
        <v>264</v>
      </c>
      <c r="B42" s="1">
        <v>87530</v>
      </c>
      <c r="C42" s="1">
        <v>45720</v>
      </c>
      <c r="D42" s="1">
        <v>41810</v>
      </c>
      <c r="E42" s="1">
        <v>3700</v>
      </c>
      <c r="F42" s="1">
        <v>1980</v>
      </c>
      <c r="G42" s="1">
        <v>1720</v>
      </c>
      <c r="H42" s="1">
        <v>2850</v>
      </c>
      <c r="I42" s="1">
        <v>1550</v>
      </c>
      <c r="J42" s="1">
        <v>1300</v>
      </c>
      <c r="K42" s="1">
        <v>850</v>
      </c>
      <c r="L42" s="1">
        <v>430</v>
      </c>
      <c r="M42" s="1">
        <v>420</v>
      </c>
      <c r="N42" s="1">
        <v>83830</v>
      </c>
      <c r="O42" s="1">
        <v>43740</v>
      </c>
      <c r="P42" s="1">
        <v>40090</v>
      </c>
    </row>
    <row r="44" spans="1:24" x14ac:dyDescent="0.2">
      <c r="A44" s="1" t="s">
        <v>265</v>
      </c>
      <c r="B44" s="1">
        <f>B38+B39</f>
        <v>34860</v>
      </c>
      <c r="C44" s="1">
        <f t="shared" ref="C44:P44" si="0">C38+C39</f>
        <v>16230</v>
      </c>
      <c r="D44" s="1">
        <f t="shared" si="0"/>
        <v>18630</v>
      </c>
      <c r="E44" s="1">
        <f t="shared" si="0"/>
        <v>10140</v>
      </c>
      <c r="F44" s="1">
        <f t="shared" si="0"/>
        <v>4780</v>
      </c>
      <c r="G44" s="1">
        <f t="shared" si="0"/>
        <v>5360</v>
      </c>
      <c r="H44" s="1">
        <f t="shared" si="0"/>
        <v>5730</v>
      </c>
      <c r="I44" s="1">
        <f t="shared" si="0"/>
        <v>2480</v>
      </c>
      <c r="J44" s="1">
        <f t="shared" si="0"/>
        <v>3250</v>
      </c>
      <c r="K44" s="1">
        <f t="shared" si="0"/>
        <v>4410</v>
      </c>
      <c r="L44" s="1">
        <f t="shared" si="0"/>
        <v>2300</v>
      </c>
      <c r="M44" s="1">
        <f t="shared" si="0"/>
        <v>2110</v>
      </c>
      <c r="N44" s="1">
        <f t="shared" si="0"/>
        <v>24720</v>
      </c>
      <c r="O44" s="1">
        <f t="shared" si="0"/>
        <v>11450</v>
      </c>
      <c r="P44" s="1">
        <f t="shared" si="0"/>
        <v>13270</v>
      </c>
    </row>
    <row r="45" spans="1:24" x14ac:dyDescent="0.2">
      <c r="A45" s="1" t="s">
        <v>266</v>
      </c>
      <c r="B45" s="8">
        <f>B44*100/B37</f>
        <v>23.783857542471175</v>
      </c>
      <c r="C45" s="8">
        <f t="shared" ref="C45:P45" si="1">C44*100/C37</f>
        <v>21.788159484494564</v>
      </c>
      <c r="D45" s="8">
        <f t="shared" si="1"/>
        <v>25.846281908990012</v>
      </c>
      <c r="E45" s="8">
        <f t="shared" si="1"/>
        <v>58.108882521489974</v>
      </c>
      <c r="F45" s="8">
        <f t="shared" si="1"/>
        <v>55.45243619489559</v>
      </c>
      <c r="G45" s="8">
        <f t="shared" si="1"/>
        <v>60.70215175537939</v>
      </c>
      <c r="H45" s="8">
        <f t="shared" si="1"/>
        <v>52.762430939226519</v>
      </c>
      <c r="I45" s="8">
        <f t="shared" si="1"/>
        <v>47.876447876447877</v>
      </c>
      <c r="J45" s="8">
        <f t="shared" si="1"/>
        <v>57.218309859154928</v>
      </c>
      <c r="K45" s="8">
        <f t="shared" si="1"/>
        <v>66.919575113808804</v>
      </c>
      <c r="L45" s="8">
        <f t="shared" si="1"/>
        <v>66.860465116279073</v>
      </c>
      <c r="M45" s="8">
        <f t="shared" si="1"/>
        <v>66.984126984126988</v>
      </c>
      <c r="N45" s="8">
        <f t="shared" si="1"/>
        <v>19.144981412639407</v>
      </c>
      <c r="O45" s="8">
        <f t="shared" si="1"/>
        <v>17.382723546379232</v>
      </c>
      <c r="P45" s="8">
        <f t="shared" si="1"/>
        <v>20.980237154150199</v>
      </c>
    </row>
    <row r="46" spans="1:24" x14ac:dyDescent="0.2">
      <c r="A46" s="36" t="s">
        <v>285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</row>
    <row r="47" spans="1:24" x14ac:dyDescent="0.2">
      <c r="B47" s="34" t="s">
        <v>0</v>
      </c>
      <c r="C47" s="34"/>
      <c r="D47" s="34"/>
      <c r="E47" s="34" t="s">
        <v>14</v>
      </c>
      <c r="F47" s="34"/>
      <c r="G47" s="34"/>
      <c r="H47" s="34" t="s">
        <v>15</v>
      </c>
      <c r="I47" s="34"/>
      <c r="J47" s="34"/>
      <c r="K47" s="34" t="s">
        <v>16</v>
      </c>
      <c r="L47" s="34"/>
      <c r="M47" s="34"/>
    </row>
    <row r="48" spans="1:24" x14ac:dyDescent="0.2">
      <c r="B48" s="3" t="s">
        <v>0</v>
      </c>
      <c r="C48" s="3" t="s">
        <v>1</v>
      </c>
      <c r="D48" s="3" t="s">
        <v>2</v>
      </c>
      <c r="E48" s="3" t="s">
        <v>0</v>
      </c>
      <c r="F48" s="3" t="s">
        <v>1</v>
      </c>
      <c r="G48" s="3" t="s">
        <v>2</v>
      </c>
      <c r="H48" s="3" t="s">
        <v>0</v>
      </c>
      <c r="I48" s="3" t="s">
        <v>1</v>
      </c>
      <c r="J48" s="3" t="s">
        <v>2</v>
      </c>
      <c r="K48" s="3" t="s">
        <v>0</v>
      </c>
      <c r="L48" s="3" t="s">
        <v>1</v>
      </c>
      <c r="M48" s="3" t="s">
        <v>2</v>
      </c>
    </row>
    <row r="49" spans="1:13" x14ac:dyDescent="0.2">
      <c r="A49" s="1" t="s">
        <v>417</v>
      </c>
      <c r="B49" s="8">
        <v>23.783857542471175</v>
      </c>
      <c r="C49" s="8">
        <v>21.788159484494564</v>
      </c>
      <c r="D49" s="8">
        <v>25.846281908990012</v>
      </c>
      <c r="E49" s="8">
        <v>58.108882521489974</v>
      </c>
      <c r="F49" s="8">
        <v>55.45243619489559</v>
      </c>
      <c r="G49" s="8">
        <v>60.70215175537939</v>
      </c>
      <c r="H49" s="8">
        <v>52.762430939226519</v>
      </c>
      <c r="I49" s="8">
        <v>47.876447876447877</v>
      </c>
      <c r="J49" s="8">
        <v>57.218309859154928</v>
      </c>
      <c r="K49" s="8">
        <v>66.919575113808804</v>
      </c>
      <c r="L49" s="8">
        <v>66.860465116279073</v>
      </c>
      <c r="M49" s="8">
        <v>66.984126984126988</v>
      </c>
    </row>
  </sheetData>
  <mergeCells count="14">
    <mergeCell ref="B2:D2"/>
    <mergeCell ref="E2:G2"/>
    <mergeCell ref="H2:J2"/>
    <mergeCell ref="K2:M2"/>
    <mergeCell ref="N2:P2"/>
    <mergeCell ref="S15:U15"/>
    <mergeCell ref="V15:X15"/>
    <mergeCell ref="S33:U33"/>
    <mergeCell ref="V33:X33"/>
    <mergeCell ref="B47:D47"/>
    <mergeCell ref="E47:G47"/>
    <mergeCell ref="H47:J47"/>
    <mergeCell ref="K47:M47"/>
    <mergeCell ref="A46:P4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4FF71-8E71-4258-861D-79ACCCE6A961}">
  <dimension ref="A1:AE59"/>
  <sheetViews>
    <sheetView tabSelected="1" view="pageBreakPreview" zoomScale="125" zoomScaleNormal="100" zoomScaleSheetLayoutView="125" workbookViewId="0">
      <selection activeCell="R4" sqref="R4"/>
    </sheetView>
  </sheetViews>
  <sheetFormatPr defaultRowHeight="9.6" x14ac:dyDescent="0.2"/>
  <cols>
    <col min="1" max="1" width="12" style="25" customWidth="1"/>
    <col min="2" max="16" width="4.6640625" style="1" customWidth="1"/>
    <col min="17" max="19" width="8.88671875" style="1"/>
    <col min="20" max="25" width="4.6640625" style="1" customWidth="1"/>
    <col min="26" max="31" width="5.5546875" style="1" customWidth="1"/>
    <col min="32" max="16384" width="8.88671875" style="1"/>
  </cols>
  <sheetData>
    <row r="1" spans="1:31" x14ac:dyDescent="0.2">
      <c r="A1" s="25" t="s">
        <v>268</v>
      </c>
    </row>
    <row r="2" spans="1:31" x14ac:dyDescent="0.2">
      <c r="A2" s="26"/>
      <c r="B2" s="34" t="s">
        <v>0</v>
      </c>
      <c r="C2" s="34"/>
      <c r="D2" s="34"/>
      <c r="E2" s="34" t="s">
        <v>14</v>
      </c>
      <c r="F2" s="34"/>
      <c r="G2" s="34"/>
      <c r="H2" s="34" t="s">
        <v>15</v>
      </c>
      <c r="I2" s="34"/>
      <c r="J2" s="34"/>
      <c r="K2" s="34" t="s">
        <v>16</v>
      </c>
      <c r="L2" s="34"/>
      <c r="M2" s="34"/>
      <c r="N2" s="34" t="s">
        <v>13</v>
      </c>
      <c r="O2" s="34"/>
      <c r="P2" s="35"/>
    </row>
    <row r="3" spans="1:31" x14ac:dyDescent="0.2">
      <c r="A3" s="27"/>
      <c r="B3" s="3" t="s">
        <v>0</v>
      </c>
      <c r="C3" s="3" t="s">
        <v>1</v>
      </c>
      <c r="D3" s="3" t="s">
        <v>2</v>
      </c>
      <c r="E3" s="3" t="s">
        <v>0</v>
      </c>
      <c r="F3" s="3" t="s">
        <v>1</v>
      </c>
      <c r="G3" s="3" t="s">
        <v>2</v>
      </c>
      <c r="H3" s="3" t="s">
        <v>0</v>
      </c>
      <c r="I3" s="3" t="s">
        <v>1</v>
      </c>
      <c r="J3" s="3" t="s">
        <v>2</v>
      </c>
      <c r="K3" s="3" t="s">
        <v>0</v>
      </c>
      <c r="L3" s="3" t="s">
        <v>1</v>
      </c>
      <c r="M3" s="3" t="s">
        <v>2</v>
      </c>
      <c r="N3" s="3" t="s">
        <v>0</v>
      </c>
      <c r="O3" s="3" t="s">
        <v>1</v>
      </c>
      <c r="P3" s="4" t="s">
        <v>2</v>
      </c>
    </row>
    <row r="4" spans="1:31" x14ac:dyDescent="0.2">
      <c r="A4" s="25" t="s">
        <v>0</v>
      </c>
      <c r="B4" s="1">
        <v>159680</v>
      </c>
      <c r="C4" s="1">
        <v>81910</v>
      </c>
      <c r="D4" s="1">
        <v>77770</v>
      </c>
      <c r="E4" s="1">
        <v>19670</v>
      </c>
      <c r="F4" s="1">
        <v>9800</v>
      </c>
      <c r="G4" s="1">
        <v>9870</v>
      </c>
      <c r="H4" s="1">
        <v>12360</v>
      </c>
      <c r="I4" s="1">
        <v>6000</v>
      </c>
      <c r="J4" s="1">
        <v>6360</v>
      </c>
      <c r="K4" s="1">
        <v>7310</v>
      </c>
      <c r="L4" s="1">
        <v>3800</v>
      </c>
      <c r="M4" s="1">
        <v>3510</v>
      </c>
      <c r="N4" s="1">
        <v>140010</v>
      </c>
      <c r="O4" s="1">
        <v>72110</v>
      </c>
      <c r="P4" s="1">
        <v>67900</v>
      </c>
    </row>
    <row r="5" spans="1:31" x14ac:dyDescent="0.2">
      <c r="A5" s="25" t="s">
        <v>17</v>
      </c>
      <c r="B5" s="1">
        <v>15120</v>
      </c>
      <c r="C5" s="1">
        <v>7980</v>
      </c>
      <c r="D5" s="1">
        <v>7140</v>
      </c>
      <c r="E5" s="1">
        <v>3460</v>
      </c>
      <c r="F5" s="1">
        <v>1740</v>
      </c>
      <c r="G5" s="1">
        <v>1720</v>
      </c>
      <c r="H5" s="1">
        <v>330</v>
      </c>
      <c r="I5" s="1">
        <v>180</v>
      </c>
      <c r="J5" s="1">
        <v>150</v>
      </c>
      <c r="K5" s="1">
        <v>3130</v>
      </c>
      <c r="L5" s="1">
        <v>1560</v>
      </c>
      <c r="M5" s="1">
        <v>1570</v>
      </c>
      <c r="N5" s="1">
        <v>11660</v>
      </c>
      <c r="O5" s="1">
        <v>6240</v>
      </c>
      <c r="P5" s="1">
        <v>5420</v>
      </c>
    </row>
    <row r="6" spans="1:31" x14ac:dyDescent="0.2">
      <c r="A6" s="25" t="s">
        <v>369</v>
      </c>
      <c r="B6" s="1">
        <v>13930</v>
      </c>
      <c r="C6" s="1">
        <v>7290</v>
      </c>
      <c r="D6" s="1">
        <v>6640</v>
      </c>
      <c r="E6" s="1">
        <v>2790</v>
      </c>
      <c r="F6" s="1">
        <v>1490</v>
      </c>
      <c r="G6" s="1">
        <v>1300</v>
      </c>
      <c r="H6" s="1">
        <v>690</v>
      </c>
      <c r="I6" s="1">
        <v>280</v>
      </c>
      <c r="J6" s="1">
        <v>410</v>
      </c>
      <c r="K6" s="1">
        <v>2100</v>
      </c>
      <c r="L6" s="1">
        <v>1210</v>
      </c>
      <c r="M6" s="1">
        <v>890</v>
      </c>
      <c r="N6" s="1">
        <v>11140</v>
      </c>
      <c r="O6" s="1">
        <v>5800</v>
      </c>
      <c r="P6" s="1">
        <v>5340</v>
      </c>
    </row>
    <row r="7" spans="1:31" x14ac:dyDescent="0.2">
      <c r="A7" s="25" t="s">
        <v>370</v>
      </c>
      <c r="B7" s="1">
        <v>14250</v>
      </c>
      <c r="C7" s="1">
        <v>7150</v>
      </c>
      <c r="D7" s="1">
        <v>7100</v>
      </c>
      <c r="E7" s="1">
        <v>2270</v>
      </c>
      <c r="F7" s="1">
        <v>1150</v>
      </c>
      <c r="G7" s="1">
        <v>1120</v>
      </c>
      <c r="H7" s="1">
        <v>800</v>
      </c>
      <c r="I7" s="1">
        <v>390</v>
      </c>
      <c r="J7" s="1">
        <v>410</v>
      </c>
      <c r="K7" s="1">
        <v>1470</v>
      </c>
      <c r="L7" s="1">
        <v>760</v>
      </c>
      <c r="M7" s="1">
        <v>710</v>
      </c>
      <c r="N7" s="1">
        <v>11980</v>
      </c>
      <c r="O7" s="1">
        <v>6000</v>
      </c>
      <c r="P7" s="1">
        <v>5980</v>
      </c>
    </row>
    <row r="8" spans="1:31" x14ac:dyDescent="0.2">
      <c r="A8" s="25" t="s">
        <v>18</v>
      </c>
      <c r="B8" s="1">
        <v>14000</v>
      </c>
      <c r="C8" s="1">
        <v>7190</v>
      </c>
      <c r="D8" s="1">
        <v>6810</v>
      </c>
      <c r="E8" s="1">
        <v>1550</v>
      </c>
      <c r="F8" s="1">
        <v>840</v>
      </c>
      <c r="G8" s="1">
        <v>710</v>
      </c>
      <c r="H8" s="1">
        <v>940</v>
      </c>
      <c r="I8" s="1">
        <v>570</v>
      </c>
      <c r="J8" s="1">
        <v>370</v>
      </c>
      <c r="K8" s="1">
        <v>610</v>
      </c>
      <c r="L8" s="1">
        <v>270</v>
      </c>
      <c r="M8" s="1">
        <v>340</v>
      </c>
      <c r="N8" s="1">
        <v>12450</v>
      </c>
      <c r="O8" s="1">
        <v>6350</v>
      </c>
      <c r="P8" s="1">
        <v>6100</v>
      </c>
    </row>
    <row r="9" spans="1:31" x14ac:dyDescent="0.2">
      <c r="A9" s="25" t="s">
        <v>19</v>
      </c>
      <c r="B9" s="1">
        <v>12640</v>
      </c>
      <c r="C9" s="1">
        <v>6860</v>
      </c>
      <c r="D9" s="1">
        <v>5780</v>
      </c>
      <c r="E9" s="1">
        <v>1360</v>
      </c>
      <c r="F9" s="1">
        <v>690</v>
      </c>
      <c r="G9" s="1">
        <v>670</v>
      </c>
      <c r="H9" s="1">
        <v>1360</v>
      </c>
      <c r="I9" s="1">
        <v>690</v>
      </c>
      <c r="J9" s="1">
        <v>670</v>
      </c>
      <c r="K9" s="1">
        <v>0</v>
      </c>
      <c r="L9" s="1">
        <v>0</v>
      </c>
      <c r="M9" s="1">
        <v>0</v>
      </c>
      <c r="N9" s="1">
        <v>11280</v>
      </c>
      <c r="O9" s="1">
        <v>6170</v>
      </c>
      <c r="P9" s="1">
        <v>5110</v>
      </c>
    </row>
    <row r="10" spans="1:31" x14ac:dyDescent="0.2">
      <c r="A10" s="25" t="s">
        <v>20</v>
      </c>
      <c r="B10" s="1">
        <v>11150</v>
      </c>
      <c r="C10" s="1">
        <v>5730</v>
      </c>
      <c r="D10" s="1">
        <v>5420</v>
      </c>
      <c r="E10" s="1">
        <v>1490</v>
      </c>
      <c r="F10" s="1">
        <v>640</v>
      </c>
      <c r="G10" s="1">
        <v>850</v>
      </c>
      <c r="H10" s="1">
        <v>1490</v>
      </c>
      <c r="I10" s="1">
        <v>640</v>
      </c>
      <c r="J10" s="1">
        <v>850</v>
      </c>
      <c r="K10" s="1">
        <v>0</v>
      </c>
      <c r="L10" s="1">
        <v>0</v>
      </c>
      <c r="M10" s="1">
        <v>0</v>
      </c>
      <c r="N10" s="1">
        <v>9660</v>
      </c>
      <c r="O10" s="1">
        <v>5090</v>
      </c>
      <c r="P10" s="1">
        <v>4570</v>
      </c>
      <c r="T10" s="34" t="s">
        <v>0</v>
      </c>
      <c r="U10" s="34"/>
      <c r="V10" s="34"/>
      <c r="W10" s="34" t="s">
        <v>14</v>
      </c>
      <c r="X10" s="34"/>
      <c r="Y10" s="34"/>
      <c r="Z10" s="34" t="s">
        <v>15</v>
      </c>
      <c r="AA10" s="34"/>
      <c r="AB10" s="34"/>
      <c r="AC10" s="34" t="s">
        <v>16</v>
      </c>
      <c r="AD10" s="34"/>
      <c r="AE10" s="34"/>
    </row>
    <row r="11" spans="1:31" x14ac:dyDescent="0.2">
      <c r="A11" s="25" t="s">
        <v>21</v>
      </c>
      <c r="B11" s="1">
        <v>10370</v>
      </c>
      <c r="C11" s="1">
        <v>5030</v>
      </c>
      <c r="D11" s="1">
        <v>5340</v>
      </c>
      <c r="E11" s="1">
        <v>1530</v>
      </c>
      <c r="F11" s="1">
        <v>710</v>
      </c>
      <c r="G11" s="1">
        <v>820</v>
      </c>
      <c r="H11" s="1">
        <v>1530</v>
      </c>
      <c r="I11" s="1">
        <v>710</v>
      </c>
      <c r="J11" s="1">
        <v>820</v>
      </c>
      <c r="K11" s="1">
        <v>0</v>
      </c>
      <c r="L11" s="1">
        <v>0</v>
      </c>
      <c r="M11" s="1">
        <v>0</v>
      </c>
      <c r="N11" s="1">
        <v>8840</v>
      </c>
      <c r="O11" s="1">
        <v>4320</v>
      </c>
      <c r="P11" s="1">
        <v>4520</v>
      </c>
      <c r="T11" s="3" t="s">
        <v>0</v>
      </c>
      <c r="U11" s="3" t="s">
        <v>1</v>
      </c>
      <c r="V11" s="3" t="s">
        <v>2</v>
      </c>
      <c r="W11" s="3" t="s">
        <v>0</v>
      </c>
      <c r="X11" s="3" t="s">
        <v>1</v>
      </c>
      <c r="Y11" s="3" t="s">
        <v>2</v>
      </c>
      <c r="Z11" s="3" t="s">
        <v>0</v>
      </c>
      <c r="AA11" s="3" t="s">
        <v>1</v>
      </c>
      <c r="AB11" s="3" t="s">
        <v>2</v>
      </c>
      <c r="AC11" s="3" t="s">
        <v>0</v>
      </c>
      <c r="AD11" s="3" t="s">
        <v>1</v>
      </c>
      <c r="AE11" s="3" t="s">
        <v>2</v>
      </c>
    </row>
    <row r="12" spans="1:31" x14ac:dyDescent="0.2">
      <c r="A12" s="25" t="s">
        <v>22</v>
      </c>
      <c r="B12" s="1">
        <v>11370</v>
      </c>
      <c r="C12" s="1">
        <v>5680</v>
      </c>
      <c r="D12" s="1">
        <v>5690</v>
      </c>
      <c r="E12" s="1">
        <v>1310</v>
      </c>
      <c r="F12" s="1">
        <v>680</v>
      </c>
      <c r="G12" s="1">
        <v>630</v>
      </c>
      <c r="H12" s="1">
        <v>1310</v>
      </c>
      <c r="I12" s="1">
        <v>680</v>
      </c>
      <c r="J12" s="1">
        <v>630</v>
      </c>
      <c r="K12" s="1">
        <v>0</v>
      </c>
      <c r="L12" s="1">
        <v>0</v>
      </c>
      <c r="M12" s="1">
        <v>0</v>
      </c>
      <c r="N12" s="1">
        <v>10060</v>
      </c>
      <c r="O12" s="1">
        <v>5000</v>
      </c>
      <c r="P12" s="1">
        <v>5060</v>
      </c>
      <c r="S12" s="25" t="s">
        <v>33</v>
      </c>
      <c r="T12" s="8">
        <v>29.4</v>
      </c>
      <c r="U12" s="8">
        <v>28.9</v>
      </c>
      <c r="V12" s="8">
        <v>30</v>
      </c>
      <c r="W12" s="8">
        <v>19.2</v>
      </c>
      <c r="X12" s="8">
        <v>18.100000000000001</v>
      </c>
      <c r="Y12" s="8">
        <v>20.6</v>
      </c>
      <c r="Z12" s="8">
        <v>31.9</v>
      </c>
      <c r="AA12" s="8">
        <v>31.8</v>
      </c>
      <c r="AB12" s="8">
        <v>32</v>
      </c>
      <c r="AC12" s="8">
        <v>6.3</v>
      </c>
      <c r="AD12" s="8">
        <v>6.4</v>
      </c>
      <c r="AE12" s="8">
        <v>6</v>
      </c>
    </row>
    <row r="13" spans="1:31" x14ac:dyDescent="0.2">
      <c r="A13" s="25" t="s">
        <v>23</v>
      </c>
      <c r="B13" s="1">
        <v>11750</v>
      </c>
      <c r="C13" s="1">
        <v>6220</v>
      </c>
      <c r="D13" s="1">
        <v>5530</v>
      </c>
      <c r="E13" s="1">
        <v>1240</v>
      </c>
      <c r="F13" s="1">
        <v>580</v>
      </c>
      <c r="G13" s="1">
        <v>660</v>
      </c>
      <c r="H13" s="1">
        <v>1240</v>
      </c>
      <c r="I13" s="1">
        <v>580</v>
      </c>
      <c r="J13" s="1">
        <v>660</v>
      </c>
      <c r="K13" s="1">
        <v>0</v>
      </c>
      <c r="L13" s="1">
        <v>0</v>
      </c>
      <c r="M13" s="1">
        <v>0</v>
      </c>
      <c r="N13" s="1">
        <v>10510</v>
      </c>
      <c r="O13" s="1">
        <v>5640</v>
      </c>
      <c r="P13" s="1">
        <v>4870</v>
      </c>
    </row>
    <row r="14" spans="1:31" x14ac:dyDescent="0.2">
      <c r="A14" s="25" t="s">
        <v>24</v>
      </c>
      <c r="B14" s="1">
        <v>10940</v>
      </c>
      <c r="C14" s="1">
        <v>6010</v>
      </c>
      <c r="D14" s="1">
        <v>4930</v>
      </c>
      <c r="E14" s="1">
        <v>890</v>
      </c>
      <c r="F14" s="1">
        <v>500</v>
      </c>
      <c r="G14" s="1">
        <v>390</v>
      </c>
      <c r="H14" s="1">
        <v>890</v>
      </c>
      <c r="I14" s="1">
        <v>500</v>
      </c>
      <c r="J14" s="1">
        <v>390</v>
      </c>
      <c r="K14" s="1">
        <v>0</v>
      </c>
      <c r="L14" s="1">
        <v>0</v>
      </c>
      <c r="M14" s="1">
        <v>0</v>
      </c>
      <c r="N14" s="1">
        <v>10050</v>
      </c>
      <c r="O14" s="1">
        <v>5510</v>
      </c>
      <c r="P14" s="1">
        <v>4540</v>
      </c>
    </row>
    <row r="15" spans="1:31" x14ac:dyDescent="0.2">
      <c r="A15" s="25" t="s">
        <v>25</v>
      </c>
      <c r="B15" s="1">
        <v>9440</v>
      </c>
      <c r="C15" s="1">
        <v>4780</v>
      </c>
      <c r="D15" s="1">
        <v>4660</v>
      </c>
      <c r="E15" s="1">
        <v>660</v>
      </c>
      <c r="F15" s="1">
        <v>350</v>
      </c>
      <c r="G15" s="1">
        <v>310</v>
      </c>
      <c r="H15" s="1">
        <v>660</v>
      </c>
      <c r="I15" s="1">
        <v>350</v>
      </c>
      <c r="J15" s="1">
        <v>310</v>
      </c>
      <c r="K15" s="1">
        <v>0</v>
      </c>
      <c r="L15" s="1">
        <v>0</v>
      </c>
      <c r="M15" s="1">
        <v>0</v>
      </c>
      <c r="N15" s="1">
        <v>8780</v>
      </c>
      <c r="O15" s="1">
        <v>4430</v>
      </c>
      <c r="P15" s="1">
        <v>4350</v>
      </c>
    </row>
    <row r="16" spans="1:31" x14ac:dyDescent="0.2">
      <c r="A16" s="25" t="s">
        <v>26</v>
      </c>
      <c r="B16" s="1">
        <v>7510</v>
      </c>
      <c r="C16" s="1">
        <v>3690</v>
      </c>
      <c r="D16" s="1">
        <v>3820</v>
      </c>
      <c r="E16" s="1">
        <v>480</v>
      </c>
      <c r="F16" s="1">
        <v>190</v>
      </c>
      <c r="G16" s="1">
        <v>290</v>
      </c>
      <c r="H16" s="1">
        <v>480</v>
      </c>
      <c r="I16" s="1">
        <v>190</v>
      </c>
      <c r="J16" s="1">
        <v>290</v>
      </c>
      <c r="K16" s="1">
        <v>0</v>
      </c>
      <c r="L16" s="1">
        <v>0</v>
      </c>
      <c r="M16" s="1">
        <v>0</v>
      </c>
      <c r="N16" s="1">
        <v>7030</v>
      </c>
      <c r="O16" s="1">
        <v>3500</v>
      </c>
      <c r="P16" s="1">
        <v>3530</v>
      </c>
    </row>
    <row r="17" spans="1:25" x14ac:dyDescent="0.2">
      <c r="A17" s="25" t="s">
        <v>27</v>
      </c>
      <c r="B17" s="1">
        <v>6290</v>
      </c>
      <c r="C17" s="1">
        <v>3200</v>
      </c>
      <c r="D17" s="1">
        <v>3090</v>
      </c>
      <c r="E17" s="1">
        <v>270</v>
      </c>
      <c r="F17" s="1">
        <v>100</v>
      </c>
      <c r="G17" s="1">
        <v>170</v>
      </c>
      <c r="H17" s="1">
        <v>270</v>
      </c>
      <c r="I17" s="1">
        <v>100</v>
      </c>
      <c r="J17" s="1">
        <v>170</v>
      </c>
      <c r="K17" s="1">
        <v>0</v>
      </c>
      <c r="L17" s="1">
        <v>0</v>
      </c>
      <c r="M17" s="1">
        <v>0</v>
      </c>
      <c r="N17" s="1">
        <v>6020</v>
      </c>
      <c r="O17" s="1">
        <v>3100</v>
      </c>
      <c r="P17" s="1">
        <v>2920</v>
      </c>
    </row>
    <row r="18" spans="1:25" x14ac:dyDescent="0.2">
      <c r="A18" s="25" t="s">
        <v>28</v>
      </c>
      <c r="B18" s="1">
        <v>3960</v>
      </c>
      <c r="C18" s="1">
        <v>1980</v>
      </c>
      <c r="D18" s="1">
        <v>1980</v>
      </c>
      <c r="E18" s="1">
        <v>170</v>
      </c>
      <c r="F18" s="1">
        <v>60</v>
      </c>
      <c r="G18" s="1">
        <v>110</v>
      </c>
      <c r="H18" s="1">
        <v>170</v>
      </c>
      <c r="I18" s="1">
        <v>60</v>
      </c>
      <c r="J18" s="1">
        <v>110</v>
      </c>
      <c r="K18" s="1">
        <v>0</v>
      </c>
      <c r="L18" s="1">
        <v>0</v>
      </c>
      <c r="M18" s="1">
        <v>0</v>
      </c>
      <c r="N18" s="1">
        <v>3790</v>
      </c>
      <c r="O18" s="1">
        <v>1920</v>
      </c>
      <c r="P18" s="1">
        <v>1870</v>
      </c>
    </row>
    <row r="19" spans="1:25" x14ac:dyDescent="0.2">
      <c r="A19" s="25" t="s">
        <v>29</v>
      </c>
      <c r="B19" s="1">
        <v>3070</v>
      </c>
      <c r="C19" s="1">
        <v>1430</v>
      </c>
      <c r="D19" s="1">
        <v>1640</v>
      </c>
      <c r="E19" s="1">
        <v>70</v>
      </c>
      <c r="F19" s="1">
        <v>30</v>
      </c>
      <c r="G19" s="1">
        <v>40</v>
      </c>
      <c r="H19" s="1">
        <v>70</v>
      </c>
      <c r="I19" s="1">
        <v>30</v>
      </c>
      <c r="J19" s="1">
        <v>40</v>
      </c>
      <c r="K19" s="1">
        <v>0</v>
      </c>
      <c r="L19" s="1">
        <v>0</v>
      </c>
      <c r="M19" s="1">
        <v>0</v>
      </c>
      <c r="N19" s="1">
        <v>3000</v>
      </c>
      <c r="O19" s="1">
        <v>1400</v>
      </c>
      <c r="P19" s="1">
        <v>1600</v>
      </c>
    </row>
    <row r="20" spans="1:25" x14ac:dyDescent="0.2">
      <c r="A20" s="25" t="s">
        <v>30</v>
      </c>
      <c r="B20" s="1">
        <v>2050</v>
      </c>
      <c r="C20" s="1">
        <v>880</v>
      </c>
      <c r="D20" s="1">
        <v>1170</v>
      </c>
      <c r="E20" s="1">
        <v>60</v>
      </c>
      <c r="F20" s="1">
        <v>10</v>
      </c>
      <c r="G20" s="1">
        <v>50</v>
      </c>
      <c r="H20" s="1">
        <v>60</v>
      </c>
      <c r="I20" s="1">
        <v>10</v>
      </c>
      <c r="J20" s="1">
        <v>50</v>
      </c>
      <c r="K20" s="1">
        <v>0</v>
      </c>
      <c r="L20" s="1">
        <v>0</v>
      </c>
      <c r="M20" s="1">
        <v>0</v>
      </c>
      <c r="N20" s="1">
        <v>1990</v>
      </c>
      <c r="O20" s="1">
        <v>870</v>
      </c>
      <c r="P20" s="1">
        <v>1120</v>
      </c>
    </row>
    <row r="21" spans="1:25" x14ac:dyDescent="0.2">
      <c r="A21" s="25" t="s">
        <v>31</v>
      </c>
      <c r="B21" s="1">
        <v>940</v>
      </c>
      <c r="C21" s="1">
        <v>420</v>
      </c>
      <c r="D21" s="1">
        <v>520</v>
      </c>
      <c r="E21" s="1">
        <v>20</v>
      </c>
      <c r="F21" s="1">
        <v>10</v>
      </c>
      <c r="G21" s="1">
        <v>10</v>
      </c>
      <c r="H21" s="1">
        <v>20</v>
      </c>
      <c r="I21" s="1">
        <v>10</v>
      </c>
      <c r="J21" s="1">
        <v>10</v>
      </c>
      <c r="K21" s="1">
        <v>0</v>
      </c>
      <c r="L21" s="1">
        <v>0</v>
      </c>
      <c r="M21" s="1">
        <v>0</v>
      </c>
      <c r="N21" s="1">
        <v>920</v>
      </c>
      <c r="O21" s="1">
        <v>410</v>
      </c>
      <c r="P21" s="1">
        <v>510</v>
      </c>
    </row>
    <row r="22" spans="1:25" x14ac:dyDescent="0.2">
      <c r="A22" s="25" t="s">
        <v>32</v>
      </c>
      <c r="B22" s="1">
        <v>900</v>
      </c>
      <c r="C22" s="1">
        <v>390</v>
      </c>
      <c r="D22" s="1">
        <v>510</v>
      </c>
      <c r="E22" s="1">
        <v>50</v>
      </c>
      <c r="F22" s="1">
        <v>30</v>
      </c>
      <c r="G22" s="1">
        <v>20</v>
      </c>
      <c r="H22" s="1">
        <v>50</v>
      </c>
      <c r="I22" s="1">
        <v>30</v>
      </c>
      <c r="J22" s="1">
        <v>20</v>
      </c>
      <c r="K22" s="1">
        <v>0</v>
      </c>
      <c r="L22" s="1">
        <v>0</v>
      </c>
      <c r="M22" s="1">
        <v>0</v>
      </c>
      <c r="N22" s="1">
        <v>850</v>
      </c>
      <c r="O22" s="1">
        <v>360</v>
      </c>
      <c r="P22" s="1">
        <v>490</v>
      </c>
    </row>
    <row r="23" spans="1:25" x14ac:dyDescent="0.2">
      <c r="A23" s="25" t="s">
        <v>33</v>
      </c>
      <c r="B23" s="8">
        <v>29.4</v>
      </c>
      <c r="C23" s="8">
        <v>28.9</v>
      </c>
      <c r="D23" s="8">
        <v>30</v>
      </c>
      <c r="E23" s="8">
        <v>19.2</v>
      </c>
      <c r="F23" s="8">
        <v>18.100000000000001</v>
      </c>
      <c r="G23" s="8">
        <v>20.6</v>
      </c>
      <c r="H23" s="8">
        <v>31.9</v>
      </c>
      <c r="I23" s="8">
        <v>31.8</v>
      </c>
      <c r="J23" s="8">
        <v>32</v>
      </c>
      <c r="K23" s="8">
        <v>6.3</v>
      </c>
      <c r="L23" s="8">
        <v>6.4</v>
      </c>
      <c r="M23" s="8">
        <v>6</v>
      </c>
      <c r="N23" s="8">
        <v>31</v>
      </c>
      <c r="O23" s="8">
        <v>30.5</v>
      </c>
      <c r="P23" s="8">
        <v>31.6</v>
      </c>
      <c r="T23" s="34" t="s">
        <v>0</v>
      </c>
      <c r="U23" s="34"/>
      <c r="V23" s="34"/>
      <c r="W23" s="34" t="s">
        <v>14</v>
      </c>
      <c r="X23" s="34"/>
      <c r="Y23" s="34"/>
    </row>
    <row r="24" spans="1:25" x14ac:dyDescent="0.2">
      <c r="A24" s="36" t="s">
        <v>285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T24" s="3" t="s">
        <v>0</v>
      </c>
      <c r="U24" s="3" t="s">
        <v>1</v>
      </c>
      <c r="V24" s="3" t="s">
        <v>2</v>
      </c>
      <c r="W24" s="3" t="s">
        <v>0</v>
      </c>
      <c r="X24" s="3" t="s">
        <v>1</v>
      </c>
      <c r="Y24" s="3" t="s">
        <v>2</v>
      </c>
    </row>
    <row r="25" spans="1:25" x14ac:dyDescent="0.2">
      <c r="S25" s="25" t="s">
        <v>374</v>
      </c>
      <c r="T25" s="8">
        <v>51.412857955622982</v>
      </c>
      <c r="U25" s="8">
        <v>50.597536311822026</v>
      </c>
      <c r="V25" s="8">
        <v>52.281182690424906</v>
      </c>
      <c r="W25" s="8">
        <v>82.467532467532465</v>
      </c>
      <c r="X25" s="8">
        <v>85.606060606060609</v>
      </c>
      <c r="Y25" s="8">
        <v>79.454545454545453</v>
      </c>
    </row>
    <row r="26" spans="1:25" x14ac:dyDescent="0.2">
      <c r="A26" s="25" t="s">
        <v>371</v>
      </c>
      <c r="B26" s="1">
        <v>43300</v>
      </c>
      <c r="C26" s="1">
        <v>22420</v>
      </c>
      <c r="D26" s="1">
        <v>20880</v>
      </c>
      <c r="E26" s="1">
        <v>8520</v>
      </c>
      <c r="F26" s="1">
        <v>4380</v>
      </c>
      <c r="G26" s="1">
        <v>4140</v>
      </c>
      <c r="N26" s="1">
        <v>34780</v>
      </c>
      <c r="O26" s="1">
        <v>18040</v>
      </c>
      <c r="P26" s="1">
        <v>16740</v>
      </c>
    </row>
    <row r="27" spans="1:25" x14ac:dyDescent="0.2">
      <c r="A27" s="25" t="s">
        <v>372</v>
      </c>
      <c r="B27" s="1">
        <v>10920</v>
      </c>
      <c r="C27" s="1">
        <v>5100</v>
      </c>
      <c r="D27" s="1">
        <v>5820</v>
      </c>
      <c r="E27" s="1">
        <v>370</v>
      </c>
      <c r="F27" s="1">
        <v>140</v>
      </c>
      <c r="G27" s="1">
        <v>230</v>
      </c>
      <c r="N27" s="1">
        <v>10550</v>
      </c>
      <c r="O27" s="1">
        <v>4960</v>
      </c>
      <c r="P27" s="1">
        <v>5590</v>
      </c>
    </row>
    <row r="28" spans="1:25" x14ac:dyDescent="0.2">
      <c r="A28" s="25" t="s">
        <v>373</v>
      </c>
      <c r="B28" s="1">
        <v>105460</v>
      </c>
      <c r="C28" s="1">
        <v>54390</v>
      </c>
      <c r="D28" s="1">
        <v>51070</v>
      </c>
      <c r="E28" s="1">
        <v>10780</v>
      </c>
      <c r="F28" s="1">
        <v>5280</v>
      </c>
      <c r="G28" s="1">
        <v>5500</v>
      </c>
      <c r="N28" s="1">
        <v>94680</v>
      </c>
      <c r="O28" s="1">
        <v>49110</v>
      </c>
      <c r="P28" s="1">
        <v>45570</v>
      </c>
    </row>
    <row r="29" spans="1:25" x14ac:dyDescent="0.2">
      <c r="A29" s="25" t="s">
        <v>374</v>
      </c>
      <c r="B29" s="8">
        <f>(B26+B27)*100/B28</f>
        <v>51.412857955622982</v>
      </c>
      <c r="C29" s="8">
        <f t="shared" ref="C29:P29" si="0">(C26+C27)*100/C28</f>
        <v>50.597536311822026</v>
      </c>
      <c r="D29" s="8">
        <f t="shared" si="0"/>
        <v>52.281182690424906</v>
      </c>
      <c r="E29" s="8">
        <f t="shared" si="0"/>
        <v>82.467532467532465</v>
      </c>
      <c r="F29" s="8">
        <f t="shared" si="0"/>
        <v>85.606060606060609</v>
      </c>
      <c r="G29" s="8">
        <f t="shared" si="0"/>
        <v>79.454545454545453</v>
      </c>
      <c r="H29" s="8"/>
      <c r="I29" s="8"/>
      <c r="J29" s="8"/>
      <c r="K29" s="8"/>
      <c r="L29" s="8"/>
      <c r="M29" s="8"/>
      <c r="N29" s="8">
        <f t="shared" si="0"/>
        <v>47.877059569074781</v>
      </c>
      <c r="O29" s="8">
        <f t="shared" si="0"/>
        <v>46.833638770107918</v>
      </c>
      <c r="P29" s="8">
        <f t="shared" si="0"/>
        <v>49.001536098310289</v>
      </c>
      <c r="Q29" s="8"/>
    </row>
    <row r="32" spans="1:25" x14ac:dyDescent="0.2">
      <c r="A32" s="25" t="s">
        <v>268</v>
      </c>
    </row>
    <row r="33" spans="1:16" x14ac:dyDescent="0.2">
      <c r="A33" s="26"/>
      <c r="B33" s="34" t="s">
        <v>0</v>
      </c>
      <c r="C33" s="34"/>
      <c r="D33" s="34"/>
      <c r="E33" s="34" t="s">
        <v>14</v>
      </c>
      <c r="F33" s="34"/>
      <c r="G33" s="34"/>
      <c r="H33" s="34" t="s">
        <v>15</v>
      </c>
      <c r="I33" s="34"/>
      <c r="J33" s="34"/>
      <c r="K33" s="34" t="s">
        <v>16</v>
      </c>
      <c r="L33" s="34"/>
      <c r="M33" s="34"/>
      <c r="N33" s="34" t="s">
        <v>13</v>
      </c>
      <c r="O33" s="34"/>
      <c r="P33" s="35"/>
    </row>
    <row r="34" spans="1:16" x14ac:dyDescent="0.2">
      <c r="A34" s="27"/>
      <c r="B34" s="3" t="s">
        <v>0</v>
      </c>
      <c r="C34" s="3" t="s">
        <v>1</v>
      </c>
      <c r="D34" s="3" t="s">
        <v>2</v>
      </c>
      <c r="E34" s="3" t="s">
        <v>0</v>
      </c>
      <c r="F34" s="3" t="s">
        <v>1</v>
      </c>
      <c r="G34" s="3" t="s">
        <v>2</v>
      </c>
      <c r="H34" s="3" t="s">
        <v>0</v>
      </c>
      <c r="I34" s="3" t="s">
        <v>1</v>
      </c>
      <c r="J34" s="3" t="s">
        <v>2</v>
      </c>
      <c r="K34" s="3" t="s">
        <v>0</v>
      </c>
      <c r="L34" s="3" t="s">
        <v>1</v>
      </c>
      <c r="M34" s="3" t="s">
        <v>2</v>
      </c>
      <c r="N34" s="3" t="s">
        <v>0</v>
      </c>
      <c r="O34" s="3" t="s">
        <v>1</v>
      </c>
      <c r="P34" s="4" t="s">
        <v>2</v>
      </c>
    </row>
    <row r="35" spans="1:16" x14ac:dyDescent="0.2">
      <c r="A35" s="25" t="s">
        <v>317</v>
      </c>
      <c r="B35" s="1">
        <v>159680</v>
      </c>
      <c r="C35" s="1">
        <v>81910</v>
      </c>
      <c r="D35" s="1">
        <v>77770</v>
      </c>
      <c r="E35" s="1">
        <v>19670</v>
      </c>
      <c r="F35" s="1">
        <v>9800</v>
      </c>
      <c r="G35" s="1">
        <v>9870</v>
      </c>
      <c r="H35" s="1">
        <v>12360</v>
      </c>
      <c r="I35" s="1">
        <v>6000</v>
      </c>
      <c r="J35" s="1">
        <v>6360</v>
      </c>
      <c r="K35" s="1">
        <v>7310</v>
      </c>
      <c r="L35" s="1">
        <v>3800</v>
      </c>
      <c r="M35" s="1">
        <v>3510</v>
      </c>
      <c r="N35" s="1">
        <v>140010</v>
      </c>
      <c r="O35" s="1">
        <v>72110</v>
      </c>
      <c r="P35" s="1">
        <v>67900</v>
      </c>
    </row>
    <row r="36" spans="1:16" x14ac:dyDescent="0.2">
      <c r="A36" s="25" t="s">
        <v>395</v>
      </c>
      <c r="B36" s="1">
        <v>43300</v>
      </c>
      <c r="C36" s="1">
        <v>22420</v>
      </c>
      <c r="D36" s="1">
        <v>20880</v>
      </c>
      <c r="E36" s="1">
        <v>8520</v>
      </c>
      <c r="F36" s="1">
        <v>4380</v>
      </c>
      <c r="G36" s="1">
        <v>4140</v>
      </c>
      <c r="H36" s="1">
        <v>1820</v>
      </c>
      <c r="I36" s="1">
        <v>850</v>
      </c>
      <c r="J36" s="1">
        <v>970</v>
      </c>
      <c r="K36" s="1">
        <v>6700</v>
      </c>
      <c r="L36" s="1">
        <v>3530</v>
      </c>
      <c r="M36" s="1">
        <v>3170</v>
      </c>
      <c r="N36" s="1">
        <v>34780</v>
      </c>
      <c r="O36" s="1">
        <v>18040</v>
      </c>
      <c r="P36" s="1">
        <v>16740</v>
      </c>
    </row>
    <row r="37" spans="1:16" x14ac:dyDescent="0.2">
      <c r="A37" s="25" t="s">
        <v>396</v>
      </c>
      <c r="B37" s="1">
        <v>37790</v>
      </c>
      <c r="C37" s="1">
        <v>19780</v>
      </c>
      <c r="D37" s="1">
        <v>18010</v>
      </c>
      <c r="E37" s="1">
        <v>4400</v>
      </c>
      <c r="F37" s="1">
        <v>2170</v>
      </c>
      <c r="G37" s="1">
        <v>2230</v>
      </c>
      <c r="H37" s="1">
        <v>3790</v>
      </c>
      <c r="I37" s="1">
        <v>1900</v>
      </c>
      <c r="J37" s="1">
        <v>1890</v>
      </c>
      <c r="K37" s="1">
        <v>610</v>
      </c>
      <c r="L37" s="1">
        <v>270</v>
      </c>
      <c r="M37" s="1">
        <v>340</v>
      </c>
      <c r="N37" s="1">
        <v>33390</v>
      </c>
      <c r="O37" s="1">
        <v>17610</v>
      </c>
      <c r="P37" s="1">
        <v>15780</v>
      </c>
    </row>
    <row r="38" spans="1:16" x14ac:dyDescent="0.2">
      <c r="A38" s="25" t="s">
        <v>397</v>
      </c>
      <c r="B38" s="1">
        <v>33490</v>
      </c>
      <c r="C38" s="1">
        <v>16930</v>
      </c>
      <c r="D38" s="1">
        <v>16560</v>
      </c>
      <c r="E38" s="1">
        <v>4080</v>
      </c>
      <c r="F38" s="1">
        <v>1970</v>
      </c>
      <c r="G38" s="1">
        <v>2110</v>
      </c>
      <c r="H38" s="1">
        <v>4080</v>
      </c>
      <c r="I38" s="1">
        <v>1970</v>
      </c>
      <c r="J38" s="1">
        <v>2110</v>
      </c>
      <c r="K38" s="1">
        <v>0</v>
      </c>
      <c r="L38" s="1">
        <v>0</v>
      </c>
      <c r="M38" s="1">
        <v>0</v>
      </c>
      <c r="N38" s="1">
        <v>29410</v>
      </c>
      <c r="O38" s="1">
        <v>14960</v>
      </c>
      <c r="P38" s="1">
        <v>14450</v>
      </c>
    </row>
    <row r="39" spans="1:16" x14ac:dyDescent="0.2">
      <c r="A39" s="25" t="s">
        <v>398</v>
      </c>
      <c r="B39" s="1">
        <v>27890</v>
      </c>
      <c r="C39" s="1">
        <v>14480</v>
      </c>
      <c r="D39" s="1">
        <v>13410</v>
      </c>
      <c r="E39" s="1">
        <v>2030</v>
      </c>
      <c r="F39" s="1">
        <v>1040</v>
      </c>
      <c r="G39" s="1">
        <v>990</v>
      </c>
      <c r="H39" s="1">
        <v>2030</v>
      </c>
      <c r="I39" s="1">
        <v>1040</v>
      </c>
      <c r="J39" s="1">
        <v>990</v>
      </c>
      <c r="K39" s="1">
        <v>0</v>
      </c>
      <c r="L39" s="1">
        <v>0</v>
      </c>
      <c r="M39" s="1">
        <v>0</v>
      </c>
      <c r="N39" s="1">
        <v>25860</v>
      </c>
      <c r="O39" s="1">
        <v>13440</v>
      </c>
      <c r="P39" s="1">
        <v>12420</v>
      </c>
    </row>
    <row r="40" spans="1:16" x14ac:dyDescent="0.2">
      <c r="A40" s="25" t="s">
        <v>399</v>
      </c>
      <c r="B40" s="1">
        <v>13320</v>
      </c>
      <c r="C40" s="1">
        <v>6610</v>
      </c>
      <c r="D40" s="1">
        <v>6710</v>
      </c>
      <c r="E40" s="1">
        <v>510</v>
      </c>
      <c r="F40" s="1">
        <v>190</v>
      </c>
      <c r="G40" s="1">
        <v>320</v>
      </c>
      <c r="H40" s="1">
        <v>510</v>
      </c>
      <c r="I40" s="1">
        <v>190</v>
      </c>
      <c r="J40" s="1">
        <v>320</v>
      </c>
      <c r="K40" s="1">
        <v>0</v>
      </c>
      <c r="L40" s="1">
        <v>0</v>
      </c>
      <c r="M40" s="1">
        <v>0</v>
      </c>
      <c r="N40" s="1">
        <v>12810</v>
      </c>
      <c r="O40" s="1">
        <v>6420</v>
      </c>
      <c r="P40" s="1">
        <v>6390</v>
      </c>
    </row>
    <row r="41" spans="1:16" x14ac:dyDescent="0.2">
      <c r="A41" s="25" t="s">
        <v>400</v>
      </c>
      <c r="B41" s="1">
        <v>3890</v>
      </c>
      <c r="C41" s="1">
        <v>1690</v>
      </c>
      <c r="D41" s="1">
        <v>2200</v>
      </c>
      <c r="E41" s="1">
        <v>130</v>
      </c>
      <c r="F41" s="1">
        <v>50</v>
      </c>
      <c r="G41" s="1">
        <v>80</v>
      </c>
      <c r="H41" s="1">
        <v>130</v>
      </c>
      <c r="I41" s="1">
        <v>50</v>
      </c>
      <c r="J41" s="1">
        <v>80</v>
      </c>
      <c r="K41" s="1">
        <v>0</v>
      </c>
      <c r="L41" s="1">
        <v>0</v>
      </c>
      <c r="M41" s="1">
        <v>0</v>
      </c>
      <c r="N41" s="1">
        <v>3760</v>
      </c>
      <c r="O41" s="1">
        <v>1640</v>
      </c>
      <c r="P41" s="1">
        <v>2120</v>
      </c>
    </row>
    <row r="43" spans="1:16" x14ac:dyDescent="0.2">
      <c r="A43" s="25" t="s">
        <v>395</v>
      </c>
      <c r="B43" s="8">
        <f>B36*100/B$35</f>
        <v>27.116733466933869</v>
      </c>
      <c r="C43" s="8">
        <f t="shared" ref="C43:P43" si="1">C36*100/C$35</f>
        <v>27.371505310706873</v>
      </c>
      <c r="D43" s="8">
        <f t="shared" si="1"/>
        <v>26.848399125626848</v>
      </c>
      <c r="E43" s="8">
        <f t="shared" si="1"/>
        <v>43.314692425012709</v>
      </c>
      <c r="F43" s="8">
        <f t="shared" si="1"/>
        <v>44.693877551020407</v>
      </c>
      <c r="G43" s="8">
        <f t="shared" si="1"/>
        <v>41.945288753799389</v>
      </c>
      <c r="H43" s="8">
        <f t="shared" si="1"/>
        <v>14.724919093851133</v>
      </c>
      <c r="I43" s="8">
        <f t="shared" si="1"/>
        <v>14.166666666666666</v>
      </c>
      <c r="J43" s="8">
        <f t="shared" si="1"/>
        <v>15.251572327044025</v>
      </c>
      <c r="K43" s="8">
        <f t="shared" si="1"/>
        <v>91.655266757865931</v>
      </c>
      <c r="L43" s="8">
        <f t="shared" si="1"/>
        <v>92.89473684210526</v>
      </c>
      <c r="M43" s="8">
        <f t="shared" si="1"/>
        <v>90.313390313390315</v>
      </c>
      <c r="N43" s="8">
        <f t="shared" si="1"/>
        <v>24.841082779801443</v>
      </c>
      <c r="O43" s="8">
        <f t="shared" si="1"/>
        <v>25.017334627652197</v>
      </c>
      <c r="P43" s="8">
        <f t="shared" si="1"/>
        <v>24.653902798232696</v>
      </c>
    </row>
    <row r="44" spans="1:16" x14ac:dyDescent="0.2">
      <c r="A44" s="25" t="s">
        <v>396</v>
      </c>
      <c r="B44" s="8">
        <f t="shared" ref="B44:P48" si="2">B37*100/B$35</f>
        <v>23.666082164328657</v>
      </c>
      <c r="C44" s="8">
        <f t="shared" si="2"/>
        <v>24.148455622024173</v>
      </c>
      <c r="D44" s="8">
        <f t="shared" si="2"/>
        <v>23.158030088723159</v>
      </c>
      <c r="E44" s="8">
        <f t="shared" si="2"/>
        <v>22.369089984748349</v>
      </c>
      <c r="F44" s="8">
        <f t="shared" si="2"/>
        <v>22.142857142857142</v>
      </c>
      <c r="G44" s="8">
        <f t="shared" si="2"/>
        <v>22.593718338399189</v>
      </c>
      <c r="H44" s="8">
        <f t="shared" si="2"/>
        <v>30.663430420711975</v>
      </c>
      <c r="I44" s="8">
        <f t="shared" si="2"/>
        <v>31.666666666666668</v>
      </c>
      <c r="J44" s="8">
        <f t="shared" si="2"/>
        <v>29.716981132075471</v>
      </c>
      <c r="K44" s="8">
        <f t="shared" si="2"/>
        <v>8.3447332421340636</v>
      </c>
      <c r="L44" s="8">
        <f t="shared" si="2"/>
        <v>7.1052631578947372</v>
      </c>
      <c r="M44" s="8">
        <f t="shared" si="2"/>
        <v>9.6866096866096871</v>
      </c>
      <c r="N44" s="8">
        <f t="shared" si="2"/>
        <v>23.84829655024641</v>
      </c>
      <c r="O44" s="8">
        <f t="shared" si="2"/>
        <v>24.421023436416586</v>
      </c>
      <c r="P44" s="8">
        <f t="shared" si="2"/>
        <v>23.240058910162002</v>
      </c>
    </row>
    <row r="45" spans="1:16" x14ac:dyDescent="0.2">
      <c r="A45" s="25" t="s">
        <v>397</v>
      </c>
      <c r="B45" s="8">
        <f t="shared" si="2"/>
        <v>20.973196392785571</v>
      </c>
      <c r="C45" s="8">
        <f t="shared" si="2"/>
        <v>20.669026980832623</v>
      </c>
      <c r="D45" s="8">
        <f t="shared" si="2"/>
        <v>21.293557927221293</v>
      </c>
      <c r="E45" s="8">
        <f t="shared" si="2"/>
        <v>20.742247076766649</v>
      </c>
      <c r="F45" s="8">
        <f t="shared" si="2"/>
        <v>20.102040816326532</v>
      </c>
      <c r="G45" s="8">
        <f t="shared" si="2"/>
        <v>21.377912867274571</v>
      </c>
      <c r="H45" s="8">
        <f t="shared" si="2"/>
        <v>33.009708737864081</v>
      </c>
      <c r="I45" s="8">
        <f t="shared" si="2"/>
        <v>32.833333333333336</v>
      </c>
      <c r="J45" s="8">
        <f t="shared" si="2"/>
        <v>33.176100628930818</v>
      </c>
      <c r="K45" s="8">
        <f t="shared" si="2"/>
        <v>0</v>
      </c>
      <c r="L45" s="8">
        <f t="shared" si="2"/>
        <v>0</v>
      </c>
      <c r="M45" s="8">
        <f t="shared" si="2"/>
        <v>0</v>
      </c>
      <c r="N45" s="8">
        <f t="shared" si="2"/>
        <v>21.005642454110422</v>
      </c>
      <c r="O45" s="8">
        <f t="shared" si="2"/>
        <v>20.746082374150603</v>
      </c>
      <c r="P45" s="8">
        <f t="shared" si="2"/>
        <v>21.281296023564064</v>
      </c>
    </row>
    <row r="46" spans="1:16" x14ac:dyDescent="0.2">
      <c r="A46" s="25" t="s">
        <v>398</v>
      </c>
      <c r="B46" s="8">
        <f t="shared" si="2"/>
        <v>17.466182364729459</v>
      </c>
      <c r="C46" s="8">
        <f t="shared" si="2"/>
        <v>17.67793920156269</v>
      </c>
      <c r="D46" s="8">
        <f t="shared" si="2"/>
        <v>17.243152886717244</v>
      </c>
      <c r="E46" s="8">
        <f t="shared" si="2"/>
        <v>10.320284697508896</v>
      </c>
      <c r="F46" s="8">
        <f t="shared" si="2"/>
        <v>10.612244897959183</v>
      </c>
      <c r="G46" s="8">
        <f t="shared" si="2"/>
        <v>10.030395136778116</v>
      </c>
      <c r="H46" s="8">
        <f t="shared" si="2"/>
        <v>16.423948220064727</v>
      </c>
      <c r="I46" s="8">
        <f t="shared" si="2"/>
        <v>17.333333333333332</v>
      </c>
      <c r="J46" s="8">
        <f t="shared" si="2"/>
        <v>15.566037735849056</v>
      </c>
      <c r="K46" s="8">
        <f t="shared" si="2"/>
        <v>0</v>
      </c>
      <c r="L46" s="8">
        <f t="shared" si="2"/>
        <v>0</v>
      </c>
      <c r="M46" s="8">
        <f t="shared" si="2"/>
        <v>0</v>
      </c>
      <c r="N46" s="8">
        <f t="shared" si="2"/>
        <v>18.470109277908719</v>
      </c>
      <c r="O46" s="8">
        <f t="shared" si="2"/>
        <v>18.638191651643321</v>
      </c>
      <c r="P46" s="8">
        <f t="shared" si="2"/>
        <v>18.291605301914579</v>
      </c>
    </row>
    <row r="47" spans="1:16" x14ac:dyDescent="0.2">
      <c r="A47" s="25" t="s">
        <v>399</v>
      </c>
      <c r="B47" s="8">
        <f t="shared" si="2"/>
        <v>8.3416833667334664</v>
      </c>
      <c r="C47" s="8">
        <f t="shared" si="2"/>
        <v>8.0698327432547927</v>
      </c>
      <c r="D47" s="8">
        <f t="shared" si="2"/>
        <v>8.6280056577086288</v>
      </c>
      <c r="E47" s="8">
        <f t="shared" si="2"/>
        <v>2.5927808845958311</v>
      </c>
      <c r="F47" s="8">
        <f t="shared" si="2"/>
        <v>1.9387755102040816</v>
      </c>
      <c r="G47" s="8">
        <f t="shared" si="2"/>
        <v>3.2421479229989867</v>
      </c>
      <c r="H47" s="8">
        <f t="shared" si="2"/>
        <v>4.1262135922330101</v>
      </c>
      <c r="I47" s="8">
        <f t="shared" si="2"/>
        <v>3.1666666666666665</v>
      </c>
      <c r="J47" s="8">
        <f t="shared" si="2"/>
        <v>5.0314465408805029</v>
      </c>
      <c r="K47" s="8">
        <f t="shared" si="2"/>
        <v>0</v>
      </c>
      <c r="L47" s="8">
        <f t="shared" si="2"/>
        <v>0</v>
      </c>
      <c r="M47" s="8">
        <f t="shared" si="2"/>
        <v>0</v>
      </c>
      <c r="N47" s="8">
        <f t="shared" si="2"/>
        <v>9.1493464752517681</v>
      </c>
      <c r="O47" s="8">
        <f t="shared" si="2"/>
        <v>8.9030647621689081</v>
      </c>
      <c r="P47" s="8">
        <f t="shared" si="2"/>
        <v>9.4108983799705452</v>
      </c>
    </row>
    <row r="48" spans="1:16" x14ac:dyDescent="0.2">
      <c r="A48" s="25" t="s">
        <v>400</v>
      </c>
      <c r="B48" s="8">
        <f t="shared" si="2"/>
        <v>2.4361222444889781</v>
      </c>
      <c r="C48" s="8">
        <f t="shared" si="2"/>
        <v>2.0632401416188499</v>
      </c>
      <c r="D48" s="8">
        <f t="shared" si="2"/>
        <v>2.8288543140028288</v>
      </c>
      <c r="E48" s="8">
        <f t="shared" si="2"/>
        <v>0.66090493136756479</v>
      </c>
      <c r="F48" s="8">
        <f t="shared" si="2"/>
        <v>0.51020408163265307</v>
      </c>
      <c r="G48" s="8">
        <f t="shared" si="2"/>
        <v>0.81053698074974667</v>
      </c>
      <c r="H48" s="8">
        <f t="shared" si="2"/>
        <v>1.051779935275081</v>
      </c>
      <c r="I48" s="8">
        <f t="shared" si="2"/>
        <v>0.83333333333333337</v>
      </c>
      <c r="J48" s="8">
        <f t="shared" si="2"/>
        <v>1.2578616352201257</v>
      </c>
      <c r="K48" s="8">
        <f t="shared" si="2"/>
        <v>0</v>
      </c>
      <c r="L48" s="8">
        <f t="shared" si="2"/>
        <v>0</v>
      </c>
      <c r="M48" s="8">
        <f t="shared" si="2"/>
        <v>0</v>
      </c>
      <c r="N48" s="8">
        <f t="shared" si="2"/>
        <v>2.6855224626812371</v>
      </c>
      <c r="O48" s="8">
        <f t="shared" si="2"/>
        <v>2.2743031479683817</v>
      </c>
      <c r="P48" s="8">
        <f t="shared" si="2"/>
        <v>3.1222385861561119</v>
      </c>
    </row>
    <row r="51" spans="1:4" x14ac:dyDescent="0.2">
      <c r="A51" s="25" t="s">
        <v>402</v>
      </c>
    </row>
    <row r="52" spans="1:4" x14ac:dyDescent="0.2">
      <c r="B52" s="1" t="s">
        <v>0</v>
      </c>
      <c r="C52" s="1" t="s">
        <v>401</v>
      </c>
      <c r="D52" s="1" t="s">
        <v>35</v>
      </c>
    </row>
    <row r="53" spans="1:4" x14ac:dyDescent="0.2">
      <c r="A53" s="25" t="s">
        <v>317</v>
      </c>
      <c r="B53" s="8">
        <f>C35*100/D35</f>
        <v>105.32338948180532</v>
      </c>
      <c r="C53" s="8">
        <f>F35*100/G35</f>
        <v>99.290780141843967</v>
      </c>
      <c r="D53" s="8">
        <f>O35*100/P35</f>
        <v>106.20029455081001</v>
      </c>
    </row>
    <row r="54" spans="1:4" x14ac:dyDescent="0.2">
      <c r="A54" s="25" t="s">
        <v>395</v>
      </c>
      <c r="B54" s="8">
        <f t="shared" ref="B54:B59" si="3">C36*100/D36</f>
        <v>107.37547892720306</v>
      </c>
      <c r="C54" s="8">
        <f t="shared" ref="C54:C59" si="4">F36*100/G36</f>
        <v>105.79710144927536</v>
      </c>
      <c r="D54" s="8">
        <f t="shared" ref="D54:D59" si="5">O36*100/P36</f>
        <v>107.76583034647551</v>
      </c>
    </row>
    <row r="55" spans="1:4" x14ac:dyDescent="0.2">
      <c r="A55" s="25" t="s">
        <v>396</v>
      </c>
      <c r="B55" s="8">
        <f t="shared" si="3"/>
        <v>109.82787340366463</v>
      </c>
      <c r="C55" s="8">
        <f t="shared" si="4"/>
        <v>97.309417040358738</v>
      </c>
      <c r="D55" s="8">
        <f t="shared" si="5"/>
        <v>111.59695817490494</v>
      </c>
    </row>
    <row r="56" spans="1:4" x14ac:dyDescent="0.2">
      <c r="A56" s="25" t="s">
        <v>397</v>
      </c>
      <c r="B56" s="8">
        <f t="shared" si="3"/>
        <v>102.23429951690821</v>
      </c>
      <c r="C56" s="8">
        <f t="shared" si="4"/>
        <v>93.36492890995261</v>
      </c>
      <c r="D56" s="8">
        <f t="shared" si="5"/>
        <v>103.52941176470588</v>
      </c>
    </row>
    <row r="57" spans="1:4" x14ac:dyDescent="0.2">
      <c r="A57" s="25" t="s">
        <v>398</v>
      </c>
      <c r="B57" s="8">
        <f t="shared" si="3"/>
        <v>107.97912005965698</v>
      </c>
      <c r="C57" s="8">
        <f t="shared" si="4"/>
        <v>105.05050505050505</v>
      </c>
      <c r="D57" s="8">
        <f t="shared" si="5"/>
        <v>108.21256038647343</v>
      </c>
    </row>
    <row r="58" spans="1:4" x14ac:dyDescent="0.2">
      <c r="A58" s="25" t="s">
        <v>399</v>
      </c>
      <c r="B58" s="8">
        <f t="shared" si="3"/>
        <v>98.509687034277192</v>
      </c>
      <c r="C58" s="8">
        <f t="shared" si="4"/>
        <v>59.375</v>
      </c>
      <c r="D58" s="8">
        <f t="shared" si="5"/>
        <v>100.46948356807512</v>
      </c>
    </row>
    <row r="59" spans="1:4" x14ac:dyDescent="0.2">
      <c r="A59" s="25" t="s">
        <v>400</v>
      </c>
      <c r="B59" s="8">
        <f t="shared" si="3"/>
        <v>76.818181818181813</v>
      </c>
      <c r="C59" s="8">
        <f t="shared" si="4"/>
        <v>62.5</v>
      </c>
      <c r="D59" s="8">
        <f t="shared" si="5"/>
        <v>77.35849056603773</v>
      </c>
    </row>
  </sheetData>
  <mergeCells count="17">
    <mergeCell ref="A24:P24"/>
    <mergeCell ref="B2:D2"/>
    <mergeCell ref="E2:G2"/>
    <mergeCell ref="H2:J2"/>
    <mergeCell ref="K2:M2"/>
    <mergeCell ref="N2:P2"/>
    <mergeCell ref="B33:D33"/>
    <mergeCell ref="E33:G33"/>
    <mergeCell ref="H33:J33"/>
    <mergeCell ref="K33:M33"/>
    <mergeCell ref="N33:P33"/>
    <mergeCell ref="W23:Y23"/>
    <mergeCell ref="T10:V10"/>
    <mergeCell ref="W10:Y10"/>
    <mergeCell ref="Z10:AB10"/>
    <mergeCell ref="AC10:AE10"/>
    <mergeCell ref="T23:V2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A7CE2-94A0-484B-9D91-DB47F788E4BD}">
  <dimension ref="A1:P56"/>
  <sheetViews>
    <sheetView view="pageBreakPreview" zoomScale="125" zoomScaleNormal="100" zoomScaleSheetLayoutView="125" workbookViewId="0">
      <selection activeCell="C10" sqref="C10"/>
    </sheetView>
  </sheetViews>
  <sheetFormatPr defaultRowHeight="9.6" x14ac:dyDescent="0.2"/>
  <cols>
    <col min="1" max="1" width="12" style="1" customWidth="1"/>
    <col min="2" max="16" width="4.6640625" style="1" customWidth="1"/>
    <col min="17" max="16384" width="8.88671875" style="1"/>
  </cols>
  <sheetData>
    <row r="1" spans="1:16" x14ac:dyDescent="0.2">
      <c r="A1" s="1" t="s">
        <v>269</v>
      </c>
    </row>
    <row r="2" spans="1:16" x14ac:dyDescent="0.2">
      <c r="A2" s="5"/>
      <c r="B2" s="34" t="s">
        <v>0</v>
      </c>
      <c r="C2" s="34"/>
      <c r="D2" s="34"/>
      <c r="E2" s="34" t="s">
        <v>14</v>
      </c>
      <c r="F2" s="34"/>
      <c r="G2" s="34"/>
      <c r="H2" s="34" t="s">
        <v>15</v>
      </c>
      <c r="I2" s="34"/>
      <c r="J2" s="34"/>
      <c r="K2" s="34" t="s">
        <v>16</v>
      </c>
      <c r="L2" s="34"/>
      <c r="M2" s="34"/>
      <c r="N2" s="34" t="s">
        <v>13</v>
      </c>
      <c r="O2" s="34"/>
      <c r="P2" s="35"/>
    </row>
    <row r="3" spans="1:16" x14ac:dyDescent="0.2">
      <c r="A3" s="6"/>
      <c r="B3" s="3" t="s">
        <v>0</v>
      </c>
      <c r="C3" s="3" t="s">
        <v>1</v>
      </c>
      <c r="D3" s="3" t="s">
        <v>2</v>
      </c>
      <c r="E3" s="3" t="s">
        <v>0</v>
      </c>
      <c r="F3" s="3" t="s">
        <v>1</v>
      </c>
      <c r="G3" s="3" t="s">
        <v>2</v>
      </c>
      <c r="H3" s="3" t="s">
        <v>0</v>
      </c>
      <c r="I3" s="3" t="s">
        <v>1</v>
      </c>
      <c r="J3" s="3" t="s">
        <v>2</v>
      </c>
      <c r="K3" s="3" t="s">
        <v>0</v>
      </c>
      <c r="L3" s="3" t="s">
        <v>1</v>
      </c>
      <c r="M3" s="3" t="s">
        <v>2</v>
      </c>
      <c r="N3" s="3" t="s">
        <v>0</v>
      </c>
      <c r="O3" s="3" t="s">
        <v>1</v>
      </c>
      <c r="P3" s="4" t="s">
        <v>2</v>
      </c>
    </row>
    <row r="4" spans="1:16" x14ac:dyDescent="0.2">
      <c r="A4" s="1" t="s">
        <v>37</v>
      </c>
    </row>
    <row r="5" spans="1:16" x14ac:dyDescent="0.2">
      <c r="A5" s="1" t="s">
        <v>317</v>
      </c>
      <c r="B5" s="1">
        <v>159680</v>
      </c>
      <c r="C5" s="1">
        <v>81910</v>
      </c>
      <c r="D5" s="1">
        <v>77770</v>
      </c>
      <c r="E5" s="1">
        <v>19670</v>
      </c>
      <c r="F5" s="1">
        <v>9800</v>
      </c>
      <c r="G5" s="1">
        <v>9870</v>
      </c>
      <c r="H5" s="1">
        <v>12360</v>
      </c>
      <c r="I5" s="1">
        <v>6000</v>
      </c>
      <c r="J5" s="1">
        <v>6360</v>
      </c>
      <c r="K5" s="1">
        <v>7310</v>
      </c>
      <c r="L5" s="1">
        <v>3800</v>
      </c>
      <c r="M5" s="1">
        <v>3510</v>
      </c>
      <c r="N5" s="1">
        <v>140010</v>
      </c>
      <c r="O5" s="1">
        <v>72110</v>
      </c>
      <c r="P5" s="1">
        <v>67900</v>
      </c>
    </row>
    <row r="6" spans="1:16" x14ac:dyDescent="0.2">
      <c r="A6" s="1" t="s">
        <v>39</v>
      </c>
      <c r="B6" s="1">
        <v>84390</v>
      </c>
      <c r="C6" s="1">
        <v>42650</v>
      </c>
      <c r="D6" s="1">
        <v>41740</v>
      </c>
      <c r="E6" s="1">
        <v>6880</v>
      </c>
      <c r="F6" s="1">
        <v>3550</v>
      </c>
      <c r="G6" s="1">
        <v>3330</v>
      </c>
      <c r="H6" s="1">
        <v>0</v>
      </c>
      <c r="I6" s="1">
        <v>0</v>
      </c>
      <c r="J6" s="1">
        <v>0</v>
      </c>
      <c r="K6" s="1">
        <v>6880</v>
      </c>
      <c r="L6" s="1">
        <v>3550</v>
      </c>
      <c r="M6" s="1">
        <v>3330</v>
      </c>
      <c r="N6" s="1">
        <v>77510</v>
      </c>
      <c r="O6" s="1">
        <v>39100</v>
      </c>
      <c r="P6" s="1">
        <v>38410</v>
      </c>
    </row>
    <row r="7" spans="1:16" x14ac:dyDescent="0.2">
      <c r="A7" s="1" t="s">
        <v>375</v>
      </c>
      <c r="B7" s="1">
        <v>22540</v>
      </c>
      <c r="C7" s="1">
        <v>12770</v>
      </c>
      <c r="D7" s="1">
        <v>9770</v>
      </c>
      <c r="E7" s="1">
        <v>400</v>
      </c>
      <c r="F7" s="1">
        <v>220</v>
      </c>
      <c r="G7" s="1">
        <v>180</v>
      </c>
      <c r="H7" s="1">
        <v>0</v>
      </c>
      <c r="I7" s="1">
        <v>0</v>
      </c>
      <c r="J7" s="1">
        <v>0</v>
      </c>
      <c r="K7" s="1">
        <v>400</v>
      </c>
      <c r="L7" s="1">
        <v>220</v>
      </c>
      <c r="M7" s="1">
        <v>180</v>
      </c>
      <c r="N7" s="1">
        <v>22140</v>
      </c>
      <c r="O7" s="1">
        <v>12550</v>
      </c>
      <c r="P7" s="1">
        <v>9590</v>
      </c>
    </row>
    <row r="8" spans="1:16" x14ac:dyDescent="0.2">
      <c r="A8" s="1" t="s">
        <v>376</v>
      </c>
      <c r="B8" s="1">
        <v>2730</v>
      </c>
      <c r="C8" s="1">
        <v>1540</v>
      </c>
      <c r="D8" s="1">
        <v>1190</v>
      </c>
      <c r="E8" s="1">
        <v>270</v>
      </c>
      <c r="F8" s="1">
        <v>150</v>
      </c>
      <c r="G8" s="1">
        <v>120</v>
      </c>
      <c r="H8" s="1">
        <v>260</v>
      </c>
      <c r="I8" s="1">
        <v>140</v>
      </c>
      <c r="J8" s="1">
        <v>120</v>
      </c>
      <c r="K8" s="1">
        <v>10</v>
      </c>
      <c r="L8" s="1">
        <v>10</v>
      </c>
      <c r="M8" s="1">
        <v>0</v>
      </c>
      <c r="N8" s="1">
        <v>2460</v>
      </c>
      <c r="O8" s="1">
        <v>1390</v>
      </c>
      <c r="P8" s="1">
        <v>1070</v>
      </c>
    </row>
    <row r="9" spans="1:16" x14ac:dyDescent="0.2">
      <c r="A9" s="1" t="s">
        <v>377</v>
      </c>
      <c r="B9" s="1">
        <v>20330</v>
      </c>
      <c r="C9" s="1">
        <v>9580</v>
      </c>
      <c r="D9" s="1">
        <v>10750</v>
      </c>
      <c r="E9" s="1">
        <v>1100</v>
      </c>
      <c r="F9" s="1">
        <v>530</v>
      </c>
      <c r="G9" s="1">
        <v>570</v>
      </c>
      <c r="H9" s="1">
        <v>1100</v>
      </c>
      <c r="I9" s="1">
        <v>530</v>
      </c>
      <c r="J9" s="1">
        <v>570</v>
      </c>
      <c r="K9" s="1">
        <v>0</v>
      </c>
      <c r="L9" s="1">
        <v>0</v>
      </c>
      <c r="M9" s="1">
        <v>0</v>
      </c>
      <c r="N9" s="1">
        <v>19230</v>
      </c>
      <c r="O9" s="1">
        <v>9050</v>
      </c>
      <c r="P9" s="1">
        <v>10180</v>
      </c>
    </row>
    <row r="10" spans="1:16" x14ac:dyDescent="0.2">
      <c r="A10" s="1" t="s">
        <v>378</v>
      </c>
      <c r="B10" s="1">
        <v>22860</v>
      </c>
      <c r="C10" s="1">
        <v>11010</v>
      </c>
      <c r="D10" s="1">
        <v>11850</v>
      </c>
      <c r="E10" s="1">
        <v>8200</v>
      </c>
      <c r="F10" s="1">
        <v>4010</v>
      </c>
      <c r="G10" s="1">
        <v>4190</v>
      </c>
      <c r="H10" s="1">
        <v>8180</v>
      </c>
      <c r="I10" s="1">
        <v>3990</v>
      </c>
      <c r="J10" s="1">
        <v>4190</v>
      </c>
      <c r="K10" s="1">
        <v>20</v>
      </c>
      <c r="L10" s="1">
        <v>20</v>
      </c>
      <c r="M10" s="1">
        <v>0</v>
      </c>
      <c r="N10" s="1">
        <v>14660</v>
      </c>
      <c r="O10" s="1">
        <v>7000</v>
      </c>
      <c r="P10" s="1">
        <v>7660</v>
      </c>
    </row>
    <row r="11" spans="1:16" x14ac:dyDescent="0.2">
      <c r="A11" s="1" t="s">
        <v>379</v>
      </c>
      <c r="B11" s="1">
        <v>6830</v>
      </c>
      <c r="C11" s="1">
        <v>4360</v>
      </c>
      <c r="D11" s="1">
        <v>2470</v>
      </c>
      <c r="E11" s="1">
        <v>2820</v>
      </c>
      <c r="F11" s="1">
        <v>1340</v>
      </c>
      <c r="G11" s="1">
        <v>1480</v>
      </c>
      <c r="H11" s="1">
        <v>2820</v>
      </c>
      <c r="I11" s="1">
        <v>1340</v>
      </c>
      <c r="J11" s="1">
        <v>1480</v>
      </c>
      <c r="K11" s="1">
        <v>0</v>
      </c>
      <c r="L11" s="1">
        <v>0</v>
      </c>
      <c r="M11" s="1">
        <v>0</v>
      </c>
      <c r="N11" s="1">
        <v>4010</v>
      </c>
      <c r="O11" s="1">
        <v>3020</v>
      </c>
      <c r="P11" s="1">
        <v>990</v>
      </c>
    </row>
    <row r="13" spans="1:16" x14ac:dyDescent="0.2">
      <c r="A13" s="1" t="s">
        <v>39</v>
      </c>
      <c r="B13" s="8">
        <f>B6*100/B$5</f>
        <v>52.84944889779559</v>
      </c>
      <c r="C13" s="8">
        <f t="shared" ref="C13:P13" si="0">C6*100/C$5</f>
        <v>52.069344402392872</v>
      </c>
      <c r="D13" s="8">
        <f t="shared" si="0"/>
        <v>53.671081393853669</v>
      </c>
      <c r="E13" s="8">
        <f t="shared" si="0"/>
        <v>34.97712252160651</v>
      </c>
      <c r="F13" s="8">
        <f t="shared" si="0"/>
        <v>36.224489795918366</v>
      </c>
      <c r="G13" s="8">
        <f t="shared" si="0"/>
        <v>33.738601823708208</v>
      </c>
      <c r="H13" s="8">
        <f t="shared" si="0"/>
        <v>0</v>
      </c>
      <c r="I13" s="8">
        <f t="shared" si="0"/>
        <v>0</v>
      </c>
      <c r="J13" s="8">
        <f t="shared" si="0"/>
        <v>0</v>
      </c>
      <c r="K13" s="8">
        <f t="shared" si="0"/>
        <v>94.117647058823536</v>
      </c>
      <c r="L13" s="8">
        <f t="shared" si="0"/>
        <v>93.421052631578945</v>
      </c>
      <c r="M13" s="8">
        <f t="shared" si="0"/>
        <v>94.871794871794876</v>
      </c>
      <c r="N13" s="8">
        <f t="shared" si="0"/>
        <v>55.360331404899647</v>
      </c>
      <c r="O13" s="8">
        <f t="shared" si="0"/>
        <v>54.222715296075442</v>
      </c>
      <c r="P13" s="8">
        <f t="shared" si="0"/>
        <v>56.568483063328422</v>
      </c>
    </row>
    <row r="14" spans="1:16" x14ac:dyDescent="0.2">
      <c r="A14" s="1" t="s">
        <v>375</v>
      </c>
      <c r="B14" s="8">
        <f t="shared" ref="B14:P18" si="1">B7*100/B$5</f>
        <v>14.115731462925853</v>
      </c>
      <c r="C14" s="8">
        <f t="shared" si="1"/>
        <v>15.590282016847759</v>
      </c>
      <c r="D14" s="8">
        <f t="shared" si="1"/>
        <v>12.562684839912563</v>
      </c>
      <c r="E14" s="8">
        <f t="shared" si="1"/>
        <v>2.0335536349771224</v>
      </c>
      <c r="F14" s="8">
        <f t="shared" si="1"/>
        <v>2.2448979591836733</v>
      </c>
      <c r="G14" s="8">
        <f t="shared" si="1"/>
        <v>1.8237082066869301</v>
      </c>
      <c r="H14" s="8">
        <f t="shared" si="1"/>
        <v>0</v>
      </c>
      <c r="I14" s="8">
        <f t="shared" si="1"/>
        <v>0</v>
      </c>
      <c r="J14" s="8">
        <f t="shared" si="1"/>
        <v>0</v>
      </c>
      <c r="K14" s="8">
        <f t="shared" si="1"/>
        <v>5.4719562243502056</v>
      </c>
      <c r="L14" s="8">
        <f t="shared" si="1"/>
        <v>5.7894736842105265</v>
      </c>
      <c r="M14" s="8">
        <f t="shared" si="1"/>
        <v>5.1282051282051286</v>
      </c>
      <c r="N14" s="8">
        <f t="shared" si="1"/>
        <v>15.813156203128347</v>
      </c>
      <c r="O14" s="8">
        <f t="shared" si="1"/>
        <v>17.403966162806825</v>
      </c>
      <c r="P14" s="8">
        <f t="shared" si="1"/>
        <v>14.123711340206185</v>
      </c>
    </row>
    <row r="15" spans="1:16" x14ac:dyDescent="0.2">
      <c r="A15" s="1" t="s">
        <v>376</v>
      </c>
      <c r="B15" s="8">
        <f t="shared" si="1"/>
        <v>1.7096693386773547</v>
      </c>
      <c r="C15" s="8">
        <f t="shared" si="1"/>
        <v>1.880112318398242</v>
      </c>
      <c r="D15" s="8">
        <f t="shared" si="1"/>
        <v>1.5301530153015301</v>
      </c>
      <c r="E15" s="8">
        <f t="shared" si="1"/>
        <v>1.3726487036095576</v>
      </c>
      <c r="F15" s="8">
        <f t="shared" si="1"/>
        <v>1.5306122448979591</v>
      </c>
      <c r="G15" s="8">
        <f t="shared" si="1"/>
        <v>1.21580547112462</v>
      </c>
      <c r="H15" s="8">
        <f t="shared" si="1"/>
        <v>2.1035598705501619</v>
      </c>
      <c r="I15" s="8">
        <f t="shared" si="1"/>
        <v>2.3333333333333335</v>
      </c>
      <c r="J15" s="8">
        <f t="shared" si="1"/>
        <v>1.8867924528301887</v>
      </c>
      <c r="K15" s="8">
        <f t="shared" si="1"/>
        <v>0.13679890560875513</v>
      </c>
      <c r="L15" s="8">
        <f t="shared" si="1"/>
        <v>0.26315789473684209</v>
      </c>
      <c r="M15" s="8">
        <f t="shared" si="1"/>
        <v>0</v>
      </c>
      <c r="N15" s="8">
        <f t="shared" si="1"/>
        <v>1.7570173559031497</v>
      </c>
      <c r="O15" s="8">
        <f t="shared" si="1"/>
        <v>1.9276105949244211</v>
      </c>
      <c r="P15" s="8">
        <f t="shared" si="1"/>
        <v>1.5758468335787923</v>
      </c>
    </row>
    <row r="16" spans="1:16" x14ac:dyDescent="0.2">
      <c r="A16" s="1" t="s">
        <v>377</v>
      </c>
      <c r="B16" s="8">
        <f t="shared" si="1"/>
        <v>12.731713426853707</v>
      </c>
      <c r="C16" s="8">
        <f t="shared" si="1"/>
        <v>11.695763643022829</v>
      </c>
      <c r="D16" s="8">
        <f t="shared" si="1"/>
        <v>13.822810852513824</v>
      </c>
      <c r="E16" s="8">
        <f t="shared" si="1"/>
        <v>5.5922724961870873</v>
      </c>
      <c r="F16" s="8">
        <f t="shared" si="1"/>
        <v>5.408163265306122</v>
      </c>
      <c r="G16" s="8">
        <f t="shared" si="1"/>
        <v>5.7750759878419453</v>
      </c>
      <c r="H16" s="8">
        <f t="shared" si="1"/>
        <v>8.89967637540453</v>
      </c>
      <c r="I16" s="8">
        <f t="shared" si="1"/>
        <v>8.8333333333333339</v>
      </c>
      <c r="J16" s="8">
        <f t="shared" si="1"/>
        <v>8.9622641509433958</v>
      </c>
      <c r="K16" s="8">
        <f t="shared" si="1"/>
        <v>0</v>
      </c>
      <c r="L16" s="8">
        <f t="shared" si="1"/>
        <v>0</v>
      </c>
      <c r="M16" s="8">
        <f t="shared" si="1"/>
        <v>0</v>
      </c>
      <c r="N16" s="8">
        <f t="shared" si="1"/>
        <v>13.734733233340476</v>
      </c>
      <c r="O16" s="8">
        <f t="shared" si="1"/>
        <v>12.550270420191374</v>
      </c>
      <c r="P16" s="8">
        <f t="shared" si="1"/>
        <v>14.992636229749632</v>
      </c>
    </row>
    <row r="17" spans="1:16" x14ac:dyDescent="0.2">
      <c r="A17" s="1" t="s">
        <v>378</v>
      </c>
      <c r="B17" s="8">
        <f t="shared" si="1"/>
        <v>14.316132264529058</v>
      </c>
      <c r="C17" s="8">
        <f t="shared" si="1"/>
        <v>13.441582224392626</v>
      </c>
      <c r="D17" s="8">
        <f t="shared" si="1"/>
        <v>15.237238009515238</v>
      </c>
      <c r="E17" s="8">
        <f t="shared" si="1"/>
        <v>41.687849517031012</v>
      </c>
      <c r="F17" s="8">
        <f t="shared" si="1"/>
        <v>40.918367346938773</v>
      </c>
      <c r="G17" s="8">
        <f t="shared" si="1"/>
        <v>42.451874366767981</v>
      </c>
      <c r="H17" s="8">
        <f t="shared" si="1"/>
        <v>66.181229773462789</v>
      </c>
      <c r="I17" s="8">
        <f t="shared" si="1"/>
        <v>66.5</v>
      </c>
      <c r="J17" s="8">
        <f t="shared" si="1"/>
        <v>65.880503144654085</v>
      </c>
      <c r="K17" s="8">
        <f t="shared" si="1"/>
        <v>0.27359781121751026</v>
      </c>
      <c r="L17" s="8">
        <f t="shared" si="1"/>
        <v>0.52631578947368418</v>
      </c>
      <c r="M17" s="8">
        <f t="shared" si="1"/>
        <v>0</v>
      </c>
      <c r="N17" s="8">
        <f t="shared" si="1"/>
        <v>10.470680665666737</v>
      </c>
      <c r="O17" s="8">
        <f t="shared" si="1"/>
        <v>9.7073914852308967</v>
      </c>
      <c r="P17" s="8">
        <f t="shared" si="1"/>
        <v>11.281296023564066</v>
      </c>
    </row>
    <row r="18" spans="1:16" x14ac:dyDescent="0.2">
      <c r="A18" s="1" t="s">
        <v>379</v>
      </c>
      <c r="B18" s="8">
        <f t="shared" si="1"/>
        <v>4.2773046092184366</v>
      </c>
      <c r="C18" s="8">
        <f t="shared" si="1"/>
        <v>5.3229153949456718</v>
      </c>
      <c r="D18" s="8">
        <f t="shared" si="1"/>
        <v>3.176031888903176</v>
      </c>
      <c r="E18" s="8">
        <f t="shared" si="1"/>
        <v>14.336553126588713</v>
      </c>
      <c r="F18" s="8">
        <f t="shared" si="1"/>
        <v>13.673469387755102</v>
      </c>
      <c r="G18" s="8">
        <f t="shared" si="1"/>
        <v>14.994934143870314</v>
      </c>
      <c r="H18" s="8">
        <f t="shared" si="1"/>
        <v>22.815533980582526</v>
      </c>
      <c r="I18" s="8">
        <f t="shared" si="1"/>
        <v>22.333333333333332</v>
      </c>
      <c r="J18" s="8">
        <f t="shared" si="1"/>
        <v>23.270440251572328</v>
      </c>
      <c r="K18" s="8">
        <f t="shared" si="1"/>
        <v>0</v>
      </c>
      <c r="L18" s="8">
        <f t="shared" si="1"/>
        <v>0</v>
      </c>
      <c r="M18" s="8">
        <f t="shared" si="1"/>
        <v>0</v>
      </c>
      <c r="N18" s="8">
        <f t="shared" si="1"/>
        <v>2.8640811370616386</v>
      </c>
      <c r="O18" s="8">
        <f t="shared" si="1"/>
        <v>4.1880460407710443</v>
      </c>
      <c r="P18" s="8">
        <f t="shared" si="1"/>
        <v>1.4580265095729013</v>
      </c>
    </row>
    <row r="19" spans="1:16" x14ac:dyDescent="0.2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x14ac:dyDescent="0.2">
      <c r="A20" s="1" t="s">
        <v>38</v>
      </c>
    </row>
    <row r="21" spans="1:16" x14ac:dyDescent="0.2">
      <c r="A21" s="1" t="s">
        <v>317</v>
      </c>
      <c r="B21" s="1">
        <v>159680</v>
      </c>
      <c r="C21" s="1">
        <v>81910</v>
      </c>
      <c r="D21" s="1">
        <v>77770</v>
      </c>
      <c r="E21" s="1">
        <v>19670</v>
      </c>
      <c r="F21" s="1">
        <v>9800</v>
      </c>
      <c r="G21" s="1">
        <v>9870</v>
      </c>
      <c r="H21" s="1">
        <v>12360</v>
      </c>
      <c r="I21" s="1">
        <v>6000</v>
      </c>
      <c r="J21" s="1">
        <v>6360</v>
      </c>
      <c r="K21" s="1">
        <v>7310</v>
      </c>
      <c r="L21" s="1">
        <v>3800</v>
      </c>
      <c r="M21" s="1">
        <v>3510</v>
      </c>
      <c r="N21" s="1">
        <v>140010</v>
      </c>
      <c r="O21" s="1">
        <v>72110</v>
      </c>
      <c r="P21" s="1">
        <v>67900</v>
      </c>
    </row>
    <row r="22" spans="1:16" x14ac:dyDescent="0.2">
      <c r="A22" s="1" t="s">
        <v>39</v>
      </c>
      <c r="B22" s="1">
        <v>84390</v>
      </c>
      <c r="C22" s="1">
        <v>42650</v>
      </c>
      <c r="D22" s="1">
        <v>41740</v>
      </c>
      <c r="E22" s="1">
        <v>6880</v>
      </c>
      <c r="F22" s="1">
        <v>3550</v>
      </c>
      <c r="G22" s="1">
        <v>3330</v>
      </c>
      <c r="H22" s="1">
        <v>0</v>
      </c>
      <c r="I22" s="1">
        <v>0</v>
      </c>
      <c r="J22" s="1">
        <v>0</v>
      </c>
      <c r="K22" s="1">
        <v>6880</v>
      </c>
      <c r="L22" s="1">
        <v>3550</v>
      </c>
      <c r="M22" s="1">
        <v>3330</v>
      </c>
      <c r="N22" s="1">
        <v>77510</v>
      </c>
      <c r="O22" s="1">
        <v>39100</v>
      </c>
      <c r="P22" s="1">
        <v>38410</v>
      </c>
    </row>
    <row r="23" spans="1:16" x14ac:dyDescent="0.2">
      <c r="A23" s="1" t="s">
        <v>294</v>
      </c>
      <c r="B23" s="8">
        <f>B22*100/B21</f>
        <v>52.84944889779559</v>
      </c>
      <c r="C23" s="8">
        <f t="shared" ref="C23:P23" si="2">C22*100/C21</f>
        <v>52.069344402392872</v>
      </c>
      <c r="D23" s="8">
        <f t="shared" si="2"/>
        <v>53.671081393853669</v>
      </c>
      <c r="E23" s="8">
        <f t="shared" si="2"/>
        <v>34.97712252160651</v>
      </c>
      <c r="F23" s="8">
        <f t="shared" si="2"/>
        <v>36.224489795918366</v>
      </c>
      <c r="G23" s="8">
        <f t="shared" si="2"/>
        <v>33.738601823708208</v>
      </c>
      <c r="H23" s="8">
        <f t="shared" si="2"/>
        <v>0</v>
      </c>
      <c r="I23" s="8">
        <f t="shared" si="2"/>
        <v>0</v>
      </c>
      <c r="J23" s="8">
        <f t="shared" si="2"/>
        <v>0</v>
      </c>
      <c r="K23" s="8">
        <f t="shared" si="2"/>
        <v>94.117647058823536</v>
      </c>
      <c r="L23" s="8">
        <f t="shared" si="2"/>
        <v>93.421052631578945</v>
      </c>
      <c r="M23" s="8">
        <f t="shared" si="2"/>
        <v>94.871794871794876</v>
      </c>
      <c r="N23" s="8">
        <f t="shared" si="2"/>
        <v>55.360331404899647</v>
      </c>
      <c r="O23" s="8">
        <f t="shared" si="2"/>
        <v>54.222715296075442</v>
      </c>
      <c r="P23" s="8">
        <f t="shared" si="2"/>
        <v>56.568483063328422</v>
      </c>
    </row>
    <row r="24" spans="1:16" x14ac:dyDescent="0.2">
      <c r="A24" s="1" t="s">
        <v>380</v>
      </c>
      <c r="B24" s="1">
        <f>B21-B22</f>
        <v>75290</v>
      </c>
      <c r="C24" s="1">
        <f t="shared" ref="C24:P24" si="3">C21-C22</f>
        <v>39260</v>
      </c>
      <c r="D24" s="1">
        <f t="shared" si="3"/>
        <v>36030</v>
      </c>
      <c r="E24" s="1">
        <f t="shared" si="3"/>
        <v>12790</v>
      </c>
      <c r="F24" s="1">
        <f t="shared" si="3"/>
        <v>6250</v>
      </c>
      <c r="G24" s="1">
        <f t="shared" si="3"/>
        <v>6540</v>
      </c>
      <c r="H24" s="1">
        <f t="shared" si="3"/>
        <v>12360</v>
      </c>
      <c r="I24" s="1">
        <f t="shared" si="3"/>
        <v>6000</v>
      </c>
      <c r="J24" s="1">
        <f t="shared" si="3"/>
        <v>6360</v>
      </c>
      <c r="K24" s="1">
        <f t="shared" si="3"/>
        <v>430</v>
      </c>
      <c r="L24" s="1">
        <f t="shared" si="3"/>
        <v>250</v>
      </c>
      <c r="M24" s="1">
        <f t="shared" si="3"/>
        <v>180</v>
      </c>
      <c r="N24" s="1">
        <f t="shared" si="3"/>
        <v>62500</v>
      </c>
      <c r="O24" s="1">
        <f t="shared" si="3"/>
        <v>33010</v>
      </c>
      <c r="P24" s="1">
        <f t="shared" si="3"/>
        <v>29490</v>
      </c>
    </row>
    <row r="25" spans="1:16" x14ac:dyDescent="0.2">
      <c r="A25" s="1" t="s">
        <v>381</v>
      </c>
      <c r="B25" s="1">
        <v>22210</v>
      </c>
      <c r="C25" s="1">
        <v>12680</v>
      </c>
      <c r="D25" s="1">
        <v>9530</v>
      </c>
      <c r="E25" s="1">
        <v>3210</v>
      </c>
      <c r="F25" s="1">
        <v>1630</v>
      </c>
      <c r="G25" s="1">
        <v>1580</v>
      </c>
      <c r="H25" s="1">
        <v>2960</v>
      </c>
      <c r="I25" s="1">
        <v>1500</v>
      </c>
      <c r="J25" s="1">
        <v>1460</v>
      </c>
      <c r="K25" s="1">
        <v>250</v>
      </c>
      <c r="L25" s="1">
        <v>130</v>
      </c>
      <c r="M25" s="1">
        <v>120</v>
      </c>
      <c r="N25" s="1">
        <v>19000</v>
      </c>
      <c r="O25" s="1">
        <v>11050</v>
      </c>
      <c r="P25" s="1">
        <v>7950</v>
      </c>
    </row>
    <row r="26" spans="1:16" x14ac:dyDescent="0.2">
      <c r="A26" s="1" t="s">
        <v>382</v>
      </c>
      <c r="B26" s="1">
        <v>10880</v>
      </c>
      <c r="C26" s="1">
        <v>5640</v>
      </c>
      <c r="D26" s="1">
        <v>5240</v>
      </c>
      <c r="E26" s="1">
        <v>2300</v>
      </c>
      <c r="F26" s="1">
        <v>1180</v>
      </c>
      <c r="G26" s="1">
        <v>1120</v>
      </c>
      <c r="H26" s="1">
        <v>2170</v>
      </c>
      <c r="I26" s="1">
        <v>1100</v>
      </c>
      <c r="J26" s="1">
        <v>1070</v>
      </c>
      <c r="K26" s="1">
        <v>130</v>
      </c>
      <c r="L26" s="1">
        <v>80</v>
      </c>
      <c r="M26" s="1">
        <v>50</v>
      </c>
      <c r="N26" s="1">
        <v>8580</v>
      </c>
      <c r="O26" s="1">
        <v>4460</v>
      </c>
      <c r="P26" s="1">
        <v>4120</v>
      </c>
    </row>
    <row r="27" spans="1:16" x14ac:dyDescent="0.2">
      <c r="A27" s="1" t="s">
        <v>383</v>
      </c>
      <c r="B27" s="1">
        <v>9350</v>
      </c>
      <c r="C27" s="1">
        <v>4540</v>
      </c>
      <c r="D27" s="1">
        <v>4810</v>
      </c>
      <c r="E27" s="1">
        <v>2520</v>
      </c>
      <c r="F27" s="1">
        <v>1100</v>
      </c>
      <c r="G27" s="1">
        <v>1420</v>
      </c>
      <c r="H27" s="1">
        <v>2480</v>
      </c>
      <c r="I27" s="1">
        <v>1070</v>
      </c>
      <c r="J27" s="1">
        <v>1410</v>
      </c>
      <c r="K27" s="1">
        <v>40</v>
      </c>
      <c r="L27" s="1">
        <v>30</v>
      </c>
      <c r="M27" s="1">
        <v>10</v>
      </c>
      <c r="N27" s="1">
        <v>6830</v>
      </c>
      <c r="O27" s="1">
        <v>3440</v>
      </c>
      <c r="P27" s="1">
        <v>3390</v>
      </c>
    </row>
    <row r="28" spans="1:16" x14ac:dyDescent="0.2">
      <c r="A28" s="1" t="s">
        <v>384</v>
      </c>
      <c r="B28" s="1">
        <v>8030</v>
      </c>
      <c r="C28" s="1">
        <v>4040</v>
      </c>
      <c r="D28" s="1">
        <v>3990</v>
      </c>
      <c r="E28" s="1">
        <v>1760</v>
      </c>
      <c r="F28" s="1">
        <v>930</v>
      </c>
      <c r="G28" s="1">
        <v>830</v>
      </c>
      <c r="H28" s="1">
        <v>1750</v>
      </c>
      <c r="I28" s="1">
        <v>920</v>
      </c>
      <c r="J28" s="1">
        <v>830</v>
      </c>
      <c r="K28" s="1">
        <v>10</v>
      </c>
      <c r="L28" s="1">
        <v>10</v>
      </c>
      <c r="M28" s="1">
        <v>0</v>
      </c>
      <c r="N28" s="1">
        <v>6270</v>
      </c>
      <c r="O28" s="1">
        <v>3110</v>
      </c>
      <c r="P28" s="1">
        <v>3160</v>
      </c>
    </row>
    <row r="29" spans="1:16" x14ac:dyDescent="0.2">
      <c r="A29" s="1" t="s">
        <v>385</v>
      </c>
      <c r="B29" s="1">
        <v>7830</v>
      </c>
      <c r="C29" s="1">
        <v>3850</v>
      </c>
      <c r="D29" s="1">
        <v>3980</v>
      </c>
      <c r="E29" s="1">
        <v>1600</v>
      </c>
      <c r="F29" s="1">
        <v>720</v>
      </c>
      <c r="G29" s="1">
        <v>880</v>
      </c>
      <c r="H29" s="1">
        <v>1600</v>
      </c>
      <c r="I29" s="1">
        <v>720</v>
      </c>
      <c r="J29" s="1">
        <v>880</v>
      </c>
      <c r="K29" s="1">
        <v>0</v>
      </c>
      <c r="L29" s="1">
        <v>0</v>
      </c>
      <c r="M29" s="1">
        <v>0</v>
      </c>
      <c r="N29" s="1">
        <v>6230</v>
      </c>
      <c r="O29" s="1">
        <v>3130</v>
      </c>
      <c r="P29" s="1">
        <v>3100</v>
      </c>
    </row>
    <row r="30" spans="1:16" x14ac:dyDescent="0.2">
      <c r="A30" s="1" t="s">
        <v>386</v>
      </c>
      <c r="B30" s="1">
        <v>2940</v>
      </c>
      <c r="C30" s="1">
        <v>1500</v>
      </c>
      <c r="D30" s="1">
        <v>1440</v>
      </c>
      <c r="E30" s="1">
        <v>450</v>
      </c>
      <c r="F30" s="1">
        <v>280</v>
      </c>
      <c r="G30" s="1">
        <v>170</v>
      </c>
      <c r="H30" s="1">
        <v>450</v>
      </c>
      <c r="I30" s="1">
        <v>280</v>
      </c>
      <c r="J30" s="1">
        <v>170</v>
      </c>
      <c r="K30" s="1">
        <v>0</v>
      </c>
      <c r="L30" s="1">
        <v>0</v>
      </c>
      <c r="M30" s="1">
        <v>0</v>
      </c>
      <c r="N30" s="1">
        <v>2490</v>
      </c>
      <c r="O30" s="1">
        <v>1220</v>
      </c>
      <c r="P30" s="1">
        <v>1270</v>
      </c>
    </row>
    <row r="31" spans="1:16" x14ac:dyDescent="0.2">
      <c r="A31" s="1" t="s">
        <v>387</v>
      </c>
      <c r="B31" s="1">
        <v>14050</v>
      </c>
      <c r="C31" s="1">
        <v>7010</v>
      </c>
      <c r="D31" s="1">
        <v>7040</v>
      </c>
      <c r="E31" s="1">
        <v>950</v>
      </c>
      <c r="F31" s="1">
        <v>410</v>
      </c>
      <c r="G31" s="1">
        <v>540</v>
      </c>
      <c r="H31" s="1">
        <v>950</v>
      </c>
      <c r="I31" s="1">
        <v>410</v>
      </c>
      <c r="J31" s="1">
        <v>540</v>
      </c>
      <c r="K31" s="1">
        <v>0</v>
      </c>
      <c r="L31" s="1">
        <v>0</v>
      </c>
      <c r="M31" s="1">
        <v>0</v>
      </c>
      <c r="N31" s="1">
        <v>13100</v>
      </c>
      <c r="O31" s="1">
        <v>6600</v>
      </c>
      <c r="P31" s="1">
        <v>6500</v>
      </c>
    </row>
    <row r="33" spans="1:16" x14ac:dyDescent="0.2">
      <c r="A33" s="1" t="s">
        <v>381</v>
      </c>
      <c r="B33" s="8">
        <f>B25*100/B$24</f>
        <v>29.499269491300307</v>
      </c>
      <c r="C33" s="8">
        <f t="shared" ref="C33:P33" si="4">C25*100/C$24</f>
        <v>32.297503820682628</v>
      </c>
      <c r="D33" s="8">
        <f t="shared" si="4"/>
        <v>26.450180405217875</v>
      </c>
      <c r="E33" s="8">
        <f t="shared" si="4"/>
        <v>25.097732603596558</v>
      </c>
      <c r="F33" s="8">
        <f t="shared" si="4"/>
        <v>26.08</v>
      </c>
      <c r="G33" s="8">
        <f t="shared" si="4"/>
        <v>24.159021406727827</v>
      </c>
      <c r="H33" s="8">
        <f t="shared" si="4"/>
        <v>23.948220064724918</v>
      </c>
      <c r="I33" s="8">
        <f t="shared" si="4"/>
        <v>25</v>
      </c>
      <c r="J33" s="8">
        <f t="shared" si="4"/>
        <v>22.955974842767297</v>
      </c>
      <c r="K33" s="8">
        <f t="shared" si="4"/>
        <v>58.139534883720927</v>
      </c>
      <c r="L33" s="8">
        <f t="shared" si="4"/>
        <v>52</v>
      </c>
      <c r="M33" s="8">
        <f t="shared" si="4"/>
        <v>66.666666666666671</v>
      </c>
      <c r="N33" s="8">
        <f t="shared" si="4"/>
        <v>30.4</v>
      </c>
      <c r="O33" s="8">
        <f t="shared" si="4"/>
        <v>33.474704634959103</v>
      </c>
      <c r="P33" s="8">
        <f t="shared" si="4"/>
        <v>26.958290946083419</v>
      </c>
    </row>
    <row r="34" spans="1:16" x14ac:dyDescent="0.2">
      <c r="A34" s="1" t="s">
        <v>382</v>
      </c>
      <c r="B34" s="8">
        <f t="shared" ref="B34:P39" si="5">B26*100/B$24</f>
        <v>14.450790277593306</v>
      </c>
      <c r="C34" s="8">
        <f t="shared" si="5"/>
        <v>14.365766683647479</v>
      </c>
      <c r="D34" s="8">
        <f t="shared" si="5"/>
        <v>14.543436025534277</v>
      </c>
      <c r="E34" s="8">
        <f t="shared" si="5"/>
        <v>17.982799061767004</v>
      </c>
      <c r="F34" s="8">
        <f t="shared" si="5"/>
        <v>18.88</v>
      </c>
      <c r="G34" s="8">
        <f t="shared" si="5"/>
        <v>17.125382262996943</v>
      </c>
      <c r="H34" s="8">
        <f t="shared" si="5"/>
        <v>17.556634304207119</v>
      </c>
      <c r="I34" s="8">
        <f t="shared" si="5"/>
        <v>18.333333333333332</v>
      </c>
      <c r="J34" s="8">
        <f t="shared" si="5"/>
        <v>16.823899371069182</v>
      </c>
      <c r="K34" s="8">
        <f t="shared" si="5"/>
        <v>30.232558139534884</v>
      </c>
      <c r="L34" s="8">
        <f t="shared" si="5"/>
        <v>32</v>
      </c>
      <c r="M34" s="8">
        <f t="shared" si="5"/>
        <v>27.777777777777779</v>
      </c>
      <c r="N34" s="8">
        <f t="shared" si="5"/>
        <v>13.728</v>
      </c>
      <c r="O34" s="8">
        <f t="shared" si="5"/>
        <v>13.511057255377159</v>
      </c>
      <c r="P34" s="8">
        <f t="shared" si="5"/>
        <v>13.970837572058326</v>
      </c>
    </row>
    <row r="35" spans="1:16" x14ac:dyDescent="0.2">
      <c r="A35" s="1" t="s">
        <v>383</v>
      </c>
      <c r="B35" s="8">
        <f t="shared" si="5"/>
        <v>12.418647894806748</v>
      </c>
      <c r="C35" s="8">
        <f t="shared" si="5"/>
        <v>11.563932755985736</v>
      </c>
      <c r="D35" s="8">
        <f t="shared" si="5"/>
        <v>13.349986122675547</v>
      </c>
      <c r="E35" s="8">
        <f t="shared" si="5"/>
        <v>19.702892885066458</v>
      </c>
      <c r="F35" s="8">
        <f t="shared" si="5"/>
        <v>17.600000000000001</v>
      </c>
      <c r="G35" s="8">
        <f t="shared" si="5"/>
        <v>21.712538226299696</v>
      </c>
      <c r="H35" s="8">
        <f t="shared" si="5"/>
        <v>20.064724919093852</v>
      </c>
      <c r="I35" s="8">
        <f t="shared" si="5"/>
        <v>17.833333333333332</v>
      </c>
      <c r="J35" s="8">
        <f t="shared" si="5"/>
        <v>22.169811320754718</v>
      </c>
      <c r="K35" s="8">
        <f t="shared" si="5"/>
        <v>9.3023255813953494</v>
      </c>
      <c r="L35" s="8">
        <f t="shared" si="5"/>
        <v>12</v>
      </c>
      <c r="M35" s="8">
        <f t="shared" si="5"/>
        <v>5.5555555555555554</v>
      </c>
      <c r="N35" s="8">
        <f t="shared" si="5"/>
        <v>10.928000000000001</v>
      </c>
      <c r="O35" s="8">
        <f t="shared" si="5"/>
        <v>10.421084519842472</v>
      </c>
      <c r="P35" s="8">
        <f t="shared" si="5"/>
        <v>11.495422177009155</v>
      </c>
    </row>
    <row r="36" spans="1:16" x14ac:dyDescent="0.2">
      <c r="A36" s="1" t="s">
        <v>384</v>
      </c>
      <c r="B36" s="8">
        <f t="shared" si="5"/>
        <v>10.665427015539912</v>
      </c>
      <c r="C36" s="8">
        <f t="shared" si="5"/>
        <v>10.290371879775853</v>
      </c>
      <c r="D36" s="8">
        <f t="shared" si="5"/>
        <v>11.074104912572857</v>
      </c>
      <c r="E36" s="8">
        <f t="shared" si="5"/>
        <v>13.760750586395622</v>
      </c>
      <c r="F36" s="8">
        <f t="shared" si="5"/>
        <v>14.88</v>
      </c>
      <c r="G36" s="8">
        <f t="shared" si="5"/>
        <v>12.691131498470948</v>
      </c>
      <c r="H36" s="8">
        <f t="shared" si="5"/>
        <v>14.158576051779935</v>
      </c>
      <c r="I36" s="8">
        <f t="shared" si="5"/>
        <v>15.333333333333334</v>
      </c>
      <c r="J36" s="8">
        <f t="shared" si="5"/>
        <v>13.050314465408805</v>
      </c>
      <c r="K36" s="8">
        <f t="shared" si="5"/>
        <v>2.3255813953488373</v>
      </c>
      <c r="L36" s="8">
        <f t="shared" si="5"/>
        <v>4</v>
      </c>
      <c r="M36" s="8">
        <f t="shared" si="5"/>
        <v>0</v>
      </c>
      <c r="N36" s="8">
        <f t="shared" si="5"/>
        <v>10.032</v>
      </c>
      <c r="O36" s="8">
        <f t="shared" si="5"/>
        <v>9.421387458345956</v>
      </c>
      <c r="P36" s="8">
        <f t="shared" si="5"/>
        <v>10.715496778569007</v>
      </c>
    </row>
    <row r="37" spans="1:16" x14ac:dyDescent="0.2">
      <c r="A37" s="1" t="s">
        <v>385</v>
      </c>
      <c r="B37" s="8">
        <f t="shared" si="5"/>
        <v>10.399787488378271</v>
      </c>
      <c r="C37" s="8">
        <f t="shared" si="5"/>
        <v>9.8064187468160977</v>
      </c>
      <c r="D37" s="8">
        <f t="shared" si="5"/>
        <v>11.046350263669165</v>
      </c>
      <c r="E37" s="8">
        <f t="shared" si="5"/>
        <v>12.509773260359657</v>
      </c>
      <c r="F37" s="8">
        <f t="shared" si="5"/>
        <v>11.52</v>
      </c>
      <c r="G37" s="8">
        <f t="shared" si="5"/>
        <v>13.455657492354741</v>
      </c>
      <c r="H37" s="8">
        <f t="shared" si="5"/>
        <v>12.944983818770227</v>
      </c>
      <c r="I37" s="8">
        <f t="shared" si="5"/>
        <v>12</v>
      </c>
      <c r="J37" s="8">
        <f t="shared" si="5"/>
        <v>13.836477987421384</v>
      </c>
      <c r="K37" s="8">
        <f t="shared" si="5"/>
        <v>0</v>
      </c>
      <c r="L37" s="8">
        <f t="shared" si="5"/>
        <v>0</v>
      </c>
      <c r="M37" s="8">
        <f t="shared" si="5"/>
        <v>0</v>
      </c>
      <c r="N37" s="8">
        <f t="shared" si="5"/>
        <v>9.968</v>
      </c>
      <c r="O37" s="8">
        <f t="shared" si="5"/>
        <v>9.4819751590427135</v>
      </c>
      <c r="P37" s="8">
        <f t="shared" si="5"/>
        <v>10.512037978975924</v>
      </c>
    </row>
    <row r="38" spans="1:16" x14ac:dyDescent="0.2">
      <c r="A38" s="1" t="s">
        <v>386</v>
      </c>
      <c r="B38" s="8">
        <f t="shared" si="5"/>
        <v>3.9049010492761322</v>
      </c>
      <c r="C38" s="8">
        <f t="shared" si="5"/>
        <v>3.8206826286296485</v>
      </c>
      <c r="D38" s="8">
        <f t="shared" si="5"/>
        <v>3.9966694421315569</v>
      </c>
      <c r="E38" s="8">
        <f t="shared" si="5"/>
        <v>3.5183737294761532</v>
      </c>
      <c r="F38" s="8">
        <f t="shared" si="5"/>
        <v>4.4800000000000004</v>
      </c>
      <c r="G38" s="8">
        <f t="shared" si="5"/>
        <v>2.5993883792048931</v>
      </c>
      <c r="H38" s="8">
        <f t="shared" si="5"/>
        <v>3.6407766990291264</v>
      </c>
      <c r="I38" s="8">
        <f t="shared" si="5"/>
        <v>4.666666666666667</v>
      </c>
      <c r="J38" s="8">
        <f t="shared" si="5"/>
        <v>2.6729559748427674</v>
      </c>
      <c r="K38" s="8">
        <f t="shared" si="5"/>
        <v>0</v>
      </c>
      <c r="L38" s="8">
        <f t="shared" si="5"/>
        <v>0</v>
      </c>
      <c r="M38" s="8">
        <f t="shared" si="5"/>
        <v>0</v>
      </c>
      <c r="N38" s="8">
        <f t="shared" si="5"/>
        <v>3.984</v>
      </c>
      <c r="O38" s="8">
        <f t="shared" si="5"/>
        <v>3.6958497425022721</v>
      </c>
      <c r="P38" s="8">
        <f t="shared" si="5"/>
        <v>4.3065445913869107</v>
      </c>
    </row>
    <row r="39" spans="1:16" x14ac:dyDescent="0.2">
      <c r="A39" s="1" t="s">
        <v>387</v>
      </c>
      <c r="B39" s="8">
        <f t="shared" si="5"/>
        <v>18.661176783105326</v>
      </c>
      <c r="C39" s="8">
        <f t="shared" si="5"/>
        <v>17.855323484462556</v>
      </c>
      <c r="D39" s="8">
        <f t="shared" si="5"/>
        <v>19.539272828198722</v>
      </c>
      <c r="E39" s="8">
        <f t="shared" si="5"/>
        <v>7.4276778733385456</v>
      </c>
      <c r="F39" s="8">
        <f t="shared" si="5"/>
        <v>6.56</v>
      </c>
      <c r="G39" s="8">
        <f t="shared" si="5"/>
        <v>8.2568807339449535</v>
      </c>
      <c r="H39" s="8">
        <f t="shared" si="5"/>
        <v>7.6860841423948223</v>
      </c>
      <c r="I39" s="8">
        <f t="shared" si="5"/>
        <v>6.833333333333333</v>
      </c>
      <c r="J39" s="8">
        <f t="shared" si="5"/>
        <v>8.4905660377358494</v>
      </c>
      <c r="K39" s="8">
        <f t="shared" si="5"/>
        <v>0</v>
      </c>
      <c r="L39" s="8">
        <f t="shared" si="5"/>
        <v>0</v>
      </c>
      <c r="M39" s="8">
        <f t="shared" si="5"/>
        <v>0</v>
      </c>
      <c r="N39" s="8">
        <f t="shared" si="5"/>
        <v>20.96</v>
      </c>
      <c r="O39" s="8">
        <f t="shared" si="5"/>
        <v>19.993941229930325</v>
      </c>
      <c r="P39" s="8">
        <f t="shared" si="5"/>
        <v>22.041369955917261</v>
      </c>
    </row>
    <row r="41" spans="1:16" x14ac:dyDescent="0.2">
      <c r="A41" s="1" t="s">
        <v>40</v>
      </c>
    </row>
    <row r="42" spans="1:16" x14ac:dyDescent="0.2">
      <c r="A42" s="1" t="s">
        <v>388</v>
      </c>
      <c r="B42" s="1">
        <v>75290</v>
      </c>
      <c r="C42" s="1">
        <v>39260</v>
      </c>
      <c r="D42" s="1">
        <v>36030</v>
      </c>
      <c r="E42" s="1">
        <v>12790</v>
      </c>
      <c r="F42" s="1">
        <v>6250</v>
      </c>
      <c r="G42" s="1">
        <v>6540</v>
      </c>
      <c r="H42" s="1">
        <v>12360</v>
      </c>
      <c r="I42" s="1">
        <v>6000</v>
      </c>
      <c r="J42" s="1">
        <v>6360</v>
      </c>
      <c r="K42" s="1">
        <v>430</v>
      </c>
      <c r="L42" s="1">
        <v>250</v>
      </c>
      <c r="M42" s="1">
        <v>180</v>
      </c>
      <c r="N42" s="1">
        <v>62500</v>
      </c>
      <c r="O42" s="1">
        <v>33010</v>
      </c>
      <c r="P42" s="1">
        <v>29490</v>
      </c>
    </row>
    <row r="43" spans="1:16" x14ac:dyDescent="0.2">
      <c r="A43" s="1" t="s">
        <v>41</v>
      </c>
      <c r="B43" s="1">
        <v>16540</v>
      </c>
      <c r="C43" s="1">
        <v>12350</v>
      </c>
      <c r="D43" s="1">
        <v>4190</v>
      </c>
      <c r="E43" s="1">
        <v>3860</v>
      </c>
      <c r="F43" s="1">
        <v>2430</v>
      </c>
      <c r="G43" s="1">
        <v>1430</v>
      </c>
      <c r="H43" s="1">
        <v>3860</v>
      </c>
      <c r="I43" s="1">
        <v>2430</v>
      </c>
      <c r="J43" s="1">
        <v>1430</v>
      </c>
      <c r="K43" s="1">
        <v>0</v>
      </c>
      <c r="L43" s="1">
        <v>0</v>
      </c>
      <c r="M43" s="1">
        <v>0</v>
      </c>
      <c r="N43" s="1">
        <v>12680</v>
      </c>
      <c r="O43" s="1">
        <v>9920</v>
      </c>
      <c r="P43" s="1">
        <v>2760</v>
      </c>
    </row>
    <row r="44" spans="1:16" x14ac:dyDescent="0.2">
      <c r="A44" s="1" t="s">
        <v>389</v>
      </c>
      <c r="B44" s="1">
        <v>34900</v>
      </c>
      <c r="C44" s="1">
        <v>14080</v>
      </c>
      <c r="D44" s="1">
        <v>20820</v>
      </c>
      <c r="E44" s="1">
        <v>4230</v>
      </c>
      <c r="F44" s="1">
        <v>1780</v>
      </c>
      <c r="G44" s="1">
        <v>2450</v>
      </c>
      <c r="H44" s="1">
        <v>3910</v>
      </c>
      <c r="I44" s="1">
        <v>1570</v>
      </c>
      <c r="J44" s="1">
        <v>2340</v>
      </c>
      <c r="K44" s="1">
        <v>320</v>
      </c>
      <c r="L44" s="1">
        <v>210</v>
      </c>
      <c r="M44" s="1">
        <v>110</v>
      </c>
      <c r="N44" s="1">
        <v>30670</v>
      </c>
      <c r="O44" s="1">
        <v>12300</v>
      </c>
      <c r="P44" s="1">
        <v>18370</v>
      </c>
    </row>
    <row r="45" spans="1:16" x14ac:dyDescent="0.2">
      <c r="A45" s="1" t="s">
        <v>42</v>
      </c>
      <c r="B45" s="1">
        <v>7270</v>
      </c>
      <c r="C45" s="1">
        <v>5190</v>
      </c>
      <c r="D45" s="1">
        <v>2080</v>
      </c>
      <c r="E45" s="1">
        <v>70</v>
      </c>
      <c r="F45" s="1">
        <v>40</v>
      </c>
      <c r="G45" s="1">
        <v>30</v>
      </c>
      <c r="H45" s="1">
        <v>70</v>
      </c>
      <c r="I45" s="1">
        <v>40</v>
      </c>
      <c r="J45" s="1">
        <v>30</v>
      </c>
      <c r="K45" s="1">
        <v>0</v>
      </c>
      <c r="L45" s="1">
        <v>0</v>
      </c>
      <c r="M45" s="1">
        <v>0</v>
      </c>
      <c r="N45" s="1">
        <v>7200</v>
      </c>
      <c r="O45" s="1">
        <v>5150</v>
      </c>
      <c r="P45" s="1">
        <v>2050</v>
      </c>
    </row>
    <row r="46" spans="1:16" x14ac:dyDescent="0.2">
      <c r="A46" s="1" t="s">
        <v>43</v>
      </c>
      <c r="B46" s="1">
        <v>4050</v>
      </c>
      <c r="C46" s="1">
        <v>1990</v>
      </c>
      <c r="D46" s="1">
        <v>2060</v>
      </c>
      <c r="E46" s="1">
        <v>2420</v>
      </c>
      <c r="F46" s="1">
        <v>1150</v>
      </c>
      <c r="G46" s="1">
        <v>1270</v>
      </c>
      <c r="H46" s="1">
        <v>2360</v>
      </c>
      <c r="I46" s="1">
        <v>1130</v>
      </c>
      <c r="J46" s="1">
        <v>1230</v>
      </c>
      <c r="K46" s="1">
        <v>60</v>
      </c>
      <c r="L46" s="1">
        <v>20</v>
      </c>
      <c r="M46" s="1">
        <v>40</v>
      </c>
      <c r="N46" s="1">
        <v>1630</v>
      </c>
      <c r="O46" s="1">
        <v>840</v>
      </c>
      <c r="P46" s="1">
        <v>790</v>
      </c>
    </row>
    <row r="47" spans="1:16" x14ac:dyDescent="0.2">
      <c r="A47" s="1" t="s">
        <v>44</v>
      </c>
      <c r="B47" s="1">
        <v>2270</v>
      </c>
      <c r="C47" s="1">
        <v>1150</v>
      </c>
      <c r="D47" s="1">
        <v>1120</v>
      </c>
      <c r="E47" s="1">
        <v>290</v>
      </c>
      <c r="F47" s="1">
        <v>110</v>
      </c>
      <c r="G47" s="1">
        <v>180</v>
      </c>
      <c r="H47" s="1">
        <v>290</v>
      </c>
      <c r="I47" s="1">
        <v>110</v>
      </c>
      <c r="J47" s="1">
        <v>180</v>
      </c>
      <c r="K47" s="1">
        <v>0</v>
      </c>
      <c r="L47" s="1">
        <v>0</v>
      </c>
      <c r="M47" s="1">
        <v>0</v>
      </c>
      <c r="N47" s="1">
        <v>1980</v>
      </c>
      <c r="O47" s="1">
        <v>1040</v>
      </c>
      <c r="P47" s="1">
        <v>940</v>
      </c>
    </row>
    <row r="48" spans="1:16" x14ac:dyDescent="0.2">
      <c r="A48" s="1" t="s">
        <v>45</v>
      </c>
      <c r="B48" s="1">
        <v>10260</v>
      </c>
      <c r="C48" s="1">
        <v>4500</v>
      </c>
      <c r="D48" s="1">
        <v>5760</v>
      </c>
      <c r="E48" s="1">
        <v>1920</v>
      </c>
      <c r="F48" s="1">
        <v>740</v>
      </c>
      <c r="G48" s="1">
        <v>1180</v>
      </c>
      <c r="H48" s="1">
        <v>1870</v>
      </c>
      <c r="I48" s="1">
        <v>720</v>
      </c>
      <c r="J48" s="1">
        <v>1150</v>
      </c>
      <c r="K48" s="1">
        <v>50</v>
      </c>
      <c r="L48" s="1">
        <v>20</v>
      </c>
      <c r="M48" s="1">
        <v>30</v>
      </c>
      <c r="N48" s="1">
        <v>8340</v>
      </c>
      <c r="O48" s="1">
        <v>3760</v>
      </c>
      <c r="P48" s="1">
        <v>4580</v>
      </c>
    </row>
    <row r="50" spans="1:16" x14ac:dyDescent="0.2">
      <c r="A50" s="1" t="s">
        <v>41</v>
      </c>
      <c r="B50" s="8">
        <f>B43*100/B$42</f>
        <v>21.968388896267765</v>
      </c>
      <c r="C50" s="8">
        <f t="shared" ref="C50:P50" si="6">C43*100/C$42</f>
        <v>31.456953642384107</v>
      </c>
      <c r="D50" s="8">
        <f t="shared" si="6"/>
        <v>11.629197890646683</v>
      </c>
      <c r="E50" s="8">
        <f t="shared" si="6"/>
        <v>30.179827990617671</v>
      </c>
      <c r="F50" s="8">
        <f t="shared" si="6"/>
        <v>38.880000000000003</v>
      </c>
      <c r="G50" s="8">
        <f t="shared" si="6"/>
        <v>21.865443425076453</v>
      </c>
      <c r="H50" s="8">
        <f t="shared" si="6"/>
        <v>31.229773462783172</v>
      </c>
      <c r="I50" s="8">
        <f t="shared" si="6"/>
        <v>40.5</v>
      </c>
      <c r="J50" s="8">
        <f t="shared" si="6"/>
        <v>22.484276729559749</v>
      </c>
      <c r="K50" s="8">
        <f t="shared" si="6"/>
        <v>0</v>
      </c>
      <c r="L50" s="8">
        <f t="shared" si="6"/>
        <v>0</v>
      </c>
      <c r="M50" s="8">
        <f t="shared" si="6"/>
        <v>0</v>
      </c>
      <c r="N50" s="8">
        <f t="shared" si="6"/>
        <v>20.288</v>
      </c>
      <c r="O50" s="8">
        <f t="shared" si="6"/>
        <v>30.051499545592243</v>
      </c>
      <c r="P50" s="8">
        <f t="shared" si="6"/>
        <v>9.3591047812817898</v>
      </c>
    </row>
    <row r="51" spans="1:16" x14ac:dyDescent="0.2">
      <c r="A51" s="1" t="s">
        <v>389</v>
      </c>
      <c r="B51" s="8">
        <f t="shared" ref="B51:P55" si="7">B44*100/B$42</f>
        <v>46.354097489706469</v>
      </c>
      <c r="C51" s="8">
        <f t="shared" si="7"/>
        <v>35.863474274070299</v>
      </c>
      <c r="D51" s="8">
        <f t="shared" si="7"/>
        <v>57.785179017485426</v>
      </c>
      <c r="E51" s="8">
        <f t="shared" si="7"/>
        <v>33.072713057075838</v>
      </c>
      <c r="F51" s="8">
        <f t="shared" si="7"/>
        <v>28.48</v>
      </c>
      <c r="G51" s="8">
        <f t="shared" si="7"/>
        <v>37.461773700305812</v>
      </c>
      <c r="H51" s="8">
        <f t="shared" si="7"/>
        <v>31.63430420711974</v>
      </c>
      <c r="I51" s="8">
        <f t="shared" si="7"/>
        <v>26.166666666666668</v>
      </c>
      <c r="J51" s="8">
        <f t="shared" si="7"/>
        <v>36.79245283018868</v>
      </c>
      <c r="K51" s="8">
        <f t="shared" si="7"/>
        <v>74.418604651162795</v>
      </c>
      <c r="L51" s="8">
        <f t="shared" si="7"/>
        <v>84</v>
      </c>
      <c r="M51" s="8">
        <f t="shared" si="7"/>
        <v>61.111111111111114</v>
      </c>
      <c r="N51" s="8">
        <f t="shared" si="7"/>
        <v>49.072000000000003</v>
      </c>
      <c r="O51" s="8">
        <f t="shared" si="7"/>
        <v>37.261435928506515</v>
      </c>
      <c r="P51" s="8">
        <f t="shared" si="7"/>
        <v>62.292302475415397</v>
      </c>
    </row>
    <row r="52" spans="1:16" x14ac:dyDescent="0.2">
      <c r="A52" s="1" t="s">
        <v>42</v>
      </c>
      <c r="B52" s="8">
        <f t="shared" si="7"/>
        <v>9.6559968123256734</v>
      </c>
      <c r="C52" s="8">
        <f t="shared" si="7"/>
        <v>13.219561895058584</v>
      </c>
      <c r="D52" s="8">
        <f t="shared" si="7"/>
        <v>5.7729669719678043</v>
      </c>
      <c r="E52" s="8">
        <f t="shared" si="7"/>
        <v>0.54730258014073496</v>
      </c>
      <c r="F52" s="8">
        <f t="shared" si="7"/>
        <v>0.64</v>
      </c>
      <c r="G52" s="8">
        <f t="shared" si="7"/>
        <v>0.45871559633027525</v>
      </c>
      <c r="H52" s="8">
        <f t="shared" si="7"/>
        <v>0.56634304207119746</v>
      </c>
      <c r="I52" s="8">
        <f t="shared" si="7"/>
        <v>0.66666666666666663</v>
      </c>
      <c r="J52" s="8">
        <f t="shared" si="7"/>
        <v>0.47169811320754718</v>
      </c>
      <c r="K52" s="8">
        <f t="shared" si="7"/>
        <v>0</v>
      </c>
      <c r="L52" s="8">
        <f t="shared" si="7"/>
        <v>0</v>
      </c>
      <c r="M52" s="8">
        <f t="shared" si="7"/>
        <v>0</v>
      </c>
      <c r="N52" s="8">
        <f t="shared" si="7"/>
        <v>11.52</v>
      </c>
      <c r="O52" s="8">
        <f t="shared" si="7"/>
        <v>15.601332929415328</v>
      </c>
      <c r="P52" s="8">
        <f t="shared" si="7"/>
        <v>6.9515089860969823</v>
      </c>
    </row>
    <row r="53" spans="1:16" x14ac:dyDescent="0.2">
      <c r="A53" s="1" t="s">
        <v>43</v>
      </c>
      <c r="B53" s="8">
        <f t="shared" si="7"/>
        <v>5.3792004250232432</v>
      </c>
      <c r="C53" s="8">
        <f t="shared" si="7"/>
        <v>5.0687722873153334</v>
      </c>
      <c r="D53" s="8">
        <f t="shared" si="7"/>
        <v>5.7174576741604222</v>
      </c>
      <c r="E53" s="8">
        <f t="shared" si="7"/>
        <v>18.921032056293981</v>
      </c>
      <c r="F53" s="8">
        <f t="shared" si="7"/>
        <v>18.399999999999999</v>
      </c>
      <c r="G53" s="8">
        <f t="shared" si="7"/>
        <v>19.418960244648318</v>
      </c>
      <c r="H53" s="8">
        <f t="shared" si="7"/>
        <v>19.093851132686083</v>
      </c>
      <c r="I53" s="8">
        <f t="shared" si="7"/>
        <v>18.833333333333332</v>
      </c>
      <c r="J53" s="8">
        <f t="shared" si="7"/>
        <v>19.339622641509433</v>
      </c>
      <c r="K53" s="8">
        <f t="shared" si="7"/>
        <v>13.953488372093023</v>
      </c>
      <c r="L53" s="8">
        <f t="shared" si="7"/>
        <v>8</v>
      </c>
      <c r="M53" s="8">
        <f t="shared" si="7"/>
        <v>22.222222222222221</v>
      </c>
      <c r="N53" s="8">
        <f t="shared" si="7"/>
        <v>2.6080000000000001</v>
      </c>
      <c r="O53" s="8">
        <f t="shared" si="7"/>
        <v>2.5446834292638596</v>
      </c>
      <c r="P53" s="8">
        <f t="shared" si="7"/>
        <v>2.6788741946422516</v>
      </c>
    </row>
    <row r="54" spans="1:16" x14ac:dyDescent="0.2">
      <c r="A54" s="1" t="s">
        <v>44</v>
      </c>
      <c r="B54" s="8">
        <f t="shared" si="7"/>
        <v>3.0150086332846326</v>
      </c>
      <c r="C54" s="8">
        <f t="shared" si="7"/>
        <v>2.9291900152827304</v>
      </c>
      <c r="D54" s="8">
        <f t="shared" si="7"/>
        <v>3.1085206772134333</v>
      </c>
      <c r="E54" s="8">
        <f t="shared" si="7"/>
        <v>2.2673964034401877</v>
      </c>
      <c r="F54" s="8">
        <f t="shared" si="7"/>
        <v>1.76</v>
      </c>
      <c r="G54" s="8">
        <f t="shared" si="7"/>
        <v>2.7522935779816513</v>
      </c>
      <c r="H54" s="8">
        <f t="shared" si="7"/>
        <v>2.3462783171521036</v>
      </c>
      <c r="I54" s="8">
        <f t="shared" si="7"/>
        <v>1.8333333333333333</v>
      </c>
      <c r="J54" s="8">
        <f t="shared" si="7"/>
        <v>2.8301886792452828</v>
      </c>
      <c r="K54" s="8">
        <f t="shared" si="7"/>
        <v>0</v>
      </c>
      <c r="L54" s="8">
        <f t="shared" si="7"/>
        <v>0</v>
      </c>
      <c r="M54" s="8">
        <f t="shared" si="7"/>
        <v>0</v>
      </c>
      <c r="N54" s="8">
        <f t="shared" si="7"/>
        <v>3.1680000000000001</v>
      </c>
      <c r="O54" s="8">
        <f t="shared" si="7"/>
        <v>3.1505604362314452</v>
      </c>
      <c r="P54" s="8">
        <f t="shared" si="7"/>
        <v>3.1875211936249577</v>
      </c>
    </row>
    <row r="55" spans="1:16" x14ac:dyDescent="0.2">
      <c r="A55" s="1" t="s">
        <v>45</v>
      </c>
      <c r="B55" s="8">
        <f t="shared" si="7"/>
        <v>13.627307743392217</v>
      </c>
      <c r="C55" s="8">
        <f t="shared" si="7"/>
        <v>11.462047885888946</v>
      </c>
      <c r="D55" s="8">
        <f t="shared" si="7"/>
        <v>15.986677768526228</v>
      </c>
      <c r="E55" s="8">
        <f t="shared" si="7"/>
        <v>15.011727912431587</v>
      </c>
      <c r="F55" s="8">
        <f t="shared" si="7"/>
        <v>11.84</v>
      </c>
      <c r="G55" s="8">
        <f t="shared" si="7"/>
        <v>18.042813455657491</v>
      </c>
      <c r="H55" s="8">
        <f t="shared" si="7"/>
        <v>15.129449838187702</v>
      </c>
      <c r="I55" s="8">
        <f t="shared" si="7"/>
        <v>12</v>
      </c>
      <c r="J55" s="8">
        <f t="shared" si="7"/>
        <v>18.081761006289309</v>
      </c>
      <c r="K55" s="8">
        <f t="shared" si="7"/>
        <v>11.627906976744185</v>
      </c>
      <c r="L55" s="8">
        <f t="shared" si="7"/>
        <v>8</v>
      </c>
      <c r="M55" s="8">
        <f t="shared" si="7"/>
        <v>16.666666666666668</v>
      </c>
      <c r="N55" s="8">
        <f t="shared" si="7"/>
        <v>13.343999999999999</v>
      </c>
      <c r="O55" s="8">
        <f t="shared" si="7"/>
        <v>11.390487730990609</v>
      </c>
      <c r="P55" s="8">
        <f t="shared" si="7"/>
        <v>15.530688368938623</v>
      </c>
    </row>
    <row r="56" spans="1:16" x14ac:dyDescent="0.2">
      <c r="A56" s="36" t="s">
        <v>285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</row>
  </sheetData>
  <sortState xmlns:xlrd2="http://schemas.microsoft.com/office/spreadsheetml/2017/richdata2" ref="A25:Q31">
    <sortCondition descending="1" ref="Q25:Q31"/>
  </sortState>
  <mergeCells count="6">
    <mergeCell ref="A56:P56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7704F-939A-4DDA-8FD8-82984BB7FBD7}">
  <dimension ref="A1:P39"/>
  <sheetViews>
    <sheetView view="pageBreakPreview" zoomScale="125" zoomScaleNormal="100" zoomScaleSheetLayoutView="125" workbookViewId="0">
      <selection activeCell="A17" sqref="A17"/>
    </sheetView>
  </sheetViews>
  <sheetFormatPr defaultRowHeight="9.6" x14ac:dyDescent="0.2"/>
  <cols>
    <col min="1" max="1" width="12" style="1" customWidth="1"/>
    <col min="2" max="16" width="4.6640625" style="1" customWidth="1"/>
    <col min="17" max="16384" width="8.88671875" style="1"/>
  </cols>
  <sheetData>
    <row r="1" spans="1:16" x14ac:dyDescent="0.2">
      <c r="A1" s="1" t="s">
        <v>270</v>
      </c>
    </row>
    <row r="2" spans="1:16" x14ac:dyDescent="0.2">
      <c r="A2" s="5"/>
      <c r="B2" s="34" t="s">
        <v>0</v>
      </c>
      <c r="C2" s="34"/>
      <c r="D2" s="34"/>
      <c r="E2" s="34" t="s">
        <v>14</v>
      </c>
      <c r="F2" s="34"/>
      <c r="G2" s="34"/>
      <c r="H2" s="34" t="s">
        <v>15</v>
      </c>
      <c r="I2" s="34"/>
      <c r="J2" s="34"/>
      <c r="K2" s="34" t="s">
        <v>16</v>
      </c>
      <c r="L2" s="34"/>
      <c r="M2" s="34"/>
      <c r="N2" s="34" t="s">
        <v>13</v>
      </c>
      <c r="O2" s="34"/>
      <c r="P2" s="35"/>
    </row>
    <row r="3" spans="1:16" x14ac:dyDescent="0.2">
      <c r="A3" s="6"/>
      <c r="B3" s="3" t="s">
        <v>0</v>
      </c>
      <c r="C3" s="3" t="s">
        <v>1</v>
      </c>
      <c r="D3" s="3" t="s">
        <v>2</v>
      </c>
      <c r="E3" s="3" t="s">
        <v>0</v>
      </c>
      <c r="F3" s="3" t="s">
        <v>1</v>
      </c>
      <c r="G3" s="3" t="s">
        <v>2</v>
      </c>
      <c r="H3" s="3" t="s">
        <v>0</v>
      </c>
      <c r="I3" s="3" t="s">
        <v>1</v>
      </c>
      <c r="J3" s="3" t="s">
        <v>2</v>
      </c>
      <c r="K3" s="3" t="s">
        <v>0</v>
      </c>
      <c r="L3" s="3" t="s">
        <v>1</v>
      </c>
      <c r="M3" s="3" t="s">
        <v>2</v>
      </c>
      <c r="N3" s="3" t="s">
        <v>0</v>
      </c>
      <c r="O3" s="3" t="s">
        <v>1</v>
      </c>
      <c r="P3" s="4" t="s">
        <v>2</v>
      </c>
    </row>
    <row r="4" spans="1:16" x14ac:dyDescent="0.2">
      <c r="A4" s="1" t="s">
        <v>392</v>
      </c>
    </row>
    <row r="5" spans="1:16" x14ac:dyDescent="0.2">
      <c r="A5" s="1" t="s">
        <v>329</v>
      </c>
      <c r="B5" s="1">
        <v>159660</v>
      </c>
      <c r="C5" s="1">
        <v>81900</v>
      </c>
      <c r="D5" s="1">
        <v>77760</v>
      </c>
      <c r="E5" s="1">
        <v>19670</v>
      </c>
      <c r="F5" s="1">
        <v>9800</v>
      </c>
      <c r="G5" s="1">
        <v>9870</v>
      </c>
      <c r="H5" s="1">
        <v>12360</v>
      </c>
      <c r="I5" s="1">
        <v>6000</v>
      </c>
      <c r="J5" s="1">
        <v>6360</v>
      </c>
      <c r="K5" s="1">
        <v>7310</v>
      </c>
      <c r="L5" s="1">
        <v>3800</v>
      </c>
      <c r="M5" s="1">
        <v>3510</v>
      </c>
      <c r="N5" s="1">
        <v>139990</v>
      </c>
      <c r="O5" s="1">
        <v>72100</v>
      </c>
      <c r="P5" s="1">
        <v>67890</v>
      </c>
    </row>
    <row r="6" spans="1:16" x14ac:dyDescent="0.2">
      <c r="A6" s="1" t="s">
        <v>46</v>
      </c>
      <c r="B6" s="1">
        <v>10730</v>
      </c>
      <c r="C6" s="1">
        <v>5170</v>
      </c>
      <c r="D6" s="1">
        <v>5560</v>
      </c>
      <c r="E6" s="1">
        <v>10730</v>
      </c>
      <c r="F6" s="1">
        <v>5170</v>
      </c>
      <c r="G6" s="1">
        <v>5560</v>
      </c>
      <c r="H6" s="1">
        <v>10730</v>
      </c>
      <c r="I6" s="1">
        <v>5170</v>
      </c>
      <c r="J6" s="1">
        <v>5560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1:16" x14ac:dyDescent="0.2">
      <c r="A7" s="1" t="s">
        <v>47</v>
      </c>
      <c r="B7" s="1">
        <v>18860</v>
      </c>
      <c r="C7" s="1">
        <v>11040</v>
      </c>
      <c r="D7" s="1">
        <v>7820</v>
      </c>
      <c r="E7" s="1">
        <v>140</v>
      </c>
      <c r="F7" s="1">
        <v>60</v>
      </c>
      <c r="G7" s="1">
        <v>80</v>
      </c>
      <c r="H7" s="1">
        <v>0</v>
      </c>
      <c r="I7" s="1">
        <v>0</v>
      </c>
      <c r="J7" s="1">
        <v>0</v>
      </c>
      <c r="K7" s="1">
        <v>140</v>
      </c>
      <c r="L7" s="1">
        <v>60</v>
      </c>
      <c r="M7" s="1">
        <v>80</v>
      </c>
      <c r="N7" s="1">
        <v>18720</v>
      </c>
      <c r="O7" s="1">
        <v>10980</v>
      </c>
      <c r="P7" s="1">
        <v>7740</v>
      </c>
    </row>
    <row r="8" spans="1:16" x14ac:dyDescent="0.2">
      <c r="A8" s="1" t="s">
        <v>48</v>
      </c>
      <c r="B8" s="1">
        <v>84390</v>
      </c>
      <c r="C8" s="1">
        <v>42650</v>
      </c>
      <c r="D8" s="1">
        <v>41740</v>
      </c>
      <c r="E8" s="1">
        <v>6880</v>
      </c>
      <c r="F8" s="1">
        <v>3550</v>
      </c>
      <c r="G8" s="1">
        <v>3330</v>
      </c>
      <c r="H8" s="1">
        <v>0</v>
      </c>
      <c r="I8" s="1">
        <v>0</v>
      </c>
      <c r="J8" s="1">
        <v>0</v>
      </c>
      <c r="K8" s="1">
        <v>6880</v>
      </c>
      <c r="L8" s="1">
        <v>3550</v>
      </c>
      <c r="M8" s="1">
        <v>3330</v>
      </c>
      <c r="N8" s="1">
        <v>77510</v>
      </c>
      <c r="O8" s="1">
        <v>39100</v>
      </c>
      <c r="P8" s="1">
        <v>38410</v>
      </c>
    </row>
    <row r="9" spans="1:16" x14ac:dyDescent="0.2">
      <c r="A9" s="1" t="s">
        <v>49</v>
      </c>
      <c r="B9" s="1">
        <v>3680</v>
      </c>
      <c r="C9" s="1">
        <v>1730</v>
      </c>
      <c r="D9" s="1">
        <v>1950</v>
      </c>
      <c r="E9" s="1">
        <v>260</v>
      </c>
      <c r="F9" s="1">
        <v>160</v>
      </c>
      <c r="G9" s="1">
        <v>100</v>
      </c>
      <c r="H9" s="1">
        <v>0</v>
      </c>
      <c r="I9" s="1">
        <v>0</v>
      </c>
      <c r="J9" s="1">
        <v>0</v>
      </c>
      <c r="K9" s="1">
        <v>260</v>
      </c>
      <c r="L9" s="1">
        <v>160</v>
      </c>
      <c r="M9" s="1">
        <v>100</v>
      </c>
      <c r="N9" s="1">
        <v>3420</v>
      </c>
      <c r="O9" s="1">
        <v>1570</v>
      </c>
      <c r="P9" s="1">
        <v>1850</v>
      </c>
    </row>
    <row r="10" spans="1:16" x14ac:dyDescent="0.2">
      <c r="A10" s="1" t="s">
        <v>50</v>
      </c>
      <c r="B10" s="1">
        <v>240</v>
      </c>
      <c r="C10" s="1">
        <v>140</v>
      </c>
      <c r="D10" s="1">
        <v>100</v>
      </c>
      <c r="E10" s="1">
        <v>240</v>
      </c>
      <c r="F10" s="1">
        <v>140</v>
      </c>
      <c r="G10" s="1">
        <v>100</v>
      </c>
      <c r="H10" s="1">
        <v>240</v>
      </c>
      <c r="I10" s="1">
        <v>140</v>
      </c>
      <c r="J10" s="1">
        <v>100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1:16" x14ac:dyDescent="0.2">
      <c r="A11" s="1" t="s">
        <v>51</v>
      </c>
      <c r="B11" s="1">
        <v>1390</v>
      </c>
      <c r="C11" s="1">
        <v>690</v>
      </c>
      <c r="D11" s="1">
        <v>700</v>
      </c>
      <c r="E11" s="1">
        <v>1390</v>
      </c>
      <c r="F11" s="1">
        <v>690</v>
      </c>
      <c r="G11" s="1">
        <v>700</v>
      </c>
      <c r="H11" s="1">
        <v>1390</v>
      </c>
      <c r="I11" s="1">
        <v>690</v>
      </c>
      <c r="J11" s="1">
        <v>700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</row>
    <row r="12" spans="1:16" x14ac:dyDescent="0.2">
      <c r="A12" s="1" t="s">
        <v>52</v>
      </c>
      <c r="B12" s="1">
        <v>950</v>
      </c>
      <c r="C12" s="1">
        <v>470</v>
      </c>
      <c r="D12" s="1">
        <v>480</v>
      </c>
      <c r="E12" s="1">
        <v>10</v>
      </c>
      <c r="F12" s="1">
        <v>10</v>
      </c>
      <c r="G12" s="1">
        <v>0</v>
      </c>
      <c r="H12" s="1">
        <v>0</v>
      </c>
      <c r="I12" s="1">
        <v>0</v>
      </c>
      <c r="J12" s="1">
        <v>0</v>
      </c>
      <c r="K12" s="1">
        <v>10</v>
      </c>
      <c r="L12" s="1">
        <v>10</v>
      </c>
      <c r="M12" s="1">
        <v>0</v>
      </c>
      <c r="N12" s="1">
        <v>940</v>
      </c>
      <c r="O12" s="1">
        <v>460</v>
      </c>
      <c r="P12" s="1">
        <v>480</v>
      </c>
    </row>
    <row r="13" spans="1:16" x14ac:dyDescent="0.2">
      <c r="A13" s="1" t="s">
        <v>53</v>
      </c>
      <c r="B13" s="1">
        <v>38630</v>
      </c>
      <c r="C13" s="1">
        <v>19610</v>
      </c>
      <c r="D13" s="1">
        <v>19020</v>
      </c>
      <c r="E13" s="1">
        <v>20</v>
      </c>
      <c r="F13" s="1">
        <v>20</v>
      </c>
      <c r="G13" s="1">
        <v>0</v>
      </c>
      <c r="H13" s="1">
        <v>0</v>
      </c>
      <c r="I13" s="1">
        <v>0</v>
      </c>
      <c r="J13" s="1">
        <v>0</v>
      </c>
      <c r="K13" s="1">
        <v>20</v>
      </c>
      <c r="L13" s="1">
        <v>20</v>
      </c>
      <c r="M13" s="1">
        <v>0</v>
      </c>
      <c r="N13" s="1">
        <v>38610</v>
      </c>
      <c r="O13" s="1">
        <v>19590</v>
      </c>
      <c r="P13" s="1">
        <v>19020</v>
      </c>
    </row>
    <row r="14" spans="1:16" x14ac:dyDescent="0.2">
      <c r="A14" s="1" t="s">
        <v>54</v>
      </c>
      <c r="B14" s="1">
        <v>790</v>
      </c>
      <c r="C14" s="1">
        <v>400</v>
      </c>
      <c r="D14" s="1">
        <v>390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790</v>
      </c>
      <c r="O14" s="1">
        <v>400</v>
      </c>
      <c r="P14" s="1">
        <v>390</v>
      </c>
    </row>
    <row r="16" spans="1:16" x14ac:dyDescent="0.2">
      <c r="A16" s="1" t="s">
        <v>394</v>
      </c>
    </row>
    <row r="17" spans="1:16" x14ac:dyDescent="0.2">
      <c r="A17" s="1" t="s">
        <v>329</v>
      </c>
      <c r="B17" s="1">
        <v>159660</v>
      </c>
      <c r="C17" s="1">
        <v>81900</v>
      </c>
      <c r="D17" s="1">
        <v>77760</v>
      </c>
      <c r="E17" s="1">
        <v>19670</v>
      </c>
      <c r="F17" s="1">
        <v>9800</v>
      </c>
      <c r="G17" s="1">
        <v>9870</v>
      </c>
      <c r="H17" s="1">
        <v>12360</v>
      </c>
      <c r="I17" s="1">
        <v>6000</v>
      </c>
      <c r="J17" s="1">
        <v>6360</v>
      </c>
      <c r="K17" s="1">
        <v>7310</v>
      </c>
      <c r="L17" s="1">
        <v>3800</v>
      </c>
      <c r="M17" s="1">
        <v>3510</v>
      </c>
      <c r="N17" s="1">
        <v>139990</v>
      </c>
      <c r="O17" s="1">
        <v>72100</v>
      </c>
      <c r="P17" s="1">
        <v>67890</v>
      </c>
    </row>
    <row r="18" spans="1:16" x14ac:dyDescent="0.2">
      <c r="A18" s="1" t="s">
        <v>46</v>
      </c>
      <c r="B18" s="1">
        <v>17030</v>
      </c>
      <c r="C18" s="1">
        <v>8410</v>
      </c>
      <c r="D18" s="1">
        <v>8620</v>
      </c>
      <c r="E18" s="1">
        <v>16420</v>
      </c>
      <c r="F18" s="1">
        <v>8130</v>
      </c>
      <c r="G18" s="1">
        <v>8290</v>
      </c>
      <c r="H18" s="1">
        <v>10550</v>
      </c>
      <c r="I18" s="1">
        <v>5080</v>
      </c>
      <c r="J18" s="1">
        <v>5470</v>
      </c>
      <c r="K18" s="1">
        <v>5870</v>
      </c>
      <c r="L18" s="1">
        <v>3050</v>
      </c>
      <c r="M18" s="1">
        <v>2820</v>
      </c>
      <c r="N18" s="1">
        <v>610</v>
      </c>
      <c r="O18" s="1">
        <v>280</v>
      </c>
      <c r="P18" s="1">
        <v>330</v>
      </c>
    </row>
    <row r="19" spans="1:16" x14ac:dyDescent="0.2">
      <c r="A19" s="1" t="s">
        <v>47</v>
      </c>
      <c r="B19" s="1">
        <v>17780</v>
      </c>
      <c r="C19" s="1">
        <v>10760</v>
      </c>
      <c r="D19" s="1">
        <v>7020</v>
      </c>
      <c r="E19" s="1">
        <v>80</v>
      </c>
      <c r="F19" s="1">
        <v>20</v>
      </c>
      <c r="G19" s="1">
        <v>60</v>
      </c>
      <c r="H19" s="1">
        <v>40</v>
      </c>
      <c r="I19" s="1">
        <v>10</v>
      </c>
      <c r="J19" s="1">
        <v>30</v>
      </c>
      <c r="K19" s="1">
        <v>40</v>
      </c>
      <c r="L19" s="1">
        <v>10</v>
      </c>
      <c r="M19" s="1">
        <v>30</v>
      </c>
      <c r="N19" s="1">
        <v>17700</v>
      </c>
      <c r="O19" s="1">
        <v>10740</v>
      </c>
      <c r="P19" s="1">
        <v>6960</v>
      </c>
    </row>
    <row r="20" spans="1:16" x14ac:dyDescent="0.2">
      <c r="A20" s="1" t="s">
        <v>48</v>
      </c>
      <c r="B20" s="1">
        <v>61120</v>
      </c>
      <c r="C20" s="1">
        <v>30450</v>
      </c>
      <c r="D20" s="1">
        <v>30670</v>
      </c>
      <c r="E20" s="1">
        <v>550</v>
      </c>
      <c r="F20" s="1">
        <v>260</v>
      </c>
      <c r="G20" s="1">
        <v>290</v>
      </c>
      <c r="H20" s="1">
        <v>50</v>
      </c>
      <c r="I20" s="1">
        <v>50</v>
      </c>
      <c r="J20" s="1">
        <v>0</v>
      </c>
      <c r="K20" s="1">
        <v>500</v>
      </c>
      <c r="L20" s="1">
        <v>210</v>
      </c>
      <c r="M20" s="1">
        <v>290</v>
      </c>
      <c r="N20" s="1">
        <v>60570</v>
      </c>
      <c r="O20" s="1">
        <v>30190</v>
      </c>
      <c r="P20" s="1">
        <v>30380</v>
      </c>
    </row>
    <row r="21" spans="1:16" x14ac:dyDescent="0.2">
      <c r="A21" s="1" t="s">
        <v>49</v>
      </c>
      <c r="B21" s="1">
        <v>4520</v>
      </c>
      <c r="C21" s="1">
        <v>2170</v>
      </c>
      <c r="D21" s="1">
        <v>2350</v>
      </c>
      <c r="E21" s="1">
        <v>280</v>
      </c>
      <c r="F21" s="1">
        <v>140</v>
      </c>
      <c r="G21" s="1">
        <v>140</v>
      </c>
      <c r="H21" s="1">
        <v>70</v>
      </c>
      <c r="I21" s="1">
        <v>40</v>
      </c>
      <c r="J21" s="1">
        <v>30</v>
      </c>
      <c r="K21" s="1">
        <v>210</v>
      </c>
      <c r="L21" s="1">
        <v>100</v>
      </c>
      <c r="M21" s="1">
        <v>110</v>
      </c>
      <c r="N21" s="1">
        <v>4240</v>
      </c>
      <c r="O21" s="1">
        <v>2030</v>
      </c>
      <c r="P21" s="1">
        <v>2210</v>
      </c>
    </row>
    <row r="22" spans="1:16" x14ac:dyDescent="0.2">
      <c r="A22" s="1" t="s">
        <v>50</v>
      </c>
      <c r="B22" s="1">
        <v>330</v>
      </c>
      <c r="C22" s="1">
        <v>190</v>
      </c>
      <c r="D22" s="1">
        <v>140</v>
      </c>
      <c r="E22" s="1">
        <v>300</v>
      </c>
      <c r="F22" s="1">
        <v>180</v>
      </c>
      <c r="G22" s="1">
        <v>120</v>
      </c>
      <c r="H22" s="1">
        <v>200</v>
      </c>
      <c r="I22" s="1">
        <v>110</v>
      </c>
      <c r="J22" s="1">
        <v>90</v>
      </c>
      <c r="K22" s="1">
        <v>100</v>
      </c>
      <c r="L22" s="1">
        <v>70</v>
      </c>
      <c r="M22" s="1">
        <v>30</v>
      </c>
      <c r="N22" s="1">
        <v>30</v>
      </c>
      <c r="O22" s="1">
        <v>10</v>
      </c>
      <c r="P22" s="1">
        <v>20</v>
      </c>
    </row>
    <row r="23" spans="1:16" x14ac:dyDescent="0.2">
      <c r="A23" s="1" t="s">
        <v>51</v>
      </c>
      <c r="B23" s="1">
        <v>2630</v>
      </c>
      <c r="C23" s="1">
        <v>1370</v>
      </c>
      <c r="D23" s="1">
        <v>1260</v>
      </c>
      <c r="E23" s="1">
        <v>1830</v>
      </c>
      <c r="F23" s="1">
        <v>970</v>
      </c>
      <c r="G23" s="1">
        <v>860</v>
      </c>
      <c r="H23" s="1">
        <v>1360</v>
      </c>
      <c r="I23" s="1">
        <v>670</v>
      </c>
      <c r="J23" s="1">
        <v>690</v>
      </c>
      <c r="K23" s="1">
        <v>470</v>
      </c>
      <c r="L23" s="1">
        <v>300</v>
      </c>
      <c r="M23" s="1">
        <v>170</v>
      </c>
      <c r="N23" s="1">
        <v>800</v>
      </c>
      <c r="O23" s="1">
        <v>400</v>
      </c>
      <c r="P23" s="1">
        <v>400</v>
      </c>
    </row>
    <row r="24" spans="1:16" x14ac:dyDescent="0.2">
      <c r="A24" s="1" t="s">
        <v>52</v>
      </c>
      <c r="B24" s="1">
        <v>1150</v>
      </c>
      <c r="C24" s="1">
        <v>600</v>
      </c>
      <c r="D24" s="1">
        <v>550</v>
      </c>
      <c r="E24" s="1">
        <v>80</v>
      </c>
      <c r="F24" s="1">
        <v>50</v>
      </c>
      <c r="G24" s="1">
        <v>30</v>
      </c>
      <c r="H24" s="1">
        <v>20</v>
      </c>
      <c r="I24" s="1">
        <v>10</v>
      </c>
      <c r="J24" s="1">
        <v>10</v>
      </c>
      <c r="K24" s="1">
        <v>60</v>
      </c>
      <c r="L24" s="1">
        <v>40</v>
      </c>
      <c r="M24" s="1">
        <v>20</v>
      </c>
      <c r="N24" s="1">
        <v>1070</v>
      </c>
      <c r="O24" s="1">
        <v>550</v>
      </c>
      <c r="P24" s="1">
        <v>520</v>
      </c>
    </row>
    <row r="25" spans="1:16" x14ac:dyDescent="0.2">
      <c r="A25" s="1" t="s">
        <v>53</v>
      </c>
      <c r="B25" s="1">
        <v>53910</v>
      </c>
      <c r="C25" s="1">
        <v>27310</v>
      </c>
      <c r="D25" s="1">
        <v>26600</v>
      </c>
      <c r="E25" s="1">
        <v>90</v>
      </c>
      <c r="F25" s="1">
        <v>40</v>
      </c>
      <c r="G25" s="1">
        <v>50</v>
      </c>
      <c r="H25" s="1">
        <v>40</v>
      </c>
      <c r="I25" s="1">
        <v>20</v>
      </c>
      <c r="J25" s="1">
        <v>20</v>
      </c>
      <c r="K25" s="1">
        <v>50</v>
      </c>
      <c r="L25" s="1">
        <v>20</v>
      </c>
      <c r="M25" s="1">
        <v>30</v>
      </c>
      <c r="N25" s="1">
        <v>53820</v>
      </c>
      <c r="O25" s="1">
        <v>27270</v>
      </c>
      <c r="P25" s="1">
        <v>26550</v>
      </c>
    </row>
    <row r="26" spans="1:16" x14ac:dyDescent="0.2">
      <c r="A26" s="1" t="s">
        <v>54</v>
      </c>
      <c r="B26" s="1">
        <v>1190</v>
      </c>
      <c r="C26" s="1">
        <v>640</v>
      </c>
      <c r="D26" s="1">
        <v>550</v>
      </c>
      <c r="E26" s="1">
        <v>40</v>
      </c>
      <c r="F26" s="1">
        <v>10</v>
      </c>
      <c r="G26" s="1">
        <v>30</v>
      </c>
      <c r="H26" s="1">
        <v>30</v>
      </c>
      <c r="I26" s="1">
        <v>10</v>
      </c>
      <c r="J26" s="1">
        <v>20</v>
      </c>
      <c r="K26" s="1">
        <v>10</v>
      </c>
      <c r="L26" s="1">
        <v>0</v>
      </c>
      <c r="M26" s="1">
        <v>10</v>
      </c>
      <c r="N26" s="1">
        <v>1150</v>
      </c>
      <c r="O26" s="1">
        <v>630</v>
      </c>
      <c r="P26" s="1">
        <v>520</v>
      </c>
    </row>
    <row r="28" spans="1:16" x14ac:dyDescent="0.2">
      <c r="A28" s="1" t="s">
        <v>393</v>
      </c>
    </row>
    <row r="29" spans="1:16" x14ac:dyDescent="0.2">
      <c r="A29" s="1" t="s">
        <v>329</v>
      </c>
      <c r="B29" s="1">
        <v>159640</v>
      </c>
      <c r="C29" s="1">
        <v>81880</v>
      </c>
      <c r="D29" s="1">
        <v>77760</v>
      </c>
      <c r="E29" s="1">
        <v>19670</v>
      </c>
      <c r="F29" s="1">
        <v>9800</v>
      </c>
      <c r="G29" s="1">
        <v>9870</v>
      </c>
      <c r="H29" s="1">
        <v>12360</v>
      </c>
      <c r="I29" s="1">
        <v>6000</v>
      </c>
      <c r="J29" s="1">
        <v>6360</v>
      </c>
      <c r="K29" s="1">
        <v>7310</v>
      </c>
      <c r="L29" s="1">
        <v>3800</v>
      </c>
      <c r="M29" s="1">
        <v>3510</v>
      </c>
      <c r="N29" s="1">
        <v>139970</v>
      </c>
      <c r="O29" s="1">
        <v>72080</v>
      </c>
      <c r="P29" s="1">
        <v>67890</v>
      </c>
    </row>
    <row r="30" spans="1:16" x14ac:dyDescent="0.2">
      <c r="A30" s="1" t="s">
        <v>46</v>
      </c>
      <c r="B30" s="1">
        <v>16930</v>
      </c>
      <c r="C30" s="1">
        <v>8540</v>
      </c>
      <c r="D30" s="1">
        <v>8390</v>
      </c>
      <c r="E30" s="1">
        <v>16390</v>
      </c>
      <c r="F30" s="1">
        <v>8260</v>
      </c>
      <c r="G30" s="1">
        <v>8130</v>
      </c>
      <c r="H30" s="1">
        <v>10420</v>
      </c>
      <c r="I30" s="1">
        <v>5100</v>
      </c>
      <c r="J30" s="1">
        <v>5320</v>
      </c>
      <c r="K30" s="1">
        <v>5970</v>
      </c>
      <c r="L30" s="1">
        <v>3160</v>
      </c>
      <c r="M30" s="1">
        <v>2810</v>
      </c>
      <c r="N30" s="1">
        <v>540</v>
      </c>
      <c r="O30" s="1">
        <v>280</v>
      </c>
      <c r="P30" s="1">
        <v>260</v>
      </c>
    </row>
    <row r="31" spans="1:16" x14ac:dyDescent="0.2">
      <c r="A31" s="1" t="s">
        <v>47</v>
      </c>
      <c r="B31" s="1">
        <v>20490</v>
      </c>
      <c r="C31" s="1">
        <v>11980</v>
      </c>
      <c r="D31" s="1">
        <v>8510</v>
      </c>
      <c r="E31" s="1">
        <v>260</v>
      </c>
      <c r="F31" s="1">
        <v>100</v>
      </c>
      <c r="G31" s="1">
        <v>160</v>
      </c>
      <c r="H31" s="1">
        <v>170</v>
      </c>
      <c r="I31" s="1">
        <v>50</v>
      </c>
      <c r="J31" s="1">
        <v>120</v>
      </c>
      <c r="K31" s="1">
        <v>90</v>
      </c>
      <c r="L31" s="1">
        <v>50</v>
      </c>
      <c r="M31" s="1">
        <v>40</v>
      </c>
      <c r="N31" s="1">
        <v>20230</v>
      </c>
      <c r="O31" s="1">
        <v>11880</v>
      </c>
      <c r="P31" s="1">
        <v>8350</v>
      </c>
    </row>
    <row r="32" spans="1:16" x14ac:dyDescent="0.2">
      <c r="A32" s="1" t="s">
        <v>48</v>
      </c>
      <c r="B32" s="1">
        <v>58110</v>
      </c>
      <c r="C32" s="1">
        <v>29130</v>
      </c>
      <c r="D32" s="1">
        <v>28980</v>
      </c>
      <c r="E32" s="1">
        <v>420</v>
      </c>
      <c r="F32" s="1">
        <v>190</v>
      </c>
      <c r="G32" s="1">
        <v>230</v>
      </c>
      <c r="H32" s="1">
        <v>30</v>
      </c>
      <c r="I32" s="1">
        <v>20</v>
      </c>
      <c r="J32" s="1">
        <v>10</v>
      </c>
      <c r="K32" s="1">
        <v>390</v>
      </c>
      <c r="L32" s="1">
        <v>170</v>
      </c>
      <c r="M32" s="1">
        <v>220</v>
      </c>
      <c r="N32" s="1">
        <v>57690</v>
      </c>
      <c r="O32" s="1">
        <v>28940</v>
      </c>
      <c r="P32" s="1">
        <v>28750</v>
      </c>
    </row>
    <row r="33" spans="1:16" x14ac:dyDescent="0.2">
      <c r="A33" s="1" t="s">
        <v>49</v>
      </c>
      <c r="B33" s="1">
        <v>4410</v>
      </c>
      <c r="C33" s="1">
        <v>1990</v>
      </c>
      <c r="D33" s="1">
        <v>2420</v>
      </c>
      <c r="E33" s="1">
        <v>230</v>
      </c>
      <c r="F33" s="1">
        <v>110</v>
      </c>
      <c r="G33" s="1">
        <v>120</v>
      </c>
      <c r="H33" s="1">
        <v>130</v>
      </c>
      <c r="I33" s="1">
        <v>70</v>
      </c>
      <c r="J33" s="1">
        <v>60</v>
      </c>
      <c r="K33" s="1">
        <v>100</v>
      </c>
      <c r="L33" s="1">
        <v>40</v>
      </c>
      <c r="M33" s="1">
        <v>60</v>
      </c>
      <c r="N33" s="1">
        <v>4180</v>
      </c>
      <c r="O33" s="1">
        <v>1880</v>
      </c>
      <c r="P33" s="1">
        <v>2300</v>
      </c>
    </row>
    <row r="34" spans="1:16" x14ac:dyDescent="0.2">
      <c r="A34" s="1" t="s">
        <v>50</v>
      </c>
      <c r="B34" s="1">
        <v>290</v>
      </c>
      <c r="C34" s="1">
        <v>130</v>
      </c>
      <c r="D34" s="1">
        <v>160</v>
      </c>
      <c r="E34" s="1">
        <v>280</v>
      </c>
      <c r="F34" s="1">
        <v>120</v>
      </c>
      <c r="G34" s="1">
        <v>160</v>
      </c>
      <c r="H34" s="1">
        <v>210</v>
      </c>
      <c r="I34" s="1">
        <v>90</v>
      </c>
      <c r="J34" s="1">
        <v>120</v>
      </c>
      <c r="K34" s="1">
        <v>70</v>
      </c>
      <c r="L34" s="1">
        <v>30</v>
      </c>
      <c r="M34" s="1">
        <v>40</v>
      </c>
      <c r="N34" s="1">
        <v>10</v>
      </c>
      <c r="O34" s="1">
        <v>10</v>
      </c>
      <c r="P34" s="1">
        <v>0</v>
      </c>
    </row>
    <row r="35" spans="1:16" x14ac:dyDescent="0.2">
      <c r="A35" s="1" t="s">
        <v>51</v>
      </c>
      <c r="B35" s="1">
        <v>2650</v>
      </c>
      <c r="C35" s="1">
        <v>1350</v>
      </c>
      <c r="D35" s="1">
        <v>1300</v>
      </c>
      <c r="E35" s="1">
        <v>1880</v>
      </c>
      <c r="F35" s="1">
        <v>930</v>
      </c>
      <c r="G35" s="1">
        <v>950</v>
      </c>
      <c r="H35" s="1">
        <v>1260</v>
      </c>
      <c r="I35" s="1">
        <v>610</v>
      </c>
      <c r="J35" s="1">
        <v>650</v>
      </c>
      <c r="K35" s="1">
        <v>620</v>
      </c>
      <c r="L35" s="1">
        <v>320</v>
      </c>
      <c r="M35" s="1">
        <v>300</v>
      </c>
      <c r="N35" s="1">
        <v>770</v>
      </c>
      <c r="O35" s="1">
        <v>420</v>
      </c>
      <c r="P35" s="1">
        <v>350</v>
      </c>
    </row>
    <row r="36" spans="1:16" x14ac:dyDescent="0.2">
      <c r="A36" s="1" t="s">
        <v>52</v>
      </c>
      <c r="B36" s="1">
        <v>890</v>
      </c>
      <c r="C36" s="1">
        <v>480</v>
      </c>
      <c r="D36" s="1">
        <v>410</v>
      </c>
      <c r="E36" s="1">
        <v>20</v>
      </c>
      <c r="F36" s="1">
        <v>10</v>
      </c>
      <c r="G36" s="1">
        <v>10</v>
      </c>
      <c r="H36" s="1">
        <v>20</v>
      </c>
      <c r="I36" s="1">
        <v>10</v>
      </c>
      <c r="J36" s="1">
        <v>10</v>
      </c>
      <c r="K36" s="1">
        <v>0</v>
      </c>
      <c r="L36" s="1">
        <v>0</v>
      </c>
      <c r="M36" s="1">
        <v>0</v>
      </c>
      <c r="N36" s="1">
        <v>870</v>
      </c>
      <c r="O36" s="1">
        <v>470</v>
      </c>
      <c r="P36" s="1">
        <v>400</v>
      </c>
    </row>
    <row r="37" spans="1:16" x14ac:dyDescent="0.2">
      <c r="A37" s="1" t="s">
        <v>53</v>
      </c>
      <c r="B37" s="1">
        <v>54660</v>
      </c>
      <c r="C37" s="1">
        <v>27680</v>
      </c>
      <c r="D37" s="1">
        <v>26980</v>
      </c>
      <c r="E37" s="1">
        <v>160</v>
      </c>
      <c r="F37" s="1">
        <v>60</v>
      </c>
      <c r="G37" s="1">
        <v>100</v>
      </c>
      <c r="H37" s="1">
        <v>100</v>
      </c>
      <c r="I37" s="1">
        <v>40</v>
      </c>
      <c r="J37" s="1">
        <v>60</v>
      </c>
      <c r="K37" s="1">
        <v>60</v>
      </c>
      <c r="L37" s="1">
        <v>20</v>
      </c>
      <c r="M37" s="1">
        <v>40</v>
      </c>
      <c r="N37" s="1">
        <v>54500</v>
      </c>
      <c r="O37" s="1">
        <v>27620</v>
      </c>
      <c r="P37" s="1">
        <v>26880</v>
      </c>
    </row>
    <row r="38" spans="1:16" x14ac:dyDescent="0.2">
      <c r="A38" s="1" t="s">
        <v>54</v>
      </c>
      <c r="B38" s="1">
        <v>1210</v>
      </c>
      <c r="C38" s="1">
        <v>600</v>
      </c>
      <c r="D38" s="1">
        <v>610</v>
      </c>
      <c r="E38" s="1">
        <v>30</v>
      </c>
      <c r="F38" s="1">
        <v>20</v>
      </c>
      <c r="G38" s="1">
        <v>10</v>
      </c>
      <c r="H38" s="1">
        <v>20</v>
      </c>
      <c r="I38" s="1">
        <v>10</v>
      </c>
      <c r="J38" s="1">
        <v>10</v>
      </c>
      <c r="K38" s="1">
        <v>10</v>
      </c>
      <c r="L38" s="1">
        <v>10</v>
      </c>
      <c r="M38" s="1">
        <v>0</v>
      </c>
      <c r="N38" s="1">
        <v>1180</v>
      </c>
      <c r="O38" s="1">
        <v>580</v>
      </c>
      <c r="P38" s="1">
        <v>600</v>
      </c>
    </row>
    <row r="39" spans="1:16" x14ac:dyDescent="0.2">
      <c r="A39" s="36" t="s">
        <v>285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</row>
  </sheetData>
  <mergeCells count="6">
    <mergeCell ref="A39:P39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8FF99-A5F5-48BF-A665-B66CCF0F8C7C}">
  <dimension ref="A1:P40"/>
  <sheetViews>
    <sheetView view="pageBreakPreview" zoomScale="125" zoomScaleNormal="100" zoomScaleSheetLayoutView="125" workbookViewId="0">
      <selection activeCell="A11" sqref="A11:XFD12"/>
    </sheetView>
  </sheetViews>
  <sheetFormatPr defaultRowHeight="9.6" x14ac:dyDescent="0.2"/>
  <cols>
    <col min="1" max="1" width="12" style="1" customWidth="1"/>
    <col min="2" max="16" width="4.6640625" style="1" customWidth="1"/>
    <col min="17" max="16384" width="8.88671875" style="1"/>
  </cols>
  <sheetData>
    <row r="1" spans="1:16" x14ac:dyDescent="0.2">
      <c r="A1" s="1" t="s">
        <v>271</v>
      </c>
    </row>
    <row r="2" spans="1:16" x14ac:dyDescent="0.2">
      <c r="A2" s="5"/>
      <c r="B2" s="34" t="s">
        <v>0</v>
      </c>
      <c r="C2" s="34"/>
      <c r="D2" s="34"/>
      <c r="E2" s="34" t="s">
        <v>14</v>
      </c>
      <c r="F2" s="34"/>
      <c r="G2" s="34"/>
      <c r="H2" s="34" t="s">
        <v>15</v>
      </c>
      <c r="I2" s="34"/>
      <c r="J2" s="34"/>
      <c r="K2" s="34" t="s">
        <v>16</v>
      </c>
      <c r="L2" s="34"/>
      <c r="M2" s="34"/>
      <c r="N2" s="34" t="s">
        <v>13</v>
      </c>
      <c r="O2" s="34"/>
      <c r="P2" s="35"/>
    </row>
    <row r="3" spans="1:16" x14ac:dyDescent="0.2">
      <c r="A3" s="6"/>
      <c r="B3" s="3" t="s">
        <v>0</v>
      </c>
      <c r="C3" s="3" t="s">
        <v>1</v>
      </c>
      <c r="D3" s="3" t="s">
        <v>2</v>
      </c>
      <c r="E3" s="3" t="s">
        <v>0</v>
      </c>
      <c r="F3" s="3" t="s">
        <v>1</v>
      </c>
      <c r="G3" s="3" t="s">
        <v>2</v>
      </c>
      <c r="H3" s="3" t="s">
        <v>0</v>
      </c>
      <c r="I3" s="3" t="s">
        <v>1</v>
      </c>
      <c r="J3" s="3" t="s">
        <v>2</v>
      </c>
      <c r="K3" s="3" t="s">
        <v>0</v>
      </c>
      <c r="L3" s="3" t="s">
        <v>1</v>
      </c>
      <c r="M3" s="3" t="s">
        <v>2</v>
      </c>
      <c r="N3" s="3" t="s">
        <v>0</v>
      </c>
      <c r="O3" s="3" t="s">
        <v>1</v>
      </c>
      <c r="P3" s="4" t="s">
        <v>2</v>
      </c>
    </row>
    <row r="4" spans="1:16" x14ac:dyDescent="0.2">
      <c r="A4" s="1" t="s">
        <v>55</v>
      </c>
    </row>
    <row r="5" spans="1:16" x14ac:dyDescent="0.2">
      <c r="A5" s="1" t="s">
        <v>0</v>
      </c>
      <c r="B5" s="1">
        <v>159680</v>
      </c>
      <c r="C5" s="1">
        <v>81910</v>
      </c>
      <c r="D5" s="1">
        <v>77770</v>
      </c>
      <c r="E5" s="1">
        <v>19670</v>
      </c>
      <c r="F5" s="1">
        <v>9800</v>
      </c>
      <c r="G5" s="1">
        <v>9870</v>
      </c>
      <c r="H5" s="1">
        <v>12360</v>
      </c>
      <c r="I5" s="1">
        <v>6000</v>
      </c>
      <c r="J5" s="1">
        <v>6360</v>
      </c>
      <c r="K5" s="1">
        <v>7310</v>
      </c>
      <c r="L5" s="1">
        <v>3800</v>
      </c>
      <c r="M5" s="1">
        <v>3510</v>
      </c>
      <c r="N5" s="1">
        <v>140010</v>
      </c>
      <c r="O5" s="1">
        <v>72110</v>
      </c>
      <c r="P5" s="1">
        <v>67900</v>
      </c>
    </row>
    <row r="6" spans="1:16" x14ac:dyDescent="0.2">
      <c r="A6" s="1" t="s">
        <v>56</v>
      </c>
      <c r="B6" s="1">
        <v>7650</v>
      </c>
      <c r="C6" s="1">
        <v>2960</v>
      </c>
      <c r="D6" s="1">
        <v>4690</v>
      </c>
      <c r="E6" s="1">
        <v>70</v>
      </c>
      <c r="F6" s="1">
        <v>30</v>
      </c>
      <c r="G6" s="1">
        <v>40</v>
      </c>
      <c r="H6" s="1">
        <v>30</v>
      </c>
      <c r="I6" s="1">
        <v>10</v>
      </c>
      <c r="J6" s="1">
        <v>20</v>
      </c>
      <c r="K6" s="1">
        <v>40</v>
      </c>
      <c r="L6" s="1">
        <v>20</v>
      </c>
      <c r="M6" s="1">
        <v>20</v>
      </c>
      <c r="N6" s="1">
        <v>7580</v>
      </c>
      <c r="O6" s="1">
        <v>2930</v>
      </c>
      <c r="P6" s="1">
        <v>4650</v>
      </c>
    </row>
    <row r="7" spans="1:16" x14ac:dyDescent="0.2">
      <c r="A7" s="1" t="s">
        <v>57</v>
      </c>
      <c r="B7" s="1">
        <v>4820</v>
      </c>
      <c r="C7" s="1">
        <v>1690</v>
      </c>
      <c r="D7" s="1">
        <v>3130</v>
      </c>
      <c r="E7" s="1">
        <v>20</v>
      </c>
      <c r="F7" s="1">
        <v>0</v>
      </c>
      <c r="G7" s="1">
        <v>20</v>
      </c>
      <c r="H7" s="1">
        <v>20</v>
      </c>
      <c r="I7" s="1">
        <v>0</v>
      </c>
      <c r="J7" s="1">
        <v>20</v>
      </c>
      <c r="K7" s="1">
        <v>0</v>
      </c>
      <c r="L7" s="1">
        <v>0</v>
      </c>
      <c r="M7" s="1">
        <v>0</v>
      </c>
      <c r="N7" s="1">
        <v>4800</v>
      </c>
      <c r="O7" s="1">
        <v>1690</v>
      </c>
      <c r="P7" s="1">
        <v>3110</v>
      </c>
    </row>
    <row r="8" spans="1:16" x14ac:dyDescent="0.2">
      <c r="A8" s="1" t="s">
        <v>58</v>
      </c>
      <c r="B8" s="1">
        <v>147210</v>
      </c>
      <c r="C8" s="1">
        <v>77260</v>
      </c>
      <c r="D8" s="1">
        <v>69950</v>
      </c>
      <c r="E8" s="1">
        <v>19580</v>
      </c>
      <c r="F8" s="1">
        <v>9770</v>
      </c>
      <c r="G8" s="1">
        <v>9810</v>
      </c>
      <c r="H8" s="1">
        <v>12310</v>
      </c>
      <c r="I8" s="1">
        <v>5990</v>
      </c>
      <c r="J8" s="1">
        <v>6320</v>
      </c>
      <c r="K8" s="1">
        <v>7270</v>
      </c>
      <c r="L8" s="1">
        <v>3780</v>
      </c>
      <c r="M8" s="1">
        <v>3490</v>
      </c>
      <c r="N8" s="1">
        <v>127630</v>
      </c>
      <c r="O8" s="1">
        <v>67490</v>
      </c>
      <c r="P8" s="1">
        <v>60140</v>
      </c>
    </row>
    <row r="10" spans="1:16" x14ac:dyDescent="0.2">
      <c r="A10" s="1" t="s">
        <v>59</v>
      </c>
    </row>
    <row r="11" spans="1:16" x14ac:dyDescent="0.2">
      <c r="A11" s="1" t="s">
        <v>391</v>
      </c>
      <c r="B11" s="1">
        <v>150580</v>
      </c>
      <c r="C11" s="1">
        <v>77130</v>
      </c>
      <c r="D11" s="1">
        <v>73450</v>
      </c>
      <c r="E11" s="1">
        <v>17610</v>
      </c>
      <c r="F11" s="1">
        <v>8810</v>
      </c>
      <c r="G11" s="1">
        <v>8800</v>
      </c>
      <c r="H11" s="1">
        <v>12180</v>
      </c>
      <c r="I11" s="1">
        <v>5880</v>
      </c>
      <c r="J11" s="1">
        <v>6300</v>
      </c>
      <c r="K11" s="1">
        <v>5430</v>
      </c>
      <c r="L11" s="1">
        <v>2930</v>
      </c>
      <c r="M11" s="1">
        <v>2500</v>
      </c>
      <c r="N11" s="1">
        <v>132970</v>
      </c>
      <c r="O11" s="1">
        <v>68320</v>
      </c>
      <c r="P11" s="1">
        <v>64650</v>
      </c>
    </row>
    <row r="12" spans="1:16" x14ac:dyDescent="0.2">
      <c r="A12" s="1" t="s">
        <v>61</v>
      </c>
      <c r="B12" s="1">
        <v>103100</v>
      </c>
      <c r="C12" s="1">
        <v>53250</v>
      </c>
      <c r="D12" s="1">
        <v>49850</v>
      </c>
      <c r="E12" s="1">
        <v>11040</v>
      </c>
      <c r="F12" s="1">
        <v>5400</v>
      </c>
      <c r="G12" s="1">
        <v>5640</v>
      </c>
      <c r="H12" s="1">
        <v>9610</v>
      </c>
      <c r="I12" s="1">
        <v>4640</v>
      </c>
      <c r="J12" s="1">
        <v>4970</v>
      </c>
      <c r="K12" s="1">
        <v>1430</v>
      </c>
      <c r="L12" s="1">
        <v>760</v>
      </c>
      <c r="M12" s="1">
        <v>670</v>
      </c>
      <c r="N12" s="1">
        <v>92060</v>
      </c>
      <c r="O12" s="1">
        <v>47850</v>
      </c>
      <c r="P12" s="1">
        <v>44210</v>
      </c>
    </row>
    <row r="13" spans="1:16" x14ac:dyDescent="0.2">
      <c r="A13" s="1" t="s">
        <v>62</v>
      </c>
      <c r="B13" s="1">
        <v>38390</v>
      </c>
      <c r="C13" s="1">
        <v>19470</v>
      </c>
      <c r="D13" s="1">
        <v>18920</v>
      </c>
      <c r="E13" s="1">
        <v>6080</v>
      </c>
      <c r="F13" s="1">
        <v>3140</v>
      </c>
      <c r="G13" s="1">
        <v>2940</v>
      </c>
      <c r="H13" s="1">
        <v>2340</v>
      </c>
      <c r="I13" s="1">
        <v>1120</v>
      </c>
      <c r="J13" s="1">
        <v>1220</v>
      </c>
      <c r="K13" s="1">
        <v>3740</v>
      </c>
      <c r="L13" s="1">
        <v>2020</v>
      </c>
      <c r="M13" s="1">
        <v>1720</v>
      </c>
      <c r="N13" s="1">
        <v>32310</v>
      </c>
      <c r="O13" s="1">
        <v>16330</v>
      </c>
      <c r="P13" s="1">
        <v>15980</v>
      </c>
    </row>
    <row r="14" spans="1:16" x14ac:dyDescent="0.2">
      <c r="A14" s="1" t="s">
        <v>63</v>
      </c>
      <c r="B14" s="1">
        <v>9090</v>
      </c>
      <c r="C14" s="1">
        <v>4410</v>
      </c>
      <c r="D14" s="1">
        <v>4680</v>
      </c>
      <c r="E14" s="1">
        <v>490</v>
      </c>
      <c r="F14" s="1">
        <v>270</v>
      </c>
      <c r="G14" s="1">
        <v>220</v>
      </c>
      <c r="H14" s="1">
        <v>230</v>
      </c>
      <c r="I14" s="1">
        <v>120</v>
      </c>
      <c r="J14" s="1">
        <v>110</v>
      </c>
      <c r="K14" s="1">
        <v>260</v>
      </c>
      <c r="L14" s="1">
        <v>150</v>
      </c>
      <c r="M14" s="1">
        <v>110</v>
      </c>
      <c r="N14" s="1">
        <v>8600</v>
      </c>
      <c r="O14" s="1">
        <v>4140</v>
      </c>
      <c r="P14" s="1">
        <v>4460</v>
      </c>
    </row>
    <row r="16" spans="1:16" x14ac:dyDescent="0.2">
      <c r="A16" s="1" t="s">
        <v>64</v>
      </c>
    </row>
    <row r="17" spans="1:16" x14ac:dyDescent="0.2">
      <c r="A17" s="1" t="s">
        <v>0</v>
      </c>
      <c r="B17" s="1">
        <v>47480</v>
      </c>
      <c r="C17" s="1">
        <v>23880</v>
      </c>
      <c r="D17" s="1">
        <v>23600</v>
      </c>
      <c r="E17" s="1">
        <v>6570</v>
      </c>
      <c r="F17" s="1">
        <v>3410</v>
      </c>
      <c r="G17" s="1">
        <v>3160</v>
      </c>
      <c r="H17" s="1">
        <v>2570</v>
      </c>
      <c r="I17" s="1">
        <v>1240</v>
      </c>
      <c r="J17" s="1">
        <v>1330</v>
      </c>
      <c r="K17" s="1">
        <v>4000</v>
      </c>
      <c r="L17" s="1">
        <v>2170</v>
      </c>
      <c r="M17" s="1">
        <v>1830</v>
      </c>
      <c r="N17" s="1">
        <v>40910</v>
      </c>
      <c r="O17" s="1">
        <v>20470</v>
      </c>
      <c r="P17" s="1">
        <v>20440</v>
      </c>
    </row>
    <row r="18" spans="1:16" x14ac:dyDescent="0.2">
      <c r="A18" s="1" t="s">
        <v>65</v>
      </c>
      <c r="B18" s="1">
        <v>27060</v>
      </c>
      <c r="C18" s="1">
        <v>13970</v>
      </c>
      <c r="D18" s="1">
        <v>13090</v>
      </c>
      <c r="E18" s="1">
        <v>4770</v>
      </c>
      <c r="F18" s="1">
        <v>2540</v>
      </c>
      <c r="G18" s="1">
        <v>2230</v>
      </c>
      <c r="H18" s="1">
        <v>1360</v>
      </c>
      <c r="I18" s="1">
        <v>630</v>
      </c>
      <c r="J18" s="1">
        <v>730</v>
      </c>
      <c r="K18" s="1">
        <v>3410</v>
      </c>
      <c r="L18" s="1">
        <v>1910</v>
      </c>
      <c r="M18" s="1">
        <v>1500</v>
      </c>
      <c r="N18" s="1">
        <v>22290</v>
      </c>
      <c r="O18" s="1">
        <v>11430</v>
      </c>
      <c r="P18" s="1">
        <v>10860</v>
      </c>
    </row>
    <row r="19" spans="1:16" x14ac:dyDescent="0.2">
      <c r="A19" s="1" t="s">
        <v>66</v>
      </c>
      <c r="B19" s="1">
        <v>11670</v>
      </c>
      <c r="C19" s="1">
        <v>5850</v>
      </c>
      <c r="D19" s="1">
        <v>5820</v>
      </c>
      <c r="E19" s="1">
        <v>1310</v>
      </c>
      <c r="F19" s="1">
        <v>660</v>
      </c>
      <c r="G19" s="1">
        <v>650</v>
      </c>
      <c r="H19" s="1">
        <v>730</v>
      </c>
      <c r="I19" s="1">
        <v>410</v>
      </c>
      <c r="J19" s="1">
        <v>320</v>
      </c>
      <c r="K19" s="1">
        <v>580</v>
      </c>
      <c r="L19" s="1">
        <v>250</v>
      </c>
      <c r="M19" s="1">
        <v>330</v>
      </c>
      <c r="N19" s="1">
        <v>10360</v>
      </c>
      <c r="O19" s="1">
        <v>5190</v>
      </c>
      <c r="P19" s="1">
        <v>5170</v>
      </c>
    </row>
    <row r="20" spans="1:16" x14ac:dyDescent="0.2">
      <c r="A20" s="1" t="s">
        <v>67</v>
      </c>
      <c r="B20" s="1">
        <v>8750</v>
      </c>
      <c r="C20" s="1">
        <v>4060</v>
      </c>
      <c r="D20" s="1">
        <v>4690</v>
      </c>
      <c r="E20" s="1">
        <v>490</v>
      </c>
      <c r="F20" s="1">
        <v>210</v>
      </c>
      <c r="G20" s="1">
        <v>280</v>
      </c>
      <c r="H20" s="1">
        <v>480</v>
      </c>
      <c r="I20" s="1">
        <v>200</v>
      </c>
      <c r="J20" s="1">
        <v>280</v>
      </c>
      <c r="K20" s="1">
        <v>10</v>
      </c>
      <c r="L20" s="1">
        <v>10</v>
      </c>
      <c r="M20" s="1">
        <v>0</v>
      </c>
      <c r="N20" s="1">
        <v>8260</v>
      </c>
      <c r="O20" s="1">
        <v>3850</v>
      </c>
      <c r="P20" s="1">
        <v>4410</v>
      </c>
    </row>
    <row r="22" spans="1:16" x14ac:dyDescent="0.2">
      <c r="A22" s="1" t="s">
        <v>64</v>
      </c>
    </row>
    <row r="23" spans="1:16" x14ac:dyDescent="0.2">
      <c r="A23" s="1" t="s">
        <v>390</v>
      </c>
      <c r="B23" s="1">
        <v>47480</v>
      </c>
      <c r="C23" s="1">
        <v>23880</v>
      </c>
      <c r="D23" s="1">
        <v>23600</v>
      </c>
      <c r="E23" s="1">
        <v>6570</v>
      </c>
      <c r="F23" s="1">
        <v>3410</v>
      </c>
      <c r="G23" s="1">
        <v>3160</v>
      </c>
      <c r="H23" s="1">
        <v>2570</v>
      </c>
      <c r="I23" s="1">
        <v>1240</v>
      </c>
      <c r="J23" s="1">
        <v>1330</v>
      </c>
      <c r="K23" s="1">
        <v>4000</v>
      </c>
      <c r="L23" s="1">
        <v>2170</v>
      </c>
      <c r="M23" s="1">
        <v>1830</v>
      </c>
      <c r="N23" s="1">
        <v>40910</v>
      </c>
      <c r="O23" s="1">
        <v>20470</v>
      </c>
      <c r="P23" s="1">
        <v>20440</v>
      </c>
    </row>
    <row r="24" spans="1:16" x14ac:dyDescent="0.2">
      <c r="A24" s="1" t="s">
        <v>68</v>
      </c>
      <c r="B24" s="1">
        <v>1650</v>
      </c>
      <c r="C24" s="1">
        <v>830</v>
      </c>
      <c r="D24" s="1">
        <v>820</v>
      </c>
      <c r="E24" s="1">
        <v>150</v>
      </c>
      <c r="F24" s="1">
        <v>100</v>
      </c>
      <c r="G24" s="1">
        <v>50</v>
      </c>
      <c r="H24" s="1">
        <v>20</v>
      </c>
      <c r="I24" s="1">
        <v>10</v>
      </c>
      <c r="J24" s="1">
        <v>10</v>
      </c>
      <c r="K24" s="1">
        <v>130</v>
      </c>
      <c r="L24" s="1">
        <v>90</v>
      </c>
      <c r="M24" s="1">
        <v>40</v>
      </c>
      <c r="N24" s="1">
        <v>1500</v>
      </c>
      <c r="O24" s="1">
        <v>730</v>
      </c>
      <c r="P24" s="1">
        <v>770</v>
      </c>
    </row>
    <row r="25" spans="1:16" x14ac:dyDescent="0.2">
      <c r="A25" s="1" t="s">
        <v>69</v>
      </c>
      <c r="B25" s="1">
        <v>2670</v>
      </c>
      <c r="C25" s="1">
        <v>1450</v>
      </c>
      <c r="D25" s="1">
        <v>1220</v>
      </c>
      <c r="E25" s="1">
        <v>520</v>
      </c>
      <c r="F25" s="1">
        <v>300</v>
      </c>
      <c r="G25" s="1">
        <v>220</v>
      </c>
      <c r="H25" s="1">
        <v>110</v>
      </c>
      <c r="I25" s="1">
        <v>40</v>
      </c>
      <c r="J25" s="1">
        <v>70</v>
      </c>
      <c r="K25" s="1">
        <v>410</v>
      </c>
      <c r="L25" s="1">
        <v>260</v>
      </c>
      <c r="M25" s="1">
        <v>150</v>
      </c>
      <c r="N25" s="1">
        <v>2150</v>
      </c>
      <c r="O25" s="1">
        <v>1150</v>
      </c>
      <c r="P25" s="1">
        <v>1000</v>
      </c>
    </row>
    <row r="26" spans="1:16" x14ac:dyDescent="0.2">
      <c r="A26" s="1" t="s">
        <v>70</v>
      </c>
      <c r="B26" s="1">
        <v>2900</v>
      </c>
      <c r="C26" s="1">
        <v>1450</v>
      </c>
      <c r="D26" s="1">
        <v>1450</v>
      </c>
      <c r="E26" s="1">
        <v>640</v>
      </c>
      <c r="F26" s="1">
        <v>380</v>
      </c>
      <c r="G26" s="1">
        <v>260</v>
      </c>
      <c r="H26" s="1">
        <v>130</v>
      </c>
      <c r="I26" s="1">
        <v>60</v>
      </c>
      <c r="J26" s="1">
        <v>70</v>
      </c>
      <c r="K26" s="1">
        <v>510</v>
      </c>
      <c r="L26" s="1">
        <v>320</v>
      </c>
      <c r="M26" s="1">
        <v>190</v>
      </c>
      <c r="N26" s="1">
        <v>2260</v>
      </c>
      <c r="O26" s="1">
        <v>1070</v>
      </c>
      <c r="P26" s="1">
        <v>1190</v>
      </c>
    </row>
    <row r="27" spans="1:16" x14ac:dyDescent="0.2">
      <c r="A27" s="1" t="s">
        <v>71</v>
      </c>
      <c r="B27" s="1">
        <v>2710</v>
      </c>
      <c r="C27" s="1">
        <v>1440</v>
      </c>
      <c r="D27" s="1">
        <v>1270</v>
      </c>
      <c r="E27" s="1">
        <v>470</v>
      </c>
      <c r="F27" s="1">
        <v>200</v>
      </c>
      <c r="G27" s="1">
        <v>270</v>
      </c>
      <c r="H27" s="1">
        <v>120</v>
      </c>
      <c r="I27" s="1">
        <v>30</v>
      </c>
      <c r="J27" s="1">
        <v>90</v>
      </c>
      <c r="K27" s="1">
        <v>350</v>
      </c>
      <c r="L27" s="1">
        <v>170</v>
      </c>
      <c r="M27" s="1">
        <v>180</v>
      </c>
      <c r="N27" s="1">
        <v>2240</v>
      </c>
      <c r="O27" s="1">
        <v>1240</v>
      </c>
      <c r="P27" s="1">
        <v>1000</v>
      </c>
    </row>
    <row r="28" spans="1:16" x14ac:dyDescent="0.2">
      <c r="A28" s="1" t="s">
        <v>72</v>
      </c>
      <c r="B28" s="1">
        <v>2810</v>
      </c>
      <c r="C28" s="1">
        <v>1460</v>
      </c>
      <c r="D28" s="1">
        <v>1350</v>
      </c>
      <c r="E28" s="1">
        <v>630</v>
      </c>
      <c r="F28" s="1">
        <v>310</v>
      </c>
      <c r="G28" s="1">
        <v>320</v>
      </c>
      <c r="H28" s="1">
        <v>140</v>
      </c>
      <c r="I28" s="1">
        <v>40</v>
      </c>
      <c r="J28" s="1">
        <v>100</v>
      </c>
      <c r="K28" s="1">
        <v>490</v>
      </c>
      <c r="L28" s="1">
        <v>270</v>
      </c>
      <c r="M28" s="1">
        <v>220</v>
      </c>
      <c r="N28" s="1">
        <v>2180</v>
      </c>
      <c r="O28" s="1">
        <v>1150</v>
      </c>
      <c r="P28" s="1">
        <v>1030</v>
      </c>
    </row>
    <row r="29" spans="1:16" x14ac:dyDescent="0.2">
      <c r="A29" s="1" t="s">
        <v>73</v>
      </c>
      <c r="B29" s="1">
        <v>3210</v>
      </c>
      <c r="C29" s="1">
        <v>1680</v>
      </c>
      <c r="D29" s="1">
        <v>1530</v>
      </c>
      <c r="E29" s="1">
        <v>570</v>
      </c>
      <c r="F29" s="1">
        <v>320</v>
      </c>
      <c r="G29" s="1">
        <v>250</v>
      </c>
      <c r="H29" s="1">
        <v>200</v>
      </c>
      <c r="I29" s="1">
        <v>120</v>
      </c>
      <c r="J29" s="1">
        <v>80</v>
      </c>
      <c r="K29" s="1">
        <v>370</v>
      </c>
      <c r="L29" s="1">
        <v>200</v>
      </c>
      <c r="M29" s="1">
        <v>170</v>
      </c>
      <c r="N29" s="1">
        <v>2640</v>
      </c>
      <c r="O29" s="1">
        <v>1360</v>
      </c>
      <c r="P29" s="1">
        <v>1280</v>
      </c>
    </row>
    <row r="30" spans="1:16" x14ac:dyDescent="0.2">
      <c r="A30" s="1" t="s">
        <v>74</v>
      </c>
      <c r="B30" s="1">
        <v>2520</v>
      </c>
      <c r="C30" s="1">
        <v>1180</v>
      </c>
      <c r="D30" s="1">
        <v>1340</v>
      </c>
      <c r="E30" s="1">
        <v>440</v>
      </c>
      <c r="F30" s="1">
        <v>240</v>
      </c>
      <c r="G30" s="1">
        <v>200</v>
      </c>
      <c r="H30" s="1">
        <v>160</v>
      </c>
      <c r="I30" s="1">
        <v>100</v>
      </c>
      <c r="J30" s="1">
        <v>60</v>
      </c>
      <c r="K30" s="1">
        <v>280</v>
      </c>
      <c r="L30" s="1">
        <v>140</v>
      </c>
      <c r="M30" s="1">
        <v>140</v>
      </c>
      <c r="N30" s="1">
        <v>2080</v>
      </c>
      <c r="O30" s="1">
        <v>940</v>
      </c>
      <c r="P30" s="1">
        <v>1140</v>
      </c>
    </row>
    <row r="31" spans="1:16" x14ac:dyDescent="0.2">
      <c r="A31" s="1" t="s">
        <v>75</v>
      </c>
      <c r="B31" s="1">
        <v>3100</v>
      </c>
      <c r="C31" s="1">
        <v>1650</v>
      </c>
      <c r="D31" s="1">
        <v>1450</v>
      </c>
      <c r="E31" s="1">
        <v>450</v>
      </c>
      <c r="F31" s="1">
        <v>210</v>
      </c>
      <c r="G31" s="1">
        <v>240</v>
      </c>
      <c r="H31" s="1">
        <v>170</v>
      </c>
      <c r="I31" s="1">
        <v>90</v>
      </c>
      <c r="J31" s="1">
        <v>80</v>
      </c>
      <c r="K31" s="1">
        <v>280</v>
      </c>
      <c r="L31" s="1">
        <v>120</v>
      </c>
      <c r="M31" s="1">
        <v>160</v>
      </c>
      <c r="N31" s="1">
        <v>2650</v>
      </c>
      <c r="O31" s="1">
        <v>1440</v>
      </c>
      <c r="P31" s="1">
        <v>1210</v>
      </c>
    </row>
    <row r="32" spans="1:16" x14ac:dyDescent="0.2">
      <c r="A32" s="1" t="s">
        <v>76</v>
      </c>
      <c r="B32" s="1">
        <v>2780</v>
      </c>
      <c r="C32" s="1">
        <v>1500</v>
      </c>
      <c r="D32" s="1">
        <v>1280</v>
      </c>
      <c r="E32" s="1">
        <v>420</v>
      </c>
      <c r="F32" s="1">
        <v>240</v>
      </c>
      <c r="G32" s="1">
        <v>180</v>
      </c>
      <c r="H32" s="1">
        <v>140</v>
      </c>
      <c r="I32" s="1">
        <v>70</v>
      </c>
      <c r="J32" s="1">
        <v>70</v>
      </c>
      <c r="K32" s="1">
        <v>280</v>
      </c>
      <c r="L32" s="1">
        <v>170</v>
      </c>
      <c r="M32" s="1">
        <v>110</v>
      </c>
      <c r="N32" s="1">
        <v>2360</v>
      </c>
      <c r="O32" s="1">
        <v>1260</v>
      </c>
      <c r="P32" s="1">
        <v>1100</v>
      </c>
    </row>
    <row r="33" spans="1:16" x14ac:dyDescent="0.2">
      <c r="A33" s="1" t="s">
        <v>77</v>
      </c>
      <c r="B33" s="1">
        <v>2710</v>
      </c>
      <c r="C33" s="1">
        <v>1330</v>
      </c>
      <c r="D33" s="1">
        <v>1380</v>
      </c>
      <c r="E33" s="1">
        <v>480</v>
      </c>
      <c r="F33" s="1">
        <v>240</v>
      </c>
      <c r="G33" s="1">
        <v>240</v>
      </c>
      <c r="H33" s="1">
        <v>170</v>
      </c>
      <c r="I33" s="1">
        <v>70</v>
      </c>
      <c r="J33" s="1">
        <v>100</v>
      </c>
      <c r="K33" s="1">
        <v>310</v>
      </c>
      <c r="L33" s="1">
        <v>170</v>
      </c>
      <c r="M33" s="1">
        <v>140</v>
      </c>
      <c r="N33" s="1">
        <v>2230</v>
      </c>
      <c r="O33" s="1">
        <v>1090</v>
      </c>
      <c r="P33" s="1">
        <v>1140</v>
      </c>
    </row>
    <row r="34" spans="1:16" x14ac:dyDescent="0.2">
      <c r="A34" s="1" t="s">
        <v>78</v>
      </c>
      <c r="B34" s="1">
        <v>2800</v>
      </c>
      <c r="C34" s="1">
        <v>1280</v>
      </c>
      <c r="D34" s="1">
        <v>1520</v>
      </c>
      <c r="E34" s="1">
        <v>380</v>
      </c>
      <c r="F34" s="1">
        <v>220</v>
      </c>
      <c r="G34" s="1">
        <v>160</v>
      </c>
      <c r="H34" s="1">
        <v>160</v>
      </c>
      <c r="I34" s="1">
        <v>100</v>
      </c>
      <c r="J34" s="1">
        <v>60</v>
      </c>
      <c r="K34" s="1">
        <v>220</v>
      </c>
      <c r="L34" s="1">
        <v>120</v>
      </c>
      <c r="M34" s="1">
        <v>100</v>
      </c>
      <c r="N34" s="1">
        <v>2420</v>
      </c>
      <c r="O34" s="1">
        <v>1060</v>
      </c>
      <c r="P34" s="1">
        <v>1360</v>
      </c>
    </row>
    <row r="35" spans="1:16" x14ac:dyDescent="0.2">
      <c r="A35" s="1" t="s">
        <v>79</v>
      </c>
      <c r="B35" s="1">
        <v>2560</v>
      </c>
      <c r="C35" s="1">
        <v>1330</v>
      </c>
      <c r="D35" s="1">
        <v>1230</v>
      </c>
      <c r="E35" s="1">
        <v>240</v>
      </c>
      <c r="F35" s="1">
        <v>120</v>
      </c>
      <c r="G35" s="1">
        <v>120</v>
      </c>
      <c r="H35" s="1">
        <v>120</v>
      </c>
      <c r="I35" s="1">
        <v>80</v>
      </c>
      <c r="J35" s="1">
        <v>40</v>
      </c>
      <c r="K35" s="1">
        <v>120</v>
      </c>
      <c r="L35" s="1">
        <v>40</v>
      </c>
      <c r="M35" s="1">
        <v>80</v>
      </c>
      <c r="N35" s="1">
        <v>2320</v>
      </c>
      <c r="O35" s="1">
        <v>1210</v>
      </c>
      <c r="P35" s="1">
        <v>1110</v>
      </c>
    </row>
    <row r="36" spans="1:16" x14ac:dyDescent="0.2">
      <c r="A36" s="1" t="s">
        <v>80</v>
      </c>
      <c r="B36" s="1">
        <v>2680</v>
      </c>
      <c r="C36" s="1">
        <v>1410</v>
      </c>
      <c r="D36" s="1">
        <v>1270</v>
      </c>
      <c r="E36" s="1">
        <v>330</v>
      </c>
      <c r="F36" s="1">
        <v>170</v>
      </c>
      <c r="G36" s="1">
        <v>160</v>
      </c>
      <c r="H36" s="1">
        <v>190</v>
      </c>
      <c r="I36" s="1">
        <v>110</v>
      </c>
      <c r="J36" s="1">
        <v>80</v>
      </c>
      <c r="K36" s="1">
        <v>140</v>
      </c>
      <c r="L36" s="1">
        <v>60</v>
      </c>
      <c r="M36" s="1">
        <v>80</v>
      </c>
      <c r="N36" s="1">
        <v>2350</v>
      </c>
      <c r="O36" s="1">
        <v>1240</v>
      </c>
      <c r="P36" s="1">
        <v>1110</v>
      </c>
    </row>
    <row r="37" spans="1:16" x14ac:dyDescent="0.2">
      <c r="A37" s="1" t="s">
        <v>81</v>
      </c>
      <c r="B37" s="1">
        <v>3630</v>
      </c>
      <c r="C37" s="1">
        <v>1830</v>
      </c>
      <c r="D37" s="1">
        <v>1800</v>
      </c>
      <c r="E37" s="1">
        <v>360</v>
      </c>
      <c r="F37" s="1">
        <v>150</v>
      </c>
      <c r="G37" s="1">
        <v>210</v>
      </c>
      <c r="H37" s="1">
        <v>260</v>
      </c>
      <c r="I37" s="1">
        <v>120</v>
      </c>
      <c r="J37" s="1">
        <v>140</v>
      </c>
      <c r="K37" s="1">
        <v>100</v>
      </c>
      <c r="L37" s="1">
        <v>30</v>
      </c>
      <c r="M37" s="1">
        <v>70</v>
      </c>
      <c r="N37" s="1">
        <v>3270</v>
      </c>
      <c r="O37" s="1">
        <v>1680</v>
      </c>
      <c r="P37" s="1">
        <v>1590</v>
      </c>
    </row>
    <row r="38" spans="1:16" x14ac:dyDescent="0.2">
      <c r="A38" s="1" t="s">
        <v>82</v>
      </c>
      <c r="B38" s="1">
        <v>7250</v>
      </c>
      <c r="C38" s="1">
        <v>3460</v>
      </c>
      <c r="D38" s="1">
        <v>3790</v>
      </c>
      <c r="E38" s="1">
        <v>440</v>
      </c>
      <c r="F38" s="1">
        <v>190</v>
      </c>
      <c r="G38" s="1">
        <v>250</v>
      </c>
      <c r="H38" s="1">
        <v>430</v>
      </c>
      <c r="I38" s="1">
        <v>180</v>
      </c>
      <c r="J38" s="1">
        <v>250</v>
      </c>
      <c r="K38" s="1">
        <v>10</v>
      </c>
      <c r="L38" s="1">
        <v>10</v>
      </c>
      <c r="M38" s="1">
        <v>0</v>
      </c>
      <c r="N38" s="1">
        <v>6810</v>
      </c>
      <c r="O38" s="1">
        <v>3270</v>
      </c>
      <c r="P38" s="1">
        <v>3540</v>
      </c>
    </row>
    <row r="39" spans="1:16" x14ac:dyDescent="0.2">
      <c r="A39" s="1" t="s">
        <v>83</v>
      </c>
      <c r="B39" s="1">
        <v>1500</v>
      </c>
      <c r="C39" s="1">
        <v>600</v>
      </c>
      <c r="D39" s="1">
        <v>900</v>
      </c>
      <c r="E39" s="1">
        <v>50</v>
      </c>
      <c r="F39" s="1">
        <v>20</v>
      </c>
      <c r="G39" s="1">
        <v>30</v>
      </c>
      <c r="H39" s="1">
        <v>50</v>
      </c>
      <c r="I39" s="1">
        <v>20</v>
      </c>
      <c r="J39" s="1">
        <v>30</v>
      </c>
      <c r="K39" s="1">
        <v>0</v>
      </c>
      <c r="L39" s="1">
        <v>0</v>
      </c>
      <c r="M39" s="1">
        <v>0</v>
      </c>
      <c r="N39" s="1">
        <v>1450</v>
      </c>
      <c r="O39" s="1">
        <v>580</v>
      </c>
      <c r="P39" s="1">
        <v>870</v>
      </c>
    </row>
    <row r="40" spans="1:16" x14ac:dyDescent="0.2">
      <c r="A40" s="36" t="s">
        <v>285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</row>
  </sheetData>
  <mergeCells count="6">
    <mergeCell ref="A40:P40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29056-1BB5-48F8-94B6-509648B2964E}">
  <dimension ref="A1:P39"/>
  <sheetViews>
    <sheetView view="pageBreakPreview" zoomScale="125" zoomScaleNormal="100" zoomScaleSheetLayoutView="125" workbookViewId="0">
      <selection activeCell="A9" sqref="A9"/>
    </sheetView>
  </sheetViews>
  <sheetFormatPr defaultRowHeight="9.6" x14ac:dyDescent="0.2"/>
  <cols>
    <col min="1" max="1" width="12" style="1" customWidth="1"/>
    <col min="2" max="16" width="4.6640625" style="1" customWidth="1"/>
    <col min="17" max="16384" width="8.88671875" style="1"/>
  </cols>
  <sheetData>
    <row r="1" spans="1:16" x14ac:dyDescent="0.2">
      <c r="A1" s="1" t="s">
        <v>272</v>
      </c>
    </row>
    <row r="2" spans="1:16" x14ac:dyDescent="0.2">
      <c r="A2" s="5"/>
      <c r="B2" s="34" t="s">
        <v>0</v>
      </c>
      <c r="C2" s="34"/>
      <c r="D2" s="34"/>
      <c r="E2" s="34" t="s">
        <v>14</v>
      </c>
      <c r="F2" s="34"/>
      <c r="G2" s="34"/>
      <c r="H2" s="34" t="s">
        <v>15</v>
      </c>
      <c r="I2" s="34"/>
      <c r="J2" s="34"/>
      <c r="K2" s="34" t="s">
        <v>16</v>
      </c>
      <c r="L2" s="34"/>
      <c r="M2" s="34"/>
      <c r="N2" s="34" t="s">
        <v>13</v>
      </c>
      <c r="O2" s="34"/>
      <c r="P2" s="35"/>
    </row>
    <row r="3" spans="1:16" x14ac:dyDescent="0.2">
      <c r="A3" s="6"/>
      <c r="B3" s="3" t="s">
        <v>0</v>
      </c>
      <c r="C3" s="3" t="s">
        <v>1</v>
      </c>
      <c r="D3" s="3" t="s">
        <v>2</v>
      </c>
      <c r="E3" s="3" t="s">
        <v>0</v>
      </c>
      <c r="F3" s="3" t="s">
        <v>1</v>
      </c>
      <c r="G3" s="3" t="s">
        <v>2</v>
      </c>
      <c r="H3" s="3" t="s">
        <v>0</v>
      </c>
      <c r="I3" s="3" t="s">
        <v>1</v>
      </c>
      <c r="J3" s="3" t="s">
        <v>2</v>
      </c>
      <c r="K3" s="3" t="s">
        <v>0</v>
      </c>
      <c r="L3" s="3" t="s">
        <v>1</v>
      </c>
      <c r="M3" s="3" t="s">
        <v>2</v>
      </c>
      <c r="N3" s="3" t="s">
        <v>0</v>
      </c>
      <c r="O3" s="3" t="s">
        <v>1</v>
      </c>
      <c r="P3" s="4" t="s">
        <v>2</v>
      </c>
    </row>
    <row r="4" spans="1:16" x14ac:dyDescent="0.2">
      <c r="A4" s="1" t="s">
        <v>84</v>
      </c>
    </row>
    <row r="5" spans="1:16" x14ac:dyDescent="0.2">
      <c r="A5" s="1" t="s">
        <v>0</v>
      </c>
      <c r="B5" s="1">
        <v>159680</v>
      </c>
      <c r="C5" s="1">
        <v>81910</v>
      </c>
      <c r="D5" s="1">
        <v>77770</v>
      </c>
      <c r="E5" s="1">
        <v>19670</v>
      </c>
      <c r="F5" s="1">
        <v>9800</v>
      </c>
      <c r="G5" s="1">
        <v>9870</v>
      </c>
      <c r="H5" s="1">
        <v>12360</v>
      </c>
      <c r="I5" s="1">
        <v>6000</v>
      </c>
      <c r="J5" s="1">
        <v>6360</v>
      </c>
      <c r="K5" s="1">
        <v>7310</v>
      </c>
      <c r="L5" s="1">
        <v>3800</v>
      </c>
      <c r="M5" s="1">
        <v>3510</v>
      </c>
      <c r="N5" s="1">
        <v>140010</v>
      </c>
      <c r="O5" s="1">
        <v>72110</v>
      </c>
      <c r="P5" s="1">
        <v>67900</v>
      </c>
    </row>
    <row r="6" spans="1:16" x14ac:dyDescent="0.2">
      <c r="A6" s="1" t="s">
        <v>60</v>
      </c>
      <c r="B6" s="1">
        <v>9100</v>
      </c>
      <c r="C6" s="1">
        <v>4780</v>
      </c>
      <c r="D6" s="1">
        <v>4320</v>
      </c>
      <c r="E6" s="1">
        <v>2060</v>
      </c>
      <c r="F6" s="1">
        <v>990</v>
      </c>
      <c r="G6" s="1">
        <v>1070</v>
      </c>
      <c r="H6" s="1">
        <v>180</v>
      </c>
      <c r="I6" s="1">
        <v>120</v>
      </c>
      <c r="J6" s="1">
        <v>60</v>
      </c>
      <c r="K6" s="1">
        <v>1880</v>
      </c>
      <c r="L6" s="1">
        <v>870</v>
      </c>
      <c r="M6" s="1">
        <v>1010</v>
      </c>
      <c r="N6" s="1">
        <v>7040</v>
      </c>
      <c r="O6" s="1">
        <v>3790</v>
      </c>
      <c r="P6" s="1">
        <v>3250</v>
      </c>
    </row>
    <row r="7" spans="1:16" x14ac:dyDescent="0.2">
      <c r="A7" s="1" t="s">
        <v>85</v>
      </c>
      <c r="B7" s="1">
        <v>8990</v>
      </c>
      <c r="C7" s="1">
        <v>4650</v>
      </c>
      <c r="D7" s="1">
        <v>4340</v>
      </c>
      <c r="E7" s="1">
        <v>2070</v>
      </c>
      <c r="F7" s="1">
        <v>1050</v>
      </c>
      <c r="G7" s="1">
        <v>1020</v>
      </c>
      <c r="H7" s="1">
        <v>550</v>
      </c>
      <c r="I7" s="1">
        <v>210</v>
      </c>
      <c r="J7" s="1">
        <v>340</v>
      </c>
      <c r="K7" s="1">
        <v>1520</v>
      </c>
      <c r="L7" s="1">
        <v>840</v>
      </c>
      <c r="M7" s="1">
        <v>680</v>
      </c>
      <c r="N7" s="1">
        <v>6920</v>
      </c>
      <c r="O7" s="1">
        <v>3600</v>
      </c>
      <c r="P7" s="1">
        <v>3320</v>
      </c>
    </row>
    <row r="8" spans="1:16" x14ac:dyDescent="0.2">
      <c r="A8" s="1" t="s">
        <v>68</v>
      </c>
      <c r="B8" s="1">
        <v>1870</v>
      </c>
      <c r="C8" s="1">
        <v>1000</v>
      </c>
      <c r="D8" s="1">
        <v>870</v>
      </c>
      <c r="E8" s="1">
        <v>270</v>
      </c>
      <c r="F8" s="1">
        <v>150</v>
      </c>
      <c r="G8" s="1">
        <v>120</v>
      </c>
      <c r="H8" s="1">
        <v>50</v>
      </c>
      <c r="I8" s="1">
        <v>10</v>
      </c>
      <c r="J8" s="1">
        <v>40</v>
      </c>
      <c r="K8" s="1">
        <v>220</v>
      </c>
      <c r="L8" s="1">
        <v>140</v>
      </c>
      <c r="M8" s="1">
        <v>80</v>
      </c>
      <c r="N8" s="1">
        <v>1600</v>
      </c>
      <c r="O8" s="1">
        <v>850</v>
      </c>
      <c r="P8" s="1">
        <v>750</v>
      </c>
    </row>
    <row r="9" spans="1:16" x14ac:dyDescent="0.2">
      <c r="A9" s="1" t="s">
        <v>69</v>
      </c>
      <c r="B9" s="1">
        <v>3220</v>
      </c>
      <c r="C9" s="1">
        <v>1670</v>
      </c>
      <c r="D9" s="1">
        <v>1550</v>
      </c>
      <c r="E9" s="1">
        <v>720</v>
      </c>
      <c r="F9" s="1">
        <v>400</v>
      </c>
      <c r="G9" s="1">
        <v>320</v>
      </c>
      <c r="H9" s="1">
        <v>160</v>
      </c>
      <c r="I9" s="1">
        <v>90</v>
      </c>
      <c r="J9" s="1">
        <v>70</v>
      </c>
      <c r="K9" s="1">
        <v>560</v>
      </c>
      <c r="L9" s="1">
        <v>310</v>
      </c>
      <c r="M9" s="1">
        <v>250</v>
      </c>
      <c r="N9" s="1">
        <v>2500</v>
      </c>
      <c r="O9" s="1">
        <v>1270</v>
      </c>
      <c r="P9" s="1">
        <v>1230</v>
      </c>
    </row>
    <row r="10" spans="1:16" x14ac:dyDescent="0.2">
      <c r="A10" s="1" t="s">
        <v>70</v>
      </c>
      <c r="B10" s="1">
        <v>2820</v>
      </c>
      <c r="C10" s="1">
        <v>1490</v>
      </c>
      <c r="D10" s="1">
        <v>1330</v>
      </c>
      <c r="E10" s="1">
        <v>460</v>
      </c>
      <c r="F10" s="1">
        <v>190</v>
      </c>
      <c r="G10" s="1">
        <v>270</v>
      </c>
      <c r="H10" s="1">
        <v>120</v>
      </c>
      <c r="I10" s="1">
        <v>30</v>
      </c>
      <c r="J10" s="1">
        <v>90</v>
      </c>
      <c r="K10" s="1">
        <v>340</v>
      </c>
      <c r="L10" s="1">
        <v>160</v>
      </c>
      <c r="M10" s="1">
        <v>180</v>
      </c>
      <c r="N10" s="1">
        <v>2360</v>
      </c>
      <c r="O10" s="1">
        <v>1300</v>
      </c>
      <c r="P10" s="1">
        <v>1060</v>
      </c>
    </row>
    <row r="11" spans="1:16" x14ac:dyDescent="0.2">
      <c r="A11" s="1" t="s">
        <v>71</v>
      </c>
      <c r="B11" s="1">
        <v>2990</v>
      </c>
      <c r="C11" s="1">
        <v>1650</v>
      </c>
      <c r="D11" s="1">
        <v>1340</v>
      </c>
      <c r="E11" s="1">
        <v>710</v>
      </c>
      <c r="F11" s="1">
        <v>380</v>
      </c>
      <c r="G11" s="1">
        <v>330</v>
      </c>
      <c r="H11" s="1">
        <v>150</v>
      </c>
      <c r="I11" s="1">
        <v>30</v>
      </c>
      <c r="J11" s="1">
        <v>120</v>
      </c>
      <c r="K11" s="1">
        <v>560</v>
      </c>
      <c r="L11" s="1">
        <v>350</v>
      </c>
      <c r="M11" s="1">
        <v>210</v>
      </c>
      <c r="N11" s="1">
        <v>2280</v>
      </c>
      <c r="O11" s="1">
        <v>1270</v>
      </c>
      <c r="P11" s="1">
        <v>1010</v>
      </c>
    </row>
    <row r="12" spans="1:16" x14ac:dyDescent="0.2">
      <c r="A12" s="1" t="s">
        <v>72</v>
      </c>
      <c r="B12" s="1">
        <v>3450</v>
      </c>
      <c r="C12" s="1">
        <v>1720</v>
      </c>
      <c r="D12" s="1">
        <v>1730</v>
      </c>
      <c r="E12" s="1">
        <v>590</v>
      </c>
      <c r="F12" s="1">
        <v>290</v>
      </c>
      <c r="G12" s="1">
        <v>300</v>
      </c>
      <c r="H12" s="1">
        <v>260</v>
      </c>
      <c r="I12" s="1">
        <v>130</v>
      </c>
      <c r="J12" s="1">
        <v>130</v>
      </c>
      <c r="K12" s="1">
        <v>330</v>
      </c>
      <c r="L12" s="1">
        <v>160</v>
      </c>
      <c r="M12" s="1">
        <v>170</v>
      </c>
      <c r="N12" s="1">
        <v>2860</v>
      </c>
      <c r="O12" s="1">
        <v>1430</v>
      </c>
      <c r="P12" s="1">
        <v>1430</v>
      </c>
    </row>
    <row r="13" spans="1:16" x14ac:dyDescent="0.2">
      <c r="A13" s="1" t="s">
        <v>73</v>
      </c>
      <c r="B13" s="1">
        <v>2870</v>
      </c>
      <c r="C13" s="1">
        <v>1290</v>
      </c>
      <c r="D13" s="1">
        <v>1580</v>
      </c>
      <c r="E13" s="1">
        <v>490</v>
      </c>
      <c r="F13" s="1">
        <v>270</v>
      </c>
      <c r="G13" s="1">
        <v>220</v>
      </c>
      <c r="H13" s="1">
        <v>150</v>
      </c>
      <c r="I13" s="1">
        <v>80</v>
      </c>
      <c r="J13" s="1">
        <v>70</v>
      </c>
      <c r="K13" s="1">
        <v>340</v>
      </c>
      <c r="L13" s="1">
        <v>190</v>
      </c>
      <c r="M13" s="1">
        <v>150</v>
      </c>
      <c r="N13" s="1">
        <v>2380</v>
      </c>
      <c r="O13" s="1">
        <v>1020</v>
      </c>
      <c r="P13" s="1">
        <v>1360</v>
      </c>
    </row>
    <row r="14" spans="1:16" x14ac:dyDescent="0.2">
      <c r="A14" s="1" t="s">
        <v>74</v>
      </c>
      <c r="B14" s="1">
        <v>3320</v>
      </c>
      <c r="C14" s="1">
        <v>1720</v>
      </c>
      <c r="D14" s="1">
        <v>1600</v>
      </c>
      <c r="E14" s="1">
        <v>540</v>
      </c>
      <c r="F14" s="1">
        <v>290</v>
      </c>
      <c r="G14" s="1">
        <v>250</v>
      </c>
      <c r="H14" s="1">
        <v>270</v>
      </c>
      <c r="I14" s="1">
        <v>170</v>
      </c>
      <c r="J14" s="1">
        <v>100</v>
      </c>
      <c r="K14" s="1">
        <v>270</v>
      </c>
      <c r="L14" s="1">
        <v>120</v>
      </c>
      <c r="M14" s="1">
        <v>150</v>
      </c>
      <c r="N14" s="1">
        <v>2780</v>
      </c>
      <c r="O14" s="1">
        <v>1430</v>
      </c>
      <c r="P14" s="1">
        <v>1350</v>
      </c>
    </row>
    <row r="15" spans="1:16" x14ac:dyDescent="0.2">
      <c r="A15" s="1" t="s">
        <v>75</v>
      </c>
      <c r="B15" s="1">
        <v>4730</v>
      </c>
      <c r="C15" s="1">
        <v>2350</v>
      </c>
      <c r="D15" s="1">
        <v>2380</v>
      </c>
      <c r="E15" s="1">
        <v>560</v>
      </c>
      <c r="F15" s="1">
        <v>250</v>
      </c>
      <c r="G15" s="1">
        <v>310</v>
      </c>
      <c r="H15" s="1">
        <v>280</v>
      </c>
      <c r="I15" s="1">
        <v>100</v>
      </c>
      <c r="J15" s="1">
        <v>180</v>
      </c>
      <c r="K15" s="1">
        <v>280</v>
      </c>
      <c r="L15" s="1">
        <v>150</v>
      </c>
      <c r="M15" s="1">
        <v>130</v>
      </c>
      <c r="N15" s="1">
        <v>4170</v>
      </c>
      <c r="O15" s="1">
        <v>2100</v>
      </c>
      <c r="P15" s="1">
        <v>2070</v>
      </c>
    </row>
    <row r="16" spans="1:16" x14ac:dyDescent="0.2">
      <c r="A16" s="1" t="s">
        <v>76</v>
      </c>
      <c r="B16" s="1">
        <v>3290</v>
      </c>
      <c r="C16" s="1">
        <v>1620</v>
      </c>
      <c r="D16" s="1">
        <v>1670</v>
      </c>
      <c r="E16" s="1">
        <v>620</v>
      </c>
      <c r="F16" s="1">
        <v>350</v>
      </c>
      <c r="G16" s="1">
        <v>270</v>
      </c>
      <c r="H16" s="1">
        <v>300</v>
      </c>
      <c r="I16" s="1">
        <v>160</v>
      </c>
      <c r="J16" s="1">
        <v>140</v>
      </c>
      <c r="K16" s="1">
        <v>320</v>
      </c>
      <c r="L16" s="1">
        <v>190</v>
      </c>
      <c r="M16" s="1">
        <v>130</v>
      </c>
      <c r="N16" s="1">
        <v>2670</v>
      </c>
      <c r="O16" s="1">
        <v>1270</v>
      </c>
      <c r="P16" s="1">
        <v>1400</v>
      </c>
    </row>
    <row r="17" spans="1:16" x14ac:dyDescent="0.2">
      <c r="A17" s="1" t="s">
        <v>77</v>
      </c>
      <c r="B17" s="1">
        <v>4740</v>
      </c>
      <c r="C17" s="1">
        <v>2310</v>
      </c>
      <c r="D17" s="1">
        <v>2430</v>
      </c>
      <c r="E17" s="1">
        <v>1070</v>
      </c>
      <c r="F17" s="1">
        <v>560</v>
      </c>
      <c r="G17" s="1">
        <v>510</v>
      </c>
      <c r="H17" s="1">
        <v>860</v>
      </c>
      <c r="I17" s="1">
        <v>450</v>
      </c>
      <c r="J17" s="1">
        <v>410</v>
      </c>
      <c r="K17" s="1">
        <v>210</v>
      </c>
      <c r="L17" s="1">
        <v>110</v>
      </c>
      <c r="M17" s="1">
        <v>100</v>
      </c>
      <c r="N17" s="1">
        <v>3670</v>
      </c>
      <c r="O17" s="1">
        <v>1750</v>
      </c>
      <c r="P17" s="1">
        <v>1920</v>
      </c>
    </row>
    <row r="18" spans="1:16" x14ac:dyDescent="0.2">
      <c r="A18" s="1" t="s">
        <v>78</v>
      </c>
      <c r="B18" s="1">
        <v>4530</v>
      </c>
      <c r="C18" s="1">
        <v>2280</v>
      </c>
      <c r="D18" s="1">
        <v>2250</v>
      </c>
      <c r="E18" s="1">
        <v>650</v>
      </c>
      <c r="F18" s="1">
        <v>340</v>
      </c>
      <c r="G18" s="1">
        <v>310</v>
      </c>
      <c r="H18" s="1">
        <v>520</v>
      </c>
      <c r="I18" s="1">
        <v>270</v>
      </c>
      <c r="J18" s="1">
        <v>250</v>
      </c>
      <c r="K18" s="1">
        <v>130</v>
      </c>
      <c r="L18" s="1">
        <v>70</v>
      </c>
      <c r="M18" s="1">
        <v>60</v>
      </c>
      <c r="N18" s="1">
        <v>3880</v>
      </c>
      <c r="O18" s="1">
        <v>1940</v>
      </c>
      <c r="P18" s="1">
        <v>1940</v>
      </c>
    </row>
    <row r="19" spans="1:16" x14ac:dyDescent="0.2">
      <c r="A19" s="1" t="s">
        <v>79</v>
      </c>
      <c r="B19" s="1">
        <v>6390</v>
      </c>
      <c r="C19" s="1">
        <v>3270</v>
      </c>
      <c r="D19" s="1">
        <v>3120</v>
      </c>
      <c r="E19" s="1">
        <v>1070</v>
      </c>
      <c r="F19" s="1">
        <v>500</v>
      </c>
      <c r="G19" s="1">
        <v>570</v>
      </c>
      <c r="H19" s="1">
        <v>900</v>
      </c>
      <c r="I19" s="1">
        <v>430</v>
      </c>
      <c r="J19" s="1">
        <v>470</v>
      </c>
      <c r="K19" s="1">
        <v>170</v>
      </c>
      <c r="L19" s="1">
        <v>70</v>
      </c>
      <c r="M19" s="1">
        <v>100</v>
      </c>
      <c r="N19" s="1">
        <v>5320</v>
      </c>
      <c r="O19" s="1">
        <v>2770</v>
      </c>
      <c r="P19" s="1">
        <v>2550</v>
      </c>
    </row>
    <row r="20" spans="1:16" x14ac:dyDescent="0.2">
      <c r="A20" s="1" t="s">
        <v>80</v>
      </c>
      <c r="B20" s="1">
        <v>8080</v>
      </c>
      <c r="C20" s="1">
        <v>3890</v>
      </c>
      <c r="D20" s="1">
        <v>4190</v>
      </c>
      <c r="E20" s="1">
        <v>1140</v>
      </c>
      <c r="F20" s="1">
        <v>460</v>
      </c>
      <c r="G20" s="1">
        <v>680</v>
      </c>
      <c r="H20" s="1">
        <v>990</v>
      </c>
      <c r="I20" s="1">
        <v>420</v>
      </c>
      <c r="J20" s="1">
        <v>570</v>
      </c>
      <c r="K20" s="1">
        <v>150</v>
      </c>
      <c r="L20" s="1">
        <v>40</v>
      </c>
      <c r="M20" s="1">
        <v>110</v>
      </c>
      <c r="N20" s="1">
        <v>6940</v>
      </c>
      <c r="O20" s="1">
        <v>3430</v>
      </c>
      <c r="P20" s="1">
        <v>3510</v>
      </c>
    </row>
    <row r="21" spans="1:16" x14ac:dyDescent="0.2">
      <c r="A21" s="1" t="s">
        <v>86</v>
      </c>
      <c r="B21" s="1">
        <v>4360</v>
      </c>
      <c r="C21" s="1">
        <v>2470</v>
      </c>
      <c r="D21" s="1">
        <v>1890</v>
      </c>
      <c r="E21" s="1">
        <v>560</v>
      </c>
      <c r="F21" s="1">
        <v>300</v>
      </c>
      <c r="G21" s="1">
        <v>260</v>
      </c>
      <c r="H21" s="1">
        <v>560</v>
      </c>
      <c r="I21" s="1">
        <v>300</v>
      </c>
      <c r="J21" s="1">
        <v>260</v>
      </c>
      <c r="K21" s="1">
        <v>0</v>
      </c>
      <c r="L21" s="1">
        <v>0</v>
      </c>
      <c r="M21" s="1">
        <v>0</v>
      </c>
      <c r="N21" s="1">
        <v>3800</v>
      </c>
      <c r="O21" s="1">
        <v>2170</v>
      </c>
      <c r="P21" s="1">
        <v>1630</v>
      </c>
    </row>
    <row r="22" spans="1:16" x14ac:dyDescent="0.2">
      <c r="A22" s="1" t="s">
        <v>87</v>
      </c>
      <c r="B22" s="1">
        <v>34370</v>
      </c>
      <c r="C22" s="1">
        <v>18640</v>
      </c>
      <c r="D22" s="1">
        <v>15730</v>
      </c>
      <c r="E22" s="1">
        <v>3200</v>
      </c>
      <c r="F22" s="1">
        <v>1680</v>
      </c>
      <c r="G22" s="1">
        <v>1520</v>
      </c>
      <c r="H22" s="1">
        <v>3180</v>
      </c>
      <c r="I22" s="1">
        <v>1660</v>
      </c>
      <c r="J22" s="1">
        <v>1520</v>
      </c>
      <c r="K22" s="1">
        <v>20</v>
      </c>
      <c r="L22" s="1">
        <v>20</v>
      </c>
      <c r="M22" s="1">
        <v>0</v>
      </c>
      <c r="N22" s="1">
        <v>31170</v>
      </c>
      <c r="O22" s="1">
        <v>16960</v>
      </c>
      <c r="P22" s="1">
        <v>14210</v>
      </c>
    </row>
    <row r="23" spans="1:16" x14ac:dyDescent="0.2">
      <c r="A23" s="1" t="s">
        <v>88</v>
      </c>
      <c r="B23" s="1">
        <v>3250</v>
      </c>
      <c r="C23" s="1">
        <v>1800</v>
      </c>
      <c r="D23" s="1">
        <v>1450</v>
      </c>
      <c r="E23" s="1">
        <v>240</v>
      </c>
      <c r="F23" s="1">
        <v>50</v>
      </c>
      <c r="G23" s="1">
        <v>190</v>
      </c>
      <c r="H23" s="1">
        <v>240</v>
      </c>
      <c r="I23" s="1">
        <v>50</v>
      </c>
      <c r="J23" s="1">
        <v>190</v>
      </c>
      <c r="K23" s="1">
        <v>0</v>
      </c>
      <c r="L23" s="1">
        <v>0</v>
      </c>
      <c r="M23" s="1">
        <v>0</v>
      </c>
      <c r="N23" s="1">
        <v>3010</v>
      </c>
      <c r="O23" s="1">
        <v>1750</v>
      </c>
      <c r="P23" s="1">
        <v>1260</v>
      </c>
    </row>
    <row r="24" spans="1:16" x14ac:dyDescent="0.2">
      <c r="A24" s="1" t="s">
        <v>89</v>
      </c>
      <c r="B24" s="1">
        <v>8030</v>
      </c>
      <c r="C24" s="1">
        <v>3970</v>
      </c>
      <c r="D24" s="1">
        <v>4060</v>
      </c>
      <c r="E24" s="1">
        <v>610</v>
      </c>
      <c r="F24" s="1">
        <v>290</v>
      </c>
      <c r="G24" s="1">
        <v>320</v>
      </c>
      <c r="H24" s="1">
        <v>600</v>
      </c>
      <c r="I24" s="1">
        <v>280</v>
      </c>
      <c r="J24" s="1">
        <v>320</v>
      </c>
      <c r="K24" s="1">
        <v>10</v>
      </c>
      <c r="L24" s="1">
        <v>10</v>
      </c>
      <c r="M24" s="1">
        <v>0</v>
      </c>
      <c r="N24" s="1">
        <v>7420</v>
      </c>
      <c r="O24" s="1">
        <v>3680</v>
      </c>
      <c r="P24" s="1">
        <v>3740</v>
      </c>
    </row>
    <row r="25" spans="1:16" x14ac:dyDescent="0.2">
      <c r="A25" s="1" t="s">
        <v>90</v>
      </c>
      <c r="B25" s="1">
        <v>14640</v>
      </c>
      <c r="C25" s="1">
        <v>7450</v>
      </c>
      <c r="D25" s="1">
        <v>7190</v>
      </c>
      <c r="E25" s="1">
        <v>1320</v>
      </c>
      <c r="F25" s="1">
        <v>630</v>
      </c>
      <c r="G25" s="1">
        <v>690</v>
      </c>
      <c r="H25" s="1">
        <v>1320</v>
      </c>
      <c r="I25" s="1">
        <v>630</v>
      </c>
      <c r="J25" s="1">
        <v>690</v>
      </c>
      <c r="K25" s="1">
        <v>0</v>
      </c>
      <c r="L25" s="1">
        <v>0</v>
      </c>
      <c r="M25" s="1">
        <v>0</v>
      </c>
      <c r="N25" s="1">
        <v>13320</v>
      </c>
      <c r="O25" s="1">
        <v>6820</v>
      </c>
      <c r="P25" s="1">
        <v>6500</v>
      </c>
    </row>
    <row r="26" spans="1:16" x14ac:dyDescent="0.2">
      <c r="A26" s="1" t="s">
        <v>91</v>
      </c>
      <c r="B26" s="1">
        <v>5840</v>
      </c>
      <c r="C26" s="1">
        <v>3180</v>
      </c>
      <c r="D26" s="1">
        <v>2660</v>
      </c>
      <c r="E26" s="1">
        <v>370</v>
      </c>
      <c r="F26" s="1">
        <v>170</v>
      </c>
      <c r="G26" s="1">
        <v>200</v>
      </c>
      <c r="H26" s="1">
        <v>370</v>
      </c>
      <c r="I26" s="1">
        <v>170</v>
      </c>
      <c r="J26" s="1">
        <v>200</v>
      </c>
      <c r="K26" s="1">
        <v>0</v>
      </c>
      <c r="L26" s="1">
        <v>0</v>
      </c>
      <c r="M26" s="1">
        <v>0</v>
      </c>
      <c r="N26" s="1">
        <v>5470</v>
      </c>
      <c r="O26" s="1">
        <v>3010</v>
      </c>
      <c r="P26" s="1">
        <v>2460</v>
      </c>
    </row>
    <row r="27" spans="1:16" x14ac:dyDescent="0.2">
      <c r="A27" s="1" t="s">
        <v>92</v>
      </c>
      <c r="B27" s="1">
        <v>13900</v>
      </c>
      <c r="C27" s="1">
        <v>6330</v>
      </c>
      <c r="D27" s="1">
        <v>7570</v>
      </c>
      <c r="E27" s="1">
        <v>230</v>
      </c>
      <c r="F27" s="1">
        <v>150</v>
      </c>
      <c r="G27" s="1">
        <v>80</v>
      </c>
      <c r="H27" s="1">
        <v>230</v>
      </c>
      <c r="I27" s="1">
        <v>150</v>
      </c>
      <c r="J27" s="1">
        <v>80</v>
      </c>
      <c r="K27" s="1">
        <v>0</v>
      </c>
      <c r="L27" s="1">
        <v>0</v>
      </c>
      <c r="M27" s="1">
        <v>0</v>
      </c>
      <c r="N27" s="1">
        <v>13670</v>
      </c>
      <c r="O27" s="1">
        <v>6180</v>
      </c>
      <c r="P27" s="1">
        <v>7490</v>
      </c>
    </row>
    <row r="28" spans="1:16" x14ac:dyDescent="0.2">
      <c r="A28" s="1" t="s">
        <v>93</v>
      </c>
      <c r="B28" s="1">
        <v>3640</v>
      </c>
      <c r="C28" s="1">
        <v>1630</v>
      </c>
      <c r="D28" s="1">
        <v>2010</v>
      </c>
      <c r="E28" s="1">
        <v>110</v>
      </c>
      <c r="F28" s="1">
        <v>50</v>
      </c>
      <c r="G28" s="1">
        <v>60</v>
      </c>
      <c r="H28" s="1">
        <v>110</v>
      </c>
      <c r="I28" s="1">
        <v>50</v>
      </c>
      <c r="J28" s="1">
        <v>60</v>
      </c>
      <c r="K28" s="1">
        <v>0</v>
      </c>
      <c r="L28" s="1">
        <v>0</v>
      </c>
      <c r="M28" s="1">
        <v>0</v>
      </c>
      <c r="N28" s="1">
        <v>3530</v>
      </c>
      <c r="O28" s="1">
        <v>1580</v>
      </c>
      <c r="P28" s="1">
        <v>1950</v>
      </c>
    </row>
    <row r="29" spans="1:16" x14ac:dyDescent="0.2">
      <c r="A29" s="1" t="s">
        <v>94</v>
      </c>
      <c r="B29" s="1">
        <v>890</v>
      </c>
      <c r="C29" s="1">
        <v>530</v>
      </c>
      <c r="D29" s="1">
        <v>360</v>
      </c>
      <c r="E29" s="1">
        <v>10</v>
      </c>
      <c r="F29" s="1">
        <v>10</v>
      </c>
      <c r="G29" s="1">
        <v>0</v>
      </c>
      <c r="H29" s="1">
        <v>10</v>
      </c>
      <c r="I29" s="1">
        <v>10</v>
      </c>
      <c r="J29" s="1">
        <v>0</v>
      </c>
      <c r="K29" s="1">
        <v>0</v>
      </c>
      <c r="L29" s="1">
        <v>0</v>
      </c>
      <c r="M29" s="1">
        <v>0</v>
      </c>
      <c r="N29" s="1">
        <v>880</v>
      </c>
      <c r="O29" s="1">
        <v>520</v>
      </c>
      <c r="P29" s="1">
        <v>360</v>
      </c>
    </row>
    <row r="30" spans="1:16" x14ac:dyDescent="0.2">
      <c r="A30" s="1" t="s">
        <v>95</v>
      </c>
      <c r="B30" s="1">
        <v>370</v>
      </c>
      <c r="C30" s="1">
        <v>220</v>
      </c>
      <c r="D30" s="1">
        <v>150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370</v>
      </c>
      <c r="O30" s="1">
        <v>220</v>
      </c>
      <c r="P30" s="1">
        <v>150</v>
      </c>
    </row>
    <row r="32" spans="1:16" x14ac:dyDescent="0.2">
      <c r="A32" s="1" t="s">
        <v>96</v>
      </c>
    </row>
    <row r="33" spans="1:16" x14ac:dyDescent="0.2">
      <c r="A33" s="1" t="s">
        <v>403</v>
      </c>
      <c r="B33" s="1">
        <v>113470</v>
      </c>
      <c r="C33" s="1">
        <v>58050</v>
      </c>
      <c r="D33" s="1">
        <v>55420</v>
      </c>
      <c r="E33" s="1">
        <v>10780</v>
      </c>
      <c r="F33" s="1">
        <v>5190</v>
      </c>
      <c r="G33" s="1">
        <v>5590</v>
      </c>
      <c r="H33" s="1">
        <v>10380</v>
      </c>
      <c r="I33" s="1">
        <v>5020</v>
      </c>
      <c r="J33" s="1">
        <v>5360</v>
      </c>
      <c r="K33" s="1">
        <v>400</v>
      </c>
      <c r="L33" s="1">
        <v>170</v>
      </c>
      <c r="M33" s="1">
        <v>230</v>
      </c>
      <c r="N33" s="1">
        <v>102690</v>
      </c>
      <c r="O33" s="1">
        <v>52860</v>
      </c>
      <c r="P33" s="1">
        <v>49830</v>
      </c>
    </row>
    <row r="34" spans="1:16" x14ac:dyDescent="0.2">
      <c r="A34" s="1" t="s">
        <v>404</v>
      </c>
      <c r="B34" s="1">
        <v>84800</v>
      </c>
      <c r="C34" s="1">
        <v>41520</v>
      </c>
      <c r="D34" s="1">
        <v>43280</v>
      </c>
      <c r="E34" s="1">
        <v>8880</v>
      </c>
      <c r="F34" s="1">
        <v>4170</v>
      </c>
      <c r="G34" s="1">
        <v>4710</v>
      </c>
      <c r="H34" s="1">
        <v>8480</v>
      </c>
      <c r="I34" s="1">
        <v>4000</v>
      </c>
      <c r="J34" s="1">
        <v>4480</v>
      </c>
      <c r="K34" s="1">
        <v>400</v>
      </c>
      <c r="L34" s="1">
        <v>170</v>
      </c>
      <c r="M34" s="1">
        <v>230</v>
      </c>
      <c r="N34" s="1">
        <v>75920</v>
      </c>
      <c r="O34" s="1">
        <v>37350</v>
      </c>
      <c r="P34" s="1">
        <v>38570</v>
      </c>
    </row>
    <row r="35" spans="1:16" x14ac:dyDescent="0.2">
      <c r="A35" s="1" t="s">
        <v>316</v>
      </c>
      <c r="B35" s="8">
        <f>B34*100/B33</f>
        <v>74.733409711818098</v>
      </c>
      <c r="C35" s="8">
        <f t="shared" ref="C35:P35" si="0">C34*100/C33</f>
        <v>71.524547803617565</v>
      </c>
      <c r="D35" s="8">
        <f t="shared" si="0"/>
        <v>78.094550703717076</v>
      </c>
      <c r="E35" s="8">
        <f t="shared" si="0"/>
        <v>82.374768089053802</v>
      </c>
      <c r="F35" s="8">
        <f t="shared" si="0"/>
        <v>80.346820809248555</v>
      </c>
      <c r="G35" s="8">
        <f t="shared" si="0"/>
        <v>84.257602862254032</v>
      </c>
      <c r="H35" s="8">
        <f t="shared" si="0"/>
        <v>81.695568400770711</v>
      </c>
      <c r="I35" s="8">
        <f t="shared" si="0"/>
        <v>79.681274900398407</v>
      </c>
      <c r="J35" s="8">
        <f t="shared" si="0"/>
        <v>83.582089552238813</v>
      </c>
      <c r="K35" s="8">
        <f t="shared" si="0"/>
        <v>100</v>
      </c>
      <c r="L35" s="8">
        <f t="shared" si="0"/>
        <v>100</v>
      </c>
      <c r="M35" s="8">
        <f t="shared" si="0"/>
        <v>100</v>
      </c>
      <c r="N35" s="8">
        <f t="shared" si="0"/>
        <v>73.931249391372091</v>
      </c>
      <c r="O35" s="8">
        <f t="shared" si="0"/>
        <v>70.658342792281502</v>
      </c>
      <c r="P35" s="8">
        <f t="shared" si="0"/>
        <v>77.403170780654222</v>
      </c>
    </row>
    <row r="36" spans="1:16" x14ac:dyDescent="0.2">
      <c r="A36" s="1" t="s">
        <v>405</v>
      </c>
      <c r="B36" s="1">
        <v>15650</v>
      </c>
      <c r="C36" s="1">
        <v>8480</v>
      </c>
      <c r="D36" s="1">
        <v>7170</v>
      </c>
      <c r="E36" s="1">
        <v>1080</v>
      </c>
      <c r="F36" s="1">
        <v>560</v>
      </c>
      <c r="G36" s="1">
        <v>520</v>
      </c>
      <c r="H36" s="1">
        <v>1080</v>
      </c>
      <c r="I36" s="1">
        <v>560</v>
      </c>
      <c r="J36" s="1">
        <v>520</v>
      </c>
      <c r="K36" s="1">
        <v>0</v>
      </c>
      <c r="L36" s="1">
        <v>0</v>
      </c>
      <c r="M36" s="1">
        <v>0</v>
      </c>
      <c r="N36" s="1">
        <v>14570</v>
      </c>
      <c r="O36" s="1">
        <v>7920</v>
      </c>
      <c r="P36" s="1">
        <v>6650</v>
      </c>
    </row>
    <row r="37" spans="1:16" x14ac:dyDescent="0.2">
      <c r="A37" s="1" t="s">
        <v>407</v>
      </c>
      <c r="B37" s="8">
        <f>B36*100/(B36+B38)</f>
        <v>54.586675967910708</v>
      </c>
      <c r="C37" s="8">
        <f t="shared" ref="C37:P37" si="1">C36*100/(C36+C38)</f>
        <v>51.300665456745314</v>
      </c>
      <c r="D37" s="8">
        <f t="shared" si="1"/>
        <v>59.060955518945633</v>
      </c>
      <c r="E37" s="8">
        <f t="shared" si="1"/>
        <v>56.842105263157897</v>
      </c>
      <c r="F37" s="8">
        <f t="shared" si="1"/>
        <v>54.901960784313722</v>
      </c>
      <c r="G37" s="8">
        <f t="shared" si="1"/>
        <v>59.090909090909093</v>
      </c>
      <c r="H37" s="8">
        <f t="shared" si="1"/>
        <v>56.842105263157897</v>
      </c>
      <c r="I37" s="8">
        <f t="shared" si="1"/>
        <v>54.901960784313722</v>
      </c>
      <c r="J37" s="8">
        <f t="shared" si="1"/>
        <v>59.090909090909093</v>
      </c>
      <c r="K37" s="8"/>
      <c r="L37" s="8"/>
      <c r="M37" s="8"/>
      <c r="N37" s="8">
        <f t="shared" si="1"/>
        <v>54.426596936869629</v>
      </c>
      <c r="O37" s="8">
        <f t="shared" si="1"/>
        <v>51.063829787234042</v>
      </c>
      <c r="P37" s="8">
        <f t="shared" si="1"/>
        <v>59.058614564831259</v>
      </c>
    </row>
    <row r="38" spans="1:16" x14ac:dyDescent="0.2">
      <c r="A38" s="1" t="s">
        <v>406</v>
      </c>
      <c r="B38" s="1">
        <v>13020</v>
      </c>
      <c r="C38" s="1">
        <v>8050</v>
      </c>
      <c r="D38" s="1">
        <v>4970</v>
      </c>
      <c r="E38" s="1">
        <v>820</v>
      </c>
      <c r="F38" s="1">
        <v>460</v>
      </c>
      <c r="G38" s="1">
        <v>360</v>
      </c>
      <c r="H38" s="1">
        <v>820</v>
      </c>
      <c r="I38" s="1">
        <v>460</v>
      </c>
      <c r="J38" s="1">
        <v>360</v>
      </c>
      <c r="K38" s="1">
        <v>0</v>
      </c>
      <c r="L38" s="1">
        <v>0</v>
      </c>
      <c r="M38" s="1">
        <v>0</v>
      </c>
      <c r="N38" s="1">
        <v>12200</v>
      </c>
      <c r="O38" s="1">
        <v>7590</v>
      </c>
      <c r="P38" s="1">
        <v>4610</v>
      </c>
    </row>
    <row r="39" spans="1:16" x14ac:dyDescent="0.2">
      <c r="A39" s="36" t="s">
        <v>285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</row>
  </sheetData>
  <mergeCells count="6">
    <mergeCell ref="A39:P39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C49E2-8CD6-4A29-9496-7366DD1F54E0}">
  <dimension ref="A1:P31"/>
  <sheetViews>
    <sheetView view="pageBreakPreview" zoomScale="125" zoomScaleNormal="100" zoomScaleSheetLayoutView="125" workbookViewId="0">
      <selection activeCell="A29" sqref="A29"/>
    </sheetView>
  </sheetViews>
  <sheetFormatPr defaultRowHeight="9.6" x14ac:dyDescent="0.2"/>
  <cols>
    <col min="1" max="1" width="12" style="1" customWidth="1"/>
    <col min="2" max="16" width="4.6640625" style="1" customWidth="1"/>
    <col min="17" max="16384" width="8.88671875" style="1"/>
  </cols>
  <sheetData>
    <row r="1" spans="1:16" x14ac:dyDescent="0.2">
      <c r="A1" s="1" t="s">
        <v>273</v>
      </c>
    </row>
    <row r="2" spans="1:16" x14ac:dyDescent="0.2">
      <c r="A2" s="5"/>
      <c r="B2" s="34" t="s">
        <v>0</v>
      </c>
      <c r="C2" s="34"/>
      <c r="D2" s="34"/>
      <c r="E2" s="34" t="s">
        <v>14</v>
      </c>
      <c r="F2" s="34"/>
      <c r="G2" s="34"/>
      <c r="H2" s="34" t="s">
        <v>15</v>
      </c>
      <c r="I2" s="34"/>
      <c r="J2" s="34"/>
      <c r="K2" s="34" t="s">
        <v>16</v>
      </c>
      <c r="L2" s="34"/>
      <c r="M2" s="34"/>
      <c r="N2" s="34" t="s">
        <v>13</v>
      </c>
      <c r="O2" s="34"/>
      <c r="P2" s="35"/>
    </row>
    <row r="3" spans="1:16" x14ac:dyDescent="0.2">
      <c r="A3" s="6"/>
      <c r="B3" s="3" t="s">
        <v>0</v>
      </c>
      <c r="C3" s="3" t="s">
        <v>1</v>
      </c>
      <c r="D3" s="3" t="s">
        <v>2</v>
      </c>
      <c r="E3" s="3" t="s">
        <v>0</v>
      </c>
      <c r="F3" s="3" t="s">
        <v>1</v>
      </c>
      <c r="G3" s="3" t="s">
        <v>2</v>
      </c>
      <c r="H3" s="3" t="s">
        <v>0</v>
      </c>
      <c r="I3" s="3" t="s">
        <v>1</v>
      </c>
      <c r="J3" s="3" t="s">
        <v>2</v>
      </c>
      <c r="K3" s="3" t="s">
        <v>0</v>
      </c>
      <c r="L3" s="3" t="s">
        <v>1</v>
      </c>
      <c r="M3" s="3" t="s">
        <v>2</v>
      </c>
      <c r="N3" s="3" t="s">
        <v>0</v>
      </c>
      <c r="O3" s="3" t="s">
        <v>1</v>
      </c>
      <c r="P3" s="4" t="s">
        <v>2</v>
      </c>
    </row>
    <row r="4" spans="1:16" x14ac:dyDescent="0.2">
      <c r="A4" s="1" t="s">
        <v>306</v>
      </c>
      <c r="B4" s="1">
        <v>89740</v>
      </c>
      <c r="C4" s="1">
        <v>45440</v>
      </c>
      <c r="D4" s="1">
        <v>44300</v>
      </c>
      <c r="E4" s="1">
        <v>8240</v>
      </c>
      <c r="F4" s="1">
        <v>3890</v>
      </c>
      <c r="G4" s="1">
        <v>4350</v>
      </c>
      <c r="H4" s="1">
        <v>8240</v>
      </c>
      <c r="I4" s="1">
        <v>3890</v>
      </c>
      <c r="J4" s="1">
        <v>4350</v>
      </c>
      <c r="K4" s="1">
        <v>0</v>
      </c>
      <c r="L4" s="1">
        <v>0</v>
      </c>
      <c r="M4" s="1">
        <v>0</v>
      </c>
      <c r="N4" s="1">
        <v>81500</v>
      </c>
      <c r="O4" s="1">
        <v>41550</v>
      </c>
      <c r="P4" s="1">
        <v>39950</v>
      </c>
    </row>
    <row r="5" spans="1:16" x14ac:dyDescent="0.2">
      <c r="A5" s="1" t="s">
        <v>97</v>
      </c>
      <c r="B5" s="1">
        <v>7000</v>
      </c>
      <c r="C5" s="1">
        <v>3200</v>
      </c>
      <c r="D5" s="1">
        <v>3800</v>
      </c>
      <c r="E5" s="1">
        <v>1270</v>
      </c>
      <c r="F5" s="1">
        <v>570</v>
      </c>
      <c r="G5" s="1">
        <v>700</v>
      </c>
      <c r="H5" s="1">
        <v>1270</v>
      </c>
      <c r="I5" s="1">
        <v>570</v>
      </c>
      <c r="J5" s="1">
        <v>700</v>
      </c>
      <c r="K5" s="1">
        <v>0</v>
      </c>
      <c r="L5" s="1">
        <v>0</v>
      </c>
      <c r="M5" s="1">
        <v>0</v>
      </c>
      <c r="N5" s="1">
        <v>5730</v>
      </c>
      <c r="O5" s="1">
        <v>2630</v>
      </c>
      <c r="P5" s="1">
        <v>3100</v>
      </c>
    </row>
    <row r="6" spans="1:16" x14ac:dyDescent="0.2">
      <c r="A6" s="1" t="s">
        <v>98</v>
      </c>
      <c r="B6" s="1">
        <v>11740</v>
      </c>
      <c r="C6" s="1">
        <v>6000</v>
      </c>
      <c r="D6" s="1">
        <v>5740</v>
      </c>
      <c r="E6" s="1">
        <v>1970</v>
      </c>
      <c r="F6" s="1">
        <v>900</v>
      </c>
      <c r="G6" s="1">
        <v>1070</v>
      </c>
      <c r="H6" s="1">
        <v>1970</v>
      </c>
      <c r="I6" s="1">
        <v>900</v>
      </c>
      <c r="J6" s="1">
        <v>1070</v>
      </c>
      <c r="K6" s="1">
        <v>0</v>
      </c>
      <c r="L6" s="1">
        <v>0</v>
      </c>
      <c r="M6" s="1">
        <v>0</v>
      </c>
      <c r="N6" s="1">
        <v>9770</v>
      </c>
      <c r="O6" s="1">
        <v>5100</v>
      </c>
      <c r="P6" s="1">
        <v>4670</v>
      </c>
    </row>
    <row r="7" spans="1:16" x14ac:dyDescent="0.2">
      <c r="A7" s="1" t="s">
        <v>99</v>
      </c>
      <c r="B7" s="1">
        <v>30300</v>
      </c>
      <c r="C7" s="1">
        <v>16250</v>
      </c>
      <c r="D7" s="1">
        <v>14050</v>
      </c>
      <c r="E7" s="1">
        <v>2800</v>
      </c>
      <c r="F7" s="1">
        <v>1350</v>
      </c>
      <c r="G7" s="1">
        <v>1450</v>
      </c>
      <c r="H7" s="1">
        <v>2800</v>
      </c>
      <c r="I7" s="1">
        <v>1350</v>
      </c>
      <c r="J7" s="1">
        <v>1450</v>
      </c>
      <c r="K7" s="1">
        <v>0</v>
      </c>
      <c r="L7" s="1">
        <v>0</v>
      </c>
      <c r="M7" s="1">
        <v>0</v>
      </c>
      <c r="N7" s="1">
        <v>27500</v>
      </c>
      <c r="O7" s="1">
        <v>14900</v>
      </c>
      <c r="P7" s="1">
        <v>12600</v>
      </c>
    </row>
    <row r="8" spans="1:16" x14ac:dyDescent="0.2">
      <c r="A8" s="1" t="s">
        <v>100</v>
      </c>
      <c r="B8" s="1">
        <v>22620</v>
      </c>
      <c r="C8" s="1">
        <v>11530</v>
      </c>
      <c r="D8" s="1">
        <v>11090</v>
      </c>
      <c r="E8" s="1">
        <v>1860</v>
      </c>
      <c r="F8" s="1">
        <v>870</v>
      </c>
      <c r="G8" s="1">
        <v>990</v>
      </c>
      <c r="H8" s="1">
        <v>1860</v>
      </c>
      <c r="I8" s="1">
        <v>870</v>
      </c>
      <c r="J8" s="1">
        <v>990</v>
      </c>
      <c r="K8" s="1">
        <v>0</v>
      </c>
      <c r="L8" s="1">
        <v>0</v>
      </c>
      <c r="M8" s="1">
        <v>0</v>
      </c>
      <c r="N8" s="1">
        <v>20760</v>
      </c>
      <c r="O8" s="1">
        <v>10660</v>
      </c>
      <c r="P8" s="1">
        <v>10100</v>
      </c>
    </row>
    <row r="9" spans="1:16" x14ac:dyDescent="0.2">
      <c r="A9" s="1" t="s">
        <v>92</v>
      </c>
      <c r="B9" s="1">
        <v>13220</v>
      </c>
      <c r="C9" s="1">
        <v>6110</v>
      </c>
      <c r="D9" s="1">
        <v>7110</v>
      </c>
      <c r="E9" s="1">
        <v>220</v>
      </c>
      <c r="F9" s="1">
        <v>140</v>
      </c>
      <c r="G9" s="1">
        <v>80</v>
      </c>
      <c r="H9" s="1">
        <v>220</v>
      </c>
      <c r="I9" s="1">
        <v>140</v>
      </c>
      <c r="J9" s="1">
        <v>80</v>
      </c>
      <c r="K9" s="1">
        <v>0</v>
      </c>
      <c r="L9" s="1">
        <v>0</v>
      </c>
      <c r="M9" s="1">
        <v>0</v>
      </c>
      <c r="N9" s="1">
        <v>13000</v>
      </c>
      <c r="O9" s="1">
        <v>5970</v>
      </c>
      <c r="P9" s="1">
        <v>7030</v>
      </c>
    </row>
    <row r="10" spans="1:16" x14ac:dyDescent="0.2">
      <c r="A10" s="1" t="s">
        <v>101</v>
      </c>
      <c r="B10" s="1">
        <v>4860</v>
      </c>
      <c r="C10" s="1">
        <v>2350</v>
      </c>
      <c r="D10" s="1">
        <v>2510</v>
      </c>
      <c r="E10" s="1">
        <v>120</v>
      </c>
      <c r="F10" s="1">
        <v>60</v>
      </c>
      <c r="G10" s="1">
        <v>60</v>
      </c>
      <c r="H10" s="1">
        <v>120</v>
      </c>
      <c r="I10" s="1">
        <v>60</v>
      </c>
      <c r="J10" s="1">
        <v>60</v>
      </c>
      <c r="K10" s="1">
        <v>0</v>
      </c>
      <c r="L10" s="1">
        <v>0</v>
      </c>
      <c r="M10" s="1">
        <v>0</v>
      </c>
      <c r="N10" s="1">
        <v>4740</v>
      </c>
      <c r="O10" s="1">
        <v>2290</v>
      </c>
      <c r="P10" s="1">
        <v>2450</v>
      </c>
    </row>
    <row r="11" spans="1:16" x14ac:dyDescent="0.2">
      <c r="A11" s="1" t="s">
        <v>303</v>
      </c>
      <c r="B11" s="8">
        <f>SUM(B7:B10)*100/B4</f>
        <v>79.117450412302205</v>
      </c>
      <c r="C11" s="8">
        <f t="shared" ref="C11:P11" si="0">SUM(C7:C10)*100/C4</f>
        <v>79.75352112676056</v>
      </c>
      <c r="D11" s="8">
        <f t="shared" si="0"/>
        <v>78.465011286681715</v>
      </c>
      <c r="E11" s="8">
        <f t="shared" si="0"/>
        <v>60.679611650485434</v>
      </c>
      <c r="F11" s="8">
        <f t="shared" si="0"/>
        <v>62.210796915167094</v>
      </c>
      <c r="G11" s="8">
        <f t="shared" si="0"/>
        <v>59.310344827586206</v>
      </c>
      <c r="H11" s="8">
        <f t="shared" si="0"/>
        <v>60.679611650485434</v>
      </c>
      <c r="I11" s="8">
        <f t="shared" si="0"/>
        <v>62.210796915167094</v>
      </c>
      <c r="J11" s="8">
        <f t="shared" si="0"/>
        <v>59.310344827586206</v>
      </c>
      <c r="K11" s="8"/>
      <c r="L11" s="8"/>
      <c r="M11" s="8"/>
      <c r="N11" s="8">
        <f t="shared" si="0"/>
        <v>80.981595092024534</v>
      </c>
      <c r="O11" s="8">
        <f t="shared" si="0"/>
        <v>81.395908543922985</v>
      </c>
      <c r="P11" s="8">
        <f t="shared" si="0"/>
        <v>80.550688360450565</v>
      </c>
    </row>
    <row r="12" spans="1:16" x14ac:dyDescent="0.2">
      <c r="A12" s="1" t="s">
        <v>304</v>
      </c>
      <c r="B12" s="8">
        <f>(B9+B10)*100/B4</f>
        <v>20.147091597949633</v>
      </c>
      <c r="C12" s="8">
        <f t="shared" ref="C12:P12" si="1">(C9+C10)*100/C4</f>
        <v>18.617957746478872</v>
      </c>
      <c r="D12" s="8">
        <f t="shared" si="1"/>
        <v>21.715575620767495</v>
      </c>
      <c r="E12" s="8">
        <f t="shared" si="1"/>
        <v>4.1262135922330101</v>
      </c>
      <c r="F12" s="8">
        <f t="shared" si="1"/>
        <v>5.1413881748071981</v>
      </c>
      <c r="G12" s="8">
        <f t="shared" si="1"/>
        <v>3.2183908045977012</v>
      </c>
      <c r="H12" s="8">
        <f t="shared" si="1"/>
        <v>4.1262135922330101</v>
      </c>
      <c r="I12" s="8">
        <f t="shared" si="1"/>
        <v>5.1413881748071981</v>
      </c>
      <c r="J12" s="8">
        <f t="shared" si="1"/>
        <v>3.2183908045977012</v>
      </c>
      <c r="K12" s="8"/>
      <c r="L12" s="8"/>
      <c r="M12" s="8"/>
      <c r="N12" s="8">
        <f t="shared" si="1"/>
        <v>21.766871165644172</v>
      </c>
      <c r="O12" s="8">
        <f t="shared" si="1"/>
        <v>19.879663056558364</v>
      </c>
      <c r="P12" s="8">
        <f t="shared" si="1"/>
        <v>23.729662077596995</v>
      </c>
    </row>
    <row r="14" spans="1:16" x14ac:dyDescent="0.2">
      <c r="A14" s="1" t="s">
        <v>305</v>
      </c>
      <c r="B14" s="1">
        <v>107500</v>
      </c>
      <c r="C14" s="1">
        <v>54970</v>
      </c>
      <c r="D14" s="1">
        <v>52530</v>
      </c>
      <c r="E14" s="1">
        <v>10020</v>
      </c>
      <c r="F14" s="1">
        <v>4820</v>
      </c>
      <c r="G14" s="1">
        <v>5200</v>
      </c>
      <c r="H14" s="1">
        <v>10020</v>
      </c>
      <c r="I14" s="1">
        <v>4820</v>
      </c>
      <c r="J14" s="1">
        <v>5200</v>
      </c>
      <c r="K14" s="1">
        <v>0</v>
      </c>
      <c r="L14" s="1">
        <v>0</v>
      </c>
      <c r="M14" s="1">
        <v>0</v>
      </c>
      <c r="N14" s="1">
        <v>97480</v>
      </c>
      <c r="O14" s="1">
        <v>50150</v>
      </c>
      <c r="P14" s="1">
        <v>47330</v>
      </c>
    </row>
    <row r="15" spans="1:16" x14ac:dyDescent="0.2">
      <c r="A15" s="1" t="s">
        <v>97</v>
      </c>
      <c r="B15" s="1">
        <v>7390</v>
      </c>
      <c r="C15" s="1">
        <v>3410</v>
      </c>
      <c r="D15" s="1">
        <v>3980</v>
      </c>
      <c r="E15" s="1">
        <v>1420</v>
      </c>
      <c r="F15" s="1">
        <v>640</v>
      </c>
      <c r="G15" s="1">
        <v>780</v>
      </c>
      <c r="H15" s="1">
        <v>1420</v>
      </c>
      <c r="I15" s="1">
        <v>640</v>
      </c>
      <c r="J15" s="1">
        <v>780</v>
      </c>
      <c r="K15" s="1">
        <v>0</v>
      </c>
      <c r="L15" s="1">
        <v>0</v>
      </c>
      <c r="M15" s="1">
        <v>0</v>
      </c>
      <c r="N15" s="1">
        <v>5970</v>
      </c>
      <c r="O15" s="1">
        <v>2770</v>
      </c>
      <c r="P15" s="1">
        <v>3200</v>
      </c>
    </row>
    <row r="16" spans="1:16" x14ac:dyDescent="0.2">
      <c r="A16" s="1" t="s">
        <v>98</v>
      </c>
      <c r="B16" s="1">
        <v>15680</v>
      </c>
      <c r="C16" s="1">
        <v>8100</v>
      </c>
      <c r="D16" s="1">
        <v>7580</v>
      </c>
      <c r="E16" s="1">
        <v>2580</v>
      </c>
      <c r="F16" s="1">
        <v>1210</v>
      </c>
      <c r="G16" s="1">
        <v>1370</v>
      </c>
      <c r="H16" s="1">
        <v>2580</v>
      </c>
      <c r="I16" s="1">
        <v>1210</v>
      </c>
      <c r="J16" s="1">
        <v>1370</v>
      </c>
      <c r="K16" s="1">
        <v>0</v>
      </c>
      <c r="L16" s="1">
        <v>0</v>
      </c>
      <c r="M16" s="1">
        <v>0</v>
      </c>
      <c r="N16" s="1">
        <v>13100</v>
      </c>
      <c r="O16" s="1">
        <v>6890</v>
      </c>
      <c r="P16" s="1">
        <v>6210</v>
      </c>
    </row>
    <row r="17" spans="1:16" x14ac:dyDescent="0.2">
      <c r="A17" s="1" t="s">
        <v>99</v>
      </c>
      <c r="B17" s="1">
        <v>37160</v>
      </c>
      <c r="C17" s="1">
        <v>20190</v>
      </c>
      <c r="D17" s="1">
        <v>16970</v>
      </c>
      <c r="E17" s="1">
        <v>3390</v>
      </c>
      <c r="F17" s="1">
        <v>1690</v>
      </c>
      <c r="G17" s="1">
        <v>1700</v>
      </c>
      <c r="H17" s="1">
        <v>3390</v>
      </c>
      <c r="I17" s="1">
        <v>1690</v>
      </c>
      <c r="J17" s="1">
        <v>1700</v>
      </c>
      <c r="K17" s="1">
        <v>0</v>
      </c>
      <c r="L17" s="1">
        <v>0</v>
      </c>
      <c r="M17" s="1">
        <v>0</v>
      </c>
      <c r="N17" s="1">
        <v>33770</v>
      </c>
      <c r="O17" s="1">
        <v>18500</v>
      </c>
      <c r="P17" s="1">
        <v>15270</v>
      </c>
    </row>
    <row r="18" spans="1:16" x14ac:dyDescent="0.2">
      <c r="A18" s="1" t="s">
        <v>100</v>
      </c>
      <c r="B18" s="1">
        <v>28470</v>
      </c>
      <c r="C18" s="1">
        <v>14560</v>
      </c>
      <c r="D18" s="1">
        <v>13910</v>
      </c>
      <c r="E18" s="1">
        <v>2280</v>
      </c>
      <c r="F18" s="1">
        <v>1070</v>
      </c>
      <c r="G18" s="1">
        <v>1210</v>
      </c>
      <c r="H18" s="1">
        <v>2280</v>
      </c>
      <c r="I18" s="1">
        <v>1070</v>
      </c>
      <c r="J18" s="1">
        <v>1210</v>
      </c>
      <c r="K18" s="1">
        <v>0</v>
      </c>
      <c r="L18" s="1">
        <v>0</v>
      </c>
      <c r="M18" s="1">
        <v>0</v>
      </c>
      <c r="N18" s="1">
        <v>26190</v>
      </c>
      <c r="O18" s="1">
        <v>13490</v>
      </c>
      <c r="P18" s="1">
        <v>12700</v>
      </c>
    </row>
    <row r="19" spans="1:16" x14ac:dyDescent="0.2">
      <c r="A19" s="1" t="s">
        <v>92</v>
      </c>
      <c r="B19" s="1">
        <v>13900</v>
      </c>
      <c r="C19" s="1">
        <v>6330</v>
      </c>
      <c r="D19" s="1">
        <v>7570</v>
      </c>
      <c r="E19" s="1">
        <v>230</v>
      </c>
      <c r="F19" s="1">
        <v>150</v>
      </c>
      <c r="G19" s="1">
        <v>80</v>
      </c>
      <c r="H19" s="1">
        <v>230</v>
      </c>
      <c r="I19" s="1">
        <v>150</v>
      </c>
      <c r="J19" s="1">
        <v>80</v>
      </c>
      <c r="K19" s="1">
        <v>0</v>
      </c>
      <c r="L19" s="1">
        <v>0</v>
      </c>
      <c r="M19" s="1">
        <v>0</v>
      </c>
      <c r="N19" s="1">
        <v>13670</v>
      </c>
      <c r="O19" s="1">
        <v>6180</v>
      </c>
      <c r="P19" s="1">
        <v>7490</v>
      </c>
    </row>
    <row r="20" spans="1:16" x14ac:dyDescent="0.2">
      <c r="A20" s="1" t="s">
        <v>101</v>
      </c>
      <c r="B20" s="1">
        <v>4900</v>
      </c>
      <c r="C20" s="1">
        <v>2380</v>
      </c>
      <c r="D20" s="1">
        <v>2520</v>
      </c>
      <c r="E20" s="1">
        <v>120</v>
      </c>
      <c r="F20" s="1">
        <v>60</v>
      </c>
      <c r="G20" s="1">
        <v>60</v>
      </c>
      <c r="H20" s="1">
        <v>120</v>
      </c>
      <c r="I20" s="1">
        <v>60</v>
      </c>
      <c r="J20" s="1">
        <v>60</v>
      </c>
      <c r="K20" s="1">
        <v>0</v>
      </c>
      <c r="L20" s="1">
        <v>0</v>
      </c>
      <c r="M20" s="1">
        <v>0</v>
      </c>
      <c r="N20" s="1">
        <v>4780</v>
      </c>
      <c r="O20" s="1">
        <v>2320</v>
      </c>
      <c r="P20" s="1">
        <v>2460</v>
      </c>
    </row>
    <row r="21" spans="1:16" x14ac:dyDescent="0.2">
      <c r="A21" s="1" t="s">
        <v>303</v>
      </c>
      <c r="B21" s="8">
        <f>SUM(B17:B20)*100/B14</f>
        <v>78.539534883720933</v>
      </c>
      <c r="C21" s="8">
        <f t="shared" ref="C21" si="2">SUM(C17:C20)*100/C14</f>
        <v>79.061306167000183</v>
      </c>
      <c r="D21" s="8">
        <f t="shared" ref="D21" si="3">SUM(D17:D20)*100/D14</f>
        <v>77.993527508090608</v>
      </c>
      <c r="E21" s="8">
        <f t="shared" ref="E21" si="4">SUM(E17:E20)*100/E14</f>
        <v>60.079840319361274</v>
      </c>
      <c r="F21" s="8">
        <f t="shared" ref="F21" si="5">SUM(F17:F20)*100/F14</f>
        <v>61.61825726141079</v>
      </c>
      <c r="G21" s="8">
        <f t="shared" ref="G21" si="6">SUM(G17:G20)*100/G14</f>
        <v>58.653846153846153</v>
      </c>
      <c r="H21" s="8">
        <f t="shared" ref="H21" si="7">SUM(H17:H20)*100/H14</f>
        <v>60.079840319361274</v>
      </c>
      <c r="I21" s="8">
        <f t="shared" ref="I21" si="8">SUM(I17:I20)*100/I14</f>
        <v>61.61825726141079</v>
      </c>
      <c r="J21" s="8">
        <f t="shared" ref="J21" si="9">SUM(J17:J20)*100/J14</f>
        <v>58.653846153846153</v>
      </c>
      <c r="K21" s="8"/>
      <c r="L21" s="8"/>
      <c r="M21" s="8"/>
      <c r="N21" s="8">
        <f t="shared" ref="N21" si="10">SUM(N17:N20)*100/N14</f>
        <v>80.437012720558059</v>
      </c>
      <c r="O21" s="8">
        <f t="shared" ref="O21" si="11">SUM(O17:O20)*100/O14</f>
        <v>80.737786640079761</v>
      </c>
      <c r="P21" s="8">
        <f t="shared" ref="P21" si="12">SUM(P17:P20)*100/P14</f>
        <v>80.118318191421935</v>
      </c>
    </row>
    <row r="22" spans="1:16" x14ac:dyDescent="0.2">
      <c r="A22" s="1" t="s">
        <v>304</v>
      </c>
      <c r="B22" s="8">
        <f>(B19+B20)*100/B14</f>
        <v>17.488372093023255</v>
      </c>
      <c r="C22" s="8">
        <f t="shared" ref="C22:J22" si="13">(C19+C20)*100/C14</f>
        <v>15.845006367109333</v>
      </c>
      <c r="D22" s="8">
        <f t="shared" si="13"/>
        <v>19.208071578145823</v>
      </c>
      <c r="E22" s="8">
        <f t="shared" si="13"/>
        <v>3.4930139720558881</v>
      </c>
      <c r="F22" s="8">
        <f t="shared" si="13"/>
        <v>4.3568464730290453</v>
      </c>
      <c r="G22" s="8">
        <f t="shared" si="13"/>
        <v>2.6923076923076925</v>
      </c>
      <c r="H22" s="8">
        <f t="shared" si="13"/>
        <v>3.4930139720558881</v>
      </c>
      <c r="I22" s="8">
        <f t="shared" si="13"/>
        <v>4.3568464730290453</v>
      </c>
      <c r="J22" s="8">
        <f t="shared" si="13"/>
        <v>2.6923076923076925</v>
      </c>
      <c r="K22" s="8"/>
      <c r="L22" s="8"/>
      <c r="M22" s="8"/>
      <c r="N22" s="8">
        <f t="shared" ref="N22:P22" si="14">(N19+N20)*100/N14</f>
        <v>18.926959376282316</v>
      </c>
      <c r="O22" s="8">
        <f t="shared" si="14"/>
        <v>16.949152542372882</v>
      </c>
      <c r="P22" s="8">
        <f t="shared" si="14"/>
        <v>21.022607225860977</v>
      </c>
    </row>
    <row r="23" spans="1:16" x14ac:dyDescent="0.2">
      <c r="A23" s="36" t="s">
        <v>285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</row>
    <row r="25" spans="1:16" x14ac:dyDescent="0.2">
      <c r="B25" s="34" t="s">
        <v>0</v>
      </c>
      <c r="C25" s="34"/>
      <c r="D25" s="34"/>
      <c r="E25" s="34" t="s">
        <v>14</v>
      </c>
      <c r="F25" s="34"/>
      <c r="G25" s="34"/>
    </row>
    <row r="26" spans="1:16" x14ac:dyDescent="0.2">
      <c r="B26" s="3" t="s">
        <v>0</v>
      </c>
      <c r="C26" s="3" t="s">
        <v>1</v>
      </c>
      <c r="D26" s="3" t="s">
        <v>2</v>
      </c>
      <c r="E26" s="3" t="s">
        <v>0</v>
      </c>
      <c r="F26" s="3" t="s">
        <v>1</v>
      </c>
      <c r="G26" s="3" t="s">
        <v>2</v>
      </c>
    </row>
    <row r="27" spans="1:16" x14ac:dyDescent="0.2">
      <c r="A27" s="1" t="s">
        <v>303</v>
      </c>
      <c r="B27" s="8">
        <v>79.117450412302205</v>
      </c>
      <c r="C27" s="8">
        <v>79.75352112676056</v>
      </c>
      <c r="D27" s="8">
        <v>78.465011286681715</v>
      </c>
      <c r="E27" s="8">
        <v>60.679611650485434</v>
      </c>
      <c r="F27" s="8">
        <v>62.210796915167094</v>
      </c>
      <c r="G27" s="8">
        <v>59.310344827586206</v>
      </c>
    </row>
    <row r="28" spans="1:16" x14ac:dyDescent="0.2">
      <c r="B28" s="8"/>
      <c r="C28" s="8"/>
      <c r="D28" s="8"/>
      <c r="E28" s="8"/>
      <c r="F28" s="8"/>
      <c r="G28" s="8"/>
    </row>
    <row r="29" spans="1:16" x14ac:dyDescent="0.2">
      <c r="B29" s="34" t="s">
        <v>0</v>
      </c>
      <c r="C29" s="34"/>
      <c r="D29" s="34"/>
      <c r="E29" s="34" t="s">
        <v>14</v>
      </c>
      <c r="F29" s="34"/>
      <c r="G29" s="34"/>
    </row>
    <row r="30" spans="1:16" x14ac:dyDescent="0.2">
      <c r="B30" s="3" t="s">
        <v>0</v>
      </c>
      <c r="C30" s="3" t="s">
        <v>1</v>
      </c>
      <c r="D30" s="3" t="s">
        <v>2</v>
      </c>
      <c r="E30" s="3" t="s">
        <v>0</v>
      </c>
      <c r="F30" s="3" t="s">
        <v>1</v>
      </c>
      <c r="G30" s="3" t="s">
        <v>2</v>
      </c>
    </row>
    <row r="31" spans="1:16" x14ac:dyDescent="0.2">
      <c r="A31" s="1" t="s">
        <v>304</v>
      </c>
      <c r="B31" s="8">
        <v>20.147091597949633</v>
      </c>
      <c r="C31" s="8">
        <v>18.617957746478872</v>
      </c>
      <c r="D31" s="8">
        <v>21.715575620767495</v>
      </c>
      <c r="E31" s="8">
        <v>4.1262135922330101</v>
      </c>
      <c r="F31" s="8">
        <v>5.1413881748071981</v>
      </c>
      <c r="G31" s="8">
        <v>3.2183908045977012</v>
      </c>
    </row>
  </sheetData>
  <mergeCells count="10">
    <mergeCell ref="H2:J2"/>
    <mergeCell ref="K2:M2"/>
    <mergeCell ref="N2:P2"/>
    <mergeCell ref="A23:P23"/>
    <mergeCell ref="B25:D25"/>
    <mergeCell ref="E25:G25"/>
    <mergeCell ref="B29:D29"/>
    <mergeCell ref="E29:G29"/>
    <mergeCell ref="B2:D2"/>
    <mergeCell ref="E2:G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18DFB-A24D-4F0F-B0EC-CEAFFD328C24}">
  <dimension ref="A1:Y39"/>
  <sheetViews>
    <sheetView view="pageBreakPreview" zoomScale="125" zoomScaleNormal="100" zoomScaleSheetLayoutView="125" workbookViewId="0">
      <selection activeCell="S24" sqref="S24:Y30"/>
    </sheetView>
  </sheetViews>
  <sheetFormatPr defaultRowHeight="9.6" x14ac:dyDescent="0.2"/>
  <cols>
    <col min="1" max="1" width="12" style="1" customWidth="1"/>
    <col min="2" max="17" width="4.6640625" style="1" customWidth="1"/>
    <col min="18" max="18" width="8.88671875" style="1"/>
    <col min="19" max="24" width="5.88671875" style="1" customWidth="1"/>
    <col min="25" max="16384" width="8.88671875" style="1"/>
  </cols>
  <sheetData>
    <row r="1" spans="1:24" x14ac:dyDescent="0.2">
      <c r="A1" s="1" t="s">
        <v>274</v>
      </c>
    </row>
    <row r="2" spans="1:24" x14ac:dyDescent="0.2">
      <c r="A2" s="5"/>
      <c r="B2" s="34" t="s">
        <v>0</v>
      </c>
      <c r="C2" s="34"/>
      <c r="D2" s="34"/>
      <c r="E2" s="34" t="s">
        <v>14</v>
      </c>
      <c r="F2" s="34"/>
      <c r="G2" s="34"/>
      <c r="H2" s="34" t="s">
        <v>15</v>
      </c>
      <c r="I2" s="34"/>
      <c r="J2" s="34"/>
      <c r="K2" s="34" t="s">
        <v>16</v>
      </c>
      <c r="L2" s="34"/>
      <c r="M2" s="34"/>
      <c r="N2" s="34" t="s">
        <v>13</v>
      </c>
      <c r="O2" s="34"/>
      <c r="P2" s="35"/>
      <c r="Q2" s="28"/>
    </row>
    <row r="3" spans="1:24" x14ac:dyDescent="0.2">
      <c r="A3" s="6"/>
      <c r="B3" s="3" t="s">
        <v>0</v>
      </c>
      <c r="C3" s="3" t="s">
        <v>1</v>
      </c>
      <c r="D3" s="3" t="s">
        <v>2</v>
      </c>
      <c r="E3" s="3" t="s">
        <v>0</v>
      </c>
      <c r="F3" s="3" t="s">
        <v>1</v>
      </c>
      <c r="G3" s="3" t="s">
        <v>2</v>
      </c>
      <c r="H3" s="3" t="s">
        <v>0</v>
      </c>
      <c r="I3" s="3" t="s">
        <v>1</v>
      </c>
      <c r="J3" s="3" t="s">
        <v>2</v>
      </c>
      <c r="K3" s="3" t="s">
        <v>0</v>
      </c>
      <c r="L3" s="3" t="s">
        <v>1</v>
      </c>
      <c r="M3" s="3" t="s">
        <v>2</v>
      </c>
      <c r="N3" s="3" t="s">
        <v>0</v>
      </c>
      <c r="O3" s="3" t="s">
        <v>1</v>
      </c>
      <c r="P3" s="4" t="s">
        <v>2</v>
      </c>
      <c r="Q3" s="29"/>
    </row>
    <row r="4" spans="1:24" x14ac:dyDescent="0.2">
      <c r="A4" s="1" t="s">
        <v>102</v>
      </c>
    </row>
    <row r="5" spans="1:24" x14ac:dyDescent="0.2">
      <c r="A5" s="1" t="s">
        <v>300</v>
      </c>
      <c r="B5" s="1">
        <v>144560</v>
      </c>
      <c r="C5" s="1">
        <v>73930</v>
      </c>
      <c r="D5" s="1">
        <v>70630</v>
      </c>
      <c r="E5" s="1">
        <v>16210</v>
      </c>
      <c r="F5" s="1">
        <v>8060</v>
      </c>
      <c r="G5" s="1">
        <v>8150</v>
      </c>
      <c r="H5" s="1">
        <v>12030</v>
      </c>
      <c r="I5" s="1">
        <v>5820</v>
      </c>
      <c r="J5" s="1">
        <v>6210</v>
      </c>
      <c r="K5" s="1">
        <v>4180</v>
      </c>
      <c r="L5" s="1">
        <v>2240</v>
      </c>
      <c r="M5" s="1">
        <v>1940</v>
      </c>
      <c r="N5" s="1">
        <v>128350</v>
      </c>
      <c r="O5" s="1">
        <v>65870</v>
      </c>
      <c r="P5" s="1">
        <v>62480</v>
      </c>
    </row>
    <row r="6" spans="1:24" x14ac:dyDescent="0.2">
      <c r="A6" s="1" t="s">
        <v>301</v>
      </c>
      <c r="B6" s="1">
        <v>81390</v>
      </c>
      <c r="C6" s="1">
        <v>40450</v>
      </c>
      <c r="D6" s="1">
        <v>40940</v>
      </c>
      <c r="E6" s="1">
        <v>13450</v>
      </c>
      <c r="F6" s="1">
        <v>6540</v>
      </c>
      <c r="G6" s="1">
        <v>6910</v>
      </c>
      <c r="H6" s="1">
        <v>11010</v>
      </c>
      <c r="I6" s="1">
        <v>5250</v>
      </c>
      <c r="J6" s="1">
        <v>5760</v>
      </c>
      <c r="K6" s="1">
        <v>2440</v>
      </c>
      <c r="L6" s="1">
        <v>1290</v>
      </c>
      <c r="M6" s="1">
        <v>1150</v>
      </c>
      <c r="N6" s="1">
        <v>67940</v>
      </c>
      <c r="O6" s="1">
        <v>33910</v>
      </c>
      <c r="P6" s="1">
        <v>34030</v>
      </c>
      <c r="S6" s="34" t="s">
        <v>0</v>
      </c>
      <c r="T6" s="34"/>
      <c r="U6" s="34"/>
      <c r="V6" s="34" t="s">
        <v>14</v>
      </c>
      <c r="W6" s="34"/>
      <c r="X6" s="34"/>
    </row>
    <row r="7" spans="1:24" x14ac:dyDescent="0.2">
      <c r="A7" s="1" t="s">
        <v>302</v>
      </c>
      <c r="B7" s="1">
        <v>63170</v>
      </c>
      <c r="C7" s="1">
        <v>33480</v>
      </c>
      <c r="D7" s="1">
        <v>29690</v>
      </c>
      <c r="E7" s="1">
        <v>2760</v>
      </c>
      <c r="F7" s="1">
        <v>1520</v>
      </c>
      <c r="G7" s="1">
        <v>1240</v>
      </c>
      <c r="H7" s="1">
        <v>1020</v>
      </c>
      <c r="I7" s="1">
        <v>570</v>
      </c>
      <c r="J7" s="1">
        <v>450</v>
      </c>
      <c r="K7" s="1">
        <v>1740</v>
      </c>
      <c r="L7" s="1">
        <v>950</v>
      </c>
      <c r="M7" s="1">
        <v>790</v>
      </c>
      <c r="N7" s="1">
        <v>60410</v>
      </c>
      <c r="O7" s="1">
        <v>31960</v>
      </c>
      <c r="P7" s="1">
        <v>28450</v>
      </c>
      <c r="S7" s="3" t="s">
        <v>0</v>
      </c>
      <c r="T7" s="3" t="s">
        <v>1</v>
      </c>
      <c r="U7" s="3" t="s">
        <v>2</v>
      </c>
      <c r="V7" s="3" t="s">
        <v>0</v>
      </c>
      <c r="W7" s="3" t="s">
        <v>1</v>
      </c>
      <c r="X7" s="3" t="s">
        <v>2</v>
      </c>
    </row>
    <row r="8" spans="1:24" x14ac:dyDescent="0.2">
      <c r="A8" s="1" t="s">
        <v>266</v>
      </c>
      <c r="B8" s="8">
        <f>B7*100/B5</f>
        <v>43.698118428334254</v>
      </c>
      <c r="C8" s="8">
        <f t="shared" ref="C8:P8" si="0">C7*100/C5</f>
        <v>45.286081428378196</v>
      </c>
      <c r="D8" s="8">
        <f t="shared" si="0"/>
        <v>42.035962055783664</v>
      </c>
      <c r="E8" s="8">
        <f t="shared" si="0"/>
        <v>17.026526835286859</v>
      </c>
      <c r="F8" s="8">
        <f t="shared" si="0"/>
        <v>18.858560794044664</v>
      </c>
      <c r="G8" s="8">
        <f t="shared" si="0"/>
        <v>15.214723926380367</v>
      </c>
      <c r="H8" s="8">
        <f t="shared" si="0"/>
        <v>8.4788029925187036</v>
      </c>
      <c r="I8" s="8">
        <f t="shared" si="0"/>
        <v>9.7938144329896915</v>
      </c>
      <c r="J8" s="8">
        <f t="shared" si="0"/>
        <v>7.2463768115942031</v>
      </c>
      <c r="K8" s="8">
        <f t="shared" si="0"/>
        <v>41.626794258373202</v>
      </c>
      <c r="L8" s="8">
        <f t="shared" si="0"/>
        <v>42.410714285714285</v>
      </c>
      <c r="M8" s="8">
        <f t="shared" si="0"/>
        <v>40.72164948453608</v>
      </c>
      <c r="N8" s="8">
        <f t="shared" si="0"/>
        <v>47.066614725360346</v>
      </c>
      <c r="O8" s="8">
        <f t="shared" si="0"/>
        <v>48.519811750417489</v>
      </c>
      <c r="P8" s="8">
        <f t="shared" si="0"/>
        <v>45.534571062740078</v>
      </c>
      <c r="Q8" s="8"/>
      <c r="R8" s="1" t="s">
        <v>408</v>
      </c>
      <c r="S8" s="8">
        <v>43.698118428334254</v>
      </c>
      <c r="T8" s="8">
        <v>45.286081428378196</v>
      </c>
      <c r="U8" s="8">
        <v>42.035962055783664</v>
      </c>
      <c r="V8" s="8">
        <v>17.026526835286859</v>
      </c>
      <c r="W8" s="8">
        <v>18.858560794044664</v>
      </c>
      <c r="X8" s="8">
        <v>15.214723926380367</v>
      </c>
    </row>
    <row r="10" spans="1:24" x14ac:dyDescent="0.2">
      <c r="A10" s="1" t="s">
        <v>103</v>
      </c>
    </row>
    <row r="11" spans="1:24" x14ac:dyDescent="0.2">
      <c r="A11" s="1" t="s">
        <v>0</v>
      </c>
      <c r="B11" s="1">
        <v>11980</v>
      </c>
      <c r="C11" s="1">
        <v>5800</v>
      </c>
      <c r="D11" s="1">
        <v>6180</v>
      </c>
      <c r="E11" s="1">
        <v>11440</v>
      </c>
      <c r="F11" s="1">
        <v>5590</v>
      </c>
      <c r="G11" s="1">
        <v>5850</v>
      </c>
      <c r="H11" s="1">
        <v>9240</v>
      </c>
      <c r="I11" s="1">
        <v>4440</v>
      </c>
      <c r="J11" s="1">
        <v>4800</v>
      </c>
      <c r="K11" s="1">
        <v>2200</v>
      </c>
      <c r="L11" s="1">
        <v>1150</v>
      </c>
      <c r="M11" s="1">
        <v>1050</v>
      </c>
      <c r="N11" s="1">
        <v>540</v>
      </c>
      <c r="O11" s="1">
        <v>210</v>
      </c>
      <c r="P11" s="1">
        <v>330</v>
      </c>
    </row>
    <row r="12" spans="1:24" x14ac:dyDescent="0.2">
      <c r="A12" s="1" t="s">
        <v>104</v>
      </c>
      <c r="B12" s="1">
        <v>720</v>
      </c>
      <c r="C12" s="1">
        <v>450</v>
      </c>
      <c r="D12" s="1">
        <v>270</v>
      </c>
      <c r="E12" s="1">
        <v>680</v>
      </c>
      <c r="F12" s="1">
        <v>440</v>
      </c>
      <c r="G12" s="1">
        <v>240</v>
      </c>
      <c r="H12" s="1">
        <v>540</v>
      </c>
      <c r="I12" s="1">
        <v>330</v>
      </c>
      <c r="J12" s="1">
        <v>210</v>
      </c>
      <c r="K12" s="1">
        <v>140</v>
      </c>
      <c r="L12" s="1">
        <v>110</v>
      </c>
      <c r="M12" s="1">
        <v>30</v>
      </c>
      <c r="N12" s="1">
        <v>40</v>
      </c>
      <c r="O12" s="1">
        <v>10</v>
      </c>
      <c r="P12" s="1">
        <v>30</v>
      </c>
    </row>
    <row r="13" spans="1:24" x14ac:dyDescent="0.2">
      <c r="A13" s="1" t="s">
        <v>34</v>
      </c>
      <c r="B13" s="1">
        <v>1760</v>
      </c>
      <c r="C13" s="1">
        <v>850</v>
      </c>
      <c r="D13" s="1">
        <v>910</v>
      </c>
      <c r="E13" s="1">
        <v>1750</v>
      </c>
      <c r="F13" s="1">
        <v>850</v>
      </c>
      <c r="G13" s="1">
        <v>900</v>
      </c>
      <c r="H13" s="1">
        <v>1470</v>
      </c>
      <c r="I13" s="1">
        <v>660</v>
      </c>
      <c r="J13" s="1">
        <v>810</v>
      </c>
      <c r="K13" s="1">
        <v>280</v>
      </c>
      <c r="L13" s="1">
        <v>190</v>
      </c>
      <c r="M13" s="1">
        <v>90</v>
      </c>
      <c r="N13" s="1">
        <v>10</v>
      </c>
      <c r="O13" s="1">
        <v>0</v>
      </c>
      <c r="P13" s="1">
        <v>10</v>
      </c>
    </row>
    <row r="14" spans="1:24" x14ac:dyDescent="0.2">
      <c r="A14" s="1" t="s">
        <v>105</v>
      </c>
      <c r="B14" s="1">
        <v>8310</v>
      </c>
      <c r="C14" s="1">
        <v>3890</v>
      </c>
      <c r="D14" s="1">
        <v>4420</v>
      </c>
      <c r="E14" s="1">
        <v>7870</v>
      </c>
      <c r="F14" s="1">
        <v>3710</v>
      </c>
      <c r="G14" s="1">
        <v>4160</v>
      </c>
      <c r="H14" s="1">
        <v>6270</v>
      </c>
      <c r="I14" s="1">
        <v>2970</v>
      </c>
      <c r="J14" s="1">
        <v>3300</v>
      </c>
      <c r="K14" s="1">
        <v>1600</v>
      </c>
      <c r="L14" s="1">
        <v>740</v>
      </c>
      <c r="M14" s="1">
        <v>860</v>
      </c>
      <c r="N14" s="1">
        <v>440</v>
      </c>
      <c r="O14" s="1">
        <v>180</v>
      </c>
      <c r="P14" s="1">
        <v>260</v>
      </c>
    </row>
    <row r="15" spans="1:24" x14ac:dyDescent="0.2">
      <c r="A15" s="1" t="s">
        <v>106</v>
      </c>
      <c r="B15" s="1">
        <v>1190</v>
      </c>
      <c r="C15" s="1">
        <v>610</v>
      </c>
      <c r="D15" s="1">
        <v>580</v>
      </c>
      <c r="E15" s="1">
        <v>1140</v>
      </c>
      <c r="F15" s="1">
        <v>590</v>
      </c>
      <c r="G15" s="1">
        <v>550</v>
      </c>
      <c r="H15" s="1">
        <v>960</v>
      </c>
      <c r="I15" s="1">
        <v>480</v>
      </c>
      <c r="J15" s="1">
        <v>480</v>
      </c>
      <c r="K15" s="1">
        <v>180</v>
      </c>
      <c r="L15" s="1">
        <v>110</v>
      </c>
      <c r="M15" s="1">
        <v>70</v>
      </c>
      <c r="N15" s="1">
        <v>50</v>
      </c>
      <c r="O15" s="1">
        <v>20</v>
      </c>
      <c r="P15" s="1">
        <v>30</v>
      </c>
    </row>
    <row r="16" spans="1:24" x14ac:dyDescent="0.2">
      <c r="A16" s="1" t="s">
        <v>36</v>
      </c>
      <c r="B16" s="1">
        <v>1520</v>
      </c>
      <c r="C16" s="1">
        <v>670</v>
      </c>
      <c r="D16" s="1">
        <v>850</v>
      </c>
      <c r="E16" s="1">
        <v>1140</v>
      </c>
      <c r="F16" s="1">
        <v>520</v>
      </c>
      <c r="G16" s="1">
        <v>620</v>
      </c>
      <c r="H16" s="1">
        <v>1050</v>
      </c>
      <c r="I16" s="1">
        <v>460</v>
      </c>
      <c r="J16" s="1">
        <v>590</v>
      </c>
      <c r="K16" s="1">
        <v>90</v>
      </c>
      <c r="L16" s="1">
        <v>60</v>
      </c>
      <c r="M16" s="1">
        <v>30</v>
      </c>
      <c r="N16" s="1">
        <v>380</v>
      </c>
      <c r="O16" s="1">
        <v>150</v>
      </c>
      <c r="P16" s="1">
        <v>230</v>
      </c>
    </row>
    <row r="17" spans="1:25" x14ac:dyDescent="0.2">
      <c r="A17" s="1" t="s">
        <v>107</v>
      </c>
    </row>
    <row r="18" spans="1:25" x14ac:dyDescent="0.2">
      <c r="A18" s="1" t="s">
        <v>0</v>
      </c>
      <c r="B18" s="1">
        <v>159680</v>
      </c>
      <c r="C18" s="1">
        <v>81910</v>
      </c>
      <c r="D18" s="1">
        <v>77770</v>
      </c>
      <c r="E18" s="1">
        <v>19670</v>
      </c>
      <c r="F18" s="1">
        <v>9800</v>
      </c>
      <c r="G18" s="1">
        <v>9870</v>
      </c>
      <c r="H18" s="1">
        <v>12360</v>
      </c>
      <c r="I18" s="1">
        <v>6000</v>
      </c>
      <c r="J18" s="1">
        <v>6360</v>
      </c>
      <c r="K18" s="1">
        <v>7310</v>
      </c>
      <c r="L18" s="1">
        <v>3800</v>
      </c>
      <c r="M18" s="1">
        <v>3510</v>
      </c>
      <c r="N18" s="1">
        <v>140010</v>
      </c>
      <c r="O18" s="1">
        <v>72110</v>
      </c>
      <c r="P18" s="1">
        <v>67900</v>
      </c>
    </row>
    <row r="19" spans="1:25" x14ac:dyDescent="0.2">
      <c r="A19" s="1" t="s">
        <v>108</v>
      </c>
      <c r="B19" s="1">
        <v>78290</v>
      </c>
      <c r="C19" s="1">
        <v>41460</v>
      </c>
      <c r="D19" s="1">
        <v>36830</v>
      </c>
      <c r="E19" s="1">
        <v>6220</v>
      </c>
      <c r="F19" s="1">
        <v>3260</v>
      </c>
      <c r="G19" s="1">
        <v>2960</v>
      </c>
      <c r="H19" s="1">
        <v>1350</v>
      </c>
      <c r="I19" s="1">
        <v>750</v>
      </c>
      <c r="J19" s="1">
        <v>600</v>
      </c>
      <c r="K19" s="1">
        <v>4870</v>
      </c>
      <c r="L19" s="1">
        <v>2510</v>
      </c>
      <c r="M19" s="1">
        <v>2360</v>
      </c>
      <c r="N19" s="1">
        <v>72070</v>
      </c>
      <c r="O19" s="1">
        <v>38200</v>
      </c>
      <c r="P19" s="1">
        <v>33870</v>
      </c>
    </row>
    <row r="21" spans="1:25" x14ac:dyDescent="0.2">
      <c r="A21" s="1" t="s">
        <v>35</v>
      </c>
      <c r="B21" s="1">
        <v>79870</v>
      </c>
      <c r="C21" s="1">
        <v>39780</v>
      </c>
      <c r="D21" s="1">
        <v>40090</v>
      </c>
      <c r="E21" s="1">
        <v>12310</v>
      </c>
      <c r="F21" s="1">
        <v>6020</v>
      </c>
      <c r="G21" s="1">
        <v>6290</v>
      </c>
      <c r="H21" s="1">
        <v>9960</v>
      </c>
      <c r="I21" s="1">
        <v>4790</v>
      </c>
      <c r="J21" s="1">
        <v>5170</v>
      </c>
      <c r="K21" s="1">
        <v>2350</v>
      </c>
      <c r="L21" s="1">
        <v>1230</v>
      </c>
      <c r="M21" s="1">
        <v>1120</v>
      </c>
      <c r="N21" s="1">
        <v>67560</v>
      </c>
      <c r="O21" s="1">
        <v>33760</v>
      </c>
      <c r="P21" s="1">
        <v>33800</v>
      </c>
    </row>
    <row r="23" spans="1:25" x14ac:dyDescent="0.2">
      <c r="A23" s="1" t="s">
        <v>109</v>
      </c>
    </row>
    <row r="24" spans="1:25" x14ac:dyDescent="0.2">
      <c r="A24" s="1" t="s">
        <v>309</v>
      </c>
      <c r="B24" s="1">
        <v>144560</v>
      </c>
      <c r="C24" s="1">
        <v>73930</v>
      </c>
      <c r="D24" s="1">
        <v>70630</v>
      </c>
      <c r="E24" s="1">
        <v>16210</v>
      </c>
      <c r="F24" s="1">
        <v>8060</v>
      </c>
      <c r="G24" s="1">
        <v>8150</v>
      </c>
      <c r="H24" s="1">
        <v>12030</v>
      </c>
      <c r="I24" s="1">
        <v>5820</v>
      </c>
      <c r="J24" s="1">
        <v>6210</v>
      </c>
      <c r="K24" s="1">
        <v>4180</v>
      </c>
      <c r="L24" s="1">
        <v>2240</v>
      </c>
      <c r="M24" s="1">
        <v>1940</v>
      </c>
      <c r="N24" s="1">
        <v>128350</v>
      </c>
      <c r="O24" s="1">
        <v>65870</v>
      </c>
      <c r="P24" s="1">
        <v>62480</v>
      </c>
      <c r="T24" s="34" t="s">
        <v>0</v>
      </c>
      <c r="U24" s="34"/>
      <c r="V24" s="34"/>
      <c r="W24" s="34" t="s">
        <v>14</v>
      </c>
      <c r="X24" s="34"/>
      <c r="Y24" s="34"/>
    </row>
    <row r="25" spans="1:25" x14ac:dyDescent="0.2">
      <c r="A25" s="1" t="s">
        <v>302</v>
      </c>
      <c r="B25" s="1">
        <v>63170</v>
      </c>
      <c r="C25" s="1">
        <v>33480</v>
      </c>
      <c r="D25" s="1">
        <v>29690</v>
      </c>
      <c r="E25" s="1">
        <v>2760</v>
      </c>
      <c r="F25" s="1">
        <v>1520</v>
      </c>
      <c r="G25" s="1">
        <v>1240</v>
      </c>
      <c r="H25" s="1">
        <v>1020</v>
      </c>
      <c r="I25" s="1">
        <v>570</v>
      </c>
      <c r="J25" s="1">
        <v>450</v>
      </c>
      <c r="K25" s="1">
        <v>1740</v>
      </c>
      <c r="L25" s="1">
        <v>950</v>
      </c>
      <c r="M25" s="1">
        <v>790</v>
      </c>
      <c r="N25" s="1">
        <v>60410</v>
      </c>
      <c r="O25" s="1">
        <v>31960</v>
      </c>
      <c r="P25" s="1">
        <v>28450</v>
      </c>
      <c r="T25" s="3" t="s">
        <v>0</v>
      </c>
      <c r="U25" s="3" t="s">
        <v>1</v>
      </c>
      <c r="V25" s="3" t="s">
        <v>2</v>
      </c>
      <c r="W25" s="3" t="s">
        <v>0</v>
      </c>
      <c r="X25" s="3" t="s">
        <v>1</v>
      </c>
      <c r="Y25" s="3" t="s">
        <v>2</v>
      </c>
    </row>
    <row r="26" spans="1:25" x14ac:dyDescent="0.2">
      <c r="A26" s="1" t="s">
        <v>307</v>
      </c>
      <c r="B26" s="1">
        <v>21560</v>
      </c>
      <c r="C26" s="1">
        <v>10270</v>
      </c>
      <c r="D26" s="1">
        <v>11290</v>
      </c>
      <c r="E26" s="1">
        <v>2150</v>
      </c>
      <c r="F26" s="1">
        <v>1050</v>
      </c>
      <c r="G26" s="1">
        <v>1100</v>
      </c>
      <c r="H26" s="1">
        <v>1260</v>
      </c>
      <c r="I26" s="1">
        <v>580</v>
      </c>
      <c r="J26" s="1">
        <v>680</v>
      </c>
      <c r="K26" s="1">
        <v>890</v>
      </c>
      <c r="L26" s="1">
        <v>470</v>
      </c>
      <c r="M26" s="1">
        <v>420</v>
      </c>
      <c r="N26" s="1">
        <v>19410</v>
      </c>
      <c r="O26" s="1">
        <v>9220</v>
      </c>
      <c r="P26" s="1">
        <v>10190</v>
      </c>
      <c r="S26" s="1" t="s">
        <v>302</v>
      </c>
      <c r="T26" s="1">
        <v>63170</v>
      </c>
      <c r="U26" s="1">
        <v>33480</v>
      </c>
      <c r="V26" s="1">
        <v>29690</v>
      </c>
      <c r="W26" s="1">
        <v>2760</v>
      </c>
      <c r="X26" s="1">
        <v>1520</v>
      </c>
      <c r="Y26" s="1">
        <v>1240</v>
      </c>
    </row>
    <row r="27" spans="1:25" x14ac:dyDescent="0.2">
      <c r="A27" s="1" t="s">
        <v>110</v>
      </c>
      <c r="B27" s="1">
        <v>28950</v>
      </c>
      <c r="C27" s="1">
        <v>14090</v>
      </c>
      <c r="D27" s="1">
        <v>14860</v>
      </c>
      <c r="E27" s="1">
        <v>3690</v>
      </c>
      <c r="F27" s="1">
        <v>1730</v>
      </c>
      <c r="G27" s="1">
        <v>1960</v>
      </c>
      <c r="H27" s="1">
        <v>2750</v>
      </c>
      <c r="I27" s="1">
        <v>1240</v>
      </c>
      <c r="J27" s="1">
        <v>1510</v>
      </c>
      <c r="K27" s="1">
        <v>940</v>
      </c>
      <c r="L27" s="1">
        <v>490</v>
      </c>
      <c r="M27" s="1">
        <v>450</v>
      </c>
      <c r="N27" s="1">
        <v>25260</v>
      </c>
      <c r="O27" s="1">
        <v>12360</v>
      </c>
      <c r="P27" s="1">
        <v>12900</v>
      </c>
      <c r="S27" s="1" t="s">
        <v>307</v>
      </c>
      <c r="T27" s="1">
        <v>21560</v>
      </c>
      <c r="U27" s="1">
        <v>10270</v>
      </c>
      <c r="V27" s="1">
        <v>11290</v>
      </c>
      <c r="W27" s="1">
        <v>2150</v>
      </c>
      <c r="X27" s="1">
        <v>1050</v>
      </c>
      <c r="Y27" s="1">
        <v>1100</v>
      </c>
    </row>
    <row r="28" spans="1:25" x14ac:dyDescent="0.2">
      <c r="A28" s="1" t="s">
        <v>308</v>
      </c>
      <c r="B28" s="1">
        <v>30220</v>
      </c>
      <c r="C28" s="1">
        <v>15680</v>
      </c>
      <c r="D28" s="1">
        <v>14540</v>
      </c>
      <c r="E28" s="1">
        <v>7560</v>
      </c>
      <c r="F28" s="1">
        <v>3740</v>
      </c>
      <c r="G28" s="1">
        <v>3820</v>
      </c>
      <c r="H28" s="1">
        <v>6950</v>
      </c>
      <c r="I28" s="1">
        <v>3410</v>
      </c>
      <c r="J28" s="1">
        <v>3540</v>
      </c>
      <c r="K28" s="1">
        <v>610</v>
      </c>
      <c r="L28" s="1">
        <v>330</v>
      </c>
      <c r="M28" s="1">
        <v>280</v>
      </c>
      <c r="N28" s="1">
        <v>22660</v>
      </c>
      <c r="O28" s="1">
        <v>11940</v>
      </c>
      <c r="P28" s="1">
        <v>10720</v>
      </c>
      <c r="S28" s="1" t="s">
        <v>110</v>
      </c>
      <c r="T28" s="1">
        <v>28950</v>
      </c>
      <c r="U28" s="1">
        <v>14090</v>
      </c>
      <c r="V28" s="1">
        <v>14860</v>
      </c>
      <c r="W28" s="1">
        <v>3690</v>
      </c>
      <c r="X28" s="1">
        <v>1730</v>
      </c>
      <c r="Y28" s="1">
        <v>1960</v>
      </c>
    </row>
    <row r="29" spans="1:25" x14ac:dyDescent="0.2">
      <c r="A29" s="1" t="s">
        <v>111</v>
      </c>
      <c r="B29" s="1">
        <v>660</v>
      </c>
      <c r="C29" s="1">
        <v>410</v>
      </c>
      <c r="D29" s="1">
        <v>250</v>
      </c>
      <c r="E29" s="1">
        <v>50</v>
      </c>
      <c r="F29" s="1">
        <v>20</v>
      </c>
      <c r="G29" s="1">
        <v>30</v>
      </c>
      <c r="H29" s="1">
        <v>50</v>
      </c>
      <c r="I29" s="1">
        <v>20</v>
      </c>
      <c r="J29" s="1">
        <v>30</v>
      </c>
      <c r="K29" s="1">
        <v>0</v>
      </c>
      <c r="L29" s="1">
        <v>0</v>
      </c>
      <c r="M29" s="1">
        <v>0</v>
      </c>
      <c r="N29" s="1">
        <v>610</v>
      </c>
      <c r="O29" s="1">
        <v>390</v>
      </c>
      <c r="P29" s="1">
        <v>220</v>
      </c>
      <c r="S29" s="1" t="s">
        <v>308</v>
      </c>
      <c r="T29" s="1">
        <v>30220</v>
      </c>
      <c r="U29" s="1">
        <v>15680</v>
      </c>
      <c r="V29" s="1">
        <v>14540</v>
      </c>
      <c r="W29" s="1">
        <v>7560</v>
      </c>
      <c r="X29" s="1">
        <v>3740</v>
      </c>
      <c r="Y29" s="1">
        <v>3820</v>
      </c>
    </row>
    <row r="30" spans="1:25" x14ac:dyDescent="0.2">
      <c r="S30" s="1" t="s">
        <v>111</v>
      </c>
      <c r="T30" s="1">
        <v>660</v>
      </c>
      <c r="U30" s="1">
        <v>410</v>
      </c>
      <c r="V30" s="1">
        <v>250</v>
      </c>
      <c r="W30" s="1">
        <v>50</v>
      </c>
      <c r="X30" s="1">
        <v>20</v>
      </c>
      <c r="Y30" s="1">
        <v>30</v>
      </c>
    </row>
    <row r="31" spans="1:25" x14ac:dyDescent="0.2">
      <c r="A31" s="1" t="s">
        <v>312</v>
      </c>
    </row>
    <row r="32" spans="1:25" x14ac:dyDescent="0.2">
      <c r="A32" s="1" t="s">
        <v>310</v>
      </c>
      <c r="B32" s="1">
        <v>156580</v>
      </c>
      <c r="C32" s="1">
        <v>80430</v>
      </c>
      <c r="D32" s="1">
        <v>76150</v>
      </c>
      <c r="E32" s="1">
        <v>18970</v>
      </c>
      <c r="F32" s="1">
        <v>9510</v>
      </c>
      <c r="G32" s="1">
        <v>9460</v>
      </c>
      <c r="H32" s="1">
        <v>12340</v>
      </c>
      <c r="I32" s="1">
        <v>5980</v>
      </c>
      <c r="J32" s="1">
        <v>6360</v>
      </c>
      <c r="K32" s="1">
        <v>6630</v>
      </c>
      <c r="L32" s="1">
        <v>3530</v>
      </c>
      <c r="M32" s="1">
        <v>3100</v>
      </c>
      <c r="N32" s="1">
        <v>137610</v>
      </c>
      <c r="O32" s="1">
        <v>70920</v>
      </c>
      <c r="P32" s="1">
        <v>66690</v>
      </c>
    </row>
    <row r="33" spans="1:17" x14ac:dyDescent="0.2">
      <c r="A33" s="1" t="s">
        <v>311</v>
      </c>
      <c r="B33" s="1">
        <v>132660</v>
      </c>
      <c r="C33" s="1">
        <v>67380</v>
      </c>
      <c r="D33" s="1">
        <v>65280</v>
      </c>
      <c r="E33" s="1">
        <v>15500</v>
      </c>
      <c r="F33" s="1">
        <v>7660</v>
      </c>
      <c r="G33" s="1">
        <v>7840</v>
      </c>
      <c r="H33" s="1">
        <v>9930</v>
      </c>
      <c r="I33" s="1">
        <v>4720</v>
      </c>
      <c r="J33" s="1">
        <v>5210</v>
      </c>
      <c r="K33" s="1">
        <v>5570</v>
      </c>
      <c r="L33" s="1">
        <v>2940</v>
      </c>
      <c r="M33" s="1">
        <v>2630</v>
      </c>
      <c r="N33" s="1">
        <v>117160</v>
      </c>
      <c r="O33" s="1">
        <v>59720</v>
      </c>
      <c r="P33" s="1">
        <v>57440</v>
      </c>
    </row>
    <row r="34" spans="1:17" x14ac:dyDescent="0.2">
      <c r="A34" s="1" t="s">
        <v>316</v>
      </c>
      <c r="B34" s="8">
        <f>B33*100/B32</f>
        <v>84.723464043939202</v>
      </c>
      <c r="C34" s="8">
        <f t="shared" ref="C34:P34" si="1">C33*100/C32</f>
        <v>83.774710928757926</v>
      </c>
      <c r="D34" s="8">
        <f t="shared" si="1"/>
        <v>85.725541694024955</v>
      </c>
      <c r="E34" s="8">
        <f t="shared" si="1"/>
        <v>81.707959936742228</v>
      </c>
      <c r="F34" s="8">
        <f t="shared" si="1"/>
        <v>80.54679284963197</v>
      </c>
      <c r="G34" s="8">
        <f t="shared" si="1"/>
        <v>82.875264270613101</v>
      </c>
      <c r="H34" s="8">
        <f t="shared" si="1"/>
        <v>80.47001620745543</v>
      </c>
      <c r="I34" s="8">
        <f t="shared" si="1"/>
        <v>78.929765886287626</v>
      </c>
      <c r="J34" s="8">
        <f t="shared" si="1"/>
        <v>81.918238993710688</v>
      </c>
      <c r="K34" s="8">
        <f t="shared" si="1"/>
        <v>84.012066365007541</v>
      </c>
      <c r="L34" s="8">
        <f t="shared" si="1"/>
        <v>83.286118980169974</v>
      </c>
      <c r="M34" s="8">
        <f t="shared" si="1"/>
        <v>84.838709677419359</v>
      </c>
      <c r="N34" s="8">
        <f t="shared" si="1"/>
        <v>85.139161398154201</v>
      </c>
      <c r="O34" s="8">
        <f t="shared" si="1"/>
        <v>84.207557811618727</v>
      </c>
      <c r="P34" s="8">
        <f t="shared" si="1"/>
        <v>86.129854550907183</v>
      </c>
      <c r="Q34" s="8"/>
    </row>
    <row r="35" spans="1:17" x14ac:dyDescent="0.2">
      <c r="A35" s="1" t="s">
        <v>313</v>
      </c>
      <c r="B35" s="1">
        <v>550</v>
      </c>
      <c r="C35" s="1">
        <v>310</v>
      </c>
      <c r="D35" s="1">
        <v>240</v>
      </c>
      <c r="E35" s="1">
        <v>460</v>
      </c>
      <c r="F35" s="1">
        <v>270</v>
      </c>
      <c r="G35" s="1">
        <v>190</v>
      </c>
      <c r="H35" s="1">
        <v>420</v>
      </c>
      <c r="I35" s="1">
        <v>230</v>
      </c>
      <c r="J35" s="1">
        <v>190</v>
      </c>
      <c r="K35" s="1">
        <v>40</v>
      </c>
      <c r="L35" s="1">
        <v>40</v>
      </c>
      <c r="M35" s="1">
        <v>0</v>
      </c>
      <c r="N35" s="1">
        <v>90</v>
      </c>
      <c r="O35" s="1">
        <v>40</v>
      </c>
      <c r="P35" s="1">
        <v>50</v>
      </c>
    </row>
    <row r="36" spans="1:17" x14ac:dyDescent="0.2">
      <c r="A36" s="1" t="s">
        <v>314</v>
      </c>
      <c r="B36" s="1">
        <v>5090</v>
      </c>
      <c r="C36" s="1">
        <v>2860</v>
      </c>
      <c r="D36" s="1">
        <v>2230</v>
      </c>
      <c r="E36" s="1">
        <v>200</v>
      </c>
      <c r="F36" s="1">
        <v>130</v>
      </c>
      <c r="G36" s="1">
        <v>70</v>
      </c>
      <c r="H36" s="1">
        <v>160</v>
      </c>
      <c r="I36" s="1">
        <v>100</v>
      </c>
      <c r="J36" s="1">
        <v>60</v>
      </c>
      <c r="K36" s="1">
        <v>40</v>
      </c>
      <c r="L36" s="1">
        <v>30</v>
      </c>
      <c r="M36" s="1">
        <v>10</v>
      </c>
      <c r="N36" s="1">
        <v>4890</v>
      </c>
      <c r="O36" s="1">
        <v>2730</v>
      </c>
      <c r="P36" s="1">
        <v>2160</v>
      </c>
    </row>
    <row r="37" spans="1:17" x14ac:dyDescent="0.2">
      <c r="A37" s="1" t="s">
        <v>315</v>
      </c>
      <c r="B37" s="1">
        <v>15980</v>
      </c>
      <c r="C37" s="1">
        <v>8330</v>
      </c>
      <c r="D37" s="1">
        <v>7650</v>
      </c>
      <c r="E37" s="1">
        <v>2810</v>
      </c>
      <c r="F37" s="1">
        <v>1450</v>
      </c>
      <c r="G37" s="1">
        <v>1360</v>
      </c>
      <c r="H37" s="1">
        <v>1830</v>
      </c>
      <c r="I37" s="1">
        <v>930</v>
      </c>
      <c r="J37" s="1">
        <v>900</v>
      </c>
      <c r="K37" s="1">
        <v>980</v>
      </c>
      <c r="L37" s="1">
        <v>520</v>
      </c>
      <c r="M37" s="1">
        <v>460</v>
      </c>
      <c r="N37" s="1">
        <v>13170</v>
      </c>
      <c r="O37" s="1">
        <v>6880</v>
      </c>
      <c r="P37" s="1">
        <v>6290</v>
      </c>
    </row>
    <row r="38" spans="1:17" x14ac:dyDescent="0.2">
      <c r="A38" s="1" t="s">
        <v>54</v>
      </c>
      <c r="B38" s="1">
        <v>2300</v>
      </c>
      <c r="C38" s="1">
        <v>1550</v>
      </c>
      <c r="D38" s="1">
        <v>750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2300</v>
      </c>
      <c r="O38" s="1">
        <v>1550</v>
      </c>
      <c r="P38" s="1">
        <v>750</v>
      </c>
    </row>
    <row r="39" spans="1:17" x14ac:dyDescent="0.2">
      <c r="A39" s="36" t="s">
        <v>285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0"/>
    </row>
  </sheetData>
  <mergeCells count="10">
    <mergeCell ref="A39:P39"/>
    <mergeCell ref="S6:U6"/>
    <mergeCell ref="V6:X6"/>
    <mergeCell ref="T24:V24"/>
    <mergeCell ref="W24:Y24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51E1C-AA10-40DE-BE88-10A137B6E8A6}">
  <dimension ref="A1:X30"/>
  <sheetViews>
    <sheetView view="pageBreakPreview" zoomScale="125" zoomScaleNormal="100" zoomScaleSheetLayoutView="125" workbookViewId="0">
      <selection activeCell="R2" sqref="R2:T9"/>
    </sheetView>
  </sheetViews>
  <sheetFormatPr defaultRowHeight="9.6" x14ac:dyDescent="0.2"/>
  <cols>
    <col min="1" max="1" width="12" style="1" customWidth="1"/>
    <col min="2" max="16" width="4.6640625" style="1" customWidth="1"/>
    <col min="17" max="18" width="8.88671875" style="1"/>
    <col min="19" max="24" width="5" style="1" customWidth="1"/>
    <col min="25" max="16384" width="8.88671875" style="1"/>
  </cols>
  <sheetData>
    <row r="1" spans="1:24" x14ac:dyDescent="0.2">
      <c r="A1" s="1" t="s">
        <v>275</v>
      </c>
    </row>
    <row r="2" spans="1:24" x14ac:dyDescent="0.2">
      <c r="A2" s="5"/>
      <c r="B2" s="34" t="s">
        <v>0</v>
      </c>
      <c r="C2" s="34"/>
      <c r="D2" s="34"/>
      <c r="E2" s="34" t="s">
        <v>14</v>
      </c>
      <c r="F2" s="34"/>
      <c r="G2" s="34"/>
      <c r="H2" s="34" t="s">
        <v>15</v>
      </c>
      <c r="I2" s="34"/>
      <c r="J2" s="34"/>
      <c r="K2" s="34" t="s">
        <v>16</v>
      </c>
      <c r="L2" s="34"/>
      <c r="M2" s="34"/>
      <c r="N2" s="34" t="s">
        <v>13</v>
      </c>
      <c r="O2" s="34"/>
      <c r="P2" s="35"/>
      <c r="S2" s="2" t="s">
        <v>0</v>
      </c>
      <c r="T2" s="2" t="s">
        <v>401</v>
      </c>
    </row>
    <row r="3" spans="1:24" x14ac:dyDescent="0.2">
      <c r="A3" s="6"/>
      <c r="B3" s="3" t="s">
        <v>0</v>
      </c>
      <c r="C3" s="3" t="s">
        <v>1</v>
      </c>
      <c r="D3" s="3" t="s">
        <v>2</v>
      </c>
      <c r="E3" s="3" t="s">
        <v>0</v>
      </c>
      <c r="F3" s="3" t="s">
        <v>1</v>
      </c>
      <c r="G3" s="3" t="s">
        <v>2</v>
      </c>
      <c r="H3" s="3" t="s">
        <v>0</v>
      </c>
      <c r="I3" s="3" t="s">
        <v>1</v>
      </c>
      <c r="J3" s="3" t="s">
        <v>2</v>
      </c>
      <c r="K3" s="3" t="s">
        <v>0</v>
      </c>
      <c r="L3" s="3" t="s">
        <v>1</v>
      </c>
      <c r="M3" s="3" t="s">
        <v>2</v>
      </c>
      <c r="N3" s="3" t="s">
        <v>0</v>
      </c>
      <c r="O3" s="3" t="s">
        <v>1</v>
      </c>
      <c r="P3" s="4" t="s">
        <v>2</v>
      </c>
      <c r="R3" s="1" t="s">
        <v>112</v>
      </c>
      <c r="S3" s="8">
        <v>42.428607214428858</v>
      </c>
      <c r="T3" s="8">
        <v>20.386375190645655</v>
      </c>
    </row>
    <row r="4" spans="1:24" x14ac:dyDescent="0.2">
      <c r="A4" s="1" t="s">
        <v>317</v>
      </c>
      <c r="B4" s="1">
        <v>159680</v>
      </c>
      <c r="C4" s="1">
        <v>81910</v>
      </c>
      <c r="D4" s="1">
        <v>77770</v>
      </c>
      <c r="E4" s="1">
        <v>19670</v>
      </c>
      <c r="F4" s="1">
        <v>9800</v>
      </c>
      <c r="G4" s="1">
        <v>9870</v>
      </c>
      <c r="H4" s="1">
        <v>12360</v>
      </c>
      <c r="I4" s="1">
        <v>6000</v>
      </c>
      <c r="J4" s="1">
        <v>6360</v>
      </c>
      <c r="K4" s="1">
        <v>7310</v>
      </c>
      <c r="L4" s="1">
        <v>3800</v>
      </c>
      <c r="M4" s="1">
        <v>3510</v>
      </c>
      <c r="N4" s="1">
        <v>140010</v>
      </c>
      <c r="O4" s="1">
        <v>72110</v>
      </c>
      <c r="P4" s="1">
        <v>67900</v>
      </c>
      <c r="R4" s="1" t="s">
        <v>113</v>
      </c>
      <c r="S4" s="8">
        <v>7.0516032064128256</v>
      </c>
      <c r="T4" s="8">
        <v>3.0503304524656838</v>
      </c>
    </row>
    <row r="5" spans="1:24" x14ac:dyDescent="0.2">
      <c r="A5" s="1" t="s">
        <v>112</v>
      </c>
      <c r="B5" s="1">
        <v>67750</v>
      </c>
      <c r="C5" s="1">
        <v>34320</v>
      </c>
      <c r="D5" s="1">
        <v>33430</v>
      </c>
      <c r="E5" s="1">
        <v>4010</v>
      </c>
      <c r="F5" s="1">
        <v>2030</v>
      </c>
      <c r="G5" s="1">
        <v>1980</v>
      </c>
      <c r="H5" s="1">
        <v>2600</v>
      </c>
      <c r="I5" s="1">
        <v>1320</v>
      </c>
      <c r="J5" s="1">
        <v>1280</v>
      </c>
      <c r="K5" s="1">
        <v>1410</v>
      </c>
      <c r="L5" s="1">
        <v>710</v>
      </c>
      <c r="M5" s="1">
        <v>700</v>
      </c>
      <c r="N5" s="1">
        <v>63740</v>
      </c>
      <c r="O5" s="1">
        <v>32290</v>
      </c>
      <c r="P5" s="1">
        <v>31450</v>
      </c>
      <c r="R5" s="1" t="s">
        <v>114</v>
      </c>
      <c r="S5" s="8">
        <v>6.4817134268537071</v>
      </c>
      <c r="T5" s="8">
        <v>2.1352313167259784</v>
      </c>
    </row>
    <row r="6" spans="1:24" x14ac:dyDescent="0.2">
      <c r="A6" s="1" t="s">
        <v>113</v>
      </c>
      <c r="B6" s="1">
        <v>11260</v>
      </c>
      <c r="C6" s="1">
        <v>5690</v>
      </c>
      <c r="D6" s="1">
        <v>5570</v>
      </c>
      <c r="E6" s="1">
        <v>600</v>
      </c>
      <c r="F6" s="1">
        <v>340</v>
      </c>
      <c r="G6" s="1">
        <v>260</v>
      </c>
      <c r="H6" s="1">
        <v>390</v>
      </c>
      <c r="I6" s="1">
        <v>210</v>
      </c>
      <c r="J6" s="1">
        <v>180</v>
      </c>
      <c r="K6" s="1">
        <v>210</v>
      </c>
      <c r="L6" s="1">
        <v>130</v>
      </c>
      <c r="M6" s="1">
        <v>80</v>
      </c>
      <c r="N6" s="1">
        <v>10660</v>
      </c>
      <c r="O6" s="1">
        <v>5350</v>
      </c>
      <c r="P6" s="1">
        <v>5310</v>
      </c>
      <c r="R6" s="1" t="s">
        <v>115</v>
      </c>
      <c r="S6" s="8">
        <v>20.253006012024048</v>
      </c>
      <c r="T6" s="8">
        <v>40.569395017793596</v>
      </c>
    </row>
    <row r="7" spans="1:24" x14ac:dyDescent="0.2">
      <c r="A7" s="1" t="s">
        <v>114</v>
      </c>
      <c r="B7" s="1">
        <v>10350</v>
      </c>
      <c r="C7" s="1">
        <v>5050</v>
      </c>
      <c r="D7" s="1">
        <v>5300</v>
      </c>
      <c r="E7" s="1">
        <v>420</v>
      </c>
      <c r="F7" s="1">
        <v>160</v>
      </c>
      <c r="G7" s="1">
        <v>260</v>
      </c>
      <c r="H7" s="1">
        <v>370</v>
      </c>
      <c r="I7" s="1">
        <v>130</v>
      </c>
      <c r="J7" s="1">
        <v>240</v>
      </c>
      <c r="K7" s="1">
        <v>50</v>
      </c>
      <c r="L7" s="1">
        <v>30</v>
      </c>
      <c r="M7" s="1">
        <v>20</v>
      </c>
      <c r="N7" s="1">
        <v>9930</v>
      </c>
      <c r="O7" s="1">
        <v>4890</v>
      </c>
      <c r="P7" s="1">
        <v>5040</v>
      </c>
      <c r="R7" s="1" t="s">
        <v>116</v>
      </c>
      <c r="S7" s="8">
        <v>12.856963927855711</v>
      </c>
      <c r="T7" s="8">
        <v>1.2709710218607015</v>
      </c>
    </row>
    <row r="8" spans="1:24" x14ac:dyDescent="0.2">
      <c r="A8" s="1" t="s">
        <v>115</v>
      </c>
      <c r="B8" s="1">
        <v>32340</v>
      </c>
      <c r="C8" s="1">
        <v>15420</v>
      </c>
      <c r="D8" s="1">
        <v>16920</v>
      </c>
      <c r="E8" s="1">
        <v>7980</v>
      </c>
      <c r="F8" s="1">
        <v>3830</v>
      </c>
      <c r="G8" s="1">
        <v>4150</v>
      </c>
      <c r="H8" s="1">
        <v>3160</v>
      </c>
      <c r="I8" s="1">
        <v>1280</v>
      </c>
      <c r="J8" s="1">
        <v>1880</v>
      </c>
      <c r="K8" s="1">
        <v>4820</v>
      </c>
      <c r="L8" s="1">
        <v>2550</v>
      </c>
      <c r="M8" s="1">
        <v>2270</v>
      </c>
      <c r="N8" s="1">
        <v>24360</v>
      </c>
      <c r="O8" s="1">
        <v>11590</v>
      </c>
      <c r="P8" s="1">
        <v>12770</v>
      </c>
      <c r="R8" s="1" t="s">
        <v>117</v>
      </c>
      <c r="S8" s="8">
        <v>1.283817635270541</v>
      </c>
      <c r="T8" s="8">
        <v>0.2541942043721403</v>
      </c>
    </row>
    <row r="9" spans="1:24" x14ac:dyDescent="0.2">
      <c r="A9" s="1" t="s">
        <v>116</v>
      </c>
      <c r="B9" s="1">
        <v>20530</v>
      </c>
      <c r="C9" s="1">
        <v>11180</v>
      </c>
      <c r="D9" s="1">
        <v>9350</v>
      </c>
      <c r="E9" s="1">
        <v>250</v>
      </c>
      <c r="F9" s="1">
        <v>140</v>
      </c>
      <c r="G9" s="1">
        <v>110</v>
      </c>
      <c r="H9" s="1">
        <v>140</v>
      </c>
      <c r="I9" s="1">
        <v>80</v>
      </c>
      <c r="J9" s="1">
        <v>60</v>
      </c>
      <c r="K9" s="1">
        <v>110</v>
      </c>
      <c r="L9" s="1">
        <v>60</v>
      </c>
      <c r="M9" s="1">
        <v>50</v>
      </c>
      <c r="N9" s="1">
        <v>20280</v>
      </c>
      <c r="O9" s="1">
        <v>11040</v>
      </c>
      <c r="P9" s="1">
        <v>9240</v>
      </c>
      <c r="R9" s="1" t="s">
        <v>118</v>
      </c>
      <c r="S9" s="8">
        <v>3.1876252505010019</v>
      </c>
      <c r="T9" s="8">
        <v>12.963904422979157</v>
      </c>
    </row>
    <row r="10" spans="1:24" x14ac:dyDescent="0.2">
      <c r="A10" s="1" t="s">
        <v>117</v>
      </c>
      <c r="B10" s="1">
        <v>2050</v>
      </c>
      <c r="C10" s="1">
        <v>1640</v>
      </c>
      <c r="D10" s="1">
        <v>410</v>
      </c>
      <c r="E10" s="1">
        <v>50</v>
      </c>
      <c r="F10" s="1">
        <v>30</v>
      </c>
      <c r="G10" s="1">
        <v>20</v>
      </c>
      <c r="H10" s="1">
        <v>30</v>
      </c>
      <c r="I10" s="1">
        <v>10</v>
      </c>
      <c r="J10" s="1">
        <v>20</v>
      </c>
      <c r="K10" s="1">
        <v>20</v>
      </c>
      <c r="L10" s="1">
        <v>20</v>
      </c>
      <c r="M10" s="1">
        <v>0</v>
      </c>
      <c r="N10" s="1">
        <v>2000</v>
      </c>
      <c r="O10" s="1">
        <v>1610</v>
      </c>
      <c r="P10" s="1">
        <v>390</v>
      </c>
    </row>
    <row r="11" spans="1:24" x14ac:dyDescent="0.2">
      <c r="A11" s="1" t="s">
        <v>118</v>
      </c>
      <c r="B11" s="1">
        <v>5090</v>
      </c>
      <c r="C11" s="1">
        <v>2260</v>
      </c>
      <c r="D11" s="1">
        <v>2830</v>
      </c>
      <c r="E11" s="1">
        <v>2550</v>
      </c>
      <c r="F11" s="1">
        <v>1200</v>
      </c>
      <c r="G11" s="1">
        <v>1350</v>
      </c>
      <c r="H11" s="1">
        <v>2040</v>
      </c>
      <c r="I11" s="1">
        <v>860</v>
      </c>
      <c r="J11" s="1">
        <v>1180</v>
      </c>
      <c r="K11" s="1">
        <v>510</v>
      </c>
      <c r="L11" s="1">
        <v>340</v>
      </c>
      <c r="M11" s="1">
        <v>170</v>
      </c>
      <c r="N11" s="1">
        <v>2540</v>
      </c>
      <c r="O11" s="1">
        <v>1060</v>
      </c>
      <c r="P11" s="1">
        <v>1480</v>
      </c>
    </row>
    <row r="12" spans="1:24" x14ac:dyDescent="0.2">
      <c r="S12" s="34" t="s">
        <v>0</v>
      </c>
      <c r="T12" s="34"/>
      <c r="U12" s="34"/>
      <c r="V12" s="34" t="s">
        <v>14</v>
      </c>
      <c r="W12" s="34"/>
      <c r="X12" s="34"/>
    </row>
    <row r="13" spans="1:24" x14ac:dyDescent="0.2">
      <c r="A13" s="1" t="s">
        <v>112</v>
      </c>
      <c r="B13" s="8">
        <f>B5*100/B$4</f>
        <v>42.428607214428858</v>
      </c>
      <c r="C13" s="8">
        <f t="shared" ref="C13:P13" si="0">C5*100/C$4</f>
        <v>41.899645952875105</v>
      </c>
      <c r="D13" s="8">
        <f t="shared" si="0"/>
        <v>42.985727144142984</v>
      </c>
      <c r="E13" s="8">
        <f t="shared" si="0"/>
        <v>20.386375190645655</v>
      </c>
      <c r="F13" s="8">
        <f t="shared" si="0"/>
        <v>20.714285714285715</v>
      </c>
      <c r="G13" s="8">
        <f t="shared" si="0"/>
        <v>20.060790273556233</v>
      </c>
      <c r="H13" s="8">
        <f t="shared" si="0"/>
        <v>21.035598705501616</v>
      </c>
      <c r="I13" s="8">
        <f t="shared" si="0"/>
        <v>22</v>
      </c>
      <c r="J13" s="8">
        <f t="shared" si="0"/>
        <v>20.125786163522012</v>
      </c>
      <c r="K13" s="8">
        <f t="shared" si="0"/>
        <v>19.288645690834475</v>
      </c>
      <c r="L13" s="8">
        <f t="shared" si="0"/>
        <v>18.684210526315791</v>
      </c>
      <c r="M13" s="8">
        <f t="shared" si="0"/>
        <v>19.943019943019944</v>
      </c>
      <c r="N13" s="8">
        <f t="shared" si="0"/>
        <v>45.52531962002714</v>
      </c>
      <c r="O13" s="8">
        <f t="shared" si="0"/>
        <v>44.778810151157955</v>
      </c>
      <c r="P13" s="8">
        <f t="shared" si="0"/>
        <v>46.318114874815905</v>
      </c>
      <c r="S13" s="3" t="s">
        <v>0</v>
      </c>
      <c r="T13" s="3" t="s">
        <v>1</v>
      </c>
      <c r="U13" s="3" t="s">
        <v>2</v>
      </c>
      <c r="V13" s="3" t="s">
        <v>0</v>
      </c>
      <c r="W13" s="3" t="s">
        <v>1</v>
      </c>
      <c r="X13" s="3" t="s">
        <v>2</v>
      </c>
    </row>
    <row r="14" spans="1:24" x14ac:dyDescent="0.2">
      <c r="A14" s="1" t="s">
        <v>113</v>
      </c>
      <c r="B14" s="8">
        <f t="shared" ref="B14:P19" si="1">B6*100/B$4</f>
        <v>7.0516032064128256</v>
      </c>
      <c r="C14" s="8">
        <f t="shared" si="1"/>
        <v>6.9466487608350631</v>
      </c>
      <c r="D14" s="8">
        <f t="shared" si="1"/>
        <v>7.1621447859071621</v>
      </c>
      <c r="E14" s="8">
        <f t="shared" si="1"/>
        <v>3.0503304524656838</v>
      </c>
      <c r="F14" s="8">
        <f t="shared" si="1"/>
        <v>3.4693877551020407</v>
      </c>
      <c r="G14" s="8">
        <f t="shared" si="1"/>
        <v>2.6342451874366768</v>
      </c>
      <c r="H14" s="8">
        <f t="shared" si="1"/>
        <v>3.1553398058252426</v>
      </c>
      <c r="I14" s="8">
        <f t="shared" si="1"/>
        <v>3.5</v>
      </c>
      <c r="J14" s="8">
        <f t="shared" si="1"/>
        <v>2.8301886792452828</v>
      </c>
      <c r="K14" s="8">
        <f t="shared" si="1"/>
        <v>2.8727770177838576</v>
      </c>
      <c r="L14" s="8">
        <f t="shared" si="1"/>
        <v>3.4210526315789473</v>
      </c>
      <c r="M14" s="8">
        <f t="shared" si="1"/>
        <v>2.2792022792022792</v>
      </c>
      <c r="N14" s="8">
        <f t="shared" si="1"/>
        <v>7.6137418755803159</v>
      </c>
      <c r="O14" s="8">
        <f t="shared" si="1"/>
        <v>7.419220635140757</v>
      </c>
      <c r="P14" s="8">
        <f t="shared" si="1"/>
        <v>7.820324005891016</v>
      </c>
      <c r="R14" s="1" t="s">
        <v>409</v>
      </c>
      <c r="S14" s="8">
        <v>57.684118236472948</v>
      </c>
      <c r="T14" s="8">
        <v>57.624221706751314</v>
      </c>
      <c r="U14" s="8">
        <v>57.747203291757749</v>
      </c>
      <c r="V14" s="8">
        <v>22.877478393492627</v>
      </c>
      <c r="W14" s="8">
        <v>23.061224489795919</v>
      </c>
      <c r="X14" s="8">
        <v>22.695035460992909</v>
      </c>
    </row>
    <row r="15" spans="1:24" x14ac:dyDescent="0.2">
      <c r="A15" s="1" t="s">
        <v>114</v>
      </c>
      <c r="B15" s="8">
        <f t="shared" si="1"/>
        <v>6.4817134268537071</v>
      </c>
      <c r="C15" s="8">
        <f t="shared" si="1"/>
        <v>6.1653033817604692</v>
      </c>
      <c r="D15" s="8">
        <f t="shared" si="1"/>
        <v>6.8149672110068149</v>
      </c>
      <c r="E15" s="8">
        <f t="shared" si="1"/>
        <v>2.1352313167259784</v>
      </c>
      <c r="F15" s="8">
        <f t="shared" si="1"/>
        <v>1.6326530612244898</v>
      </c>
      <c r="G15" s="8">
        <f t="shared" si="1"/>
        <v>2.6342451874366768</v>
      </c>
      <c r="H15" s="8">
        <f t="shared" si="1"/>
        <v>2.9935275080906147</v>
      </c>
      <c r="I15" s="8">
        <f t="shared" si="1"/>
        <v>2.1666666666666665</v>
      </c>
      <c r="J15" s="8">
        <f t="shared" si="1"/>
        <v>3.7735849056603774</v>
      </c>
      <c r="K15" s="8">
        <f t="shared" si="1"/>
        <v>0.6839945280437757</v>
      </c>
      <c r="L15" s="8">
        <f t="shared" si="1"/>
        <v>0.78947368421052633</v>
      </c>
      <c r="M15" s="8">
        <f t="shared" si="1"/>
        <v>0.56980056980056981</v>
      </c>
      <c r="N15" s="8">
        <f t="shared" si="1"/>
        <v>7.092350546389544</v>
      </c>
      <c r="O15" s="8">
        <f t="shared" si="1"/>
        <v>6.7813063375398697</v>
      </c>
      <c r="P15" s="8">
        <f t="shared" si="1"/>
        <v>7.4226804123711343</v>
      </c>
      <c r="R15" s="1" t="s">
        <v>410</v>
      </c>
      <c r="S15" s="8">
        <v>28.832665330661321</v>
      </c>
      <c r="T15" s="8">
        <v>27.249420095226469</v>
      </c>
      <c r="U15" s="8">
        <v>30.5001928764305</v>
      </c>
      <c r="V15" s="8">
        <v>51.4489069649212</v>
      </c>
      <c r="W15" s="8">
        <v>49.183673469387756</v>
      </c>
      <c r="X15" s="8">
        <v>53.698074974670718</v>
      </c>
    </row>
    <row r="16" spans="1:24" x14ac:dyDescent="0.2">
      <c r="A16" s="1" t="s">
        <v>115</v>
      </c>
      <c r="B16" s="8">
        <f t="shared" si="1"/>
        <v>20.253006012024048</v>
      </c>
      <c r="C16" s="8">
        <f t="shared" si="1"/>
        <v>18.825540227078502</v>
      </c>
      <c r="D16" s="8">
        <f t="shared" si="1"/>
        <v>21.756461360421756</v>
      </c>
      <c r="E16" s="8">
        <f t="shared" si="1"/>
        <v>40.569395017793596</v>
      </c>
      <c r="F16" s="8">
        <f t="shared" si="1"/>
        <v>39.081632653061227</v>
      </c>
      <c r="G16" s="8">
        <f t="shared" si="1"/>
        <v>42.046605876393109</v>
      </c>
      <c r="H16" s="8">
        <f t="shared" si="1"/>
        <v>25.566343042071196</v>
      </c>
      <c r="I16" s="8">
        <f t="shared" si="1"/>
        <v>21.333333333333332</v>
      </c>
      <c r="J16" s="8">
        <f t="shared" si="1"/>
        <v>29.559748427672957</v>
      </c>
      <c r="K16" s="8">
        <f t="shared" si="1"/>
        <v>65.937072503419969</v>
      </c>
      <c r="L16" s="8">
        <f t="shared" si="1"/>
        <v>67.10526315789474</v>
      </c>
      <c r="M16" s="8">
        <f t="shared" si="1"/>
        <v>64.672364672364679</v>
      </c>
      <c r="N16" s="8">
        <f t="shared" si="1"/>
        <v>17.398757231626313</v>
      </c>
      <c r="O16" s="8">
        <f t="shared" si="1"/>
        <v>16.072666759118015</v>
      </c>
      <c r="P16" s="8">
        <f t="shared" si="1"/>
        <v>18.807069219440354</v>
      </c>
    </row>
    <row r="17" spans="1:16" x14ac:dyDescent="0.2">
      <c r="A17" s="1" t="s">
        <v>116</v>
      </c>
      <c r="B17" s="8">
        <f t="shared" si="1"/>
        <v>12.856963927855711</v>
      </c>
      <c r="C17" s="8">
        <f t="shared" si="1"/>
        <v>13.649127090709316</v>
      </c>
      <c r="D17" s="8">
        <f t="shared" si="1"/>
        <v>12.022630834512023</v>
      </c>
      <c r="E17" s="8">
        <f t="shared" si="1"/>
        <v>1.2709710218607015</v>
      </c>
      <c r="F17" s="8">
        <f t="shared" si="1"/>
        <v>1.4285714285714286</v>
      </c>
      <c r="G17" s="8">
        <f t="shared" si="1"/>
        <v>1.1144883485309016</v>
      </c>
      <c r="H17" s="8">
        <f t="shared" si="1"/>
        <v>1.1326860841423949</v>
      </c>
      <c r="I17" s="8">
        <f t="shared" si="1"/>
        <v>1.3333333333333333</v>
      </c>
      <c r="J17" s="8">
        <f t="shared" si="1"/>
        <v>0.94339622641509435</v>
      </c>
      <c r="K17" s="8">
        <f t="shared" si="1"/>
        <v>1.5047879616963065</v>
      </c>
      <c r="L17" s="8">
        <f t="shared" si="1"/>
        <v>1.5789473684210527</v>
      </c>
      <c r="M17" s="8">
        <f t="shared" si="1"/>
        <v>1.4245014245014245</v>
      </c>
      <c r="N17" s="8">
        <f t="shared" si="1"/>
        <v>14.484679665738161</v>
      </c>
      <c r="O17" s="8">
        <f t="shared" si="1"/>
        <v>15.3099431424213</v>
      </c>
      <c r="P17" s="8">
        <f t="shared" si="1"/>
        <v>13.608247422680412</v>
      </c>
    </row>
    <row r="18" spans="1:16" x14ac:dyDescent="0.2">
      <c r="A18" s="1" t="s">
        <v>117</v>
      </c>
      <c r="B18" s="8">
        <f t="shared" si="1"/>
        <v>1.283817635270541</v>
      </c>
      <c r="C18" s="8">
        <f t="shared" si="1"/>
        <v>2.0021975338786473</v>
      </c>
      <c r="D18" s="8">
        <f t="shared" si="1"/>
        <v>0.52719557670052719</v>
      </c>
      <c r="E18" s="8">
        <f t="shared" si="1"/>
        <v>0.2541942043721403</v>
      </c>
      <c r="F18" s="8">
        <f t="shared" si="1"/>
        <v>0.30612244897959184</v>
      </c>
      <c r="G18" s="8">
        <f t="shared" si="1"/>
        <v>0.20263424518743667</v>
      </c>
      <c r="H18" s="8">
        <f t="shared" si="1"/>
        <v>0.24271844660194175</v>
      </c>
      <c r="I18" s="8">
        <f t="shared" si="1"/>
        <v>0.16666666666666666</v>
      </c>
      <c r="J18" s="8">
        <f t="shared" si="1"/>
        <v>0.31446540880503143</v>
      </c>
      <c r="K18" s="8">
        <f t="shared" si="1"/>
        <v>0.27359781121751026</v>
      </c>
      <c r="L18" s="8">
        <f t="shared" si="1"/>
        <v>0.52631578947368418</v>
      </c>
      <c r="M18" s="8">
        <f t="shared" si="1"/>
        <v>0</v>
      </c>
      <c r="N18" s="8">
        <f t="shared" si="1"/>
        <v>1.4284693950432112</v>
      </c>
      <c r="O18" s="8">
        <f t="shared" si="1"/>
        <v>2.2327000416031062</v>
      </c>
      <c r="P18" s="8">
        <f t="shared" si="1"/>
        <v>0.57437407952871866</v>
      </c>
    </row>
    <row r="19" spans="1:16" x14ac:dyDescent="0.2">
      <c r="A19" s="1" t="s">
        <v>118</v>
      </c>
      <c r="B19" s="8">
        <f t="shared" si="1"/>
        <v>3.1876252505010019</v>
      </c>
      <c r="C19" s="8">
        <f t="shared" si="1"/>
        <v>2.7591258698571601</v>
      </c>
      <c r="D19" s="8">
        <f t="shared" si="1"/>
        <v>3.6389353221036389</v>
      </c>
      <c r="E19" s="8">
        <f t="shared" si="1"/>
        <v>12.963904422979157</v>
      </c>
      <c r="F19" s="8">
        <f t="shared" si="1"/>
        <v>12.244897959183673</v>
      </c>
      <c r="G19" s="8">
        <f t="shared" si="1"/>
        <v>13.677811550151976</v>
      </c>
      <c r="H19" s="8">
        <f t="shared" si="1"/>
        <v>16.50485436893204</v>
      </c>
      <c r="I19" s="8">
        <f t="shared" si="1"/>
        <v>14.333333333333334</v>
      </c>
      <c r="J19" s="8">
        <f t="shared" si="1"/>
        <v>18.553459119496857</v>
      </c>
      <c r="K19" s="8">
        <f t="shared" si="1"/>
        <v>6.9767441860465116</v>
      </c>
      <c r="L19" s="8">
        <f t="shared" si="1"/>
        <v>8.9473684210526319</v>
      </c>
      <c r="M19" s="8">
        <f t="shared" si="1"/>
        <v>4.8433048433048436</v>
      </c>
      <c r="N19" s="8">
        <f t="shared" si="1"/>
        <v>1.8141561317048782</v>
      </c>
      <c r="O19" s="8">
        <f t="shared" si="1"/>
        <v>1.4699764249063929</v>
      </c>
      <c r="P19" s="8">
        <f t="shared" si="1"/>
        <v>2.1796759941089836</v>
      </c>
    </row>
    <row r="22" spans="1:16" x14ac:dyDescent="0.2">
      <c r="A22" s="1" t="s">
        <v>119</v>
      </c>
    </row>
    <row r="23" spans="1:16" x14ac:dyDescent="0.2">
      <c r="A23" s="1" t="s">
        <v>317</v>
      </c>
      <c r="B23" s="1">
        <v>159680</v>
      </c>
      <c r="C23" s="1">
        <v>81910</v>
      </c>
      <c r="D23" s="1">
        <v>77770</v>
      </c>
      <c r="E23" s="1">
        <v>19670</v>
      </c>
      <c r="F23" s="1">
        <v>9800</v>
      </c>
      <c r="G23" s="1">
        <v>9870</v>
      </c>
      <c r="H23" s="1">
        <v>12360</v>
      </c>
      <c r="I23" s="1">
        <v>6000</v>
      </c>
      <c r="J23" s="1">
        <v>6360</v>
      </c>
      <c r="K23" s="1">
        <v>7310</v>
      </c>
      <c r="L23" s="1">
        <v>3800</v>
      </c>
      <c r="M23" s="1">
        <v>3510</v>
      </c>
      <c r="N23" s="1">
        <v>140010</v>
      </c>
      <c r="O23" s="1">
        <v>72110</v>
      </c>
      <c r="P23" s="1">
        <v>67900</v>
      </c>
    </row>
    <row r="24" spans="1:16" x14ac:dyDescent="0.2">
      <c r="A24" s="1" t="s">
        <v>120</v>
      </c>
      <c r="B24" s="1">
        <v>126970</v>
      </c>
      <c r="C24" s="1">
        <v>63730</v>
      </c>
      <c r="D24" s="1">
        <v>63240</v>
      </c>
      <c r="E24" s="1">
        <v>13990</v>
      </c>
      <c r="F24" s="1">
        <v>6720</v>
      </c>
      <c r="G24" s="1">
        <v>7270</v>
      </c>
      <c r="H24" s="1">
        <v>7550</v>
      </c>
      <c r="I24" s="1">
        <v>3330</v>
      </c>
      <c r="J24" s="1">
        <v>4220</v>
      </c>
      <c r="K24" s="1">
        <v>6440</v>
      </c>
      <c r="L24" s="1">
        <v>3390</v>
      </c>
      <c r="M24" s="1">
        <v>3050</v>
      </c>
      <c r="N24" s="1">
        <v>112980</v>
      </c>
      <c r="O24" s="1">
        <v>57010</v>
      </c>
      <c r="P24" s="1">
        <v>55970</v>
      </c>
    </row>
    <row r="25" spans="1:16" x14ac:dyDescent="0.2">
      <c r="A25" s="1" t="s">
        <v>318</v>
      </c>
      <c r="B25" s="8">
        <f>B24*100/B23</f>
        <v>79.515280561122239</v>
      </c>
      <c r="C25" s="8">
        <f t="shared" ref="C25:P25" si="2">C24*100/C23</f>
        <v>77.804907825662312</v>
      </c>
      <c r="D25" s="8">
        <f t="shared" si="2"/>
        <v>81.31670309888132</v>
      </c>
      <c r="E25" s="8">
        <f t="shared" si="2"/>
        <v>71.123538383324856</v>
      </c>
      <c r="F25" s="8">
        <f t="shared" si="2"/>
        <v>68.571428571428569</v>
      </c>
      <c r="G25" s="8">
        <f t="shared" si="2"/>
        <v>73.657548125633227</v>
      </c>
      <c r="H25" s="8">
        <f t="shared" si="2"/>
        <v>61.08414239482201</v>
      </c>
      <c r="I25" s="8">
        <f t="shared" si="2"/>
        <v>55.5</v>
      </c>
      <c r="J25" s="8">
        <f t="shared" si="2"/>
        <v>66.352201257861637</v>
      </c>
      <c r="K25" s="8">
        <f t="shared" si="2"/>
        <v>88.098495212038301</v>
      </c>
      <c r="L25" s="8">
        <f t="shared" si="2"/>
        <v>89.21052631578948</v>
      </c>
      <c r="M25" s="8">
        <f t="shared" si="2"/>
        <v>86.894586894586894</v>
      </c>
      <c r="N25" s="8">
        <f t="shared" si="2"/>
        <v>80.694236125990997</v>
      </c>
      <c r="O25" s="8">
        <f t="shared" si="2"/>
        <v>79.059769796144778</v>
      </c>
      <c r="P25" s="8">
        <f t="shared" si="2"/>
        <v>82.430044182621501</v>
      </c>
    </row>
    <row r="26" spans="1:16" x14ac:dyDescent="0.2">
      <c r="A26" s="1" t="s">
        <v>319</v>
      </c>
      <c r="B26" s="1">
        <v>92110</v>
      </c>
      <c r="C26" s="1">
        <v>47200</v>
      </c>
      <c r="D26" s="1">
        <v>44910</v>
      </c>
      <c r="E26" s="1">
        <v>4500</v>
      </c>
      <c r="F26" s="1">
        <v>2260</v>
      </c>
      <c r="G26" s="1">
        <v>2240</v>
      </c>
      <c r="H26" s="1">
        <v>2910</v>
      </c>
      <c r="I26" s="1">
        <v>1470</v>
      </c>
      <c r="J26" s="1">
        <v>1440</v>
      </c>
      <c r="K26" s="1">
        <v>1590</v>
      </c>
      <c r="L26" s="1">
        <v>790</v>
      </c>
      <c r="M26" s="1">
        <v>800</v>
      </c>
      <c r="N26" s="1">
        <v>87610</v>
      </c>
      <c r="O26" s="1">
        <v>44940</v>
      </c>
      <c r="P26" s="1">
        <v>42670</v>
      </c>
    </row>
    <row r="27" spans="1:16" x14ac:dyDescent="0.2">
      <c r="A27" s="1" t="s">
        <v>318</v>
      </c>
      <c r="B27" s="8">
        <f t="shared" ref="B27:P27" si="3">B26*100/B23</f>
        <v>57.684118236472948</v>
      </c>
      <c r="C27" s="8">
        <f t="shared" si="3"/>
        <v>57.624221706751314</v>
      </c>
      <c r="D27" s="8">
        <f t="shared" si="3"/>
        <v>57.747203291757749</v>
      </c>
      <c r="E27" s="8">
        <f t="shared" si="3"/>
        <v>22.877478393492627</v>
      </c>
      <c r="F27" s="8">
        <f t="shared" si="3"/>
        <v>23.061224489795919</v>
      </c>
      <c r="G27" s="8">
        <f t="shared" si="3"/>
        <v>22.695035460992909</v>
      </c>
      <c r="H27" s="8">
        <f t="shared" si="3"/>
        <v>23.543689320388349</v>
      </c>
      <c r="I27" s="8">
        <f t="shared" si="3"/>
        <v>24.5</v>
      </c>
      <c r="J27" s="8">
        <f t="shared" si="3"/>
        <v>22.641509433962263</v>
      </c>
      <c r="K27" s="8">
        <f t="shared" si="3"/>
        <v>21.751025991792066</v>
      </c>
      <c r="L27" s="8">
        <f t="shared" si="3"/>
        <v>20.789473684210527</v>
      </c>
      <c r="M27" s="8">
        <f t="shared" si="3"/>
        <v>22.792022792022792</v>
      </c>
      <c r="N27" s="8">
        <f t="shared" si="3"/>
        <v>62.574101849867866</v>
      </c>
      <c r="O27" s="8">
        <f t="shared" si="3"/>
        <v>62.321453335182362</v>
      </c>
      <c r="P27" s="8">
        <f t="shared" si="3"/>
        <v>62.842415316642118</v>
      </c>
    </row>
    <row r="28" spans="1:16" x14ac:dyDescent="0.2">
      <c r="A28" s="1" t="s">
        <v>320</v>
      </c>
      <c r="B28" s="1">
        <v>46040</v>
      </c>
      <c r="C28" s="1">
        <v>22320</v>
      </c>
      <c r="D28" s="1">
        <v>23720</v>
      </c>
      <c r="E28" s="1">
        <v>10120</v>
      </c>
      <c r="F28" s="1">
        <v>4820</v>
      </c>
      <c r="G28" s="1">
        <v>5300</v>
      </c>
      <c r="H28" s="1">
        <v>5000</v>
      </c>
      <c r="I28" s="1">
        <v>2070</v>
      </c>
      <c r="J28" s="1">
        <v>2930</v>
      </c>
      <c r="K28" s="1">
        <v>5120</v>
      </c>
      <c r="L28" s="1">
        <v>2750</v>
      </c>
      <c r="M28" s="1">
        <v>2370</v>
      </c>
      <c r="N28" s="1">
        <v>35920</v>
      </c>
      <c r="O28" s="1">
        <v>17500</v>
      </c>
      <c r="P28" s="1">
        <v>18420</v>
      </c>
    </row>
    <row r="29" spans="1:16" x14ac:dyDescent="0.2">
      <c r="A29" s="1" t="s">
        <v>318</v>
      </c>
      <c r="B29" s="8">
        <f t="shared" ref="B29:P29" si="4">B28*100/B23</f>
        <v>28.832665330661321</v>
      </c>
      <c r="C29" s="8">
        <f t="shared" si="4"/>
        <v>27.249420095226469</v>
      </c>
      <c r="D29" s="8">
        <f t="shared" si="4"/>
        <v>30.5001928764305</v>
      </c>
      <c r="E29" s="8">
        <f t="shared" si="4"/>
        <v>51.4489069649212</v>
      </c>
      <c r="F29" s="8">
        <f t="shared" si="4"/>
        <v>49.183673469387756</v>
      </c>
      <c r="G29" s="8">
        <f t="shared" si="4"/>
        <v>53.698074974670718</v>
      </c>
      <c r="H29" s="8">
        <f t="shared" si="4"/>
        <v>40.453074433656958</v>
      </c>
      <c r="I29" s="8">
        <f t="shared" si="4"/>
        <v>34.5</v>
      </c>
      <c r="J29" s="8">
        <f t="shared" si="4"/>
        <v>46.069182389937104</v>
      </c>
      <c r="K29" s="8">
        <f t="shared" si="4"/>
        <v>70.041039671682626</v>
      </c>
      <c r="L29" s="8">
        <f t="shared" si="4"/>
        <v>72.368421052631575</v>
      </c>
      <c r="M29" s="8">
        <f t="shared" si="4"/>
        <v>67.521367521367523</v>
      </c>
      <c r="N29" s="8">
        <f t="shared" si="4"/>
        <v>25.655310334976072</v>
      </c>
      <c r="O29" s="8">
        <f t="shared" si="4"/>
        <v>24.268478713077243</v>
      </c>
      <c r="P29" s="8">
        <f t="shared" si="4"/>
        <v>27.128129602356406</v>
      </c>
    </row>
    <row r="30" spans="1:16" x14ac:dyDescent="0.2">
      <c r="A30" s="36" t="s">
        <v>285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</row>
  </sheetData>
  <mergeCells count="8">
    <mergeCell ref="A30:P30"/>
    <mergeCell ref="S12:U12"/>
    <mergeCell ref="V12:X12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Guam 2010 PUMS</vt:lpstr>
      <vt:lpstr>Age</vt:lpstr>
      <vt:lpstr>Citizenship</vt:lpstr>
      <vt:lpstr>Birthplace</vt:lpstr>
      <vt:lpstr>Schooling</vt:lpstr>
      <vt:lpstr>Education</vt:lpstr>
      <vt:lpstr>Educ short</vt:lpstr>
      <vt:lpstr>Language</vt:lpstr>
      <vt:lpstr>Health insurance</vt:lpstr>
      <vt:lpstr>Disability</vt:lpstr>
      <vt:lpstr>Marital Child</vt:lpstr>
      <vt:lpstr>SMAM</vt:lpstr>
      <vt:lpstr>Grandparents</vt:lpstr>
      <vt:lpstr>Military</vt:lpstr>
      <vt:lpstr>Work last week</vt:lpstr>
      <vt:lpstr>ESR</vt:lpstr>
      <vt:lpstr>Transport to work</vt:lpstr>
      <vt:lpstr>COW Occ</vt:lpstr>
      <vt:lpstr>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2019-10-18T19:12:10Z</dcterms:created>
  <dcterms:modified xsi:type="dcterms:W3CDTF">2020-03-12T01:25:02Z</dcterms:modified>
</cp:coreProperties>
</file>