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F:\Pacificweb\MicronesianMigrants\"/>
    </mc:Choice>
  </mc:AlternateContent>
  <xr:revisionPtr revIDLastSave="0" documentId="8_{DAC1A7E4-ACFE-4C40-BBB9-471F47C221BC}" xr6:coauthVersionLast="43" xr6:coauthVersionMax="43" xr10:uidLastSave="{00000000-0000-0000-0000-000000000000}"/>
  <bookViews>
    <workbookView xWindow="-108" yWindow="-108" windowWidth="20376" windowHeight="12216" firstSheet="17" activeTab="21" xr2:uid="{00000000-000D-0000-FFFF-FFFF00000000}"/>
  </bookViews>
  <sheets>
    <sheet name="CNMI90 FAS Age and Sex" sheetId="1" r:id="rId1"/>
    <sheet name="Fertility" sheetId="2" r:id="rId2"/>
    <sheet name="Marital Status" sheetId="3" r:id="rId3"/>
    <sheet name="Citizenship" sheetId="5" r:id="rId4"/>
    <sheet name="Year of entry" sheetId="6" r:id="rId5"/>
    <sheet name="FA Birthplace" sheetId="7" r:id="rId6"/>
    <sheet name="MO Birthplace" sheetId="8" r:id="rId7"/>
    <sheet name="Ethnic Origin" sheetId="9" r:id="rId8"/>
    <sheet name="Residence in 1985" sheetId="10" r:id="rId9"/>
    <sheet name="Language Spoken at Home" sheetId="11" r:id="rId10"/>
    <sheet name="Frequency of English Usage" sheetId="12" r:id="rId11"/>
    <sheet name="School Attendance" sheetId="13" r:id="rId12"/>
    <sheet name="Educational Attainment" sheetId="14" r:id="rId13"/>
    <sheet name="Literacy and VoEd" sheetId="15" r:id="rId14"/>
    <sheet name="Disability" sheetId="16" r:id="rId15"/>
    <sheet name="Veteran's Status" sheetId="17" r:id="rId16"/>
    <sheet name="Labor Force Status" sheetId="18" r:id="rId17"/>
    <sheet name="Occupation" sheetId="20" r:id="rId18"/>
    <sheet name="Class of Worker" sheetId="21" r:id="rId19"/>
    <sheet name="Industry" sheetId="22" r:id="rId20"/>
    <sheet name="Commuting" sheetId="23" r:id="rId21"/>
    <sheet name="Work status in 1989" sheetId="1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7" l="1"/>
  <c r="F5" i="17"/>
  <c r="F6" i="17"/>
  <c r="F7" i="17"/>
  <c r="F8" i="17"/>
  <c r="F9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8" i="17"/>
  <c r="F29" i="17"/>
  <c r="F30" i="17"/>
  <c r="F31" i="17"/>
  <c r="F32" i="17"/>
  <c r="F36" i="17"/>
  <c r="F37" i="17"/>
  <c r="F38" i="17"/>
  <c r="F3" i="17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C7" i="6"/>
  <c r="D7" i="6"/>
  <c r="E7" i="6"/>
  <c r="F7" i="6"/>
  <c r="G7" i="6"/>
  <c r="G6" i="6" s="1"/>
  <c r="H7" i="6"/>
  <c r="H6" i="6" s="1"/>
  <c r="I7" i="6"/>
  <c r="I6" i="6" s="1"/>
  <c r="J7" i="6"/>
  <c r="J6" i="6" s="1"/>
  <c r="K7" i="6"/>
  <c r="L7" i="6"/>
  <c r="M7" i="6"/>
  <c r="N7" i="6"/>
  <c r="O7" i="6"/>
  <c r="O6" i="6" s="1"/>
  <c r="P7" i="6"/>
  <c r="P6" i="6" s="1"/>
  <c r="C8" i="6"/>
  <c r="C6" i="6" s="1"/>
  <c r="D8" i="6"/>
  <c r="E8" i="6"/>
  <c r="F8" i="6"/>
  <c r="G8" i="6"/>
  <c r="H8" i="6"/>
  <c r="I8" i="6"/>
  <c r="J8" i="6"/>
  <c r="K8" i="6"/>
  <c r="K6" i="6" s="1"/>
  <c r="L8" i="6"/>
  <c r="M8" i="6"/>
  <c r="N8" i="6"/>
  <c r="O8" i="6"/>
  <c r="P8" i="6"/>
  <c r="C9" i="6"/>
  <c r="D9" i="6"/>
  <c r="D6" i="6" s="1"/>
  <c r="E9" i="6"/>
  <c r="F9" i="6"/>
  <c r="G9" i="6"/>
  <c r="H9" i="6"/>
  <c r="I9" i="6"/>
  <c r="J9" i="6"/>
  <c r="K9" i="6"/>
  <c r="L9" i="6"/>
  <c r="L6" i="6" s="1"/>
  <c r="M9" i="6"/>
  <c r="N9" i="6"/>
  <c r="O9" i="6"/>
  <c r="P9" i="6"/>
  <c r="C10" i="6"/>
  <c r="D10" i="6"/>
  <c r="E10" i="6"/>
  <c r="E6" i="6" s="1"/>
  <c r="F10" i="6"/>
  <c r="F6" i="6" s="1"/>
  <c r="G10" i="6"/>
  <c r="H10" i="6"/>
  <c r="I10" i="6"/>
  <c r="J10" i="6"/>
  <c r="K10" i="6"/>
  <c r="L10" i="6"/>
  <c r="M10" i="6"/>
  <c r="M6" i="6" s="1"/>
  <c r="N10" i="6"/>
  <c r="N6" i="6" s="1"/>
  <c r="O10" i="6"/>
  <c r="P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B6" i="6"/>
  <c r="B14" i="6"/>
  <c r="B13" i="6"/>
  <c r="B12" i="6"/>
  <c r="B11" i="6"/>
  <c r="B10" i="6"/>
  <c r="B9" i="6"/>
  <c r="B8" i="6"/>
  <c r="B7" i="6"/>
  <c r="B5" i="6"/>
  <c r="B4" i="6"/>
  <c r="P39" i="6"/>
  <c r="H39" i="6"/>
  <c r="I39" i="6"/>
  <c r="J39" i="6"/>
  <c r="F39" i="6"/>
  <c r="O23" i="6"/>
  <c r="O21" i="6" s="1"/>
  <c r="N23" i="6"/>
  <c r="M23" i="6"/>
  <c r="M21" i="6" s="1"/>
  <c r="L23" i="6"/>
  <c r="L21" i="6" s="1"/>
  <c r="C23" i="6"/>
  <c r="C21" i="6" s="1"/>
  <c r="D23" i="6"/>
  <c r="E23" i="6"/>
  <c r="E21" i="6" s="1"/>
  <c r="B23" i="6"/>
  <c r="B21" i="6" s="1"/>
  <c r="G39" i="6"/>
  <c r="G22" i="6"/>
  <c r="H22" i="6"/>
  <c r="I22" i="6"/>
  <c r="J22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H31" i="6"/>
  <c r="I31" i="6"/>
  <c r="J31" i="6"/>
  <c r="G32" i="6"/>
  <c r="H32" i="6"/>
  <c r="I32" i="6"/>
  <c r="J32" i="6"/>
  <c r="G33" i="6"/>
  <c r="H33" i="6"/>
  <c r="I33" i="6"/>
  <c r="J33" i="6"/>
  <c r="G34" i="6"/>
  <c r="H34" i="6"/>
  <c r="I34" i="6"/>
  <c r="J34" i="6"/>
  <c r="G35" i="6"/>
  <c r="H35" i="6"/>
  <c r="I35" i="6"/>
  <c r="J35" i="6"/>
  <c r="G36" i="6"/>
  <c r="H36" i="6"/>
  <c r="I36" i="6"/>
  <c r="J36" i="6"/>
  <c r="G37" i="6"/>
  <c r="H37" i="6"/>
  <c r="I37" i="6"/>
  <c r="J37" i="6"/>
  <c r="K37" i="6"/>
  <c r="G38" i="6"/>
  <c r="H38" i="6"/>
  <c r="I38" i="6"/>
  <c r="J38" i="6"/>
  <c r="P38" i="6"/>
  <c r="K38" i="6" s="1"/>
  <c r="P37" i="6"/>
  <c r="P36" i="6"/>
  <c r="P35" i="6"/>
  <c r="K35" i="6" s="1"/>
  <c r="P34" i="6"/>
  <c r="P33" i="6"/>
  <c r="P32" i="6"/>
  <c r="K32" i="6" s="1"/>
  <c r="P31" i="6"/>
  <c r="K31" i="6" s="1"/>
  <c r="P30" i="6"/>
  <c r="P29" i="6"/>
  <c r="P28" i="6"/>
  <c r="P27" i="6"/>
  <c r="P26" i="6"/>
  <c r="P25" i="6"/>
  <c r="P24" i="6"/>
  <c r="P22" i="6"/>
  <c r="F22" i="6"/>
  <c r="K22" i="6" s="1"/>
  <c r="F24" i="6"/>
  <c r="F25" i="6"/>
  <c r="K25" i="6" s="1"/>
  <c r="F26" i="6"/>
  <c r="F27" i="6"/>
  <c r="K27" i="6" s="1"/>
  <c r="F28" i="6"/>
  <c r="F29" i="6"/>
  <c r="F30" i="6"/>
  <c r="F31" i="6"/>
  <c r="F32" i="6"/>
  <c r="F33" i="6"/>
  <c r="F34" i="6"/>
  <c r="F35" i="6"/>
  <c r="F36" i="6"/>
  <c r="K36" i="6" s="1"/>
  <c r="F37" i="6"/>
  <c r="F38" i="6"/>
  <c r="F37" i="2"/>
  <c r="F38" i="2"/>
  <c r="F39" i="2"/>
  <c r="F40" i="2"/>
  <c r="F41" i="2"/>
  <c r="F42" i="2"/>
  <c r="F44" i="2"/>
  <c r="F45" i="2"/>
  <c r="F36" i="2"/>
  <c r="F35" i="2"/>
  <c r="F34" i="2"/>
  <c r="F33" i="2"/>
  <c r="F31" i="2"/>
  <c r="F30" i="2"/>
  <c r="F29" i="2"/>
  <c r="F28" i="2"/>
  <c r="F26" i="2"/>
  <c r="F25" i="2"/>
  <c r="F24" i="2"/>
  <c r="F23" i="2"/>
  <c r="F21" i="2"/>
  <c r="F20" i="2"/>
  <c r="F19" i="2"/>
  <c r="F18" i="2"/>
  <c r="F16" i="2"/>
  <c r="F15" i="2"/>
  <c r="F14" i="2"/>
  <c r="F13" i="2"/>
  <c r="F9" i="2"/>
  <c r="F10" i="2"/>
  <c r="F11" i="2"/>
  <c r="F8" i="2"/>
  <c r="F5" i="2"/>
  <c r="F6" i="2"/>
  <c r="F4" i="2"/>
  <c r="F3" i="2"/>
  <c r="N18" i="19"/>
  <c r="O18" i="19"/>
  <c r="M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5" i="19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2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H5" i="22"/>
  <c r="I5" i="22"/>
  <c r="J5" i="22"/>
  <c r="K5" i="22"/>
  <c r="H6" i="22"/>
  <c r="I6" i="22"/>
  <c r="J6" i="22"/>
  <c r="K6" i="22"/>
  <c r="H7" i="22"/>
  <c r="I7" i="22"/>
  <c r="J7" i="22"/>
  <c r="K7" i="22"/>
  <c r="H8" i="22"/>
  <c r="I8" i="22"/>
  <c r="J8" i="22"/>
  <c r="K8" i="22"/>
  <c r="H9" i="22"/>
  <c r="I9" i="22"/>
  <c r="J9" i="22"/>
  <c r="K9" i="22"/>
  <c r="H10" i="22"/>
  <c r="I10" i="22"/>
  <c r="J10" i="22"/>
  <c r="K10" i="22"/>
  <c r="H11" i="22"/>
  <c r="I11" i="22"/>
  <c r="J11" i="22"/>
  <c r="K11" i="22"/>
  <c r="H12" i="22"/>
  <c r="I12" i="22"/>
  <c r="J12" i="22"/>
  <c r="K12" i="22"/>
  <c r="H13" i="22"/>
  <c r="I13" i="22"/>
  <c r="J13" i="22"/>
  <c r="K13" i="22"/>
  <c r="H14" i="22"/>
  <c r="I14" i="22"/>
  <c r="J14" i="22"/>
  <c r="K14" i="22"/>
  <c r="H15" i="22"/>
  <c r="I15" i="22"/>
  <c r="J15" i="22"/>
  <c r="K15" i="22"/>
  <c r="H16" i="22"/>
  <c r="I16" i="22"/>
  <c r="J16" i="22"/>
  <c r="K16" i="22"/>
  <c r="H17" i="22"/>
  <c r="I17" i="22"/>
  <c r="J17" i="22"/>
  <c r="K17" i="22"/>
  <c r="H18" i="22"/>
  <c r="I18" i="22"/>
  <c r="J18" i="22"/>
  <c r="K18" i="22"/>
  <c r="H19" i="22"/>
  <c r="I19" i="22"/>
  <c r="J19" i="22"/>
  <c r="K19" i="22"/>
  <c r="H20" i="22"/>
  <c r="I20" i="22"/>
  <c r="J20" i="22"/>
  <c r="K20" i="22"/>
  <c r="H21" i="22"/>
  <c r="I21" i="22"/>
  <c r="J21" i="22"/>
  <c r="K21" i="22"/>
  <c r="H22" i="22"/>
  <c r="I22" i="22"/>
  <c r="J22" i="22"/>
  <c r="K22" i="22"/>
  <c r="H23" i="22"/>
  <c r="I23" i="22"/>
  <c r="J23" i="22"/>
  <c r="K23" i="22"/>
  <c r="H24" i="22"/>
  <c r="I24" i="22"/>
  <c r="J24" i="22"/>
  <c r="K24" i="22"/>
  <c r="H25" i="22"/>
  <c r="I25" i="22"/>
  <c r="J25" i="22"/>
  <c r="K25" i="22"/>
  <c r="H26" i="22"/>
  <c r="I26" i="22"/>
  <c r="J26" i="22"/>
  <c r="K26" i="22"/>
  <c r="H27" i="22"/>
  <c r="I27" i="22"/>
  <c r="J27" i="22"/>
  <c r="K27" i="22"/>
  <c r="H28" i="22"/>
  <c r="I28" i="22"/>
  <c r="J28" i="22"/>
  <c r="K28" i="22"/>
  <c r="H29" i="22"/>
  <c r="I29" i="22"/>
  <c r="J29" i="22"/>
  <c r="K29" i="22"/>
  <c r="H30" i="22"/>
  <c r="I30" i="22"/>
  <c r="J30" i="22"/>
  <c r="K30" i="22"/>
  <c r="H31" i="22"/>
  <c r="I31" i="22"/>
  <c r="J31" i="22"/>
  <c r="K31" i="22"/>
  <c r="H32" i="22"/>
  <c r="I32" i="22"/>
  <c r="J32" i="22"/>
  <c r="K32" i="22"/>
  <c r="H33" i="22"/>
  <c r="I33" i="22"/>
  <c r="J33" i="22"/>
  <c r="K33" i="22"/>
  <c r="H34" i="22"/>
  <c r="I34" i="22"/>
  <c r="J34" i="22"/>
  <c r="K34" i="22"/>
  <c r="H35" i="22"/>
  <c r="I35" i="22"/>
  <c r="J35" i="22"/>
  <c r="K35" i="22"/>
  <c r="H36" i="22"/>
  <c r="I36" i="22"/>
  <c r="J36" i="22"/>
  <c r="K36" i="22"/>
  <c r="H37" i="22"/>
  <c r="I37" i="22"/>
  <c r="J37" i="22"/>
  <c r="K37" i="22"/>
  <c r="H38" i="22"/>
  <c r="I38" i="22"/>
  <c r="J38" i="22"/>
  <c r="K38" i="22"/>
  <c r="H39" i="22"/>
  <c r="I39" i="22"/>
  <c r="J39" i="22"/>
  <c r="K39" i="22"/>
  <c r="H40" i="22"/>
  <c r="I40" i="22"/>
  <c r="J40" i="22"/>
  <c r="K40" i="22"/>
  <c r="H41" i="22"/>
  <c r="I41" i="22"/>
  <c r="J41" i="22"/>
  <c r="K41" i="22"/>
  <c r="H42" i="22"/>
  <c r="I42" i="22"/>
  <c r="J42" i="22"/>
  <c r="K42" i="22"/>
  <c r="H43" i="22"/>
  <c r="I43" i="22"/>
  <c r="J43" i="22"/>
  <c r="K43" i="22"/>
  <c r="H44" i="22"/>
  <c r="I44" i="22"/>
  <c r="J44" i="22"/>
  <c r="K44" i="22"/>
  <c r="H45" i="22"/>
  <c r="I45" i="22"/>
  <c r="J45" i="22"/>
  <c r="K45" i="22"/>
  <c r="H46" i="22"/>
  <c r="I46" i="22"/>
  <c r="J46" i="22"/>
  <c r="K46" i="22"/>
  <c r="H47" i="22"/>
  <c r="I47" i="22"/>
  <c r="J47" i="22"/>
  <c r="K47" i="22"/>
  <c r="H48" i="22"/>
  <c r="I48" i="22"/>
  <c r="J48" i="22"/>
  <c r="K48" i="22"/>
  <c r="H49" i="22"/>
  <c r="I49" i="22"/>
  <c r="J49" i="22"/>
  <c r="K49" i="22"/>
  <c r="I4" i="22"/>
  <c r="J4" i="22"/>
  <c r="K4" i="22"/>
  <c r="H4" i="22"/>
  <c r="P23" i="6" l="1"/>
  <c r="K24" i="6"/>
  <c r="K34" i="6"/>
  <c r="K33" i="6"/>
  <c r="K30" i="6"/>
  <c r="K29" i="6"/>
  <c r="K28" i="6"/>
  <c r="K26" i="6"/>
  <c r="N21" i="6"/>
  <c r="P21" i="6" s="1"/>
  <c r="I23" i="6"/>
  <c r="K39" i="6"/>
  <c r="D21" i="6"/>
  <c r="F23" i="6"/>
  <c r="G21" i="6"/>
  <c r="H21" i="6"/>
  <c r="J21" i="6"/>
  <c r="J23" i="6"/>
  <c r="H23" i="6"/>
  <c r="G23" i="6"/>
  <c r="P18" i="19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4" i="22"/>
  <c r="P10" i="21"/>
  <c r="P9" i="21"/>
  <c r="P8" i="21"/>
  <c r="P7" i="21"/>
  <c r="P6" i="21"/>
  <c r="P5" i="21"/>
  <c r="F6" i="21"/>
  <c r="F7" i="21"/>
  <c r="F8" i="21"/>
  <c r="F9" i="21"/>
  <c r="F10" i="21"/>
  <c r="F5" i="21"/>
  <c r="F4" i="21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4" i="20"/>
  <c r="N4" i="20"/>
  <c r="O4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5" i="20"/>
  <c r="F37" i="18"/>
  <c r="F36" i="18"/>
  <c r="F35" i="18"/>
  <c r="F34" i="18"/>
  <c r="F33" i="18"/>
  <c r="F32" i="18"/>
  <c r="F31" i="18"/>
  <c r="F30" i="18"/>
  <c r="F29" i="18"/>
  <c r="F28" i="18"/>
  <c r="F26" i="18"/>
  <c r="F25" i="18"/>
  <c r="F24" i="18"/>
  <c r="F23" i="18"/>
  <c r="F21" i="18"/>
  <c r="F20" i="18"/>
  <c r="F19" i="18"/>
  <c r="F18" i="18"/>
  <c r="P16" i="18"/>
  <c r="P15" i="18"/>
  <c r="P13" i="18"/>
  <c r="P12" i="18"/>
  <c r="P11" i="18"/>
  <c r="P10" i="18"/>
  <c r="P9" i="18"/>
  <c r="P8" i="18"/>
  <c r="P7" i="18"/>
  <c r="P5" i="18"/>
  <c r="P4" i="18"/>
  <c r="F16" i="18"/>
  <c r="F15" i="18"/>
  <c r="F13" i="18"/>
  <c r="F12" i="18"/>
  <c r="F11" i="18"/>
  <c r="F10" i="18"/>
  <c r="F9" i="18"/>
  <c r="F8" i="18"/>
  <c r="F7" i="18"/>
  <c r="F5" i="18"/>
  <c r="F4" i="18"/>
  <c r="P20" i="16"/>
  <c r="P19" i="16"/>
  <c r="P18" i="16"/>
  <c r="P17" i="16"/>
  <c r="P15" i="16"/>
  <c r="P14" i="16"/>
  <c r="P12" i="16"/>
  <c r="P11" i="16"/>
  <c r="P10" i="16"/>
  <c r="P8" i="16"/>
  <c r="P7" i="16"/>
  <c r="P6" i="16"/>
  <c r="P5" i="16"/>
  <c r="P4" i="16"/>
  <c r="F6" i="16"/>
  <c r="F7" i="16"/>
  <c r="F8" i="16"/>
  <c r="F10" i="16"/>
  <c r="F11" i="16"/>
  <c r="F12" i="16"/>
  <c r="F14" i="16"/>
  <c r="F15" i="16"/>
  <c r="F17" i="16"/>
  <c r="F18" i="16"/>
  <c r="F19" i="16"/>
  <c r="F20" i="16"/>
  <c r="F4" i="16"/>
  <c r="F5" i="16"/>
  <c r="P14" i="15"/>
  <c r="P13" i="15"/>
  <c r="P12" i="15"/>
  <c r="P11" i="15"/>
  <c r="F11" i="15"/>
  <c r="F12" i="15"/>
  <c r="F13" i="15"/>
  <c r="F14" i="15"/>
  <c r="F10" i="15"/>
  <c r="P6" i="15"/>
  <c r="P5" i="15"/>
  <c r="F6" i="15"/>
  <c r="F5" i="15"/>
  <c r="G27" i="14"/>
  <c r="G24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5" i="14"/>
  <c r="G4" i="14"/>
  <c r="P12" i="13"/>
  <c r="P11" i="13"/>
  <c r="P10" i="13"/>
  <c r="P9" i="13"/>
  <c r="P8" i="13"/>
  <c r="P7" i="13"/>
  <c r="P6" i="13"/>
  <c r="P5" i="13"/>
  <c r="F6" i="13"/>
  <c r="F7" i="13"/>
  <c r="F8" i="13"/>
  <c r="F9" i="13"/>
  <c r="F10" i="13"/>
  <c r="F11" i="13"/>
  <c r="F12" i="13"/>
  <c r="F5" i="13"/>
  <c r="P11" i="12"/>
  <c r="P10" i="12"/>
  <c r="P9" i="12"/>
  <c r="P8" i="12"/>
  <c r="P7" i="12"/>
  <c r="P5" i="12"/>
  <c r="P20" i="12"/>
  <c r="P19" i="12"/>
  <c r="P18" i="12"/>
  <c r="P17" i="12"/>
  <c r="P16" i="12"/>
  <c r="P14" i="12"/>
  <c r="F20" i="12"/>
  <c r="F19" i="12"/>
  <c r="F18" i="12"/>
  <c r="F17" i="12"/>
  <c r="F16" i="12"/>
  <c r="F14" i="12"/>
  <c r="F5" i="12"/>
  <c r="F11" i="12"/>
  <c r="F10" i="12"/>
  <c r="F9" i="12"/>
  <c r="F8" i="12"/>
  <c r="F7" i="12"/>
  <c r="F4" i="12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5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4" i="11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5" i="10"/>
  <c r="P6" i="10" s="1"/>
  <c r="P4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5" i="10"/>
  <c r="F4" i="10"/>
  <c r="G6" i="10"/>
  <c r="L6" i="10"/>
  <c r="B6" i="10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4" i="9"/>
  <c r="F5" i="9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4" i="8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K21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5" i="7"/>
  <c r="F6" i="7"/>
  <c r="P12" i="5"/>
  <c r="P11" i="5"/>
  <c r="P10" i="5"/>
  <c r="P9" i="5"/>
  <c r="P8" i="5"/>
  <c r="P7" i="5"/>
  <c r="P6" i="5"/>
  <c r="P5" i="5"/>
  <c r="P4" i="5"/>
  <c r="F5" i="5"/>
  <c r="F6" i="5"/>
  <c r="F7" i="5"/>
  <c r="F8" i="5"/>
  <c r="F9" i="5"/>
  <c r="F10" i="5"/>
  <c r="F11" i="5"/>
  <c r="F12" i="5"/>
  <c r="F4" i="5"/>
  <c r="F4" i="3"/>
  <c r="F5" i="3"/>
  <c r="F6" i="3"/>
  <c r="F7" i="3"/>
  <c r="F8" i="3"/>
  <c r="F10" i="3"/>
  <c r="F11" i="3"/>
  <c r="F12" i="3"/>
  <c r="F13" i="3"/>
  <c r="F14" i="3"/>
  <c r="F15" i="3"/>
  <c r="F3" i="3"/>
  <c r="C10" i="3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K23" i="6" l="1"/>
  <c r="I21" i="6"/>
  <c r="F21" i="6"/>
  <c r="K21" i="6" s="1"/>
  <c r="P14" i="18"/>
  <c r="P6" i="18"/>
  <c r="P4" i="15"/>
  <c r="F6" i="10"/>
  <c r="H5" i="20" l="1"/>
  <c r="J5" i="20"/>
  <c r="H6" i="20"/>
  <c r="J6" i="20"/>
  <c r="H7" i="20"/>
  <c r="J7" i="20"/>
  <c r="H8" i="20"/>
  <c r="J8" i="20"/>
  <c r="H9" i="20"/>
  <c r="J9" i="20"/>
  <c r="H10" i="20"/>
  <c r="J10" i="20"/>
  <c r="H11" i="20"/>
  <c r="J11" i="20"/>
  <c r="H12" i="20"/>
  <c r="J12" i="20"/>
  <c r="H13" i="20"/>
  <c r="J13" i="20"/>
  <c r="H14" i="20"/>
  <c r="J14" i="20"/>
  <c r="H15" i="20"/>
  <c r="J15" i="20"/>
  <c r="H16" i="20"/>
  <c r="J16" i="20"/>
  <c r="H17" i="20"/>
  <c r="J17" i="20"/>
  <c r="H18" i="20"/>
  <c r="J18" i="20"/>
  <c r="H19" i="20"/>
  <c r="J19" i="20"/>
  <c r="H20" i="20"/>
  <c r="J20" i="20"/>
  <c r="H21" i="20"/>
  <c r="J21" i="20"/>
  <c r="H22" i="20"/>
  <c r="J22" i="20"/>
  <c r="H23" i="20"/>
  <c r="J23" i="20"/>
  <c r="H24" i="20"/>
  <c r="J24" i="20"/>
  <c r="H25" i="20"/>
  <c r="J25" i="20"/>
  <c r="H26" i="20"/>
  <c r="J26" i="20"/>
  <c r="H27" i="20"/>
  <c r="J27" i="20"/>
  <c r="H28" i="20"/>
  <c r="J28" i="20"/>
  <c r="H29" i="20"/>
  <c r="J29" i="20"/>
  <c r="H30" i="20"/>
  <c r="J30" i="20"/>
  <c r="H31" i="20"/>
  <c r="J31" i="20"/>
  <c r="H32" i="20"/>
  <c r="J32" i="20"/>
  <c r="H33" i="20"/>
  <c r="J33" i="20"/>
  <c r="M4" i="20"/>
  <c r="D4" i="20"/>
  <c r="E4" i="20"/>
  <c r="C4" i="20"/>
  <c r="K18" i="19"/>
  <c r="G22" i="14"/>
  <c r="F4" i="14"/>
  <c r="F22" i="14" s="1"/>
  <c r="E4" i="14"/>
  <c r="E22" i="14" s="1"/>
  <c r="D4" i="14"/>
  <c r="D21" i="14" s="1"/>
  <c r="N4" i="14"/>
  <c r="N22" i="14" s="1"/>
  <c r="O4" i="14"/>
  <c r="P4" i="14"/>
  <c r="P22" i="14" s="1"/>
  <c r="K5" i="12"/>
  <c r="K8" i="12"/>
  <c r="K9" i="12"/>
  <c r="K10" i="12"/>
  <c r="K11" i="12"/>
  <c r="O13" i="12"/>
  <c r="O15" i="12" s="1"/>
  <c r="J20" i="12"/>
  <c r="J19" i="12"/>
  <c r="J18" i="12"/>
  <c r="J17" i="12"/>
  <c r="J14" i="12"/>
  <c r="E13" i="12"/>
  <c r="O4" i="12"/>
  <c r="J11" i="12"/>
  <c r="J10" i="12"/>
  <c r="J9" i="12"/>
  <c r="J8" i="12"/>
  <c r="J5" i="12"/>
  <c r="E46" i="23"/>
  <c r="D46" i="23"/>
  <c r="F46" i="23" s="1"/>
  <c r="E27" i="23"/>
  <c r="D27" i="23"/>
  <c r="E5" i="23"/>
  <c r="D5" i="23"/>
  <c r="C5" i="23"/>
  <c r="O4" i="21"/>
  <c r="N4" i="21"/>
  <c r="M4" i="21"/>
  <c r="K10" i="21"/>
  <c r="J10" i="21"/>
  <c r="I10" i="21"/>
  <c r="H10" i="21"/>
  <c r="K9" i="21"/>
  <c r="J9" i="21"/>
  <c r="I9" i="21"/>
  <c r="H9" i="21"/>
  <c r="K8" i="21"/>
  <c r="J8" i="21"/>
  <c r="I8" i="21"/>
  <c r="H8" i="21"/>
  <c r="K7" i="21"/>
  <c r="J7" i="21"/>
  <c r="I7" i="21"/>
  <c r="H7" i="21"/>
  <c r="K6" i="21"/>
  <c r="J6" i="21"/>
  <c r="I6" i="21"/>
  <c r="H6" i="21"/>
  <c r="K5" i="21"/>
  <c r="J5" i="21"/>
  <c r="I5" i="21"/>
  <c r="H5" i="21"/>
  <c r="E4" i="21"/>
  <c r="D4" i="21"/>
  <c r="C4" i="21"/>
  <c r="K17" i="19"/>
  <c r="J17" i="19"/>
  <c r="I17" i="19"/>
  <c r="H17" i="19"/>
  <c r="K16" i="19"/>
  <c r="J16" i="19"/>
  <c r="I16" i="19"/>
  <c r="H16" i="19"/>
  <c r="K15" i="19"/>
  <c r="J15" i="19"/>
  <c r="I15" i="19"/>
  <c r="H15" i="19"/>
  <c r="K14" i="19"/>
  <c r="J14" i="19"/>
  <c r="I14" i="19"/>
  <c r="H14" i="19"/>
  <c r="K13" i="19"/>
  <c r="J13" i="19"/>
  <c r="I13" i="19"/>
  <c r="H13" i="19"/>
  <c r="K12" i="19"/>
  <c r="J12" i="19"/>
  <c r="I12" i="19"/>
  <c r="H12" i="19"/>
  <c r="K10" i="19"/>
  <c r="J10" i="19"/>
  <c r="I10" i="19"/>
  <c r="H10" i="19"/>
  <c r="K9" i="19"/>
  <c r="J9" i="19"/>
  <c r="I9" i="19"/>
  <c r="H9" i="19"/>
  <c r="K8" i="19"/>
  <c r="J8" i="19"/>
  <c r="I8" i="19"/>
  <c r="H8" i="19"/>
  <c r="K7" i="19"/>
  <c r="J7" i="19"/>
  <c r="I7" i="19"/>
  <c r="H7" i="19"/>
  <c r="K6" i="19"/>
  <c r="J6" i="19"/>
  <c r="I6" i="19"/>
  <c r="H6" i="19"/>
  <c r="K11" i="19"/>
  <c r="N14" i="18"/>
  <c r="K16" i="18"/>
  <c r="J16" i="18"/>
  <c r="I16" i="18"/>
  <c r="H16" i="18"/>
  <c r="K15" i="18"/>
  <c r="J15" i="18"/>
  <c r="I15" i="18"/>
  <c r="H15" i="18"/>
  <c r="K13" i="18"/>
  <c r="J13" i="18"/>
  <c r="I13" i="18"/>
  <c r="H13" i="18"/>
  <c r="K12" i="18"/>
  <c r="J12" i="18"/>
  <c r="I12" i="18"/>
  <c r="H12" i="18"/>
  <c r="K11" i="18"/>
  <c r="J11" i="18"/>
  <c r="I11" i="18"/>
  <c r="H11" i="18"/>
  <c r="K10" i="18"/>
  <c r="J10" i="18"/>
  <c r="I10" i="18"/>
  <c r="H10" i="18"/>
  <c r="K9" i="18"/>
  <c r="J9" i="18"/>
  <c r="I9" i="18"/>
  <c r="H9" i="18"/>
  <c r="K7" i="18"/>
  <c r="J7" i="18"/>
  <c r="I7" i="18"/>
  <c r="H7" i="18"/>
  <c r="C14" i="18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5" i="16"/>
  <c r="J15" i="16"/>
  <c r="I15" i="16"/>
  <c r="H15" i="16"/>
  <c r="K14" i="16"/>
  <c r="J14" i="16"/>
  <c r="I14" i="16"/>
  <c r="H14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O10" i="15"/>
  <c r="N10" i="15"/>
  <c r="M10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D10" i="15"/>
  <c r="O4" i="15"/>
  <c r="N4" i="15"/>
  <c r="M4" i="15"/>
  <c r="K6" i="15"/>
  <c r="J6" i="15"/>
  <c r="I6" i="15"/>
  <c r="H6" i="15"/>
  <c r="K5" i="15"/>
  <c r="J5" i="15"/>
  <c r="I5" i="15"/>
  <c r="H5" i="15"/>
  <c r="F4" i="15"/>
  <c r="E4" i="15"/>
  <c r="D4" i="15"/>
  <c r="C4" i="15"/>
  <c r="L19" i="14"/>
  <c r="K19" i="14"/>
  <c r="J19" i="14"/>
  <c r="I19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L15" i="14"/>
  <c r="K15" i="14"/>
  <c r="J15" i="14"/>
  <c r="I15" i="14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L10" i="14"/>
  <c r="K10" i="14"/>
  <c r="J10" i="14"/>
  <c r="I10" i="14"/>
  <c r="L9" i="14"/>
  <c r="K9" i="14"/>
  <c r="J9" i="14"/>
  <c r="I9" i="14"/>
  <c r="L8" i="14"/>
  <c r="K8" i="14"/>
  <c r="J8" i="14"/>
  <c r="I8" i="14"/>
  <c r="L7" i="14"/>
  <c r="K7" i="14"/>
  <c r="J7" i="14"/>
  <c r="I7" i="14"/>
  <c r="L6" i="14"/>
  <c r="K6" i="14"/>
  <c r="J6" i="14"/>
  <c r="I6" i="14"/>
  <c r="L5" i="14"/>
  <c r="K5" i="14"/>
  <c r="J5" i="14"/>
  <c r="I5" i="14"/>
  <c r="O4" i="13"/>
  <c r="N4" i="13"/>
  <c r="M4" i="13"/>
  <c r="K12" i="13"/>
  <c r="J12" i="13"/>
  <c r="I12" i="13"/>
  <c r="H12" i="13"/>
  <c r="K11" i="13"/>
  <c r="J11" i="13"/>
  <c r="I11" i="13"/>
  <c r="H11" i="13"/>
  <c r="K10" i="13"/>
  <c r="J10" i="13"/>
  <c r="I10" i="13"/>
  <c r="H10" i="13"/>
  <c r="K9" i="13"/>
  <c r="J9" i="13"/>
  <c r="I9" i="13"/>
  <c r="H9" i="13"/>
  <c r="K8" i="13"/>
  <c r="J8" i="13"/>
  <c r="I8" i="13"/>
  <c r="H8" i="13"/>
  <c r="K7" i="13"/>
  <c r="J7" i="13"/>
  <c r="I7" i="13"/>
  <c r="H7" i="13"/>
  <c r="K6" i="13"/>
  <c r="J6" i="13"/>
  <c r="I6" i="13"/>
  <c r="H6" i="13"/>
  <c r="K5" i="13"/>
  <c r="J5" i="13"/>
  <c r="I5" i="13"/>
  <c r="H5" i="13"/>
  <c r="E4" i="13"/>
  <c r="D4" i="13"/>
  <c r="C4" i="13"/>
  <c r="N13" i="12"/>
  <c r="M13" i="12"/>
  <c r="M15" i="12" s="1"/>
  <c r="I20" i="12"/>
  <c r="H20" i="12"/>
  <c r="I19" i="12"/>
  <c r="H19" i="12"/>
  <c r="I18" i="12"/>
  <c r="H18" i="12"/>
  <c r="I17" i="12"/>
  <c r="H17" i="12"/>
  <c r="I14" i="12"/>
  <c r="H14" i="12"/>
  <c r="D13" i="12"/>
  <c r="F13" i="12" s="1"/>
  <c r="F15" i="12" s="1"/>
  <c r="N4" i="12"/>
  <c r="M4" i="12"/>
  <c r="M6" i="12" s="1"/>
  <c r="I11" i="12"/>
  <c r="H11" i="12"/>
  <c r="I10" i="12"/>
  <c r="H10" i="12"/>
  <c r="I9" i="12"/>
  <c r="H9" i="12"/>
  <c r="I8" i="12"/>
  <c r="H8" i="12"/>
  <c r="I5" i="12"/>
  <c r="H5" i="12"/>
  <c r="F6" i="12"/>
  <c r="E4" i="12"/>
  <c r="D4" i="12"/>
  <c r="D6" i="12" s="1"/>
  <c r="O6" i="11"/>
  <c r="O4" i="11" s="1"/>
  <c r="N6" i="11"/>
  <c r="M6" i="11"/>
  <c r="K22" i="11"/>
  <c r="J22" i="11"/>
  <c r="I22" i="11"/>
  <c r="H22" i="11"/>
  <c r="K21" i="11"/>
  <c r="J21" i="11"/>
  <c r="I21" i="11"/>
  <c r="H21" i="11"/>
  <c r="K20" i="11"/>
  <c r="J20" i="11"/>
  <c r="I20" i="11"/>
  <c r="H20" i="11"/>
  <c r="K19" i="11"/>
  <c r="J19" i="11"/>
  <c r="I19" i="11"/>
  <c r="H19" i="11"/>
  <c r="K18" i="11"/>
  <c r="J18" i="11"/>
  <c r="I18" i="11"/>
  <c r="H18" i="11"/>
  <c r="K17" i="11"/>
  <c r="J17" i="11"/>
  <c r="I17" i="11"/>
  <c r="H17" i="11"/>
  <c r="K16" i="11"/>
  <c r="J16" i="11"/>
  <c r="I16" i="11"/>
  <c r="H16" i="11"/>
  <c r="K15" i="11"/>
  <c r="J15" i="11"/>
  <c r="I15" i="11"/>
  <c r="H15" i="11"/>
  <c r="K14" i="11"/>
  <c r="J14" i="11"/>
  <c r="I14" i="11"/>
  <c r="H14" i="11"/>
  <c r="K13" i="1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K5" i="11"/>
  <c r="J5" i="11"/>
  <c r="I5" i="11"/>
  <c r="H5" i="11"/>
  <c r="E6" i="11"/>
  <c r="D6" i="11"/>
  <c r="D4" i="11" s="1"/>
  <c r="C6" i="11"/>
  <c r="C4" i="11" s="1"/>
  <c r="H10" i="10"/>
  <c r="K29" i="10"/>
  <c r="J29" i="10"/>
  <c r="I29" i="10"/>
  <c r="H29" i="10"/>
  <c r="K28" i="10"/>
  <c r="J28" i="10"/>
  <c r="I28" i="10"/>
  <c r="H28" i="10"/>
  <c r="K27" i="10"/>
  <c r="J27" i="10"/>
  <c r="I27" i="10"/>
  <c r="H27" i="10"/>
  <c r="K26" i="10"/>
  <c r="J26" i="10"/>
  <c r="I26" i="10"/>
  <c r="H26" i="10"/>
  <c r="K25" i="10"/>
  <c r="J25" i="10"/>
  <c r="I25" i="10"/>
  <c r="H25" i="10"/>
  <c r="K24" i="10"/>
  <c r="J24" i="10"/>
  <c r="I24" i="10"/>
  <c r="H24" i="10"/>
  <c r="K23" i="10"/>
  <c r="J23" i="10"/>
  <c r="I23" i="10"/>
  <c r="H23" i="10"/>
  <c r="K22" i="10"/>
  <c r="J22" i="10"/>
  <c r="I22" i="10"/>
  <c r="H22" i="10"/>
  <c r="K21" i="10"/>
  <c r="J21" i="10"/>
  <c r="I21" i="10"/>
  <c r="H21" i="10"/>
  <c r="K20" i="10"/>
  <c r="J20" i="10"/>
  <c r="I20" i="10"/>
  <c r="H20" i="10"/>
  <c r="K19" i="10"/>
  <c r="J19" i="10"/>
  <c r="I19" i="10"/>
  <c r="H19" i="10"/>
  <c r="K18" i="10"/>
  <c r="J18" i="10"/>
  <c r="I18" i="10"/>
  <c r="H18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9" i="10"/>
  <c r="J9" i="10"/>
  <c r="I9" i="10"/>
  <c r="H9" i="10"/>
  <c r="K8" i="10"/>
  <c r="J8" i="10"/>
  <c r="I8" i="10"/>
  <c r="H8" i="10"/>
  <c r="K5" i="10"/>
  <c r="J5" i="10"/>
  <c r="I5" i="10"/>
  <c r="H5" i="10"/>
  <c r="E4" i="10"/>
  <c r="E6" i="10" s="1"/>
  <c r="G27" i="9"/>
  <c r="G25" i="9"/>
  <c r="G24" i="9"/>
  <c r="G23" i="9"/>
  <c r="G22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O4" i="9"/>
  <c r="N4" i="9"/>
  <c r="M4" i="9"/>
  <c r="K27" i="9"/>
  <c r="J27" i="9"/>
  <c r="I27" i="9"/>
  <c r="H27" i="9"/>
  <c r="K26" i="9"/>
  <c r="J26" i="9"/>
  <c r="I26" i="9"/>
  <c r="H26" i="9"/>
  <c r="G26" i="9"/>
  <c r="K25" i="9"/>
  <c r="J25" i="9"/>
  <c r="I25" i="9"/>
  <c r="H25" i="9"/>
  <c r="K24" i="9"/>
  <c r="J24" i="9"/>
  <c r="I24" i="9"/>
  <c r="H24" i="9"/>
  <c r="K23" i="9"/>
  <c r="J23" i="9"/>
  <c r="I23" i="9"/>
  <c r="H23" i="9"/>
  <c r="K22" i="9"/>
  <c r="J22" i="9"/>
  <c r="I22" i="9"/>
  <c r="H22" i="9"/>
  <c r="K21" i="9"/>
  <c r="J21" i="9"/>
  <c r="I21" i="9"/>
  <c r="H21" i="9"/>
  <c r="G21" i="9"/>
  <c r="K20" i="9"/>
  <c r="J20" i="9"/>
  <c r="I20" i="9"/>
  <c r="H20" i="9"/>
  <c r="K19" i="9"/>
  <c r="J19" i="9"/>
  <c r="I19" i="9"/>
  <c r="H19" i="9"/>
  <c r="K18" i="9"/>
  <c r="J18" i="9"/>
  <c r="I18" i="9"/>
  <c r="H18" i="9"/>
  <c r="K17" i="9"/>
  <c r="J17" i="9"/>
  <c r="I17" i="9"/>
  <c r="H17" i="9"/>
  <c r="K16" i="9"/>
  <c r="J16" i="9"/>
  <c r="I16" i="9"/>
  <c r="H16" i="9"/>
  <c r="K15" i="9"/>
  <c r="J15" i="9"/>
  <c r="I15" i="9"/>
  <c r="H15" i="9"/>
  <c r="K14" i="9"/>
  <c r="J14" i="9"/>
  <c r="I14" i="9"/>
  <c r="H14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J7" i="9"/>
  <c r="I7" i="9"/>
  <c r="H7" i="9"/>
  <c r="K6" i="9"/>
  <c r="J6" i="9"/>
  <c r="I6" i="9"/>
  <c r="H6" i="9"/>
  <c r="K5" i="9"/>
  <c r="J5" i="9"/>
  <c r="I5" i="9"/>
  <c r="H5" i="9"/>
  <c r="B5" i="9"/>
  <c r="E4" i="9"/>
  <c r="D4" i="9"/>
  <c r="I4" i="9" s="1"/>
  <c r="C4" i="9"/>
  <c r="O4" i="8"/>
  <c r="N4" i="8"/>
  <c r="M4" i="8"/>
  <c r="K24" i="8"/>
  <c r="J24" i="8"/>
  <c r="I24" i="8"/>
  <c r="H24" i="8"/>
  <c r="K23" i="8"/>
  <c r="J23" i="8"/>
  <c r="I23" i="8"/>
  <c r="H23" i="8"/>
  <c r="K22" i="8"/>
  <c r="J22" i="8"/>
  <c r="I22" i="8"/>
  <c r="H22" i="8"/>
  <c r="K21" i="8"/>
  <c r="J21" i="8"/>
  <c r="I21" i="8"/>
  <c r="H21" i="8"/>
  <c r="K20" i="8"/>
  <c r="J20" i="8"/>
  <c r="I20" i="8"/>
  <c r="H20" i="8"/>
  <c r="K19" i="8"/>
  <c r="J19" i="8"/>
  <c r="I19" i="8"/>
  <c r="H19" i="8"/>
  <c r="K18" i="8"/>
  <c r="J18" i="8"/>
  <c r="I18" i="8"/>
  <c r="H18" i="8"/>
  <c r="K17" i="8"/>
  <c r="J17" i="8"/>
  <c r="I17" i="8"/>
  <c r="H17" i="8"/>
  <c r="K16" i="8"/>
  <c r="J16" i="8"/>
  <c r="I16" i="8"/>
  <c r="H16" i="8"/>
  <c r="K15" i="8"/>
  <c r="J15" i="8"/>
  <c r="I15" i="8"/>
  <c r="H15" i="8"/>
  <c r="K14" i="8"/>
  <c r="J14" i="8"/>
  <c r="I14" i="8"/>
  <c r="H14" i="8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5" i="8"/>
  <c r="J5" i="8"/>
  <c r="I5" i="8"/>
  <c r="H5" i="8"/>
  <c r="K4" i="8"/>
  <c r="E4" i="8"/>
  <c r="D4" i="8"/>
  <c r="C4" i="8"/>
  <c r="O4" i="7"/>
  <c r="N4" i="7"/>
  <c r="M4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K17" i="7" s="1"/>
  <c r="H17" i="7"/>
  <c r="J16" i="7"/>
  <c r="I16" i="7"/>
  <c r="H16" i="7"/>
  <c r="J15" i="7"/>
  <c r="I15" i="7"/>
  <c r="H15" i="7"/>
  <c r="J14" i="7"/>
  <c r="I14" i="7"/>
  <c r="H14" i="7"/>
  <c r="J13" i="7"/>
  <c r="I13" i="7"/>
  <c r="K13" i="7" s="1"/>
  <c r="H13" i="7"/>
  <c r="J12" i="7"/>
  <c r="I12" i="7"/>
  <c r="H12" i="7"/>
  <c r="J11" i="7"/>
  <c r="I11" i="7"/>
  <c r="H11" i="7"/>
  <c r="J10" i="7"/>
  <c r="I10" i="7"/>
  <c r="K10" i="7" s="1"/>
  <c r="H10" i="7"/>
  <c r="J9" i="7"/>
  <c r="I9" i="7"/>
  <c r="H9" i="7"/>
  <c r="J8" i="7"/>
  <c r="I8" i="7"/>
  <c r="H8" i="7"/>
  <c r="J7" i="7"/>
  <c r="I7" i="7"/>
  <c r="H7" i="7"/>
  <c r="J6" i="7"/>
  <c r="I6" i="7"/>
  <c r="K6" i="7" s="1"/>
  <c r="H6" i="7"/>
  <c r="J5" i="7"/>
  <c r="I5" i="7"/>
  <c r="H5" i="7"/>
  <c r="E4" i="7"/>
  <c r="D4" i="7"/>
  <c r="C4" i="7"/>
  <c r="I5" i="5"/>
  <c r="J12" i="5"/>
  <c r="I12" i="5"/>
  <c r="H12" i="5"/>
  <c r="J11" i="5"/>
  <c r="I11" i="5"/>
  <c r="H11" i="5"/>
  <c r="J9" i="5"/>
  <c r="I9" i="5"/>
  <c r="H9" i="5"/>
  <c r="J8" i="5"/>
  <c r="I8" i="5"/>
  <c r="H8" i="5"/>
  <c r="J7" i="5"/>
  <c r="I7" i="5"/>
  <c r="H7" i="5"/>
  <c r="J6" i="5"/>
  <c r="I6" i="5"/>
  <c r="H6" i="5"/>
  <c r="E3" i="3"/>
  <c r="D3" i="3"/>
  <c r="C3" i="3"/>
  <c r="K22" i="1"/>
  <c r="K16" i="1"/>
  <c r="K14" i="1"/>
  <c r="K13" i="1"/>
  <c r="K8" i="1"/>
  <c r="K6" i="1"/>
  <c r="O4" i="1"/>
  <c r="N4" i="1"/>
  <c r="M4" i="1"/>
  <c r="L4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E4" i="1"/>
  <c r="D4" i="1"/>
  <c r="C4" i="1"/>
  <c r="B4" i="1"/>
  <c r="F27" i="23" l="1"/>
  <c r="F5" i="23"/>
  <c r="P4" i="21"/>
  <c r="K4" i="21" s="1"/>
  <c r="F4" i="20"/>
  <c r="P10" i="15"/>
  <c r="K10" i="15" s="1"/>
  <c r="O22" i="14"/>
  <c r="Q4" i="14"/>
  <c r="Q22" i="14" s="1"/>
  <c r="P4" i="13"/>
  <c r="F4" i="13"/>
  <c r="K4" i="13" s="1"/>
  <c r="N15" i="12"/>
  <c r="P13" i="12"/>
  <c r="P15" i="12" s="1"/>
  <c r="N6" i="12"/>
  <c r="P4" i="12"/>
  <c r="J6" i="11"/>
  <c r="N4" i="11"/>
  <c r="P4" i="11" s="1"/>
  <c r="P6" i="11"/>
  <c r="E4" i="11"/>
  <c r="J4" i="11" s="1"/>
  <c r="J4" i="9"/>
  <c r="P4" i="9"/>
  <c r="H4" i="8"/>
  <c r="K23" i="7"/>
  <c r="K20" i="7"/>
  <c r="K15" i="7"/>
  <c r="K12" i="7"/>
  <c r="K11" i="7"/>
  <c r="P4" i="7"/>
  <c r="K19" i="7"/>
  <c r="K14" i="7"/>
  <c r="K22" i="7"/>
  <c r="K18" i="7"/>
  <c r="K16" i="7"/>
  <c r="K24" i="7"/>
  <c r="K9" i="7"/>
  <c r="K8" i="7"/>
  <c r="K7" i="7"/>
  <c r="F4" i="7"/>
  <c r="K5" i="7"/>
  <c r="K11" i="5"/>
  <c r="K7" i="5"/>
  <c r="K12" i="5"/>
  <c r="K9" i="5"/>
  <c r="K8" i="5"/>
  <c r="K6" i="5"/>
  <c r="J5" i="5"/>
  <c r="K5" i="5" s="1"/>
  <c r="J10" i="5"/>
  <c r="H5" i="5"/>
  <c r="J4" i="7"/>
  <c r="I4" i="8"/>
  <c r="K4" i="9"/>
  <c r="C4" i="10"/>
  <c r="C6" i="10" s="1"/>
  <c r="I10" i="10"/>
  <c r="K10" i="10"/>
  <c r="M4" i="10"/>
  <c r="M6" i="10" s="1"/>
  <c r="K6" i="11"/>
  <c r="J13" i="12"/>
  <c r="J16" i="12"/>
  <c r="I13" i="12"/>
  <c r="I15" i="12" s="1"/>
  <c r="D22" i="14"/>
  <c r="F21" i="14"/>
  <c r="E21" i="14"/>
  <c r="N21" i="14"/>
  <c r="Q21" i="14"/>
  <c r="H4" i="15"/>
  <c r="I8" i="18"/>
  <c r="I14" i="18" s="1"/>
  <c r="J4" i="20"/>
  <c r="J4" i="21"/>
  <c r="H4" i="21"/>
  <c r="I4" i="21"/>
  <c r="H4" i="1"/>
  <c r="K10" i="1"/>
  <c r="K18" i="1"/>
  <c r="K5" i="1"/>
  <c r="K21" i="1"/>
  <c r="K12" i="1"/>
  <c r="K20" i="1"/>
  <c r="K7" i="1"/>
  <c r="K15" i="1"/>
  <c r="J4" i="5"/>
  <c r="K7" i="12"/>
  <c r="G21" i="14"/>
  <c r="O21" i="14"/>
  <c r="K9" i="1"/>
  <c r="I4" i="7"/>
  <c r="P21" i="14"/>
  <c r="H4" i="9"/>
  <c r="D4" i="10"/>
  <c r="D6" i="10" s="1"/>
  <c r="I7" i="10"/>
  <c r="J4" i="15"/>
  <c r="J7" i="12"/>
  <c r="G4" i="1"/>
  <c r="K11" i="1"/>
  <c r="K19" i="1"/>
  <c r="J4" i="1"/>
  <c r="J4" i="8"/>
  <c r="H4" i="7"/>
  <c r="I6" i="11"/>
  <c r="H4" i="20"/>
  <c r="K17" i="1"/>
  <c r="H11" i="15"/>
  <c r="J11" i="19"/>
  <c r="I11" i="19"/>
  <c r="K4" i="15"/>
  <c r="J11" i="15"/>
  <c r="E10" i="15"/>
  <c r="J10" i="15" s="1"/>
  <c r="I10" i="15"/>
  <c r="I11" i="15"/>
  <c r="I4" i="15"/>
  <c r="C10" i="15"/>
  <c r="H10" i="15" s="1"/>
  <c r="K4" i="14"/>
  <c r="K21" i="14" s="1"/>
  <c r="J4" i="13"/>
  <c r="I4" i="13"/>
  <c r="H4" i="13"/>
  <c r="J4" i="12"/>
  <c r="J6" i="12" s="1"/>
  <c r="O6" i="12"/>
  <c r="J15" i="12"/>
  <c r="E15" i="12"/>
  <c r="E6" i="12"/>
  <c r="M4" i="11"/>
  <c r="K11" i="15"/>
  <c r="E14" i="18"/>
  <c r="J8" i="18"/>
  <c r="J14" i="18" s="1"/>
  <c r="H10" i="5"/>
  <c r="N4" i="10"/>
  <c r="N6" i="10" s="1"/>
  <c r="K7" i="10"/>
  <c r="H16" i="12"/>
  <c r="K5" i="19"/>
  <c r="C46" i="23"/>
  <c r="I4" i="1"/>
  <c r="H6" i="11"/>
  <c r="F14" i="18"/>
  <c r="K8" i="18"/>
  <c r="K14" i="18" s="1"/>
  <c r="I10" i="5"/>
  <c r="K10" i="5" s="1"/>
  <c r="J7" i="10"/>
  <c r="H7" i="10"/>
  <c r="H11" i="19"/>
  <c r="J5" i="19"/>
  <c r="E4" i="19"/>
  <c r="J10" i="10"/>
  <c r="C13" i="12"/>
  <c r="B4" i="9"/>
  <c r="G4" i="9" s="1"/>
  <c r="G5" i="9"/>
  <c r="I4" i="12"/>
  <c r="I6" i="12" s="1"/>
  <c r="O4" i="10"/>
  <c r="O6" i="10" s="1"/>
  <c r="H4" i="5"/>
  <c r="C4" i="12"/>
  <c r="D15" i="12"/>
  <c r="O14" i="18"/>
  <c r="H5" i="19"/>
  <c r="C4" i="19"/>
  <c r="K4" i="11"/>
  <c r="H7" i="12"/>
  <c r="H8" i="18"/>
  <c r="H14" i="18" s="1"/>
  <c r="I5" i="19"/>
  <c r="D4" i="19"/>
  <c r="C27" i="23"/>
  <c r="I7" i="12"/>
  <c r="I16" i="12"/>
  <c r="F4" i="19" l="1"/>
  <c r="K4" i="19" s="1"/>
  <c r="L4" i="14"/>
  <c r="L21" i="14" s="1"/>
  <c r="P6" i="12"/>
  <c r="K6" i="12" s="1"/>
  <c r="K4" i="12"/>
  <c r="I4" i="11"/>
  <c r="H4" i="10"/>
  <c r="H6" i="10" s="1"/>
  <c r="K4" i="7"/>
  <c r="I4" i="5"/>
  <c r="K4" i="5" s="1"/>
  <c r="I4" i="10"/>
  <c r="I6" i="10" s="1"/>
  <c r="K4" i="1"/>
  <c r="K22" i="14"/>
  <c r="K4" i="10"/>
  <c r="K6" i="10" s="1"/>
  <c r="H13" i="12"/>
  <c r="H15" i="12" s="1"/>
  <c r="C15" i="12"/>
  <c r="M6" i="18"/>
  <c r="H4" i="11"/>
  <c r="J5" i="18"/>
  <c r="E6" i="18"/>
  <c r="I5" i="18"/>
  <c r="O6" i="18"/>
  <c r="K5" i="18"/>
  <c r="K4" i="18"/>
  <c r="H4" i="12"/>
  <c r="H6" i="12" s="1"/>
  <c r="C6" i="12"/>
  <c r="J4" i="10"/>
  <c r="J6" i="10" s="1"/>
  <c r="H5" i="18"/>
  <c r="C6" i="18"/>
  <c r="J4" i="14"/>
  <c r="N6" i="18"/>
  <c r="L22" i="14" l="1"/>
  <c r="J22" i="14"/>
  <c r="J21" i="14"/>
  <c r="I4" i="18"/>
  <c r="I6" i="18" s="1"/>
  <c r="D6" i="18"/>
  <c r="I4" i="14"/>
  <c r="H4" i="18"/>
  <c r="H6" i="18" s="1"/>
  <c r="K6" i="18"/>
  <c r="J4" i="18"/>
  <c r="J6" i="18" s="1"/>
  <c r="F6" i="18"/>
  <c r="I22" i="14" l="1"/>
  <c r="I21" i="14"/>
  <c r="H4" i="19"/>
  <c r="H18" i="19" l="1"/>
  <c r="I4" i="19"/>
  <c r="I18" i="19"/>
  <c r="J4" i="19"/>
  <c r="J18" i="19"/>
  <c r="K4" i="20" l="1"/>
  <c r="K28" i="20"/>
  <c r="K21" i="20"/>
  <c r="K32" i="20"/>
  <c r="K20" i="20"/>
  <c r="K30" i="20"/>
  <c r="K27" i="20"/>
  <c r="I27" i="20"/>
  <c r="K15" i="20"/>
  <c r="I15" i="20"/>
  <c r="K9" i="20"/>
  <c r="K19" i="20"/>
  <c r="K7" i="20"/>
  <c r="K5" i="20"/>
  <c r="K31" i="20"/>
  <c r="I31" i="20"/>
  <c r="I19" i="20"/>
  <c r="I14" i="20"/>
  <c r="K14" i="20"/>
  <c r="K13" i="20"/>
  <c r="I13" i="20"/>
  <c r="I28" i="20"/>
  <c r="I18" i="20"/>
  <c r="K18" i="20"/>
  <c r="K22" i="20"/>
  <c r="I22" i="20"/>
  <c r="I32" i="20"/>
  <c r="I25" i="20"/>
  <c r="K25" i="20"/>
  <c r="I30" i="20"/>
  <c r="I21" i="20"/>
  <c r="K23" i="20"/>
  <c r="I4" i="20"/>
  <c r="K10" i="20"/>
  <c r="K16" i="20"/>
  <c r="K6" i="20"/>
  <c r="I6" i="20"/>
  <c r="I20" i="20"/>
  <c r="I17" i="20"/>
  <c r="I23" i="20"/>
  <c r="I11" i="20"/>
  <c r="K26" i="20"/>
  <c r="K24" i="20"/>
  <c r="K11" i="20"/>
  <c r="I9" i="20"/>
  <c r="I24" i="20"/>
  <c r="I10" i="20"/>
  <c r="K8" i="20"/>
  <c r="I8" i="20"/>
  <c r="K33" i="20"/>
  <c r="I33" i="20"/>
  <c r="K29" i="20"/>
  <c r="I29" i="20"/>
  <c r="I26" i="20"/>
  <c r="I7" i="20"/>
  <c r="I12" i="20"/>
  <c r="K12" i="20"/>
  <c r="K17" i="20"/>
  <c r="I16" i="20"/>
  <c r="I5" i="20"/>
</calcChain>
</file>

<file path=xl/sharedStrings.xml><?xml version="1.0" encoding="utf-8"?>
<sst xmlns="http://schemas.openxmlformats.org/spreadsheetml/2006/main" count="933" uniqueCount="465">
  <si>
    <t>Table 1. Age and Sex by Island, CNMI:  1990</t>
  </si>
  <si>
    <t>Total</t>
  </si>
  <si>
    <t xml:space="preserve">     All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</si>
  <si>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</si>
  <si>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</si>
  <si>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</si>
  <si>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</si>
  <si>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</si>
  <si>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</si>
  <si>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</si>
  <si>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</si>
  <si>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</si>
  <si>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</si>
  <si>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55 to 59 years</t>
  </si>
  <si>
    <t>60 to 64 years</t>
  </si>
  <si>
    <t>65 to 69 years</t>
  </si>
  <si>
    <t>70 to 74 years</t>
  </si>
  <si>
    <t>75 to 79 years</t>
  </si>
  <si>
    <t>80 to 84  years</t>
  </si>
  <si>
    <t>85 years and over</t>
  </si>
  <si>
    <t>Source: 1990 Census Printed Report CPH-6-CNMI</t>
  </si>
  <si>
    <t>Table 2. Fertility by Island, CNMI:  1990</t>
  </si>
  <si>
    <t>Fertility</t>
  </si>
  <si>
    <t xml:space="preserve">      Women 15 to 19 years</t>
  </si>
  <si>
    <t xml:space="preserve">   Children ever born</t>
  </si>
  <si>
    <t>Women ever married</t>
  </si>
  <si>
    <t xml:space="preserve">      Women 20 to 24 years</t>
  </si>
  <si>
    <t xml:space="preserve">      Women 25 to 29 years</t>
  </si>
  <si>
    <t xml:space="preserve">      Women 30 to 34 years</t>
  </si>
  <si>
    <t xml:space="preserve">      Women 35 to 39 years</t>
  </si>
  <si>
    <t xml:space="preserve">      Women 40 to 44 years</t>
  </si>
  <si>
    <t xml:space="preserve">      Women 45 to 49 years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</si>
  <si>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</si>
  <si>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</si>
  <si>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</si>
  <si>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</si>
  <si>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</si>
  <si>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</si>
  <si>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</si>
  <si>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</si>
  <si>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>Table 3. Marital Status by Island, CNMI:  1990</t>
  </si>
  <si>
    <t>Marital Status</t>
  </si>
  <si>
    <t xml:space="preserve">    Males 15 years and over</t>
  </si>
  <si>
    <t>Never married</t>
  </si>
  <si>
    <t>Now married, except separated</t>
  </si>
  <si>
    <t>Searatead</t>
  </si>
  <si>
    <t>Widowed</t>
  </si>
  <si>
    <t>Divorced</t>
  </si>
  <si>
    <t xml:space="preserve">    Females 15 years and over</t>
  </si>
  <si>
    <t xml:space="preserve">     All peraons</t>
  </si>
  <si>
    <t>Northern Mariana Islands</t>
  </si>
  <si>
    <t>Guam</t>
  </si>
  <si>
    <t>Palau</t>
  </si>
  <si>
    <t>Federated States of Micronesia</t>
  </si>
  <si>
    <t xml:space="preserve">   Chuuk</t>
  </si>
  <si>
    <t xml:space="preserve">   Kosrae</t>
  </si>
  <si>
    <t xml:space="preserve">   Pohnpei</t>
  </si>
  <si>
    <t xml:space="preserve">   Yap</t>
  </si>
  <si>
    <t>Marshall Islands</t>
  </si>
  <si>
    <t>Other Pacific Islands</t>
  </si>
  <si>
    <t>Asia</t>
  </si>
  <si>
    <t xml:space="preserve">   Japan</t>
  </si>
  <si>
    <t xml:space="preserve">   Korea</t>
  </si>
  <si>
    <t xml:space="preserve">   China</t>
  </si>
  <si>
    <t xml:space="preserve">   Philippines</t>
  </si>
  <si>
    <t xml:space="preserve">   Taiwan</t>
  </si>
  <si>
    <t xml:space="preserve">   Vietanem</t>
  </si>
  <si>
    <t xml:space="preserve">   Other Asia</t>
  </si>
  <si>
    <t>United States</t>
  </si>
  <si>
    <t>Elsewhere</t>
  </si>
  <si>
    <t>Table 5. Citizenship by Island, CNMI:  1990</t>
  </si>
  <si>
    <t>Citizenship</t>
  </si>
  <si>
    <t>Citizen or National</t>
  </si>
  <si>
    <t xml:space="preserve">    Born in this Area</t>
  </si>
  <si>
    <t xml:space="preserve">    Born in US or other US Area</t>
  </si>
  <si>
    <t xml:space="preserve">    Born abroad, US parents</t>
  </si>
  <si>
    <t xml:space="preserve">    Naturalized citizen</t>
  </si>
  <si>
    <t>Not a citizen or national</t>
  </si>
  <si>
    <t xml:space="preserve">    Permanent residence</t>
  </si>
  <si>
    <t xml:space="preserve">    Temporary residence</t>
  </si>
  <si>
    <t>Table 6. Year of Entry by Island, CNMI:  1990</t>
  </si>
  <si>
    <t>Year of entry</t>
  </si>
  <si>
    <t xml:space="preserve">      All persons</t>
  </si>
  <si>
    <t xml:space="preserve">   1989 or 1990</t>
  </si>
  <si>
    <t xml:space="preserve">   1987 or 1988</t>
  </si>
  <si>
    <t xml:space="preserve">   1985 or 1986</t>
  </si>
  <si>
    <t xml:space="preserve">   1980 to 1984</t>
  </si>
  <si>
    <t xml:space="preserve">   1975 to 1979</t>
  </si>
  <si>
    <t xml:space="preserve">   1970 to 1974</t>
  </si>
  <si>
    <t xml:space="preserve">   1960 to 1969</t>
  </si>
  <si>
    <t xml:space="preserve">   Before 1960</t>
  </si>
  <si>
    <t>Mother's Birthplace</t>
  </si>
  <si>
    <t>Table 9. Ethnic Origin by Island, CNMI:  1990</t>
  </si>
  <si>
    <t>Single ethnic group</t>
  </si>
  <si>
    <t xml:space="preserve">   Chamorro</t>
  </si>
  <si>
    <t xml:space="preserve">   Carolinian</t>
  </si>
  <si>
    <t xml:space="preserve">   Palauan</t>
  </si>
  <si>
    <t xml:space="preserve">   Chuukese</t>
  </si>
  <si>
    <t xml:space="preserve">   Kosraean</t>
  </si>
  <si>
    <t xml:space="preserve">   Marshallese</t>
  </si>
  <si>
    <t xml:space="preserve">   Pohnpeian</t>
  </si>
  <si>
    <t xml:space="preserve">   Yapese</t>
  </si>
  <si>
    <t xml:space="preserve">   Other Pacific Islands</t>
  </si>
  <si>
    <t xml:space="preserve">   Asian</t>
  </si>
  <si>
    <t xml:space="preserve">      Chinese</t>
  </si>
  <si>
    <t xml:space="preserve">      Filipino</t>
  </si>
  <si>
    <t xml:space="preserve">      Japanese</t>
  </si>
  <si>
    <t xml:space="preserve">      Korean</t>
  </si>
  <si>
    <t xml:space="preserve">      Other Asian</t>
  </si>
  <si>
    <t xml:space="preserve">   White</t>
  </si>
  <si>
    <t xml:space="preserve">   Black</t>
  </si>
  <si>
    <t xml:space="preserve">   Other single ethnic group</t>
  </si>
  <si>
    <t>Multiple ethnic groups</t>
  </si>
  <si>
    <t xml:space="preserve">   Carolinian and other</t>
  </si>
  <si>
    <t xml:space="preserve">   Chamorro and other</t>
  </si>
  <si>
    <t>Not reported</t>
  </si>
  <si>
    <t>Table 10. Residence in 1985 by Island, CNMI:  1990</t>
  </si>
  <si>
    <t>Residence in 1985</t>
  </si>
  <si>
    <t xml:space="preserve">    Persons 5 years and over</t>
  </si>
  <si>
    <t>Same house in this Area in 1985</t>
  </si>
  <si>
    <t xml:space="preserve">              Percent</t>
  </si>
  <si>
    <t>Different house in this Area</t>
  </si>
  <si>
    <t xml:space="preserve">   Same municipality</t>
  </si>
  <si>
    <t xml:space="preserve">   Different municipality</t>
  </si>
  <si>
    <t>Outside this Area in 1985</t>
  </si>
  <si>
    <t xml:space="preserve">   Guam</t>
  </si>
  <si>
    <t xml:space="preserve">   Palau</t>
  </si>
  <si>
    <t xml:space="preserve">   FSM</t>
  </si>
  <si>
    <t xml:space="preserve">      Chuuk</t>
  </si>
  <si>
    <t xml:space="preserve">      Kosrae</t>
  </si>
  <si>
    <t xml:space="preserve">      Pohnpei</t>
  </si>
  <si>
    <t xml:space="preserve">      Yap</t>
  </si>
  <si>
    <t xml:space="preserve">   Marshall Islands</t>
  </si>
  <si>
    <t xml:space="preserve">   Asia</t>
  </si>
  <si>
    <t xml:space="preserve">      Japan</t>
  </si>
  <si>
    <t xml:space="preserve">      Korea</t>
  </si>
  <si>
    <t xml:space="preserve">      china</t>
  </si>
  <si>
    <t xml:space="preserve">      Philippines</t>
  </si>
  <si>
    <t xml:space="preserve">      Taiwan</t>
  </si>
  <si>
    <t xml:space="preserve">      Vietnam</t>
  </si>
  <si>
    <t xml:space="preserve">      Other Asia</t>
  </si>
  <si>
    <t xml:space="preserve">   United States</t>
  </si>
  <si>
    <t xml:space="preserve">   Elsewhere</t>
  </si>
  <si>
    <t>Table 11. Language Spoken at Home by Island, CNMI:  1990</t>
  </si>
  <si>
    <t xml:space="preserve">      Persons 5 years and over</t>
  </si>
  <si>
    <t>Speak only English at home</t>
  </si>
  <si>
    <t>Speak language other than English at home</t>
  </si>
  <si>
    <t xml:space="preserve">    Chamorro</t>
  </si>
  <si>
    <t xml:space="preserve">    Carolinian</t>
  </si>
  <si>
    <t xml:space="preserve">    Palauan</t>
  </si>
  <si>
    <t xml:space="preserve">    Chuukese</t>
  </si>
  <si>
    <t xml:space="preserve">     Kosraean</t>
  </si>
  <si>
    <t xml:space="preserve">    Marshallese</t>
  </si>
  <si>
    <t xml:space="preserve">    Pohnpeian</t>
  </si>
  <si>
    <t xml:space="preserve">    Yapese</t>
  </si>
  <si>
    <t xml:space="preserve">    Other Pacific Islander Language</t>
  </si>
  <si>
    <t xml:space="preserve">    Asian languages</t>
  </si>
  <si>
    <t xml:space="preserve">        Chinese</t>
  </si>
  <si>
    <t xml:space="preserve">       Japanese</t>
  </si>
  <si>
    <t xml:space="preserve">        Korean</t>
  </si>
  <si>
    <t xml:space="preserve">        Philippines lang</t>
  </si>
  <si>
    <t xml:space="preserve">        Other Asian languages</t>
  </si>
  <si>
    <t xml:space="preserve">    Other languages</t>
  </si>
  <si>
    <t>Table 12. Frequency of English Use by Island, CNMI:  1990</t>
  </si>
  <si>
    <t xml:space="preserve">         Persons 5 years and over</t>
  </si>
  <si>
    <t xml:space="preserve">             Percent</t>
  </si>
  <si>
    <t>Speak other language at home</t>
  </si>
  <si>
    <t xml:space="preserve">    More frequently than English</t>
  </si>
  <si>
    <t xml:space="preserve">    Both equally often</t>
  </si>
  <si>
    <t xml:space="preserve">    Less frequently than English</t>
  </si>
  <si>
    <t xml:space="preserve">    Does not speak English</t>
  </si>
  <si>
    <t xml:space="preserve">         Persons 5 to 17 years</t>
  </si>
  <si>
    <t>Table 13. School Attendance by Island, CNMI:  1990</t>
  </si>
  <si>
    <t xml:space="preserve">     Persons 3 years and over and enrolled</t>
  </si>
  <si>
    <t>Preprimary school</t>
  </si>
  <si>
    <t xml:space="preserve">   Public school</t>
  </si>
  <si>
    <t>Elementary school (Grades 1 to 8)</t>
  </si>
  <si>
    <t>High school (grades 9 to 12)</t>
  </si>
  <si>
    <t>College</t>
  </si>
  <si>
    <t>Table 14. Educational Attainment by Island, CNMI:  1990</t>
  </si>
  <si>
    <t>Educational Attainment</t>
  </si>
  <si>
    <t xml:space="preserve">       Persons 25 years and over</t>
  </si>
  <si>
    <t>None</t>
  </si>
  <si>
    <t>Elemenary:</t>
  </si>
  <si>
    <t>1 to 4 years</t>
  </si>
  <si>
    <t>5 and 6 years</t>
  </si>
  <si>
    <t>7 years</t>
  </si>
  <si>
    <t>8 years</t>
  </si>
  <si>
    <t>High school:</t>
  </si>
  <si>
    <t>1 year</t>
  </si>
  <si>
    <t>2 years</t>
  </si>
  <si>
    <t>3 years</t>
  </si>
  <si>
    <t>4 years, no diploma</t>
  </si>
  <si>
    <t>High school graduate, inlc equivalency</t>
  </si>
  <si>
    <t>Some college, no degree</t>
  </si>
  <si>
    <t>Associate degree, occupational program</t>
  </si>
  <si>
    <t>Associate degree, academic program</t>
  </si>
  <si>
    <t>Bachelor's degree</t>
  </si>
  <si>
    <t>Graduate or professional degree</t>
  </si>
  <si>
    <t>Percent high school graduate or higher</t>
  </si>
  <si>
    <t>Percent Bachelor's Degree or higher</t>
  </si>
  <si>
    <t xml:space="preserve">     Persons 18 to 24 years</t>
  </si>
  <si>
    <t xml:space="preserve">     Persons 25 to 34 years</t>
  </si>
  <si>
    <t>Percent some college or higher</t>
  </si>
  <si>
    <t>Percent Bachelor's degree or higher</t>
  </si>
  <si>
    <t>Table 15. Literacy and Vocational Training by Island, CNMI:  1990</t>
  </si>
  <si>
    <t xml:space="preserve">       Persons 10 years and over</t>
  </si>
  <si>
    <t>Can read and write in any language</t>
  </si>
  <si>
    <t>Cannot read and write</t>
  </si>
  <si>
    <t>VOCATIONAL TRAINING</t>
  </si>
  <si>
    <t xml:space="preserve">     Persons 16 to 64 years</t>
  </si>
  <si>
    <t>Completed requirements for a program</t>
  </si>
  <si>
    <t xml:space="preserve">    In this Area</t>
  </si>
  <si>
    <t xml:space="preserve">    Not in this Area</t>
  </si>
  <si>
    <t>Did not complete requirements for a program</t>
  </si>
  <si>
    <t>Table 16. Disability by Island, CNMI:  1990</t>
  </si>
  <si>
    <t>Disability</t>
  </si>
  <si>
    <t xml:space="preserve">     Civilian noninstitutional persons 16 to 64 years</t>
  </si>
  <si>
    <t>With a mobility or self-care limitation</t>
  </si>
  <si>
    <t xml:space="preserve">   With a mobility limitation</t>
  </si>
  <si>
    <t xml:space="preserve">      In labor force</t>
  </si>
  <si>
    <t xml:space="preserve">   With a self-care limitation</t>
  </si>
  <si>
    <t>With a work disability</t>
  </si>
  <si>
    <t xml:space="preserve">   Prevented from working</t>
  </si>
  <si>
    <t>No work disability</t>
  </si>
  <si>
    <t xml:space="preserve">      Civilian noninstitutional persons 65 years and over</t>
  </si>
  <si>
    <t>Table 17. Veteran's Status by Island, CNMI:  1990</t>
  </si>
  <si>
    <t>Veteran's Status</t>
  </si>
  <si>
    <t xml:space="preserve">      Persons 16 years and over</t>
  </si>
  <si>
    <t>Now on active duty</t>
  </si>
  <si>
    <t>On active duty in the past, but not now</t>
  </si>
  <si>
    <t>Never on active duty</t>
  </si>
  <si>
    <t xml:space="preserve">   In Reserves or National Guard now</t>
  </si>
  <si>
    <t xml:space="preserve">   In Reserves or National Guard in the past, but not now</t>
  </si>
  <si>
    <t xml:space="preserve">   Never served</t>
  </si>
  <si>
    <t>PERIOD OF SERVICE</t>
  </si>
  <si>
    <t xml:space="preserve">      Civilian veterans 16 years and over</t>
  </si>
  <si>
    <t>May 1975 or later service</t>
  </si>
  <si>
    <t xml:space="preserve">   September 1980 or later service only</t>
  </si>
  <si>
    <t xml:space="preserve">      Served 2 or more years</t>
  </si>
  <si>
    <t>Veitname era, no Korean conflict</t>
  </si>
  <si>
    <t>Vietnam era and Korean conflict</t>
  </si>
  <si>
    <t>February 1955 to July 1964 only</t>
  </si>
  <si>
    <t>Korean conflict, no WW II</t>
  </si>
  <si>
    <t>Korean conflist and WW II</t>
  </si>
  <si>
    <t>World War II, no Korean conflict</t>
  </si>
  <si>
    <t>Other</t>
  </si>
  <si>
    <t>LENGTH OF SERVICE</t>
  </si>
  <si>
    <t xml:space="preserve">     Civilian veterans 16 years and over</t>
  </si>
  <si>
    <t>Less than 2 years</t>
  </si>
  <si>
    <t>2 to 10 years</t>
  </si>
  <si>
    <t>11 to 19 years</t>
  </si>
  <si>
    <t>20 or more years</t>
  </si>
  <si>
    <t>MILITARY BENEFITS</t>
  </si>
  <si>
    <t>Receiving military benefits</t>
  </si>
  <si>
    <t>Not receiving military benefits</t>
  </si>
  <si>
    <t>Table 18. Labor Force Status by Island, CNMI:  1990</t>
  </si>
  <si>
    <t xml:space="preserve">            Persons 16 years and over</t>
  </si>
  <si>
    <t>In labor force</t>
  </si>
  <si>
    <t xml:space="preserve">               Percent of persons 16+ years</t>
  </si>
  <si>
    <t xml:space="preserve">   Armed forces</t>
  </si>
  <si>
    <t xml:space="preserve">   Civilian labor force</t>
  </si>
  <si>
    <t xml:space="preserve">      Employed</t>
  </si>
  <si>
    <t xml:space="preserve">            Also did subsistence activity</t>
  </si>
  <si>
    <t xml:space="preserve">        At work </t>
  </si>
  <si>
    <t xml:space="preserve">           35 hours or more</t>
  </si>
  <si>
    <t xml:space="preserve">      Unemployed</t>
  </si>
  <si>
    <t xml:space="preserve">               Percent of labor force</t>
  </si>
  <si>
    <t>Not in labor force</t>
  </si>
  <si>
    <t xml:space="preserve">   Subsistence activity only</t>
  </si>
  <si>
    <t>With own children under 6 years</t>
  </si>
  <si>
    <t xml:space="preserve">   In labor force</t>
  </si>
  <si>
    <t>With own children 6 to 17 years only</t>
  </si>
  <si>
    <t xml:space="preserve">        Own children under 6 living with both parents</t>
  </si>
  <si>
    <t>Both parents in labor force</t>
  </si>
  <si>
    <t xml:space="preserve">        Own children under 6 living with one parent</t>
  </si>
  <si>
    <t>Parent in the labor force</t>
  </si>
  <si>
    <t xml:space="preserve">       Pers 16 to 19 years</t>
  </si>
  <si>
    <t>Not enrolled in school, includess Armed Forces</t>
  </si>
  <si>
    <t xml:space="preserve">   High school graduate, includes Armed Forces</t>
  </si>
  <si>
    <t xml:space="preserve">       Emplyed, civilian</t>
  </si>
  <si>
    <t xml:space="preserve">       Unemployed, civilian</t>
  </si>
  <si>
    <t xml:space="preserve">       Not in labor force</t>
  </si>
  <si>
    <t xml:space="preserve">   Not High school graduate, includes Armed Forces</t>
  </si>
  <si>
    <t>Table 19. Work Status in 1989 by Island, CNMI:  1990</t>
  </si>
  <si>
    <t>Work Status in 1989</t>
  </si>
  <si>
    <t xml:space="preserve">       Persons 16 uears and over</t>
  </si>
  <si>
    <t>Worked in 1989</t>
  </si>
  <si>
    <t xml:space="preserve">      50 to 52 weeks</t>
  </si>
  <si>
    <t xml:space="preserve">      40 to 49 weeks</t>
  </si>
  <si>
    <t xml:space="preserve">      27 to 39 weeks</t>
  </si>
  <si>
    <t xml:space="preserve">      14 to 26 weeks</t>
  </si>
  <si>
    <t xml:space="preserve">      1 to 13 weeks</t>
  </si>
  <si>
    <t xml:space="preserve">   Usually worked 35+ hours per week</t>
  </si>
  <si>
    <t xml:space="preserve">   Usually worked 1 to 34 hrs per week</t>
  </si>
  <si>
    <t>Did not work in 1989</t>
  </si>
  <si>
    <t>Table 20. Occupation by Island, CNMI:  1990</t>
  </si>
  <si>
    <t>Occupation</t>
  </si>
  <si>
    <t xml:space="preserve">       Employed persons 16 years and over</t>
  </si>
  <si>
    <t xml:space="preserve">Managerial and professional specialty </t>
  </si>
  <si>
    <t xml:space="preserve">   Executive, adminsitrative and managerial</t>
  </si>
  <si>
    <t xml:space="preserve">      Managerial related</t>
  </si>
  <si>
    <t xml:space="preserve">   Professional specailty</t>
  </si>
  <si>
    <t xml:space="preserve">      Teachers, librarians, and counselors</t>
  </si>
  <si>
    <t>Techincal, sales, administrative support</t>
  </si>
  <si>
    <t xml:space="preserve">   Health technologists and technicians</t>
  </si>
  <si>
    <t xml:space="preserve">   Technologists and technicians except health</t>
  </si>
  <si>
    <t xml:space="preserve">   Sales occupations</t>
  </si>
  <si>
    <t xml:space="preserve">   Administrative support</t>
  </si>
  <si>
    <t xml:space="preserve">      Secrtetaries, stenographers, typists</t>
  </si>
  <si>
    <t>Service occupations</t>
  </si>
  <si>
    <t xml:space="preserve">   Private household</t>
  </si>
  <si>
    <t xml:space="preserve">   Protective service</t>
  </si>
  <si>
    <t xml:space="preserve">   Other service</t>
  </si>
  <si>
    <t xml:space="preserve">      Food preparation and service</t>
  </si>
  <si>
    <t xml:space="preserve">      Health service</t>
  </si>
  <si>
    <t xml:space="preserve">      Cleaning and building service</t>
  </si>
  <si>
    <t xml:space="preserve">      Peronal service</t>
  </si>
  <si>
    <t>Farming, forestry, and dishing</t>
  </si>
  <si>
    <t>Precision production, craft, and repair</t>
  </si>
  <si>
    <t xml:space="preserve">   Mechanics and repairers</t>
  </si>
  <si>
    <t xml:space="preserve">   Construcion</t>
  </si>
  <si>
    <t xml:space="preserve">   Extractive</t>
  </si>
  <si>
    <t xml:space="preserve">   Precision production</t>
  </si>
  <si>
    <t>Operators, fabricators. Laborers</t>
  </si>
  <si>
    <t xml:space="preserve">   Machine operators, assemblers and inspectors</t>
  </si>
  <si>
    <t xml:space="preserve">   Transport and material moving</t>
  </si>
  <si>
    <t xml:space="preserve">   Handlers, cleaners, helpers</t>
  </si>
  <si>
    <t>Table 21. Class of Worker by Island, CNMI:  1990</t>
  </si>
  <si>
    <t>Class of Worker</t>
  </si>
  <si>
    <t xml:space="preserve">      Employed persons 16 years and over</t>
  </si>
  <si>
    <t>Private for profit wage and salary workers</t>
  </si>
  <si>
    <t>Local or territorial government workers</t>
  </si>
  <si>
    <t>Federal government workers</t>
  </si>
  <si>
    <t>Self-employed workers</t>
  </si>
  <si>
    <t>Unpaid family workers</t>
  </si>
  <si>
    <t>Table 22. Industry by Island, CNMI:  1990</t>
  </si>
  <si>
    <t>Industry</t>
  </si>
  <si>
    <t>Agriculture</t>
  </si>
  <si>
    <t>Forestry and fidheries</t>
  </si>
  <si>
    <t>Mining</t>
  </si>
  <si>
    <t>Construction</t>
  </si>
  <si>
    <t>Manufacturing</t>
  </si>
  <si>
    <t xml:space="preserve">   Nondurable goods</t>
  </si>
  <si>
    <t xml:space="preserve">      Food and kindred products</t>
  </si>
  <si>
    <t xml:space="preserve">      Textile mill products</t>
  </si>
  <si>
    <t xml:space="preserve">      Apparel</t>
  </si>
  <si>
    <t xml:space="preserve">      Printing, publishing</t>
  </si>
  <si>
    <t xml:space="preserve">      Patroleum and coal</t>
  </si>
  <si>
    <t xml:space="preserve">      Rubber and plactisc</t>
  </si>
  <si>
    <t xml:space="preserve">      Leather</t>
  </si>
  <si>
    <t xml:space="preserve">      Other nondurable</t>
  </si>
  <si>
    <t xml:space="preserve">   Durable goods</t>
  </si>
  <si>
    <t xml:space="preserve">      Lumber and wood</t>
  </si>
  <si>
    <t xml:space="preserve">      Stone, clay</t>
  </si>
  <si>
    <t xml:space="preserve">      Metal</t>
  </si>
  <si>
    <t xml:space="preserve">      Machinery and transport equipment</t>
  </si>
  <si>
    <t xml:space="preserve">      Professional and photo equip</t>
  </si>
  <si>
    <t xml:space="preserve">      Other durable</t>
  </si>
  <si>
    <t>Transport, communication</t>
  </si>
  <si>
    <t xml:space="preserve">   Transportation</t>
  </si>
  <si>
    <t xml:space="preserve">      Bus service</t>
  </si>
  <si>
    <t xml:space="preserve">      Taxi service</t>
  </si>
  <si>
    <t xml:space="preserve">   Communications</t>
  </si>
  <si>
    <t xml:space="preserve">   Utilities</t>
  </si>
  <si>
    <t>Wholesale trade</t>
  </si>
  <si>
    <t>Retail trade</t>
  </si>
  <si>
    <t xml:space="preserve">   Eating and drinking places</t>
  </si>
  <si>
    <t>Finance, insurance and reaql estate</t>
  </si>
  <si>
    <t>Business services</t>
  </si>
  <si>
    <t>Repari services</t>
  </si>
  <si>
    <t>Personal serivces</t>
  </si>
  <si>
    <t xml:space="preserve">      Hotels and motels</t>
  </si>
  <si>
    <t>Entertainment and recreation</t>
  </si>
  <si>
    <t>Professional</t>
  </si>
  <si>
    <t xml:space="preserve">   Health services</t>
  </si>
  <si>
    <t xml:space="preserve">   Legal</t>
  </si>
  <si>
    <t xml:space="preserve">   Educational services</t>
  </si>
  <si>
    <t xml:space="preserve">   Engineering and architecture</t>
  </si>
  <si>
    <t xml:space="preserve">   Other professional</t>
  </si>
  <si>
    <t>Public administration</t>
  </si>
  <si>
    <t>Table 23.  Commuting by Island, CNMI:  1990</t>
  </si>
  <si>
    <t>Commuting</t>
  </si>
  <si>
    <t>MEANS OF TRANSPORT TO WORK</t>
  </si>
  <si>
    <t xml:space="preserve">      Workers 16 years and over</t>
  </si>
  <si>
    <t>Car, truck of private van/bus</t>
  </si>
  <si>
    <t xml:space="preserve">   Drive alone</t>
  </si>
  <si>
    <t xml:space="preserve">   Carpooled</t>
  </si>
  <si>
    <t xml:space="preserve">      2 person carpool</t>
  </si>
  <si>
    <t xml:space="preserve">      3 persons</t>
  </si>
  <si>
    <t xml:space="preserve">      4 persons</t>
  </si>
  <si>
    <t xml:space="preserve">      5 persons</t>
  </si>
  <si>
    <t xml:space="preserve">      6 perons</t>
  </si>
  <si>
    <t xml:space="preserve">      7 to 9 persons</t>
  </si>
  <si>
    <t xml:space="preserve">      10 or more persons</t>
  </si>
  <si>
    <t>Public van/bus</t>
  </si>
  <si>
    <t>Boat</t>
  </si>
  <si>
    <t>Taxicab</t>
  </si>
  <si>
    <t>Motorcycle</t>
  </si>
  <si>
    <t>Bicycle</t>
  </si>
  <si>
    <t>Walked</t>
  </si>
  <si>
    <t>Other method</t>
  </si>
  <si>
    <t>Worked at home</t>
  </si>
  <si>
    <t>TRAVEL TIME TO WORK</t>
  </si>
  <si>
    <t xml:space="preserve">       Workers 16 years and over</t>
  </si>
  <si>
    <t>Did not work at home</t>
  </si>
  <si>
    <t xml:space="preserve">   Less than 5 minutes</t>
  </si>
  <si>
    <t xml:space="preserve">   5 to 9 minutes</t>
  </si>
  <si>
    <t xml:space="preserve">   10 to 14 minutes</t>
  </si>
  <si>
    <t xml:space="preserve">   15 to 19 minutes</t>
  </si>
  <si>
    <t xml:space="preserve">   20 to 24 minutes</t>
  </si>
  <si>
    <t xml:space="preserve">   25 to 29 minutes</t>
  </si>
  <si>
    <t xml:space="preserve">   30 to 34 minutes</t>
  </si>
  <si>
    <t xml:space="preserve">   35 to 39 minutes</t>
  </si>
  <si>
    <t xml:space="preserve">   40 to 44 minutes</t>
  </si>
  <si>
    <t xml:space="preserve">   45 to 59 minutes</t>
  </si>
  <si>
    <t xml:space="preserve">   60 to 89 minutes</t>
  </si>
  <si>
    <t xml:space="preserve">   90 minutes or more</t>
  </si>
  <si>
    <t xml:space="preserve">   Mean (minutes)</t>
  </si>
  <si>
    <t>DEPARTURE TIME</t>
  </si>
  <si>
    <t xml:space="preserve">         Workers 16 years and over</t>
  </si>
  <si>
    <t xml:space="preserve">   12:00 am to 4:59 am</t>
  </si>
  <si>
    <t xml:space="preserve">   5:00 am to 5:59 am</t>
  </si>
  <si>
    <t xml:space="preserve">   6:00 am to 6:29 am</t>
  </si>
  <si>
    <t xml:space="preserve">   6:30 am to 6:59 am</t>
  </si>
  <si>
    <t xml:space="preserve">   7:00 am to 7:29 am</t>
  </si>
  <si>
    <t xml:space="preserve">   7:30 am to 7:59 am</t>
  </si>
  <si>
    <t xml:space="preserve">   8:00 am to 8:29 am</t>
  </si>
  <si>
    <t xml:space="preserve">   8:30 am to 8:59 am</t>
  </si>
  <si>
    <t xml:space="preserve">   9:00 am to 12:59 pm</t>
  </si>
  <si>
    <t xml:space="preserve">   1:00 pm to 3:59 pm</t>
  </si>
  <si>
    <t xml:space="preserve">   4:00 pm to 11:59 pm</t>
  </si>
  <si>
    <t>FSM</t>
  </si>
  <si>
    <t>50 to 54 years</t>
  </si>
  <si>
    <t>Males</t>
  </si>
  <si>
    <t>Females</t>
  </si>
  <si>
    <t>Age</t>
  </si>
  <si>
    <t>Median</t>
  </si>
  <si>
    <t>Private non-for-profit wage and salary</t>
  </si>
  <si>
    <t>Born in the CNMI</t>
  </si>
  <si>
    <t>Born outside the CNMI</t>
  </si>
  <si>
    <t>Frequency of English</t>
  </si>
  <si>
    <t>Ethnic Origin</t>
  </si>
  <si>
    <t>Father's Birthplace</t>
  </si>
  <si>
    <t>Language Spoken at home</t>
  </si>
  <si>
    <t>School attendance</t>
  </si>
  <si>
    <t>Literacy and Vocational Training</t>
  </si>
  <si>
    <t>Labor Foce Status</t>
  </si>
  <si>
    <t>Chuuk</t>
  </si>
  <si>
    <t xml:space="preserve">Other </t>
  </si>
  <si>
    <t>Table 8. Mother's Birthplace by Island, CNMI:  1990</t>
  </si>
  <si>
    <t>Table 7. Father's Birthplace by Island, CNMI:  1990</t>
  </si>
  <si>
    <t xml:space="preserve">   1990</t>
  </si>
  <si>
    <t xml:space="preserve">   1989</t>
  </si>
  <si>
    <t xml:space="preserve">   1988</t>
  </si>
  <si>
    <t xml:space="preserve">   1987</t>
  </si>
  <si>
    <t xml:space="preserve">   1986</t>
  </si>
  <si>
    <t xml:space="preserve">    1985</t>
  </si>
  <si>
    <t xml:space="preserve">   1984</t>
  </si>
  <si>
    <t xml:space="preserve">   1983</t>
  </si>
  <si>
    <t xml:space="preserve">   1982</t>
  </si>
  <si>
    <t xml:space="preserve">   1981</t>
  </si>
  <si>
    <t xml:space="preserve">   1980</t>
  </si>
  <si>
    <t xml:space="preserve">   1962 to 1969</t>
  </si>
  <si>
    <t xml:space="preserve">   1960 or 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</si>
</sst>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indexed="8"/>
      <name val="Calibri"/>
    </font>
    <font>
      <sz val="7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auto="1"/>
      </right>
      <top style="thin">
        <color indexed="8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9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10"/>
      </left>
      <right style="hair">
        <color indexed="10"/>
      </right>
      <top style="thin">
        <color indexed="8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thin">
        <color indexed="8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thin">
        <color auto="1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auto="1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14" xfId="0" applyNumberFormat="1" applyFont="1" applyBorder="1"/>
    <xf numFmtId="164" fontId="1" fillId="0" borderId="21" xfId="0" applyNumberFormat="1" applyFont="1" applyBorder="1"/>
    <xf numFmtId="3" fontId="1" fillId="0" borderId="15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 applyAlignment="1">
      <alignment horizontal="right"/>
    </xf>
    <xf numFmtId="3" fontId="1" fillId="0" borderId="21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22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1" xfId="0" applyNumberFormat="1" applyFont="1" applyBorder="1"/>
    <xf numFmtId="3" fontId="1" fillId="0" borderId="2" xfId="0" applyNumberFormat="1" applyFont="1" applyBorder="1"/>
    <xf numFmtId="3" fontId="1" fillId="0" borderId="4" xfId="0" applyNumberFormat="1" applyFont="1" applyBorder="1" applyAlignment="1">
      <alignment horizontal="right"/>
    </xf>
    <xf numFmtId="164" fontId="1" fillId="0" borderId="10" xfId="0" applyNumberFormat="1" applyFont="1" applyBorder="1"/>
    <xf numFmtId="3" fontId="1" fillId="0" borderId="31" xfId="0" applyNumberFormat="1" applyFont="1" applyBorder="1"/>
    <xf numFmtId="164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164" fontId="1" fillId="0" borderId="6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164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49" fontId="1" fillId="0" borderId="1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0" xfId="0" applyNumberFormat="1" applyFont="1"/>
    <xf numFmtId="49" fontId="1" fillId="0" borderId="22" xfId="0" applyNumberFormat="1" applyFont="1" applyBorder="1"/>
    <xf numFmtId="49" fontId="1" fillId="0" borderId="20" xfId="0" applyNumberFormat="1" applyFont="1" applyBorder="1"/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1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left"/>
    </xf>
    <xf numFmtId="3" fontId="1" fillId="0" borderId="23" xfId="0" applyNumberFormat="1" applyFont="1" applyBorder="1" applyAlignment="1">
      <alignment horizontal="left"/>
    </xf>
    <xf numFmtId="3" fontId="1" fillId="0" borderId="25" xfId="0" applyNumberFormat="1" applyFont="1" applyBorder="1" applyAlignment="1">
      <alignment horizontal="left"/>
    </xf>
    <xf numFmtId="3" fontId="1" fillId="0" borderId="26" xfId="0" applyNumberFormat="1" applyFont="1" applyBorder="1" applyAlignment="1">
      <alignment horizontal="left"/>
    </xf>
    <xf numFmtId="3" fontId="1" fillId="0" borderId="27" xfId="0" applyNumberFormat="1" applyFont="1" applyBorder="1" applyAlignment="1">
      <alignment horizontal="left"/>
    </xf>
    <xf numFmtId="3" fontId="1" fillId="0" borderId="28" xfId="0" applyNumberFormat="1" applyFont="1" applyBorder="1" applyAlignment="1">
      <alignment horizontal="left"/>
    </xf>
    <xf numFmtId="3" fontId="1" fillId="0" borderId="29" xfId="0" applyNumberFormat="1" applyFont="1" applyBorder="1" applyAlignment="1">
      <alignment horizontal="left"/>
    </xf>
    <xf numFmtId="3" fontId="1" fillId="0" borderId="3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view="pageBreakPreview" zoomScale="125" zoomScaleNormal="100" zoomScaleSheetLayoutView="125" workbookViewId="0"/>
  </sheetViews>
  <sheetFormatPr defaultColWidth="8.77734375" defaultRowHeight="10.199999999999999" customHeight="1" x14ac:dyDescent="0.2"/>
  <cols>
    <col min="1" max="1" width="10.3320312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3" t="s">
        <v>0</v>
      </c>
      <c r="B1" s="3"/>
      <c r="C1" s="3"/>
      <c r="D1" s="3"/>
      <c r="E1" s="3"/>
      <c r="F1" s="3"/>
    </row>
    <row r="2" spans="1:16" ht="10.199999999999999" customHeight="1" x14ac:dyDescent="0.2">
      <c r="A2" s="8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436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449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449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449</v>
      </c>
    </row>
    <row r="4" spans="1:16" ht="10.199999999999999" customHeight="1" x14ac:dyDescent="0.2">
      <c r="A4" s="1" t="s">
        <v>2</v>
      </c>
      <c r="B4" s="1">
        <f>SUM(B5:B22)</f>
        <v>43345</v>
      </c>
      <c r="C4" s="1">
        <f>SUM(C5:C22)</f>
        <v>1407</v>
      </c>
      <c r="D4" s="1">
        <f>SUM(D5:D22)</f>
        <v>1817</v>
      </c>
      <c r="E4" s="1">
        <f>SUM(E5:E22)</f>
        <v>969</v>
      </c>
      <c r="F4" s="25">
        <f>D4-E4</f>
        <v>848</v>
      </c>
      <c r="G4" s="2">
        <f t="shared" ref="G4:G22" si="0">B4-L4</f>
        <v>22802</v>
      </c>
      <c r="H4" s="2">
        <f t="shared" ref="H4:H22" si="1">C4-M4</f>
        <v>666</v>
      </c>
      <c r="I4" s="2">
        <f t="shared" ref="I4:I22" si="2">D4-N4</f>
        <v>875</v>
      </c>
      <c r="J4" s="2">
        <f t="shared" ref="J4:J22" si="3">E4-O4</f>
        <v>444</v>
      </c>
      <c r="K4" s="2">
        <f t="shared" ref="K4:K22" si="4">F4-P4</f>
        <v>431</v>
      </c>
      <c r="L4" s="2">
        <f>SUM(L5:L22)</f>
        <v>20543</v>
      </c>
      <c r="M4" s="2">
        <f>SUM(M5:M22)</f>
        <v>741</v>
      </c>
      <c r="N4" s="2">
        <f>SUM(N5:N22)</f>
        <v>942</v>
      </c>
      <c r="O4" s="2">
        <f>SUM(O5:O22)</f>
        <v>525</v>
      </c>
      <c r="P4" s="25">
        <f>N4-O4</f>
        <v>417</v>
      </c>
    </row>
    <row r="5" spans="1:16" ht="10.199999999999999" customHeight="1" x14ac:dyDescent="0.2">
      <c r="A5" s="2" t="s">
        <v>3</v>
      </c>
      <c r="B5" s="2">
        <v>4139</v>
      </c>
      <c r="C5" s="2">
        <v>58</v>
      </c>
      <c r="D5" s="2">
        <v>63</v>
      </c>
      <c r="E5" s="2">
        <v>35</v>
      </c>
      <c r="F5" s="11">
        <f t="shared" ref="F5:F22" si="5">D5-E5</f>
        <v>28</v>
      </c>
      <c r="G5" s="2">
        <f t="shared" si="0"/>
        <v>2130</v>
      </c>
      <c r="H5" s="2">
        <f t="shared" si="1"/>
        <v>27</v>
      </c>
      <c r="I5" s="2">
        <f t="shared" si="2"/>
        <v>34</v>
      </c>
      <c r="J5" s="2">
        <f t="shared" si="3"/>
        <v>21</v>
      </c>
      <c r="K5" s="2">
        <f t="shared" si="4"/>
        <v>13</v>
      </c>
      <c r="L5" s="2">
        <v>2009</v>
      </c>
      <c r="M5" s="2">
        <v>31</v>
      </c>
      <c r="N5" s="2">
        <v>29</v>
      </c>
      <c r="O5" s="2">
        <v>14</v>
      </c>
      <c r="P5" s="11">
        <f t="shared" ref="P5:P22" si="6">N5-O5</f>
        <v>15</v>
      </c>
    </row>
    <row r="6" spans="1:16" ht="10.199999999999999" customHeight="1" x14ac:dyDescent="0.2">
      <c r="A6" s="2" t="s">
        <v>4</v>
      </c>
      <c r="B6" s="2">
        <v>3275</v>
      </c>
      <c r="C6" s="2">
        <v>49</v>
      </c>
      <c r="D6" s="2">
        <v>143</v>
      </c>
      <c r="E6" s="2">
        <v>66</v>
      </c>
      <c r="F6" s="11">
        <f t="shared" si="5"/>
        <v>77</v>
      </c>
      <c r="G6" s="2">
        <f t="shared" si="0"/>
        <v>1686</v>
      </c>
      <c r="H6" s="2">
        <f t="shared" si="1"/>
        <v>32</v>
      </c>
      <c r="I6" s="2">
        <f t="shared" si="2"/>
        <v>76</v>
      </c>
      <c r="J6" s="2">
        <f t="shared" si="3"/>
        <v>38</v>
      </c>
      <c r="K6" s="2">
        <f t="shared" si="4"/>
        <v>38</v>
      </c>
      <c r="L6" s="2">
        <v>1589</v>
      </c>
      <c r="M6" s="2">
        <v>17</v>
      </c>
      <c r="N6" s="2">
        <v>67</v>
      </c>
      <c r="O6" s="2">
        <v>28</v>
      </c>
      <c r="P6" s="11">
        <f t="shared" si="6"/>
        <v>39</v>
      </c>
    </row>
    <row r="7" spans="1:16" ht="10.199999999999999" customHeight="1" x14ac:dyDescent="0.2">
      <c r="A7" s="2" t="s">
        <v>5</v>
      </c>
      <c r="B7" s="2">
        <v>2901</v>
      </c>
      <c r="C7" s="2">
        <v>115</v>
      </c>
      <c r="D7" s="2">
        <v>153</v>
      </c>
      <c r="E7" s="2">
        <v>86</v>
      </c>
      <c r="F7" s="11">
        <f t="shared" si="5"/>
        <v>67</v>
      </c>
      <c r="G7" s="2">
        <f t="shared" si="0"/>
        <v>1494</v>
      </c>
      <c r="H7" s="2">
        <f t="shared" si="1"/>
        <v>61</v>
      </c>
      <c r="I7" s="2">
        <f t="shared" si="2"/>
        <v>82</v>
      </c>
      <c r="J7" s="2">
        <f t="shared" si="3"/>
        <v>42</v>
      </c>
      <c r="K7" s="2">
        <f t="shared" si="4"/>
        <v>40</v>
      </c>
      <c r="L7" s="2">
        <v>1407</v>
      </c>
      <c r="M7" s="2">
        <v>54</v>
      </c>
      <c r="N7" s="2">
        <v>71</v>
      </c>
      <c r="O7" s="2">
        <v>44</v>
      </c>
      <c r="P7" s="11">
        <f t="shared" si="6"/>
        <v>27</v>
      </c>
    </row>
    <row r="8" spans="1:16" ht="10.199999999999999" customHeight="1" x14ac:dyDescent="0.2">
      <c r="A8" s="2" t="s">
        <v>6</v>
      </c>
      <c r="B8" s="2">
        <v>2773</v>
      </c>
      <c r="C8" s="2">
        <v>148</v>
      </c>
      <c r="D8" s="2">
        <v>233</v>
      </c>
      <c r="E8" s="2">
        <v>136</v>
      </c>
      <c r="F8" s="11">
        <f t="shared" si="5"/>
        <v>97</v>
      </c>
      <c r="G8" s="2">
        <f t="shared" si="0"/>
        <v>1215</v>
      </c>
      <c r="H8" s="2">
        <f t="shared" si="1"/>
        <v>70</v>
      </c>
      <c r="I8" s="2">
        <f t="shared" si="2"/>
        <v>93</v>
      </c>
      <c r="J8" s="2">
        <f t="shared" si="3"/>
        <v>51</v>
      </c>
      <c r="K8" s="2">
        <f t="shared" si="4"/>
        <v>42</v>
      </c>
      <c r="L8" s="2">
        <v>1558</v>
      </c>
      <c r="M8" s="2">
        <v>78</v>
      </c>
      <c r="N8" s="2">
        <v>140</v>
      </c>
      <c r="O8" s="2">
        <v>85</v>
      </c>
      <c r="P8" s="11">
        <f t="shared" si="6"/>
        <v>55</v>
      </c>
    </row>
    <row r="9" spans="1:16" ht="10.199999999999999" customHeight="1" x14ac:dyDescent="0.2">
      <c r="A9" s="2" t="s">
        <v>7</v>
      </c>
      <c r="B9" s="2">
        <v>5624</v>
      </c>
      <c r="C9" s="2">
        <v>218</v>
      </c>
      <c r="D9" s="2">
        <v>304</v>
      </c>
      <c r="E9" s="2">
        <v>186</v>
      </c>
      <c r="F9" s="11">
        <f t="shared" si="5"/>
        <v>118</v>
      </c>
      <c r="G9" s="2">
        <f t="shared" si="0"/>
        <v>1832</v>
      </c>
      <c r="H9" s="2">
        <f t="shared" si="1"/>
        <v>107</v>
      </c>
      <c r="I9" s="2">
        <f t="shared" si="2"/>
        <v>134</v>
      </c>
      <c r="J9" s="2">
        <f t="shared" si="3"/>
        <v>71</v>
      </c>
      <c r="K9" s="2">
        <f t="shared" si="4"/>
        <v>63</v>
      </c>
      <c r="L9" s="2">
        <v>3792</v>
      </c>
      <c r="M9" s="2">
        <v>111</v>
      </c>
      <c r="N9" s="2">
        <v>170</v>
      </c>
      <c r="O9" s="2">
        <v>115</v>
      </c>
      <c r="P9" s="11">
        <f t="shared" si="6"/>
        <v>55</v>
      </c>
    </row>
    <row r="10" spans="1:16" ht="10.199999999999999" customHeight="1" x14ac:dyDescent="0.2">
      <c r="A10" s="2" t="s">
        <v>8</v>
      </c>
      <c r="B10" s="2">
        <v>6140</v>
      </c>
      <c r="C10" s="2">
        <v>201</v>
      </c>
      <c r="D10" s="2">
        <v>272</v>
      </c>
      <c r="E10" s="2">
        <v>152</v>
      </c>
      <c r="F10" s="11">
        <f t="shared" si="5"/>
        <v>120</v>
      </c>
      <c r="G10" s="2">
        <f t="shared" si="0"/>
        <v>3134</v>
      </c>
      <c r="H10" s="2">
        <f t="shared" si="1"/>
        <v>94</v>
      </c>
      <c r="I10" s="2">
        <f t="shared" si="2"/>
        <v>135</v>
      </c>
      <c r="J10" s="2">
        <f t="shared" si="3"/>
        <v>69</v>
      </c>
      <c r="K10" s="2">
        <f t="shared" si="4"/>
        <v>66</v>
      </c>
      <c r="L10" s="2">
        <v>3006</v>
      </c>
      <c r="M10" s="2">
        <v>107</v>
      </c>
      <c r="N10" s="2">
        <v>137</v>
      </c>
      <c r="O10" s="2">
        <v>83</v>
      </c>
      <c r="P10" s="11">
        <f t="shared" si="6"/>
        <v>54</v>
      </c>
    </row>
    <row r="11" spans="1:16" ht="10.199999999999999" customHeight="1" x14ac:dyDescent="0.2">
      <c r="A11" s="2" t="s">
        <v>9</v>
      </c>
      <c r="B11" s="2">
        <v>5878</v>
      </c>
      <c r="C11" s="2">
        <v>185</v>
      </c>
      <c r="D11" s="2">
        <v>183</v>
      </c>
      <c r="E11" s="2">
        <v>92</v>
      </c>
      <c r="F11" s="11">
        <f t="shared" si="5"/>
        <v>91</v>
      </c>
      <c r="G11" s="2">
        <f t="shared" si="0"/>
        <v>3330</v>
      </c>
      <c r="H11" s="2">
        <f t="shared" si="1"/>
        <v>85</v>
      </c>
      <c r="I11" s="2">
        <f t="shared" si="2"/>
        <v>86</v>
      </c>
      <c r="J11" s="2">
        <f t="shared" si="3"/>
        <v>44</v>
      </c>
      <c r="K11" s="2">
        <f t="shared" si="4"/>
        <v>42</v>
      </c>
      <c r="L11" s="2">
        <v>2548</v>
      </c>
      <c r="M11" s="2">
        <v>100</v>
      </c>
      <c r="N11" s="2">
        <v>97</v>
      </c>
      <c r="O11" s="2">
        <v>48</v>
      </c>
      <c r="P11" s="11">
        <f t="shared" si="6"/>
        <v>49</v>
      </c>
    </row>
    <row r="12" spans="1:16" ht="10.199999999999999" customHeight="1" x14ac:dyDescent="0.2">
      <c r="A12" s="2" t="s">
        <v>10</v>
      </c>
      <c r="B12" s="2">
        <v>4330</v>
      </c>
      <c r="C12" s="2">
        <v>121</v>
      </c>
      <c r="D12" s="2">
        <v>126</v>
      </c>
      <c r="E12" s="2">
        <v>75</v>
      </c>
      <c r="F12" s="11">
        <f t="shared" si="5"/>
        <v>51</v>
      </c>
      <c r="G12" s="2">
        <f t="shared" si="0"/>
        <v>2635</v>
      </c>
      <c r="H12" s="2">
        <f t="shared" si="1"/>
        <v>45</v>
      </c>
      <c r="I12" s="2">
        <f t="shared" si="2"/>
        <v>58</v>
      </c>
      <c r="J12" s="2">
        <f t="shared" si="3"/>
        <v>31</v>
      </c>
      <c r="K12" s="2">
        <f t="shared" si="4"/>
        <v>27</v>
      </c>
      <c r="L12" s="2">
        <v>1695</v>
      </c>
      <c r="M12" s="2">
        <v>76</v>
      </c>
      <c r="N12" s="2">
        <v>68</v>
      </c>
      <c r="O12" s="2">
        <v>44</v>
      </c>
      <c r="P12" s="11">
        <f t="shared" si="6"/>
        <v>24</v>
      </c>
    </row>
    <row r="13" spans="1:16" ht="10.199999999999999" customHeight="1" x14ac:dyDescent="0.2">
      <c r="A13" s="2" t="s">
        <v>11</v>
      </c>
      <c r="B13" s="2">
        <v>3112</v>
      </c>
      <c r="C13" s="2">
        <v>100</v>
      </c>
      <c r="D13" s="2">
        <v>88</v>
      </c>
      <c r="E13" s="2">
        <v>47</v>
      </c>
      <c r="F13" s="11">
        <f t="shared" si="5"/>
        <v>41</v>
      </c>
      <c r="G13" s="2">
        <f t="shared" si="0"/>
        <v>2042</v>
      </c>
      <c r="H13" s="2">
        <f t="shared" si="1"/>
        <v>47</v>
      </c>
      <c r="I13" s="2">
        <f t="shared" si="2"/>
        <v>46</v>
      </c>
      <c r="J13" s="2">
        <f t="shared" si="3"/>
        <v>23</v>
      </c>
      <c r="K13" s="2">
        <f t="shared" si="4"/>
        <v>23</v>
      </c>
      <c r="L13" s="2">
        <v>1070</v>
      </c>
      <c r="M13" s="2">
        <v>53</v>
      </c>
      <c r="N13" s="2">
        <v>42</v>
      </c>
      <c r="O13" s="2">
        <v>24</v>
      </c>
      <c r="P13" s="11">
        <f t="shared" si="6"/>
        <v>18</v>
      </c>
    </row>
    <row r="14" spans="1:16" ht="10.199999999999999" customHeight="1" x14ac:dyDescent="0.2">
      <c r="A14" s="2" t="s">
        <v>12</v>
      </c>
      <c r="B14" s="2">
        <v>1921</v>
      </c>
      <c r="C14" s="2">
        <v>56</v>
      </c>
      <c r="D14" s="2">
        <v>82</v>
      </c>
      <c r="E14" s="2">
        <v>27</v>
      </c>
      <c r="F14" s="11">
        <f t="shared" si="5"/>
        <v>55</v>
      </c>
      <c r="G14" s="2">
        <f t="shared" si="0"/>
        <v>1352</v>
      </c>
      <c r="H14" s="2">
        <f t="shared" si="1"/>
        <v>27</v>
      </c>
      <c r="I14" s="2">
        <f t="shared" si="2"/>
        <v>50</v>
      </c>
      <c r="J14" s="2">
        <f t="shared" si="3"/>
        <v>18</v>
      </c>
      <c r="K14" s="2">
        <f t="shared" si="4"/>
        <v>32</v>
      </c>
      <c r="L14" s="2">
        <v>569</v>
      </c>
      <c r="M14" s="2">
        <v>29</v>
      </c>
      <c r="N14" s="2">
        <v>32</v>
      </c>
      <c r="O14" s="2">
        <v>9</v>
      </c>
      <c r="P14" s="11">
        <f t="shared" si="6"/>
        <v>23</v>
      </c>
    </row>
    <row r="15" spans="1:16" ht="10.199999999999999" customHeight="1" x14ac:dyDescent="0.2">
      <c r="A15" s="2" t="s">
        <v>433</v>
      </c>
      <c r="B15" s="2">
        <v>1247</v>
      </c>
      <c r="C15" s="2">
        <v>52</v>
      </c>
      <c r="D15" s="2">
        <v>47</v>
      </c>
      <c r="E15" s="2">
        <v>17</v>
      </c>
      <c r="F15" s="11">
        <f t="shared" si="5"/>
        <v>30</v>
      </c>
      <c r="G15" s="2">
        <f t="shared" si="0"/>
        <v>861</v>
      </c>
      <c r="H15" s="2">
        <f t="shared" si="1"/>
        <v>24</v>
      </c>
      <c r="I15" s="2">
        <f t="shared" si="2"/>
        <v>24</v>
      </c>
      <c r="J15" s="2">
        <f t="shared" si="3"/>
        <v>10</v>
      </c>
      <c r="K15" s="2">
        <f t="shared" si="4"/>
        <v>14</v>
      </c>
      <c r="L15" s="2">
        <v>386</v>
      </c>
      <c r="M15" s="2">
        <v>28</v>
      </c>
      <c r="N15" s="2">
        <v>23</v>
      </c>
      <c r="O15" s="2">
        <v>7</v>
      </c>
      <c r="P15" s="11">
        <f t="shared" si="6"/>
        <v>16</v>
      </c>
    </row>
    <row r="16" spans="1:16" ht="10.199999999999999" customHeight="1" x14ac:dyDescent="0.2">
      <c r="A16" s="2" t="s">
        <v>13</v>
      </c>
      <c r="B16" s="2">
        <v>771</v>
      </c>
      <c r="C16" s="2">
        <v>29</v>
      </c>
      <c r="D16" s="2">
        <v>31</v>
      </c>
      <c r="E16" s="2">
        <v>10</v>
      </c>
      <c r="F16" s="11">
        <f t="shared" si="5"/>
        <v>21</v>
      </c>
      <c r="G16" s="2">
        <f t="shared" si="0"/>
        <v>466</v>
      </c>
      <c r="H16" s="2">
        <f t="shared" si="1"/>
        <v>11</v>
      </c>
      <c r="I16" s="2">
        <f t="shared" si="2"/>
        <v>9</v>
      </c>
      <c r="J16" s="2">
        <f t="shared" si="3"/>
        <v>5</v>
      </c>
      <c r="K16" s="2">
        <f t="shared" si="4"/>
        <v>4</v>
      </c>
      <c r="L16" s="2">
        <v>305</v>
      </c>
      <c r="M16" s="2">
        <v>18</v>
      </c>
      <c r="N16" s="2">
        <v>22</v>
      </c>
      <c r="O16" s="2">
        <v>5</v>
      </c>
      <c r="P16" s="11">
        <f t="shared" si="6"/>
        <v>17</v>
      </c>
    </row>
    <row r="17" spans="1:16" ht="10.199999999999999" customHeight="1" x14ac:dyDescent="0.2">
      <c r="A17" s="2" t="s">
        <v>14</v>
      </c>
      <c r="B17" s="2">
        <v>458</v>
      </c>
      <c r="C17" s="2">
        <v>24</v>
      </c>
      <c r="D17" s="2">
        <v>34</v>
      </c>
      <c r="E17" s="2">
        <v>16</v>
      </c>
      <c r="F17" s="11">
        <f t="shared" si="5"/>
        <v>18</v>
      </c>
      <c r="G17" s="2">
        <f t="shared" si="0"/>
        <v>262</v>
      </c>
      <c r="H17" s="2">
        <f t="shared" si="1"/>
        <v>15</v>
      </c>
      <c r="I17" s="2">
        <f t="shared" si="2"/>
        <v>15</v>
      </c>
      <c r="J17" s="2">
        <f t="shared" si="3"/>
        <v>7</v>
      </c>
      <c r="K17" s="2">
        <f t="shared" si="4"/>
        <v>8</v>
      </c>
      <c r="L17" s="2">
        <v>196</v>
      </c>
      <c r="M17" s="2">
        <v>9</v>
      </c>
      <c r="N17" s="2">
        <v>19</v>
      </c>
      <c r="O17" s="2">
        <v>9</v>
      </c>
      <c r="P17" s="11">
        <f t="shared" si="6"/>
        <v>10</v>
      </c>
    </row>
    <row r="18" spans="1:16" ht="10.199999999999999" customHeight="1" x14ac:dyDescent="0.2">
      <c r="A18" s="2" t="s">
        <v>15</v>
      </c>
      <c r="B18" s="2">
        <v>349</v>
      </c>
      <c r="C18" s="2">
        <v>13</v>
      </c>
      <c r="D18" s="2">
        <v>37</v>
      </c>
      <c r="E18" s="2">
        <v>19</v>
      </c>
      <c r="F18" s="11">
        <f t="shared" si="5"/>
        <v>18</v>
      </c>
      <c r="G18" s="2">
        <f t="shared" si="0"/>
        <v>195</v>
      </c>
      <c r="H18" s="2">
        <f t="shared" si="1"/>
        <v>6</v>
      </c>
      <c r="I18" s="2">
        <f t="shared" si="2"/>
        <v>22</v>
      </c>
      <c r="J18" s="2">
        <f t="shared" si="3"/>
        <v>12</v>
      </c>
      <c r="K18" s="2">
        <f t="shared" si="4"/>
        <v>10</v>
      </c>
      <c r="L18" s="2">
        <v>154</v>
      </c>
      <c r="M18" s="2">
        <v>7</v>
      </c>
      <c r="N18" s="2">
        <v>15</v>
      </c>
      <c r="O18" s="2">
        <v>7</v>
      </c>
      <c r="P18" s="11">
        <f t="shared" si="6"/>
        <v>8</v>
      </c>
    </row>
    <row r="19" spans="1:16" ht="10.199999999999999" customHeight="1" x14ac:dyDescent="0.2">
      <c r="A19" s="2" t="s">
        <v>16</v>
      </c>
      <c r="B19" s="2">
        <v>190</v>
      </c>
      <c r="C19" s="2">
        <v>24</v>
      </c>
      <c r="D19" s="2">
        <v>13</v>
      </c>
      <c r="E19" s="2">
        <v>5</v>
      </c>
      <c r="F19" s="11">
        <f t="shared" si="5"/>
        <v>8</v>
      </c>
      <c r="G19" s="2">
        <f t="shared" si="0"/>
        <v>85</v>
      </c>
      <c r="H19" s="2">
        <f t="shared" si="1"/>
        <v>9</v>
      </c>
      <c r="I19" s="2">
        <f t="shared" si="2"/>
        <v>8</v>
      </c>
      <c r="J19" s="2">
        <f t="shared" si="3"/>
        <v>2</v>
      </c>
      <c r="K19" s="2">
        <f t="shared" si="4"/>
        <v>6</v>
      </c>
      <c r="L19" s="2">
        <v>105</v>
      </c>
      <c r="M19" s="2">
        <v>15</v>
      </c>
      <c r="N19" s="2">
        <v>5</v>
      </c>
      <c r="O19" s="2">
        <v>3</v>
      </c>
      <c r="P19" s="11">
        <f t="shared" si="6"/>
        <v>2</v>
      </c>
    </row>
    <row r="20" spans="1:16" ht="10.199999999999999" customHeight="1" x14ac:dyDescent="0.2">
      <c r="A20" s="2" t="s">
        <v>17</v>
      </c>
      <c r="B20" s="2">
        <v>136</v>
      </c>
      <c r="C20" s="2">
        <v>8</v>
      </c>
      <c r="D20" s="2">
        <v>5</v>
      </c>
      <c r="E20" s="2">
        <v>0</v>
      </c>
      <c r="F20" s="11">
        <f t="shared" si="5"/>
        <v>5</v>
      </c>
      <c r="G20" s="2">
        <f t="shared" si="0"/>
        <v>52</v>
      </c>
      <c r="H20" s="2">
        <f t="shared" si="1"/>
        <v>3</v>
      </c>
      <c r="I20" s="2">
        <f t="shared" si="2"/>
        <v>2</v>
      </c>
      <c r="J20" s="2">
        <f t="shared" si="3"/>
        <v>0</v>
      </c>
      <c r="K20" s="2">
        <f t="shared" si="4"/>
        <v>2</v>
      </c>
      <c r="L20" s="2">
        <v>84</v>
      </c>
      <c r="M20" s="2">
        <v>5</v>
      </c>
      <c r="N20" s="2">
        <v>3</v>
      </c>
      <c r="O20" s="2">
        <v>0</v>
      </c>
      <c r="P20" s="11">
        <f t="shared" si="6"/>
        <v>3</v>
      </c>
    </row>
    <row r="21" spans="1:16" ht="10.199999999999999" customHeight="1" x14ac:dyDescent="0.2">
      <c r="A21" s="2" t="s">
        <v>18</v>
      </c>
      <c r="B21" s="2">
        <v>63</v>
      </c>
      <c r="C21" s="2">
        <v>4</v>
      </c>
      <c r="D21" s="2">
        <v>1</v>
      </c>
      <c r="E21" s="2">
        <v>0</v>
      </c>
      <c r="F21" s="11">
        <f t="shared" si="5"/>
        <v>1</v>
      </c>
      <c r="G21" s="2">
        <f t="shared" si="0"/>
        <v>22</v>
      </c>
      <c r="H21" s="2">
        <f t="shared" si="1"/>
        <v>2</v>
      </c>
      <c r="I21" s="2">
        <f t="shared" si="2"/>
        <v>0</v>
      </c>
      <c r="J21" s="2">
        <f t="shared" si="3"/>
        <v>0</v>
      </c>
      <c r="K21" s="2">
        <f t="shared" si="4"/>
        <v>0</v>
      </c>
      <c r="L21" s="2">
        <v>41</v>
      </c>
      <c r="M21" s="2">
        <v>2</v>
      </c>
      <c r="N21" s="2">
        <v>1</v>
      </c>
      <c r="O21" s="2">
        <v>0</v>
      </c>
      <c r="P21" s="11">
        <f t="shared" si="6"/>
        <v>1</v>
      </c>
    </row>
    <row r="22" spans="1:16" ht="10.199999999999999" customHeight="1" x14ac:dyDescent="0.2">
      <c r="A22" s="3" t="s">
        <v>19</v>
      </c>
      <c r="B22" s="3">
        <v>38</v>
      </c>
      <c r="C22" s="3">
        <v>2</v>
      </c>
      <c r="D22" s="3">
        <v>2</v>
      </c>
      <c r="E22" s="3">
        <v>0</v>
      </c>
      <c r="F22" s="11">
        <f t="shared" si="5"/>
        <v>2</v>
      </c>
      <c r="G22" s="3">
        <f t="shared" si="0"/>
        <v>9</v>
      </c>
      <c r="H22" s="3">
        <f t="shared" si="1"/>
        <v>1</v>
      </c>
      <c r="I22" s="3">
        <f t="shared" si="2"/>
        <v>1</v>
      </c>
      <c r="J22" s="3">
        <f t="shared" si="3"/>
        <v>0</v>
      </c>
      <c r="K22" s="3">
        <f t="shared" si="4"/>
        <v>1</v>
      </c>
      <c r="L22" s="3">
        <v>29</v>
      </c>
      <c r="M22" s="3">
        <v>1</v>
      </c>
      <c r="N22" s="3">
        <v>1</v>
      </c>
      <c r="O22" s="3">
        <v>0</v>
      </c>
      <c r="P22" s="11">
        <f t="shared" si="6"/>
        <v>1</v>
      </c>
    </row>
    <row r="23" spans="1:16" ht="10.199999999999999" customHeight="1" x14ac:dyDescent="0.2">
      <c r="A23" s="11" t="s">
        <v>437</v>
      </c>
      <c r="B23" s="4">
        <v>27.410830618892508</v>
      </c>
      <c r="C23" s="4">
        <v>27.8</v>
      </c>
      <c r="D23" s="4">
        <v>25.2</v>
      </c>
      <c r="E23" s="4">
        <v>24.2</v>
      </c>
      <c r="F23" s="26"/>
      <c r="G23" s="4">
        <v>29.856413529036374</v>
      </c>
      <c r="H23" s="4">
        <v>28.037037037037038</v>
      </c>
      <c r="I23" s="4">
        <v>30.090618336886994</v>
      </c>
      <c r="J23" s="4">
        <v>27.73224043715847</v>
      </c>
      <c r="K23" s="4">
        <v>20</v>
      </c>
      <c r="L23" s="4">
        <v>24.861111111111111</v>
      </c>
      <c r="M23" s="4">
        <v>28.9</v>
      </c>
      <c r="N23" s="4">
        <v>24.8</v>
      </c>
      <c r="O23" s="4">
        <v>23.9</v>
      </c>
      <c r="P23" s="26"/>
    </row>
    <row r="24" spans="1:16" ht="10.199999999999999" customHeight="1" x14ac:dyDescent="0.2">
      <c r="A24" s="5" t="s">
        <v>20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3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23.5546875" style="6" customWidth="1"/>
    <col min="2" max="5" width="4.5546875" style="6" customWidth="1"/>
    <col min="6" max="6" width="3.88671875" style="6" customWidth="1"/>
    <col min="7" max="10" width="4.5546875" style="6" customWidth="1"/>
    <col min="11" max="11" width="3.77734375" style="6" customWidth="1"/>
    <col min="1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143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444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144</v>
      </c>
      <c r="B4" s="1">
        <v>39206</v>
      </c>
      <c r="C4" s="1">
        <f>C5+C6</f>
        <v>1349</v>
      </c>
      <c r="D4" s="1">
        <f>D5+D6</f>
        <v>1754</v>
      </c>
      <c r="E4" s="1">
        <f>E5+E6</f>
        <v>934</v>
      </c>
      <c r="F4" s="1">
        <f>D4-E4</f>
        <v>820</v>
      </c>
      <c r="G4" s="2">
        <v>20672</v>
      </c>
      <c r="H4" s="2">
        <f t="shared" ref="H4:H22" si="0">C4-M4</f>
        <v>639</v>
      </c>
      <c r="I4" s="2">
        <f t="shared" ref="I4:I22" si="1">D4-N4</f>
        <v>841</v>
      </c>
      <c r="J4" s="2">
        <f t="shared" ref="J4:J22" si="2">E4-O4</f>
        <v>423</v>
      </c>
      <c r="K4" s="2">
        <f t="shared" ref="K4:K22" si="3">F4-P4</f>
        <v>418</v>
      </c>
      <c r="L4" s="2">
        <v>18534</v>
      </c>
      <c r="M4" s="2">
        <f>M5+M6</f>
        <v>710</v>
      </c>
      <c r="N4" s="2">
        <f>N5+N6</f>
        <v>913</v>
      </c>
      <c r="O4" s="2">
        <f>O5+O6</f>
        <v>511</v>
      </c>
      <c r="P4" s="1">
        <f>N4-O4</f>
        <v>402</v>
      </c>
    </row>
    <row r="5" spans="1:16" ht="10.199999999999999" customHeight="1" x14ac:dyDescent="0.2">
      <c r="A5" s="2" t="s">
        <v>145</v>
      </c>
      <c r="B5" s="2">
        <v>1878</v>
      </c>
      <c r="C5" s="2">
        <v>33</v>
      </c>
      <c r="D5" s="2">
        <v>38</v>
      </c>
      <c r="E5" s="2">
        <v>11</v>
      </c>
      <c r="F5" s="2">
        <f t="shared" ref="F5:F22" si="4">D5-E5</f>
        <v>27</v>
      </c>
      <c r="G5" s="2">
        <v>1011</v>
      </c>
      <c r="H5" s="2">
        <f t="shared" si="0"/>
        <v>18</v>
      </c>
      <c r="I5" s="2">
        <f t="shared" si="1"/>
        <v>19</v>
      </c>
      <c r="J5" s="2">
        <f t="shared" si="2"/>
        <v>4</v>
      </c>
      <c r="K5" s="2">
        <f t="shared" si="3"/>
        <v>15</v>
      </c>
      <c r="L5" s="2">
        <v>867</v>
      </c>
      <c r="M5" s="2">
        <v>15</v>
      </c>
      <c r="N5" s="2">
        <v>19</v>
      </c>
      <c r="O5" s="2">
        <v>7</v>
      </c>
      <c r="P5" s="2">
        <f t="shared" ref="P5:P22" si="5">N5-O5</f>
        <v>12</v>
      </c>
    </row>
    <row r="6" spans="1:16" ht="10.199999999999999" customHeight="1" x14ac:dyDescent="0.2">
      <c r="A6" s="2" t="s">
        <v>146</v>
      </c>
      <c r="B6" s="2">
        <v>37328</v>
      </c>
      <c r="C6" s="2">
        <f>SUM(C7:C16)+C22</f>
        <v>1316</v>
      </c>
      <c r="D6" s="2">
        <f>SUM(D7:D16)+D22</f>
        <v>1716</v>
      </c>
      <c r="E6" s="2">
        <f>SUM(E7:E16)+E22</f>
        <v>923</v>
      </c>
      <c r="F6" s="2">
        <f t="shared" si="4"/>
        <v>793</v>
      </c>
      <c r="G6" s="2">
        <v>19661</v>
      </c>
      <c r="H6" s="2">
        <f t="shared" si="0"/>
        <v>621</v>
      </c>
      <c r="I6" s="2">
        <f t="shared" si="1"/>
        <v>822</v>
      </c>
      <c r="J6" s="2">
        <f t="shared" si="2"/>
        <v>419</v>
      </c>
      <c r="K6" s="2">
        <f t="shared" si="3"/>
        <v>403</v>
      </c>
      <c r="L6" s="2">
        <v>17667</v>
      </c>
      <c r="M6" s="2">
        <f>SUM(M7:M16)+M22</f>
        <v>695</v>
      </c>
      <c r="N6" s="2">
        <f>SUM(N7:N16)+N22</f>
        <v>894</v>
      </c>
      <c r="O6" s="2">
        <f>SUM(O7:O16)+O22</f>
        <v>504</v>
      </c>
      <c r="P6" s="2">
        <f t="shared" si="5"/>
        <v>390</v>
      </c>
    </row>
    <row r="7" spans="1:16" ht="10.199999999999999" customHeight="1" x14ac:dyDescent="0.2">
      <c r="A7" s="2" t="s">
        <v>147</v>
      </c>
      <c r="B7" s="2">
        <v>11728</v>
      </c>
      <c r="C7" s="2">
        <v>163</v>
      </c>
      <c r="D7" s="2">
        <v>182</v>
      </c>
      <c r="E7" s="2">
        <v>23</v>
      </c>
      <c r="F7" s="2">
        <f t="shared" si="4"/>
        <v>159</v>
      </c>
      <c r="G7" s="2">
        <v>6404</v>
      </c>
      <c r="H7" s="2">
        <f t="shared" si="0"/>
        <v>79</v>
      </c>
      <c r="I7" s="2">
        <f t="shared" si="1"/>
        <v>96</v>
      </c>
      <c r="J7" s="2">
        <f t="shared" si="2"/>
        <v>12</v>
      </c>
      <c r="K7" s="2">
        <f t="shared" si="3"/>
        <v>84</v>
      </c>
      <c r="L7" s="2">
        <v>5324</v>
      </c>
      <c r="M7" s="2">
        <v>84</v>
      </c>
      <c r="N7" s="2">
        <v>86</v>
      </c>
      <c r="O7" s="2">
        <v>11</v>
      </c>
      <c r="P7" s="2">
        <f t="shared" si="5"/>
        <v>75</v>
      </c>
    </row>
    <row r="8" spans="1:16" ht="10.199999999999999" customHeight="1" x14ac:dyDescent="0.2">
      <c r="A8" s="2" t="s">
        <v>148</v>
      </c>
      <c r="B8" s="2">
        <v>1861</v>
      </c>
      <c r="C8" s="2">
        <v>13</v>
      </c>
      <c r="D8" s="2">
        <v>132</v>
      </c>
      <c r="E8" s="2">
        <v>92</v>
      </c>
      <c r="F8" s="2">
        <f t="shared" si="4"/>
        <v>40</v>
      </c>
      <c r="G8" s="2">
        <v>918</v>
      </c>
      <c r="H8" s="2">
        <f t="shared" si="0"/>
        <v>5</v>
      </c>
      <c r="I8" s="2">
        <f t="shared" si="1"/>
        <v>66</v>
      </c>
      <c r="J8" s="2">
        <f t="shared" si="2"/>
        <v>44</v>
      </c>
      <c r="K8" s="2">
        <f t="shared" si="3"/>
        <v>22</v>
      </c>
      <c r="L8" s="2">
        <v>943</v>
      </c>
      <c r="M8" s="2">
        <v>8</v>
      </c>
      <c r="N8" s="2">
        <v>66</v>
      </c>
      <c r="O8" s="2">
        <v>48</v>
      </c>
      <c r="P8" s="2">
        <f t="shared" si="5"/>
        <v>18</v>
      </c>
    </row>
    <row r="9" spans="1:16" ht="10.199999999999999" customHeight="1" x14ac:dyDescent="0.2">
      <c r="A9" s="2" t="s">
        <v>149</v>
      </c>
      <c r="B9" s="2">
        <v>1353</v>
      </c>
      <c r="C9" s="2">
        <v>1070</v>
      </c>
      <c r="D9" s="2">
        <v>25</v>
      </c>
      <c r="E9" s="2">
        <v>4</v>
      </c>
      <c r="F9" s="2">
        <f t="shared" si="4"/>
        <v>21</v>
      </c>
      <c r="G9" s="2">
        <v>181</v>
      </c>
      <c r="H9" s="2">
        <f t="shared" si="0"/>
        <v>504</v>
      </c>
      <c r="I9" s="2">
        <f t="shared" si="1"/>
        <v>14</v>
      </c>
      <c r="J9" s="2">
        <f t="shared" si="2"/>
        <v>0</v>
      </c>
      <c r="K9" s="2">
        <f t="shared" si="3"/>
        <v>14</v>
      </c>
      <c r="L9" s="2">
        <v>1172</v>
      </c>
      <c r="M9" s="2">
        <v>566</v>
      </c>
      <c r="N9" s="2">
        <v>11</v>
      </c>
      <c r="O9" s="2">
        <v>4</v>
      </c>
      <c r="P9" s="2">
        <f t="shared" si="5"/>
        <v>7</v>
      </c>
    </row>
    <row r="10" spans="1:16" ht="10.199999999999999" customHeight="1" x14ac:dyDescent="0.2">
      <c r="A10" s="2" t="s">
        <v>150</v>
      </c>
      <c r="B10" s="2">
        <v>910</v>
      </c>
      <c r="C10" s="2">
        <v>18</v>
      </c>
      <c r="D10" s="2">
        <v>805</v>
      </c>
      <c r="E10" s="2">
        <v>795</v>
      </c>
      <c r="F10" s="2">
        <f t="shared" si="4"/>
        <v>10</v>
      </c>
      <c r="G10" s="2">
        <v>411</v>
      </c>
      <c r="H10" s="2">
        <f t="shared" si="0"/>
        <v>8</v>
      </c>
      <c r="I10" s="2">
        <f t="shared" si="1"/>
        <v>363</v>
      </c>
      <c r="J10" s="2">
        <f t="shared" si="2"/>
        <v>358</v>
      </c>
      <c r="K10" s="2">
        <f t="shared" si="3"/>
        <v>5</v>
      </c>
      <c r="L10" s="2">
        <v>499</v>
      </c>
      <c r="M10" s="2">
        <v>10</v>
      </c>
      <c r="N10" s="2">
        <v>442</v>
      </c>
      <c r="O10" s="2">
        <v>437</v>
      </c>
      <c r="P10" s="2">
        <f t="shared" si="5"/>
        <v>5</v>
      </c>
    </row>
    <row r="11" spans="1:16" ht="10.199999999999999" customHeight="1" x14ac:dyDescent="0.2">
      <c r="A11" s="2" t="s">
        <v>151</v>
      </c>
      <c r="B11" s="2">
        <v>17</v>
      </c>
      <c r="C11" s="2">
        <v>1</v>
      </c>
      <c r="D11" s="2">
        <v>12</v>
      </c>
      <c r="E11" s="2">
        <v>0</v>
      </c>
      <c r="F11" s="2">
        <f t="shared" si="4"/>
        <v>12</v>
      </c>
      <c r="G11" s="2">
        <v>9</v>
      </c>
      <c r="H11" s="2">
        <f t="shared" si="0"/>
        <v>0</v>
      </c>
      <c r="I11" s="2">
        <f t="shared" si="1"/>
        <v>6</v>
      </c>
      <c r="J11" s="2">
        <f t="shared" si="2"/>
        <v>0</v>
      </c>
      <c r="K11" s="2">
        <f t="shared" si="3"/>
        <v>6</v>
      </c>
      <c r="L11" s="2">
        <v>8</v>
      </c>
      <c r="M11" s="2">
        <v>1</v>
      </c>
      <c r="N11" s="2">
        <v>6</v>
      </c>
      <c r="O11" s="2">
        <v>0</v>
      </c>
      <c r="P11" s="2">
        <f t="shared" si="5"/>
        <v>6</v>
      </c>
    </row>
    <row r="12" spans="1:16" ht="10.199999999999999" customHeight="1" x14ac:dyDescent="0.2">
      <c r="A12" s="2" t="s">
        <v>152</v>
      </c>
      <c r="B12" s="2">
        <v>85</v>
      </c>
      <c r="C12" s="2">
        <v>2</v>
      </c>
      <c r="D12" s="2">
        <v>0</v>
      </c>
      <c r="E12" s="2">
        <v>0</v>
      </c>
      <c r="F12" s="2">
        <f t="shared" si="4"/>
        <v>0</v>
      </c>
      <c r="G12" s="2">
        <v>41</v>
      </c>
      <c r="H12" s="2">
        <f t="shared" si="0"/>
        <v>1</v>
      </c>
      <c r="I12" s="2">
        <f t="shared" si="1"/>
        <v>0</v>
      </c>
      <c r="J12" s="2">
        <f t="shared" si="2"/>
        <v>0</v>
      </c>
      <c r="K12" s="2">
        <f t="shared" si="3"/>
        <v>0</v>
      </c>
      <c r="L12" s="2">
        <v>44</v>
      </c>
      <c r="M12" s="2">
        <v>1</v>
      </c>
      <c r="N12" s="2">
        <v>0</v>
      </c>
      <c r="O12" s="2">
        <v>0</v>
      </c>
      <c r="P12" s="2">
        <f t="shared" si="5"/>
        <v>0</v>
      </c>
    </row>
    <row r="13" spans="1:16" ht="10.199999999999999" customHeight="1" x14ac:dyDescent="0.2">
      <c r="A13" s="2" t="s">
        <v>153</v>
      </c>
      <c r="B13" s="2">
        <v>461</v>
      </c>
      <c r="C13" s="2">
        <v>2</v>
      </c>
      <c r="D13" s="2">
        <v>418</v>
      </c>
      <c r="E13" s="2">
        <v>4</v>
      </c>
      <c r="F13" s="2">
        <f t="shared" si="4"/>
        <v>414</v>
      </c>
      <c r="G13" s="2">
        <v>222</v>
      </c>
      <c r="H13" s="2">
        <f t="shared" si="0"/>
        <v>1</v>
      </c>
      <c r="I13" s="2">
        <f t="shared" si="1"/>
        <v>198</v>
      </c>
      <c r="J13" s="2">
        <f t="shared" si="2"/>
        <v>3</v>
      </c>
      <c r="K13" s="2">
        <f t="shared" si="3"/>
        <v>195</v>
      </c>
      <c r="L13" s="2">
        <v>239</v>
      </c>
      <c r="M13" s="2">
        <v>1</v>
      </c>
      <c r="N13" s="2">
        <v>220</v>
      </c>
      <c r="O13" s="2">
        <v>1</v>
      </c>
      <c r="P13" s="2">
        <f t="shared" si="5"/>
        <v>219</v>
      </c>
    </row>
    <row r="14" spans="1:16" ht="10.199999999999999" customHeight="1" x14ac:dyDescent="0.2">
      <c r="A14" s="2" t="s">
        <v>154</v>
      </c>
      <c r="B14" s="2">
        <v>115</v>
      </c>
      <c r="C14" s="2">
        <v>1</v>
      </c>
      <c r="D14" s="2">
        <v>112</v>
      </c>
      <c r="E14" s="2">
        <v>0</v>
      </c>
      <c r="F14" s="2">
        <f t="shared" si="4"/>
        <v>112</v>
      </c>
      <c r="G14" s="2">
        <v>63</v>
      </c>
      <c r="H14" s="2">
        <f t="shared" si="0"/>
        <v>0</v>
      </c>
      <c r="I14" s="2">
        <f t="shared" si="1"/>
        <v>62</v>
      </c>
      <c r="J14" s="2">
        <f t="shared" si="2"/>
        <v>0</v>
      </c>
      <c r="K14" s="2">
        <f t="shared" si="3"/>
        <v>62</v>
      </c>
      <c r="L14" s="2">
        <v>52</v>
      </c>
      <c r="M14" s="2">
        <v>1</v>
      </c>
      <c r="N14" s="2">
        <v>50</v>
      </c>
      <c r="O14" s="2">
        <v>0</v>
      </c>
      <c r="P14" s="2">
        <f t="shared" si="5"/>
        <v>50</v>
      </c>
    </row>
    <row r="15" spans="1:16" ht="10.199999999999999" customHeight="1" x14ac:dyDescent="0.2">
      <c r="A15" s="2" t="s">
        <v>155</v>
      </c>
      <c r="B15" s="2">
        <v>88</v>
      </c>
      <c r="C15" s="2">
        <v>19</v>
      </c>
      <c r="D15" s="2">
        <v>13</v>
      </c>
      <c r="E15" s="2">
        <v>2</v>
      </c>
      <c r="F15" s="2">
        <f t="shared" si="4"/>
        <v>11</v>
      </c>
      <c r="G15" s="2">
        <v>38</v>
      </c>
      <c r="H15" s="2">
        <f t="shared" si="0"/>
        <v>9</v>
      </c>
      <c r="I15" s="2">
        <f t="shared" si="1"/>
        <v>7</v>
      </c>
      <c r="J15" s="2">
        <f t="shared" si="2"/>
        <v>0</v>
      </c>
      <c r="K15" s="2">
        <f t="shared" si="3"/>
        <v>7</v>
      </c>
      <c r="L15" s="2">
        <v>50</v>
      </c>
      <c r="M15" s="2">
        <v>10</v>
      </c>
      <c r="N15" s="2">
        <v>6</v>
      </c>
      <c r="O15" s="2">
        <v>2</v>
      </c>
      <c r="P15" s="2">
        <f t="shared" si="5"/>
        <v>4</v>
      </c>
    </row>
    <row r="16" spans="1:16" ht="10.199999999999999" customHeight="1" x14ac:dyDescent="0.2">
      <c r="A16" s="2" t="s">
        <v>156</v>
      </c>
      <c r="B16" s="2">
        <v>20307</v>
      </c>
      <c r="C16" s="2">
        <v>22</v>
      </c>
      <c r="D16" s="2">
        <v>10</v>
      </c>
      <c r="E16" s="2">
        <v>3</v>
      </c>
      <c r="F16" s="2">
        <f t="shared" si="4"/>
        <v>7</v>
      </c>
      <c r="G16" s="2">
        <v>11124</v>
      </c>
      <c r="H16" s="2">
        <f t="shared" si="0"/>
        <v>11</v>
      </c>
      <c r="I16" s="2">
        <f t="shared" si="1"/>
        <v>7</v>
      </c>
      <c r="J16" s="2">
        <f t="shared" si="2"/>
        <v>2</v>
      </c>
      <c r="K16" s="2">
        <f t="shared" si="3"/>
        <v>5</v>
      </c>
      <c r="L16" s="2">
        <v>9183</v>
      </c>
      <c r="M16" s="2">
        <v>11</v>
      </c>
      <c r="N16" s="2">
        <v>3</v>
      </c>
      <c r="O16" s="2">
        <v>1</v>
      </c>
      <c r="P16" s="2">
        <f t="shared" si="5"/>
        <v>2</v>
      </c>
    </row>
    <row r="17" spans="1:16" ht="10.199999999999999" customHeight="1" x14ac:dyDescent="0.2">
      <c r="A17" s="2" t="s">
        <v>157</v>
      </c>
      <c r="B17" s="2">
        <v>2795</v>
      </c>
      <c r="C17" s="2">
        <v>0</v>
      </c>
      <c r="D17" s="2">
        <v>2</v>
      </c>
      <c r="E17" s="2">
        <v>2</v>
      </c>
      <c r="F17" s="2">
        <f t="shared" si="4"/>
        <v>0</v>
      </c>
      <c r="G17" s="2">
        <v>768</v>
      </c>
      <c r="H17" s="2">
        <f t="shared" si="0"/>
        <v>0</v>
      </c>
      <c r="I17" s="2">
        <f t="shared" si="1"/>
        <v>1</v>
      </c>
      <c r="J17" s="2">
        <f t="shared" si="2"/>
        <v>1</v>
      </c>
      <c r="K17" s="2">
        <f t="shared" si="3"/>
        <v>0</v>
      </c>
      <c r="L17" s="2">
        <v>2027</v>
      </c>
      <c r="M17" s="2">
        <v>0</v>
      </c>
      <c r="N17" s="2">
        <v>1</v>
      </c>
      <c r="O17" s="2">
        <v>1</v>
      </c>
      <c r="P17" s="2">
        <f t="shared" si="5"/>
        <v>0</v>
      </c>
    </row>
    <row r="18" spans="1:16" ht="10.199999999999999" customHeight="1" x14ac:dyDescent="0.2">
      <c r="A18" s="2" t="s">
        <v>158</v>
      </c>
      <c r="B18" s="2">
        <v>770</v>
      </c>
      <c r="C18" s="2">
        <v>7</v>
      </c>
      <c r="D18" s="2">
        <v>3</v>
      </c>
      <c r="E18" s="2">
        <v>0</v>
      </c>
      <c r="F18" s="2">
        <f t="shared" si="4"/>
        <v>3</v>
      </c>
      <c r="G18" s="2">
        <v>506</v>
      </c>
      <c r="H18" s="2">
        <f t="shared" si="0"/>
        <v>7</v>
      </c>
      <c r="I18" s="2">
        <f t="shared" si="1"/>
        <v>1</v>
      </c>
      <c r="J18" s="2">
        <f t="shared" si="2"/>
        <v>0</v>
      </c>
      <c r="K18" s="2">
        <f t="shared" si="3"/>
        <v>1</v>
      </c>
      <c r="L18" s="2">
        <v>264</v>
      </c>
      <c r="M18" s="2">
        <v>0</v>
      </c>
      <c r="N18" s="2">
        <v>2</v>
      </c>
      <c r="O18" s="2">
        <v>0</v>
      </c>
      <c r="P18" s="2">
        <f t="shared" si="5"/>
        <v>2</v>
      </c>
    </row>
    <row r="19" spans="1:16" ht="10.199999999999999" customHeight="1" x14ac:dyDescent="0.2">
      <c r="A19" s="2" t="s">
        <v>159</v>
      </c>
      <c r="B19" s="2">
        <v>2542</v>
      </c>
      <c r="C19" s="2">
        <v>1</v>
      </c>
      <c r="D19" s="2">
        <v>1</v>
      </c>
      <c r="E19" s="2">
        <v>0</v>
      </c>
      <c r="F19" s="2">
        <f t="shared" si="4"/>
        <v>1</v>
      </c>
      <c r="G19" s="2">
        <v>921</v>
      </c>
      <c r="H19" s="2">
        <f t="shared" si="0"/>
        <v>0</v>
      </c>
      <c r="I19" s="2">
        <f t="shared" si="1"/>
        <v>1</v>
      </c>
      <c r="J19" s="2">
        <f t="shared" si="2"/>
        <v>0</v>
      </c>
      <c r="K19" s="2">
        <f t="shared" si="3"/>
        <v>1</v>
      </c>
      <c r="L19" s="2">
        <v>1621</v>
      </c>
      <c r="M19" s="2">
        <v>1</v>
      </c>
      <c r="N19" s="2">
        <v>0</v>
      </c>
      <c r="O19" s="2">
        <v>0</v>
      </c>
      <c r="P19" s="2">
        <f t="shared" si="5"/>
        <v>0</v>
      </c>
    </row>
    <row r="20" spans="1:16" ht="10.199999999999999" customHeight="1" x14ac:dyDescent="0.2">
      <c r="A20" s="2" t="s">
        <v>160</v>
      </c>
      <c r="B20" s="2">
        <v>13386</v>
      </c>
      <c r="C20" s="2">
        <v>4</v>
      </c>
      <c r="D20" s="2">
        <v>3</v>
      </c>
      <c r="E20" s="2">
        <v>0</v>
      </c>
      <c r="F20" s="2">
        <f t="shared" si="4"/>
        <v>3</v>
      </c>
      <c r="G20" s="2">
        <v>8740</v>
      </c>
      <c r="H20" s="2">
        <f t="shared" si="0"/>
        <v>2</v>
      </c>
      <c r="I20" s="2">
        <f t="shared" si="1"/>
        <v>3</v>
      </c>
      <c r="J20" s="2">
        <f t="shared" si="2"/>
        <v>0</v>
      </c>
      <c r="K20" s="2">
        <f t="shared" si="3"/>
        <v>3</v>
      </c>
      <c r="L20" s="2">
        <v>4646</v>
      </c>
      <c r="M20" s="2">
        <v>2</v>
      </c>
      <c r="N20" s="2">
        <v>0</v>
      </c>
      <c r="O20" s="2">
        <v>0</v>
      </c>
      <c r="P20" s="2">
        <f t="shared" si="5"/>
        <v>0</v>
      </c>
    </row>
    <row r="21" spans="1:16" ht="10.199999999999999" customHeight="1" x14ac:dyDescent="0.2">
      <c r="A21" s="2" t="s">
        <v>161</v>
      </c>
      <c r="B21" s="2">
        <v>814</v>
      </c>
      <c r="C21" s="2">
        <v>10</v>
      </c>
      <c r="D21" s="2">
        <v>1</v>
      </c>
      <c r="E21" s="2">
        <v>1</v>
      </c>
      <c r="F21" s="2">
        <f t="shared" si="4"/>
        <v>0</v>
      </c>
      <c r="G21" s="2">
        <v>189</v>
      </c>
      <c r="H21" s="2">
        <f t="shared" si="0"/>
        <v>2</v>
      </c>
      <c r="I21" s="2">
        <f t="shared" si="1"/>
        <v>1</v>
      </c>
      <c r="J21" s="2">
        <f t="shared" si="2"/>
        <v>1</v>
      </c>
      <c r="K21" s="2">
        <f t="shared" si="3"/>
        <v>0</v>
      </c>
      <c r="L21" s="2">
        <v>625</v>
      </c>
      <c r="M21" s="2">
        <v>8</v>
      </c>
      <c r="N21" s="2">
        <v>0</v>
      </c>
      <c r="O21" s="2">
        <v>0</v>
      </c>
      <c r="P21" s="2">
        <f t="shared" si="5"/>
        <v>0</v>
      </c>
    </row>
    <row r="22" spans="1:16" ht="10.199999999999999" customHeight="1" x14ac:dyDescent="0.2">
      <c r="A22" s="2" t="s">
        <v>162</v>
      </c>
      <c r="B22" s="2">
        <v>403</v>
      </c>
      <c r="C22" s="2">
        <v>5</v>
      </c>
      <c r="D22" s="2">
        <v>7</v>
      </c>
      <c r="E22" s="2">
        <v>0</v>
      </c>
      <c r="F22" s="28">
        <f t="shared" si="4"/>
        <v>7</v>
      </c>
      <c r="G22" s="2">
        <v>250</v>
      </c>
      <c r="H22" s="2">
        <f t="shared" si="0"/>
        <v>3</v>
      </c>
      <c r="I22" s="2">
        <f t="shared" si="1"/>
        <v>3</v>
      </c>
      <c r="J22" s="2">
        <f t="shared" si="2"/>
        <v>0</v>
      </c>
      <c r="K22" s="2">
        <f t="shared" si="3"/>
        <v>3</v>
      </c>
      <c r="L22" s="7">
        <v>153</v>
      </c>
      <c r="M22" s="7">
        <v>2</v>
      </c>
      <c r="N22" s="7">
        <v>4</v>
      </c>
      <c r="O22" s="7">
        <v>0</v>
      </c>
      <c r="P22" s="28">
        <f t="shared" si="5"/>
        <v>4</v>
      </c>
    </row>
    <row r="23" spans="1:16" ht="10.199999999999999" customHeight="1" x14ac:dyDescent="0.2">
      <c r="A23" s="50" t="s">
        <v>20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</sheetData>
  <mergeCells count="4">
    <mergeCell ref="B2:F2"/>
    <mergeCell ref="G2:K2"/>
    <mergeCell ref="L2:P2"/>
    <mergeCell ref="A23:P2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2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7.664062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163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441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30" t="s">
        <v>164</v>
      </c>
      <c r="B4" s="31">
        <v>39206</v>
      </c>
      <c r="C4" s="31">
        <f>C5+C7</f>
        <v>1349</v>
      </c>
      <c r="D4" s="31">
        <f>D5+D7</f>
        <v>1754</v>
      </c>
      <c r="E4" s="31">
        <f>E5+E7</f>
        <v>934</v>
      </c>
      <c r="F4" s="31">
        <f>D4-E4</f>
        <v>820</v>
      </c>
      <c r="G4" s="31">
        <v>20672</v>
      </c>
      <c r="H4" s="31">
        <f t="shared" ref="H4:K5" si="0">C4-M4</f>
        <v>639</v>
      </c>
      <c r="I4" s="31">
        <f t="shared" si="0"/>
        <v>841</v>
      </c>
      <c r="J4" s="31">
        <f t="shared" si="0"/>
        <v>423</v>
      </c>
      <c r="K4" s="31">
        <f t="shared" si="0"/>
        <v>418</v>
      </c>
      <c r="L4" s="31">
        <v>18534</v>
      </c>
      <c r="M4" s="31">
        <f>M5+M7</f>
        <v>710</v>
      </c>
      <c r="N4" s="31">
        <f>N5+N7</f>
        <v>913</v>
      </c>
      <c r="O4" s="31">
        <f>O5+O7</f>
        <v>511</v>
      </c>
      <c r="P4" s="31">
        <f>N4-O4</f>
        <v>402</v>
      </c>
    </row>
    <row r="5" spans="1:16" ht="10.199999999999999" customHeight="1" x14ac:dyDescent="0.2">
      <c r="A5" s="32" t="s">
        <v>145</v>
      </c>
      <c r="B5" s="33">
        <v>1878</v>
      </c>
      <c r="C5" s="33">
        <v>33</v>
      </c>
      <c r="D5" s="33">
        <v>38</v>
      </c>
      <c r="E5" s="33">
        <v>11</v>
      </c>
      <c r="F5" s="33">
        <f>D5-E5</f>
        <v>27</v>
      </c>
      <c r="G5" s="33">
        <v>1011</v>
      </c>
      <c r="H5" s="33">
        <f t="shared" si="0"/>
        <v>18</v>
      </c>
      <c r="I5" s="33">
        <f t="shared" si="0"/>
        <v>19</v>
      </c>
      <c r="J5" s="33">
        <f t="shared" si="0"/>
        <v>4</v>
      </c>
      <c r="K5" s="33">
        <f t="shared" si="0"/>
        <v>15</v>
      </c>
      <c r="L5" s="33">
        <v>867</v>
      </c>
      <c r="M5" s="33">
        <v>15</v>
      </c>
      <c r="N5" s="33">
        <v>19</v>
      </c>
      <c r="O5" s="33">
        <v>7</v>
      </c>
      <c r="P5" s="33">
        <f>N5-O5</f>
        <v>12</v>
      </c>
    </row>
    <row r="6" spans="1:16" ht="10.199999999999999" customHeight="1" x14ac:dyDescent="0.2">
      <c r="A6" s="32" t="s">
        <v>165</v>
      </c>
      <c r="B6" s="34">
        <v>4.7900831505381829</v>
      </c>
      <c r="C6" s="34">
        <f t="shared" ref="C6:J6" si="1">C5*100/C4</f>
        <v>2.446256486286138</v>
      </c>
      <c r="D6" s="34">
        <f t="shared" si="1"/>
        <v>2.1664766248574687</v>
      </c>
      <c r="E6" s="34">
        <f t="shared" si="1"/>
        <v>1.1777301927194861</v>
      </c>
      <c r="F6" s="34">
        <f t="shared" si="1"/>
        <v>3.2926829268292681</v>
      </c>
      <c r="G6" s="34">
        <v>4.8906733746130033</v>
      </c>
      <c r="H6" s="34">
        <f t="shared" si="1"/>
        <v>2.816901408450704</v>
      </c>
      <c r="I6" s="34">
        <f t="shared" si="1"/>
        <v>2.2592152199762188</v>
      </c>
      <c r="J6" s="34">
        <f t="shared" si="1"/>
        <v>0.94562647754137119</v>
      </c>
      <c r="K6" s="34">
        <f t="shared" ref="K6:K11" si="2">F6-P6</f>
        <v>0.30760829996359629</v>
      </c>
      <c r="L6" s="34">
        <v>4.677889284558109</v>
      </c>
      <c r="M6" s="34">
        <f>M5*100/M4</f>
        <v>2.112676056338028</v>
      </c>
      <c r="N6" s="34">
        <f>N5*100/N4</f>
        <v>2.0810514786418399</v>
      </c>
      <c r="O6" s="34">
        <f>O5*100/O4</f>
        <v>1.3698630136986301</v>
      </c>
      <c r="P6" s="34">
        <f t="shared" ref="P6" si="3">P5*100/P4</f>
        <v>2.9850746268656718</v>
      </c>
    </row>
    <row r="7" spans="1:16" ht="10.199999999999999" customHeight="1" x14ac:dyDescent="0.2">
      <c r="A7" s="32" t="s">
        <v>166</v>
      </c>
      <c r="B7" s="33">
        <v>37328</v>
      </c>
      <c r="C7" s="33">
        <v>1316</v>
      </c>
      <c r="D7" s="33">
        <v>1716</v>
      </c>
      <c r="E7" s="33">
        <v>923</v>
      </c>
      <c r="F7" s="33">
        <f t="shared" ref="F7:F11" si="4">D7-E7</f>
        <v>793</v>
      </c>
      <c r="G7" s="33">
        <v>19661</v>
      </c>
      <c r="H7" s="33">
        <f t="shared" ref="H7:J11" si="5">C7-M7</f>
        <v>621</v>
      </c>
      <c r="I7" s="33">
        <f t="shared" si="5"/>
        <v>822</v>
      </c>
      <c r="J7" s="33">
        <f t="shared" si="5"/>
        <v>419</v>
      </c>
      <c r="K7" s="33">
        <f t="shared" si="2"/>
        <v>403</v>
      </c>
      <c r="L7" s="33">
        <v>17667</v>
      </c>
      <c r="M7" s="33">
        <v>695</v>
      </c>
      <c r="N7" s="33">
        <v>894</v>
      </c>
      <c r="O7" s="33">
        <v>504</v>
      </c>
      <c r="P7" s="33">
        <f t="shared" ref="P7:P11" si="6">N7-O7</f>
        <v>390</v>
      </c>
    </row>
    <row r="8" spans="1:16" ht="10.199999999999999" customHeight="1" x14ac:dyDescent="0.2">
      <c r="A8" s="32" t="s">
        <v>167</v>
      </c>
      <c r="B8" s="33">
        <v>24416</v>
      </c>
      <c r="C8" s="33">
        <v>906</v>
      </c>
      <c r="D8" s="33">
        <v>1298</v>
      </c>
      <c r="E8" s="33">
        <v>787</v>
      </c>
      <c r="F8" s="33">
        <f t="shared" si="4"/>
        <v>511</v>
      </c>
      <c r="G8" s="33">
        <v>14299</v>
      </c>
      <c r="H8" s="33">
        <f t="shared" si="5"/>
        <v>427</v>
      </c>
      <c r="I8" s="33">
        <f t="shared" si="5"/>
        <v>626</v>
      </c>
      <c r="J8" s="33">
        <f t="shared" si="5"/>
        <v>361</v>
      </c>
      <c r="K8" s="33">
        <f t="shared" si="2"/>
        <v>265</v>
      </c>
      <c r="L8" s="33">
        <v>10117</v>
      </c>
      <c r="M8" s="33">
        <v>479</v>
      </c>
      <c r="N8" s="33">
        <v>672</v>
      </c>
      <c r="O8" s="33">
        <v>426</v>
      </c>
      <c r="P8" s="33">
        <f t="shared" si="6"/>
        <v>246</v>
      </c>
    </row>
    <row r="9" spans="1:16" ht="10.199999999999999" customHeight="1" x14ac:dyDescent="0.2">
      <c r="A9" s="32" t="s">
        <v>168</v>
      </c>
      <c r="B9" s="33">
        <v>6510</v>
      </c>
      <c r="C9" s="33">
        <v>295</v>
      </c>
      <c r="D9" s="33">
        <v>277</v>
      </c>
      <c r="E9" s="33">
        <v>85</v>
      </c>
      <c r="F9" s="33">
        <f t="shared" si="4"/>
        <v>192</v>
      </c>
      <c r="G9" s="33">
        <v>3275</v>
      </c>
      <c r="H9" s="33">
        <f t="shared" si="5"/>
        <v>144</v>
      </c>
      <c r="I9" s="33">
        <f t="shared" si="5"/>
        <v>131</v>
      </c>
      <c r="J9" s="33">
        <f t="shared" si="5"/>
        <v>39</v>
      </c>
      <c r="K9" s="33">
        <f t="shared" si="2"/>
        <v>92</v>
      </c>
      <c r="L9" s="33">
        <v>3235</v>
      </c>
      <c r="M9" s="33">
        <v>151</v>
      </c>
      <c r="N9" s="33">
        <v>146</v>
      </c>
      <c r="O9" s="33">
        <v>46</v>
      </c>
      <c r="P9" s="33">
        <f t="shared" si="6"/>
        <v>100</v>
      </c>
    </row>
    <row r="10" spans="1:16" ht="10.199999999999999" customHeight="1" x14ac:dyDescent="0.2">
      <c r="A10" s="32" t="s">
        <v>169</v>
      </c>
      <c r="B10" s="33">
        <v>2693</v>
      </c>
      <c r="C10" s="33">
        <v>105</v>
      </c>
      <c r="D10" s="33">
        <v>114</v>
      </c>
      <c r="E10" s="33">
        <v>30</v>
      </c>
      <c r="F10" s="33">
        <f t="shared" si="4"/>
        <v>84</v>
      </c>
      <c r="G10" s="33">
        <v>1189</v>
      </c>
      <c r="H10" s="33">
        <f t="shared" si="5"/>
        <v>46</v>
      </c>
      <c r="I10" s="33">
        <f t="shared" si="5"/>
        <v>54</v>
      </c>
      <c r="J10" s="33">
        <f t="shared" si="5"/>
        <v>10</v>
      </c>
      <c r="K10" s="33">
        <f t="shared" si="2"/>
        <v>44</v>
      </c>
      <c r="L10" s="33">
        <v>1504</v>
      </c>
      <c r="M10" s="33">
        <v>59</v>
      </c>
      <c r="N10" s="33">
        <v>60</v>
      </c>
      <c r="O10" s="33">
        <v>20</v>
      </c>
      <c r="P10" s="33">
        <f t="shared" si="6"/>
        <v>40</v>
      </c>
    </row>
    <row r="11" spans="1:16" ht="10.199999999999999" customHeight="1" x14ac:dyDescent="0.2">
      <c r="A11" s="32" t="s">
        <v>170</v>
      </c>
      <c r="B11" s="33">
        <v>3709</v>
      </c>
      <c r="C11" s="33">
        <v>10</v>
      </c>
      <c r="D11" s="33">
        <v>27</v>
      </c>
      <c r="E11" s="33">
        <v>21</v>
      </c>
      <c r="F11" s="33">
        <f t="shared" si="4"/>
        <v>6</v>
      </c>
      <c r="G11" s="33">
        <v>898</v>
      </c>
      <c r="H11" s="33">
        <f t="shared" si="5"/>
        <v>4</v>
      </c>
      <c r="I11" s="33">
        <f t="shared" si="5"/>
        <v>11</v>
      </c>
      <c r="J11" s="33">
        <f t="shared" si="5"/>
        <v>9</v>
      </c>
      <c r="K11" s="33">
        <f t="shared" si="2"/>
        <v>2</v>
      </c>
      <c r="L11" s="33">
        <v>2811</v>
      </c>
      <c r="M11" s="33">
        <v>6</v>
      </c>
      <c r="N11" s="33">
        <v>16</v>
      </c>
      <c r="O11" s="33">
        <v>12</v>
      </c>
      <c r="P11" s="33">
        <f t="shared" si="6"/>
        <v>4</v>
      </c>
    </row>
    <row r="12" spans="1:16" ht="10.199999999999999" customHeight="1" x14ac:dyDescent="0.2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5"/>
    </row>
    <row r="13" spans="1:16" ht="10.199999999999999" customHeight="1" x14ac:dyDescent="0.2">
      <c r="A13" s="32" t="s">
        <v>171</v>
      </c>
      <c r="B13" s="33">
        <v>7766</v>
      </c>
      <c r="C13" s="33">
        <f>C14+C16</f>
        <v>267</v>
      </c>
      <c r="D13" s="33">
        <f>D14+D16</f>
        <v>420</v>
      </c>
      <c r="E13" s="33">
        <f>E14+E16</f>
        <v>225</v>
      </c>
      <c r="F13" s="31">
        <f>D13-E13</f>
        <v>195</v>
      </c>
      <c r="G13" s="33">
        <v>3954</v>
      </c>
      <c r="H13" s="33">
        <f t="shared" ref="H13:J14" si="7">C13-M13</f>
        <v>146</v>
      </c>
      <c r="I13" s="33">
        <f t="shared" si="7"/>
        <v>205</v>
      </c>
      <c r="J13" s="33">
        <f t="shared" si="7"/>
        <v>105</v>
      </c>
      <c r="K13" s="33">
        <v>3</v>
      </c>
      <c r="L13" s="33">
        <v>3812</v>
      </c>
      <c r="M13" s="33">
        <f>M14+M16</f>
        <v>121</v>
      </c>
      <c r="N13" s="33">
        <f>N14+N16</f>
        <v>215</v>
      </c>
      <c r="O13" s="33">
        <f>O14+O16</f>
        <v>120</v>
      </c>
      <c r="P13" s="31">
        <f>N13-O13</f>
        <v>95</v>
      </c>
    </row>
    <row r="14" spans="1:16" ht="10.199999999999999" customHeight="1" x14ac:dyDescent="0.2">
      <c r="A14" s="32" t="s">
        <v>145</v>
      </c>
      <c r="B14" s="33">
        <v>660</v>
      </c>
      <c r="C14" s="33">
        <v>8</v>
      </c>
      <c r="D14" s="33">
        <v>14</v>
      </c>
      <c r="E14" s="33">
        <v>3</v>
      </c>
      <c r="F14" s="33">
        <f>D14-E14</f>
        <v>11</v>
      </c>
      <c r="G14" s="33">
        <v>345</v>
      </c>
      <c r="H14" s="33">
        <f t="shared" si="7"/>
        <v>3</v>
      </c>
      <c r="I14" s="33">
        <f t="shared" si="7"/>
        <v>6</v>
      </c>
      <c r="J14" s="33">
        <f t="shared" si="7"/>
        <v>1</v>
      </c>
      <c r="K14" s="33">
        <v>0</v>
      </c>
      <c r="L14" s="33">
        <v>315</v>
      </c>
      <c r="M14" s="33">
        <v>5</v>
      </c>
      <c r="N14" s="33">
        <v>8</v>
      </c>
      <c r="O14" s="33">
        <v>2</v>
      </c>
      <c r="P14" s="33">
        <f>N14-O14</f>
        <v>6</v>
      </c>
    </row>
    <row r="15" spans="1:16" ht="10.199999999999999" customHeight="1" x14ac:dyDescent="0.2">
      <c r="A15" s="32" t="s">
        <v>165</v>
      </c>
      <c r="B15" s="34">
        <v>8.4985835694050991</v>
      </c>
      <c r="C15" s="34">
        <f>C14*100/C13</f>
        <v>2.9962546816479403</v>
      </c>
      <c r="D15" s="34">
        <f>D14*100/D13</f>
        <v>3.3333333333333335</v>
      </c>
      <c r="E15" s="34">
        <f>E14*100/E13</f>
        <v>1.3333333333333333</v>
      </c>
      <c r="F15" s="34">
        <f t="shared" ref="F15" si="8">F14*100/F13</f>
        <v>5.6410256410256414</v>
      </c>
      <c r="G15" s="34">
        <v>8.7253414264036415</v>
      </c>
      <c r="H15" s="34">
        <f>H14*100/H13</f>
        <v>2.0547945205479454</v>
      </c>
      <c r="I15" s="34">
        <f>I14*100/I13</f>
        <v>2.9268292682926829</v>
      </c>
      <c r="J15" s="34">
        <f>J14*100/J13</f>
        <v>0.95238095238095233</v>
      </c>
      <c r="K15" s="34">
        <v>0</v>
      </c>
      <c r="L15" s="34">
        <v>8.2633788037775453</v>
      </c>
      <c r="M15" s="34">
        <f>M14*100/M13</f>
        <v>4.1322314049586772</v>
      </c>
      <c r="N15" s="34">
        <f>N14*100/N13</f>
        <v>3.7209302325581395</v>
      </c>
      <c r="O15" s="34">
        <f>O14*100/O13</f>
        <v>1.6666666666666667</v>
      </c>
      <c r="P15" s="34">
        <f t="shared" ref="P15" si="9">P14*100/P13</f>
        <v>6.3157894736842106</v>
      </c>
    </row>
    <row r="16" spans="1:16" ht="10.199999999999999" customHeight="1" x14ac:dyDescent="0.2">
      <c r="A16" s="32" t="s">
        <v>166</v>
      </c>
      <c r="B16" s="33">
        <v>7106</v>
      </c>
      <c r="C16" s="33">
        <v>259</v>
      </c>
      <c r="D16" s="33">
        <v>406</v>
      </c>
      <c r="E16" s="33">
        <v>222</v>
      </c>
      <c r="F16" s="33">
        <f t="shared" ref="F16:F20" si="10">D16-E16</f>
        <v>184</v>
      </c>
      <c r="G16" s="33">
        <v>3609</v>
      </c>
      <c r="H16" s="33">
        <f t="shared" ref="H16:J20" si="11">C16-M16</f>
        <v>143</v>
      </c>
      <c r="I16" s="33">
        <f t="shared" si="11"/>
        <v>199</v>
      </c>
      <c r="J16" s="33">
        <f t="shared" si="11"/>
        <v>104</v>
      </c>
      <c r="K16" s="33">
        <v>3</v>
      </c>
      <c r="L16" s="33">
        <v>3497</v>
      </c>
      <c r="M16" s="33">
        <v>116</v>
      </c>
      <c r="N16" s="33">
        <v>207</v>
      </c>
      <c r="O16" s="33">
        <v>118</v>
      </c>
      <c r="P16" s="33">
        <f t="shared" ref="P16:P20" si="12">N16-O16</f>
        <v>89</v>
      </c>
    </row>
    <row r="17" spans="1:16" ht="10.199999999999999" customHeight="1" x14ac:dyDescent="0.2">
      <c r="A17" s="32" t="s">
        <v>167</v>
      </c>
      <c r="B17" s="33">
        <v>4535</v>
      </c>
      <c r="C17" s="33">
        <v>177</v>
      </c>
      <c r="D17" s="33">
        <v>307</v>
      </c>
      <c r="E17" s="33">
        <v>188</v>
      </c>
      <c r="F17" s="33">
        <f t="shared" si="10"/>
        <v>119</v>
      </c>
      <c r="G17" s="33">
        <v>2335</v>
      </c>
      <c r="H17" s="33">
        <f t="shared" si="11"/>
        <v>92</v>
      </c>
      <c r="I17" s="33">
        <f t="shared" si="11"/>
        <v>146</v>
      </c>
      <c r="J17" s="33">
        <f t="shared" si="11"/>
        <v>87</v>
      </c>
      <c r="K17" s="33">
        <v>3</v>
      </c>
      <c r="L17" s="33">
        <v>2200</v>
      </c>
      <c r="M17" s="33">
        <v>85</v>
      </c>
      <c r="N17" s="33">
        <v>161</v>
      </c>
      <c r="O17" s="33">
        <v>101</v>
      </c>
      <c r="P17" s="33">
        <f t="shared" si="12"/>
        <v>60</v>
      </c>
    </row>
    <row r="18" spans="1:16" ht="10.199999999999999" customHeight="1" x14ac:dyDescent="0.2">
      <c r="A18" s="32" t="s">
        <v>168</v>
      </c>
      <c r="B18" s="33">
        <v>1753</v>
      </c>
      <c r="C18" s="33">
        <v>68</v>
      </c>
      <c r="D18" s="33">
        <v>70</v>
      </c>
      <c r="E18" s="33">
        <v>22</v>
      </c>
      <c r="F18" s="33">
        <f t="shared" si="10"/>
        <v>48</v>
      </c>
      <c r="G18" s="33">
        <v>878</v>
      </c>
      <c r="H18" s="33">
        <f t="shared" si="11"/>
        <v>42</v>
      </c>
      <c r="I18" s="33">
        <f t="shared" si="11"/>
        <v>33</v>
      </c>
      <c r="J18" s="33">
        <f t="shared" si="11"/>
        <v>8</v>
      </c>
      <c r="K18" s="33">
        <v>0</v>
      </c>
      <c r="L18" s="33">
        <v>875</v>
      </c>
      <c r="M18" s="33">
        <v>26</v>
      </c>
      <c r="N18" s="33">
        <v>37</v>
      </c>
      <c r="O18" s="33">
        <v>14</v>
      </c>
      <c r="P18" s="33">
        <f t="shared" si="12"/>
        <v>23</v>
      </c>
    </row>
    <row r="19" spans="1:16" ht="10.199999999999999" customHeight="1" x14ac:dyDescent="0.2">
      <c r="A19" s="32" t="s">
        <v>169</v>
      </c>
      <c r="B19" s="33">
        <v>761</v>
      </c>
      <c r="C19" s="33">
        <v>14</v>
      </c>
      <c r="D19" s="33">
        <v>17</v>
      </c>
      <c r="E19" s="33">
        <v>3</v>
      </c>
      <c r="F19" s="33">
        <f t="shared" si="10"/>
        <v>14</v>
      </c>
      <c r="G19" s="33">
        <v>367</v>
      </c>
      <c r="H19" s="33">
        <f t="shared" si="11"/>
        <v>9</v>
      </c>
      <c r="I19" s="33">
        <f t="shared" si="11"/>
        <v>12</v>
      </c>
      <c r="J19" s="33">
        <f t="shared" si="11"/>
        <v>2</v>
      </c>
      <c r="K19" s="33">
        <v>0</v>
      </c>
      <c r="L19" s="33">
        <v>394</v>
      </c>
      <c r="M19" s="33">
        <v>5</v>
      </c>
      <c r="N19" s="33">
        <v>5</v>
      </c>
      <c r="O19" s="33">
        <v>1</v>
      </c>
      <c r="P19" s="33">
        <f t="shared" si="12"/>
        <v>4</v>
      </c>
    </row>
    <row r="20" spans="1:16" ht="10.199999999999999" customHeight="1" x14ac:dyDescent="0.2">
      <c r="A20" s="36" t="s">
        <v>170</v>
      </c>
      <c r="B20" s="37">
        <v>57</v>
      </c>
      <c r="C20" s="37">
        <v>0</v>
      </c>
      <c r="D20" s="37">
        <v>12</v>
      </c>
      <c r="E20" s="37">
        <v>9</v>
      </c>
      <c r="F20" s="33">
        <f t="shared" si="10"/>
        <v>3</v>
      </c>
      <c r="G20" s="37">
        <v>29</v>
      </c>
      <c r="H20" s="37">
        <f t="shared" si="11"/>
        <v>0</v>
      </c>
      <c r="I20" s="37">
        <f t="shared" si="11"/>
        <v>8</v>
      </c>
      <c r="J20" s="37">
        <f t="shared" si="11"/>
        <v>7</v>
      </c>
      <c r="K20" s="37">
        <v>0</v>
      </c>
      <c r="L20" s="37">
        <v>28</v>
      </c>
      <c r="M20" s="37">
        <v>0</v>
      </c>
      <c r="N20" s="37">
        <v>4</v>
      </c>
      <c r="O20" s="37">
        <v>2</v>
      </c>
      <c r="P20" s="33">
        <f t="shared" si="12"/>
        <v>2</v>
      </c>
    </row>
    <row r="21" spans="1:16" ht="10.199999999999999" customHeight="1" x14ac:dyDescent="0.2">
      <c r="A21" s="50" t="s">
        <v>20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10.199999999999999" customHeight="1" x14ac:dyDescent="0.2">
      <c r="B22" s="21"/>
      <c r="C22" s="21"/>
    </row>
  </sheetData>
  <mergeCells count="4">
    <mergeCell ref="B2:F2"/>
    <mergeCell ref="G2:K2"/>
    <mergeCell ref="L2:P2"/>
    <mergeCell ref="A21:P2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3"/>
  <sheetViews>
    <sheetView showGridLines="0" view="pageBreakPreview" zoomScale="125" zoomScaleNormal="100" zoomScaleSheetLayoutView="125" workbookViewId="0">
      <selection activeCell="D12" sqref="D12"/>
    </sheetView>
  </sheetViews>
  <sheetFormatPr defaultColWidth="8.77734375" defaultRowHeight="10.199999999999999" customHeight="1" x14ac:dyDescent="0.2"/>
  <cols>
    <col min="1" max="1" width="22.1093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172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445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173</v>
      </c>
      <c r="B4" s="15">
        <v>8092</v>
      </c>
      <c r="C4" s="15">
        <f>C5+C7+C9+C11</f>
        <v>284</v>
      </c>
      <c r="D4" s="15">
        <f>D5+D7+D9+D11</f>
        <v>427</v>
      </c>
      <c r="E4" s="15">
        <f>E5+E7+E9+E11</f>
        <v>222</v>
      </c>
      <c r="F4" s="15">
        <f>D4-E4</f>
        <v>205</v>
      </c>
      <c r="G4" s="16">
        <v>4041</v>
      </c>
      <c r="H4" s="16">
        <f t="shared" ref="H4:H12" si="0">C4-M4</f>
        <v>141</v>
      </c>
      <c r="I4" s="16">
        <f t="shared" ref="I4:I12" si="1">D4-N4</f>
        <v>201</v>
      </c>
      <c r="J4" s="16">
        <f t="shared" ref="J4:J12" si="2">E4-O4</f>
        <v>95</v>
      </c>
      <c r="K4" s="16">
        <f t="shared" ref="K4:K12" si="3">F4-P4</f>
        <v>106</v>
      </c>
      <c r="L4" s="16">
        <v>4051</v>
      </c>
      <c r="M4" s="16">
        <f>M5+M7+M9+M11</f>
        <v>143</v>
      </c>
      <c r="N4" s="16">
        <f>N5+N7+N9+N11</f>
        <v>226</v>
      </c>
      <c r="O4" s="16">
        <f>O5+O7+O9+O11</f>
        <v>127</v>
      </c>
      <c r="P4" s="15">
        <f>N4-O4</f>
        <v>99</v>
      </c>
    </row>
    <row r="5" spans="1:16" ht="10.199999999999999" customHeight="1" x14ac:dyDescent="0.2">
      <c r="A5" s="16" t="s">
        <v>174</v>
      </c>
      <c r="B5" s="16">
        <v>466</v>
      </c>
      <c r="C5" s="16">
        <v>5</v>
      </c>
      <c r="D5" s="16">
        <v>10</v>
      </c>
      <c r="E5" s="16">
        <v>6</v>
      </c>
      <c r="F5" s="16">
        <f>D5-E5</f>
        <v>4</v>
      </c>
      <c r="G5" s="16">
        <v>232</v>
      </c>
      <c r="H5" s="16">
        <f t="shared" si="0"/>
        <v>1</v>
      </c>
      <c r="I5" s="16">
        <f t="shared" si="1"/>
        <v>8</v>
      </c>
      <c r="J5" s="16">
        <f t="shared" si="2"/>
        <v>5</v>
      </c>
      <c r="K5" s="16">
        <f t="shared" si="3"/>
        <v>3</v>
      </c>
      <c r="L5" s="16">
        <v>234</v>
      </c>
      <c r="M5" s="16">
        <v>4</v>
      </c>
      <c r="N5" s="16">
        <v>2</v>
      </c>
      <c r="O5" s="16">
        <v>1</v>
      </c>
      <c r="P5" s="16">
        <f>N5-O5</f>
        <v>1</v>
      </c>
    </row>
    <row r="6" spans="1:16" ht="10.199999999999999" customHeight="1" x14ac:dyDescent="0.2">
      <c r="A6" s="16" t="s">
        <v>175</v>
      </c>
      <c r="B6" s="16">
        <v>301</v>
      </c>
      <c r="C6" s="16">
        <v>4</v>
      </c>
      <c r="D6" s="16">
        <v>9</v>
      </c>
      <c r="E6" s="16">
        <v>6</v>
      </c>
      <c r="F6" s="16">
        <f t="shared" ref="F6:F12" si="4">D6-E6</f>
        <v>3</v>
      </c>
      <c r="G6" s="16">
        <v>159</v>
      </c>
      <c r="H6" s="16">
        <f t="shared" si="0"/>
        <v>1</v>
      </c>
      <c r="I6" s="16">
        <f t="shared" si="1"/>
        <v>7</v>
      </c>
      <c r="J6" s="16">
        <f t="shared" si="2"/>
        <v>5</v>
      </c>
      <c r="K6" s="16">
        <f t="shared" si="3"/>
        <v>2</v>
      </c>
      <c r="L6" s="16">
        <v>142</v>
      </c>
      <c r="M6" s="16">
        <v>3</v>
      </c>
      <c r="N6" s="16">
        <v>2</v>
      </c>
      <c r="O6" s="16">
        <v>1</v>
      </c>
      <c r="P6" s="16">
        <f t="shared" ref="P6:P12" si="5">N6-O6</f>
        <v>1</v>
      </c>
    </row>
    <row r="7" spans="1:16" ht="10.199999999999999" customHeight="1" x14ac:dyDescent="0.2">
      <c r="A7" s="16" t="s">
        <v>176</v>
      </c>
      <c r="B7" s="16">
        <v>4782</v>
      </c>
      <c r="C7" s="16">
        <v>113</v>
      </c>
      <c r="D7" s="16">
        <v>225</v>
      </c>
      <c r="E7" s="16">
        <v>112</v>
      </c>
      <c r="F7" s="16">
        <f t="shared" si="4"/>
        <v>113</v>
      </c>
      <c r="G7" s="16">
        <v>2472</v>
      </c>
      <c r="H7" s="16">
        <f t="shared" si="0"/>
        <v>67</v>
      </c>
      <c r="I7" s="16">
        <f t="shared" si="1"/>
        <v>116</v>
      </c>
      <c r="J7" s="16">
        <f t="shared" si="2"/>
        <v>54</v>
      </c>
      <c r="K7" s="16">
        <f t="shared" si="3"/>
        <v>62</v>
      </c>
      <c r="L7" s="16">
        <v>2310</v>
      </c>
      <c r="M7" s="16">
        <v>46</v>
      </c>
      <c r="N7" s="16">
        <v>109</v>
      </c>
      <c r="O7" s="16">
        <v>58</v>
      </c>
      <c r="P7" s="16">
        <f t="shared" si="5"/>
        <v>51</v>
      </c>
    </row>
    <row r="8" spans="1:16" ht="10.199999999999999" customHeight="1" x14ac:dyDescent="0.2">
      <c r="A8" s="16" t="s">
        <v>175</v>
      </c>
      <c r="B8" s="16">
        <v>3800</v>
      </c>
      <c r="C8" s="16">
        <v>102</v>
      </c>
      <c r="D8" s="16">
        <v>215</v>
      </c>
      <c r="E8" s="16">
        <v>110</v>
      </c>
      <c r="F8" s="16">
        <f t="shared" si="4"/>
        <v>105</v>
      </c>
      <c r="G8" s="16">
        <v>2008</v>
      </c>
      <c r="H8" s="16">
        <f t="shared" si="0"/>
        <v>63</v>
      </c>
      <c r="I8" s="16">
        <f t="shared" si="1"/>
        <v>110</v>
      </c>
      <c r="J8" s="16">
        <f t="shared" si="2"/>
        <v>54</v>
      </c>
      <c r="K8" s="16">
        <f t="shared" si="3"/>
        <v>56</v>
      </c>
      <c r="L8" s="16">
        <v>1792</v>
      </c>
      <c r="M8" s="16">
        <v>39</v>
      </c>
      <c r="N8" s="16">
        <v>105</v>
      </c>
      <c r="O8" s="16">
        <v>56</v>
      </c>
      <c r="P8" s="16">
        <f t="shared" si="5"/>
        <v>49</v>
      </c>
    </row>
    <row r="9" spans="1:16" ht="10.199999999999999" customHeight="1" x14ac:dyDescent="0.2">
      <c r="A9" s="16" t="s">
        <v>177</v>
      </c>
      <c r="B9" s="16">
        <v>2101</v>
      </c>
      <c r="C9" s="16">
        <v>127</v>
      </c>
      <c r="D9" s="16">
        <v>129</v>
      </c>
      <c r="E9" s="16">
        <v>72</v>
      </c>
      <c r="F9" s="16">
        <f t="shared" si="4"/>
        <v>57</v>
      </c>
      <c r="G9" s="16">
        <v>996</v>
      </c>
      <c r="H9" s="16">
        <f t="shared" si="0"/>
        <v>56</v>
      </c>
      <c r="I9" s="16">
        <f t="shared" si="1"/>
        <v>52</v>
      </c>
      <c r="J9" s="16">
        <f t="shared" si="2"/>
        <v>25</v>
      </c>
      <c r="K9" s="16">
        <f t="shared" si="3"/>
        <v>27</v>
      </c>
      <c r="L9" s="16">
        <v>1105</v>
      </c>
      <c r="M9" s="16">
        <v>71</v>
      </c>
      <c r="N9" s="16">
        <v>77</v>
      </c>
      <c r="O9" s="16">
        <v>47</v>
      </c>
      <c r="P9" s="16">
        <f t="shared" si="5"/>
        <v>30</v>
      </c>
    </row>
    <row r="10" spans="1:16" ht="10.199999999999999" customHeight="1" x14ac:dyDescent="0.2">
      <c r="A10" s="16" t="s">
        <v>175</v>
      </c>
      <c r="B10" s="16">
        <v>1802</v>
      </c>
      <c r="C10" s="16">
        <v>118</v>
      </c>
      <c r="D10" s="16">
        <v>126</v>
      </c>
      <c r="E10" s="16">
        <v>71</v>
      </c>
      <c r="F10" s="16">
        <f t="shared" si="4"/>
        <v>55</v>
      </c>
      <c r="G10" s="16">
        <v>855</v>
      </c>
      <c r="H10" s="16">
        <f t="shared" si="0"/>
        <v>50</v>
      </c>
      <c r="I10" s="16">
        <f t="shared" si="1"/>
        <v>51</v>
      </c>
      <c r="J10" s="16">
        <f t="shared" si="2"/>
        <v>25</v>
      </c>
      <c r="K10" s="16">
        <f t="shared" si="3"/>
        <v>26</v>
      </c>
      <c r="L10" s="16">
        <v>947</v>
      </c>
      <c r="M10" s="16">
        <v>68</v>
      </c>
      <c r="N10" s="16">
        <v>75</v>
      </c>
      <c r="O10" s="16">
        <v>46</v>
      </c>
      <c r="P10" s="16">
        <f t="shared" si="5"/>
        <v>29</v>
      </c>
    </row>
    <row r="11" spans="1:16" ht="10.199999999999999" customHeight="1" x14ac:dyDescent="0.2">
      <c r="A11" s="16" t="s">
        <v>178</v>
      </c>
      <c r="B11" s="16">
        <v>743</v>
      </c>
      <c r="C11" s="16">
        <v>39</v>
      </c>
      <c r="D11" s="16">
        <v>63</v>
      </c>
      <c r="E11" s="16">
        <v>32</v>
      </c>
      <c r="F11" s="16">
        <f t="shared" si="4"/>
        <v>31</v>
      </c>
      <c r="G11" s="16">
        <v>341</v>
      </c>
      <c r="H11" s="16">
        <f t="shared" si="0"/>
        <v>17</v>
      </c>
      <c r="I11" s="16">
        <f t="shared" si="1"/>
        <v>25</v>
      </c>
      <c r="J11" s="16">
        <f t="shared" si="2"/>
        <v>11</v>
      </c>
      <c r="K11" s="16">
        <f t="shared" si="3"/>
        <v>14</v>
      </c>
      <c r="L11" s="16">
        <v>402</v>
      </c>
      <c r="M11" s="16">
        <v>22</v>
      </c>
      <c r="N11" s="16">
        <v>38</v>
      </c>
      <c r="O11" s="16">
        <v>21</v>
      </c>
      <c r="P11" s="16">
        <f t="shared" si="5"/>
        <v>17</v>
      </c>
    </row>
    <row r="12" spans="1:16" ht="10.199999999999999" customHeight="1" x14ac:dyDescent="0.2">
      <c r="A12" s="16" t="s">
        <v>175</v>
      </c>
      <c r="B12" s="16">
        <v>614</v>
      </c>
      <c r="C12" s="16">
        <v>33</v>
      </c>
      <c r="D12" s="16">
        <v>60</v>
      </c>
      <c r="E12" s="16">
        <v>31</v>
      </c>
      <c r="F12" s="16">
        <f t="shared" si="4"/>
        <v>29</v>
      </c>
      <c r="G12" s="16">
        <v>279</v>
      </c>
      <c r="H12" s="16">
        <f t="shared" si="0"/>
        <v>13</v>
      </c>
      <c r="I12" s="16">
        <f t="shared" si="1"/>
        <v>23</v>
      </c>
      <c r="J12" s="16">
        <f t="shared" si="2"/>
        <v>10</v>
      </c>
      <c r="K12" s="16">
        <f t="shared" si="3"/>
        <v>13</v>
      </c>
      <c r="L12" s="12">
        <v>335</v>
      </c>
      <c r="M12" s="12">
        <v>20</v>
      </c>
      <c r="N12" s="12">
        <v>37</v>
      </c>
      <c r="O12" s="12">
        <v>21</v>
      </c>
      <c r="P12" s="16">
        <f t="shared" si="5"/>
        <v>16</v>
      </c>
    </row>
    <row r="13" spans="1:16" ht="10.199999999999999" customHeight="1" x14ac:dyDescent="0.2">
      <c r="A13" s="50" t="s">
        <v>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</sheetData>
  <mergeCells count="4">
    <mergeCell ref="B2:F2"/>
    <mergeCell ref="G2:K2"/>
    <mergeCell ref="L2:P2"/>
    <mergeCell ref="A13:P1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1"/>
  <sheetViews>
    <sheetView showGridLines="0" view="pageBreakPreview" zoomScale="125" zoomScaleNormal="100" zoomScaleSheetLayoutView="125" workbookViewId="0">
      <selection activeCell="G30" sqref="G30"/>
    </sheetView>
  </sheetViews>
  <sheetFormatPr defaultColWidth="8.77734375" defaultRowHeight="10.199999999999999" customHeight="1" x14ac:dyDescent="0.2"/>
  <cols>
    <col min="1" max="1" width="11" style="6" customWidth="1"/>
    <col min="2" max="2" width="11.21875" style="6" customWidth="1"/>
    <col min="3" max="16" width="4.5546875" style="6" customWidth="1"/>
    <col min="17" max="17" width="4.44140625" style="6" customWidth="1"/>
    <col min="18" max="256" width="8.88671875" style="6" customWidth="1"/>
    <col min="257" max="16384" width="8.77734375" style="6"/>
  </cols>
  <sheetData>
    <row r="1" spans="1:17" ht="10.199999999999999" customHeight="1" x14ac:dyDescent="0.2">
      <c r="A1" s="19" t="s">
        <v>179</v>
      </c>
      <c r="B1" s="19"/>
      <c r="C1" s="12"/>
      <c r="D1" s="12"/>
      <c r="E1" s="12"/>
      <c r="F1" s="12"/>
      <c r="G1" s="12"/>
      <c r="H1" s="16"/>
      <c r="I1" s="16"/>
      <c r="J1" s="16"/>
      <c r="K1" s="16"/>
    </row>
    <row r="2" spans="1:17" ht="10.199999999999999" customHeight="1" x14ac:dyDescent="0.2">
      <c r="A2" s="50" t="s">
        <v>180</v>
      </c>
      <c r="B2" s="52"/>
      <c r="C2" s="48" t="s">
        <v>1</v>
      </c>
      <c r="D2" s="48"/>
      <c r="E2" s="48"/>
      <c r="F2" s="48"/>
      <c r="G2" s="48"/>
      <c r="H2" s="48" t="s">
        <v>434</v>
      </c>
      <c r="I2" s="48"/>
      <c r="J2" s="48"/>
      <c r="K2" s="48"/>
      <c r="L2" s="48"/>
      <c r="M2" s="48" t="s">
        <v>435</v>
      </c>
      <c r="N2" s="48"/>
      <c r="O2" s="48"/>
      <c r="P2" s="48"/>
      <c r="Q2" s="49"/>
    </row>
    <row r="3" spans="1:17" ht="10.199999999999999" customHeight="1" x14ac:dyDescent="0.2">
      <c r="A3" s="53"/>
      <c r="B3" s="54"/>
      <c r="C3" s="10" t="s">
        <v>1</v>
      </c>
      <c r="D3" s="10" t="s">
        <v>52</v>
      </c>
      <c r="E3" s="10" t="s">
        <v>432</v>
      </c>
      <c r="F3" s="10" t="s">
        <v>448</v>
      </c>
      <c r="G3" s="10" t="s">
        <v>246</v>
      </c>
      <c r="H3" s="10" t="s">
        <v>1</v>
      </c>
      <c r="I3" s="10" t="s">
        <v>52</v>
      </c>
      <c r="J3" s="10" t="s">
        <v>432</v>
      </c>
      <c r="K3" s="10" t="s">
        <v>448</v>
      </c>
      <c r="L3" s="10" t="s">
        <v>246</v>
      </c>
      <c r="M3" s="10" t="s">
        <v>1</v>
      </c>
      <c r="N3" s="10" t="s">
        <v>52</v>
      </c>
      <c r="O3" s="10" t="s">
        <v>432</v>
      </c>
      <c r="P3" s="10" t="s">
        <v>448</v>
      </c>
      <c r="Q3" s="10" t="s">
        <v>246</v>
      </c>
    </row>
    <row r="4" spans="1:17" ht="10.199999999999999" customHeight="1" x14ac:dyDescent="0.2">
      <c r="A4" s="20" t="s">
        <v>181</v>
      </c>
      <c r="B4" s="20"/>
      <c r="C4" s="16">
        <v>24633</v>
      </c>
      <c r="D4" s="16">
        <f t="shared" ref="D4" si="0">SUM(D5:D19)</f>
        <v>819</v>
      </c>
      <c r="E4" s="16">
        <f t="shared" ref="E4" si="1">SUM(E5:E19)</f>
        <v>921</v>
      </c>
      <c r="F4" s="16">
        <f t="shared" ref="F4" si="2">SUM(F5:F19)</f>
        <v>460</v>
      </c>
      <c r="G4" s="16">
        <f>E4-F4</f>
        <v>461</v>
      </c>
      <c r="H4" s="16">
        <v>14445</v>
      </c>
      <c r="I4" s="16">
        <f t="shared" ref="I4:I19" si="3">D4-N4</f>
        <v>369</v>
      </c>
      <c r="J4" s="16">
        <f t="shared" ref="J4:J19" si="4">E4-O4</f>
        <v>456</v>
      </c>
      <c r="K4" s="16">
        <f t="shared" ref="K4:K19" si="5">F4-P4</f>
        <v>221</v>
      </c>
      <c r="L4" s="16">
        <f t="shared" ref="L4:L19" si="6">G4-Q4</f>
        <v>235</v>
      </c>
      <c r="M4" s="16">
        <v>10188</v>
      </c>
      <c r="N4" s="16">
        <f t="shared" ref="N4:P4" si="7">SUM(N5:N19)</f>
        <v>450</v>
      </c>
      <c r="O4" s="16">
        <f t="shared" si="7"/>
        <v>465</v>
      </c>
      <c r="P4" s="16">
        <f t="shared" si="7"/>
        <v>239</v>
      </c>
      <c r="Q4" s="16">
        <f>O4-P4</f>
        <v>226</v>
      </c>
    </row>
    <row r="5" spans="1:17" ht="10.199999999999999" customHeight="1" x14ac:dyDescent="0.2">
      <c r="A5" s="16" t="s">
        <v>182</v>
      </c>
      <c r="B5" s="16"/>
      <c r="C5" s="16">
        <v>291</v>
      </c>
      <c r="D5" s="16">
        <v>8</v>
      </c>
      <c r="E5" s="16">
        <v>22</v>
      </c>
      <c r="F5" s="16">
        <v>11</v>
      </c>
      <c r="G5" s="16">
        <f>E5-F5</f>
        <v>11</v>
      </c>
      <c r="H5" s="16">
        <v>135</v>
      </c>
      <c r="I5" s="16">
        <f t="shared" si="3"/>
        <v>1</v>
      </c>
      <c r="J5" s="16">
        <f t="shared" si="4"/>
        <v>7</v>
      </c>
      <c r="K5" s="16">
        <f t="shared" si="5"/>
        <v>3</v>
      </c>
      <c r="L5" s="16">
        <f t="shared" si="6"/>
        <v>4</v>
      </c>
      <c r="M5" s="16">
        <v>156</v>
      </c>
      <c r="N5" s="16">
        <v>7</v>
      </c>
      <c r="O5" s="16">
        <v>15</v>
      </c>
      <c r="P5" s="16">
        <v>8</v>
      </c>
      <c r="Q5" s="16">
        <f>O5-P5</f>
        <v>7</v>
      </c>
    </row>
    <row r="6" spans="1:17" ht="10.199999999999999" customHeight="1" x14ac:dyDescent="0.2">
      <c r="A6" s="16" t="s">
        <v>183</v>
      </c>
      <c r="B6" s="16" t="s">
        <v>184</v>
      </c>
      <c r="C6" s="16">
        <v>799</v>
      </c>
      <c r="D6" s="16">
        <v>34</v>
      </c>
      <c r="E6" s="16">
        <v>53</v>
      </c>
      <c r="F6" s="16">
        <v>31</v>
      </c>
      <c r="G6" s="16">
        <f t="shared" ref="G6:G19" si="8">E6-F6</f>
        <v>22</v>
      </c>
      <c r="H6" s="16">
        <v>389</v>
      </c>
      <c r="I6" s="16">
        <f t="shared" si="3"/>
        <v>12</v>
      </c>
      <c r="J6" s="16">
        <f t="shared" si="4"/>
        <v>18</v>
      </c>
      <c r="K6" s="16">
        <f t="shared" si="5"/>
        <v>14</v>
      </c>
      <c r="L6" s="16">
        <f t="shared" si="6"/>
        <v>4</v>
      </c>
      <c r="M6" s="16">
        <v>410</v>
      </c>
      <c r="N6" s="16">
        <v>22</v>
      </c>
      <c r="O6" s="16">
        <v>35</v>
      </c>
      <c r="P6" s="16">
        <v>17</v>
      </c>
      <c r="Q6" s="16">
        <f t="shared" ref="Q6:Q19" si="9">O6-P6</f>
        <v>18</v>
      </c>
    </row>
    <row r="7" spans="1:17" ht="10.199999999999999" customHeight="1" x14ac:dyDescent="0.2">
      <c r="A7" s="16"/>
      <c r="B7" s="16" t="s">
        <v>185</v>
      </c>
      <c r="C7" s="16">
        <v>1969</v>
      </c>
      <c r="D7" s="16">
        <v>63</v>
      </c>
      <c r="E7" s="16">
        <v>114</v>
      </c>
      <c r="F7" s="16">
        <v>53</v>
      </c>
      <c r="G7" s="16">
        <f t="shared" si="8"/>
        <v>61</v>
      </c>
      <c r="H7" s="16">
        <v>1220</v>
      </c>
      <c r="I7" s="16">
        <f t="shared" si="3"/>
        <v>32</v>
      </c>
      <c r="J7" s="16">
        <f t="shared" si="4"/>
        <v>50</v>
      </c>
      <c r="K7" s="16">
        <f t="shared" si="5"/>
        <v>19</v>
      </c>
      <c r="L7" s="16">
        <f t="shared" si="6"/>
        <v>31</v>
      </c>
      <c r="M7" s="16">
        <v>749</v>
      </c>
      <c r="N7" s="16">
        <v>31</v>
      </c>
      <c r="O7" s="16">
        <v>64</v>
      </c>
      <c r="P7" s="16">
        <v>34</v>
      </c>
      <c r="Q7" s="16">
        <f t="shared" si="9"/>
        <v>30</v>
      </c>
    </row>
    <row r="8" spans="1:17" ht="10.199999999999999" customHeight="1" x14ac:dyDescent="0.2">
      <c r="A8" s="16"/>
      <c r="B8" s="16" t="s">
        <v>186</v>
      </c>
      <c r="C8" s="16">
        <v>434</v>
      </c>
      <c r="D8" s="16">
        <v>10</v>
      </c>
      <c r="E8" s="16">
        <v>14</v>
      </c>
      <c r="F8" s="16">
        <v>5</v>
      </c>
      <c r="G8" s="16">
        <f t="shared" si="8"/>
        <v>9</v>
      </c>
      <c r="H8" s="16">
        <v>265</v>
      </c>
      <c r="I8" s="16">
        <f t="shared" si="3"/>
        <v>4</v>
      </c>
      <c r="J8" s="16">
        <f t="shared" si="4"/>
        <v>5</v>
      </c>
      <c r="K8" s="16">
        <f t="shared" si="5"/>
        <v>1</v>
      </c>
      <c r="L8" s="16">
        <f t="shared" si="6"/>
        <v>4</v>
      </c>
      <c r="M8" s="16">
        <v>169</v>
      </c>
      <c r="N8" s="16">
        <v>6</v>
      </c>
      <c r="O8" s="16">
        <v>9</v>
      </c>
      <c r="P8" s="16">
        <v>4</v>
      </c>
      <c r="Q8" s="16">
        <f t="shared" si="9"/>
        <v>5</v>
      </c>
    </row>
    <row r="9" spans="1:17" ht="10.199999999999999" customHeight="1" x14ac:dyDescent="0.2">
      <c r="A9" s="16"/>
      <c r="B9" s="16" t="s">
        <v>187</v>
      </c>
      <c r="C9" s="16">
        <v>792</v>
      </c>
      <c r="D9" s="16">
        <v>39</v>
      </c>
      <c r="E9" s="16">
        <v>104</v>
      </c>
      <c r="F9" s="16">
        <v>59</v>
      </c>
      <c r="G9" s="16">
        <f t="shared" si="8"/>
        <v>45</v>
      </c>
      <c r="H9" s="16">
        <v>416</v>
      </c>
      <c r="I9" s="16">
        <f t="shared" si="3"/>
        <v>17</v>
      </c>
      <c r="J9" s="16">
        <f t="shared" si="4"/>
        <v>33</v>
      </c>
      <c r="K9" s="16">
        <f t="shared" si="5"/>
        <v>20</v>
      </c>
      <c r="L9" s="16">
        <f t="shared" si="6"/>
        <v>13</v>
      </c>
      <c r="M9" s="16">
        <v>376</v>
      </c>
      <c r="N9" s="16">
        <v>22</v>
      </c>
      <c r="O9" s="16">
        <v>71</v>
      </c>
      <c r="P9" s="16">
        <v>39</v>
      </c>
      <c r="Q9" s="16">
        <f t="shared" si="9"/>
        <v>32</v>
      </c>
    </row>
    <row r="10" spans="1:17" ht="10.199999999999999" customHeight="1" x14ac:dyDescent="0.2">
      <c r="A10" s="16" t="s">
        <v>188</v>
      </c>
      <c r="B10" s="16" t="s">
        <v>189</v>
      </c>
      <c r="C10" s="16">
        <v>1187</v>
      </c>
      <c r="D10" s="16">
        <v>41</v>
      </c>
      <c r="E10" s="16">
        <v>63</v>
      </c>
      <c r="F10" s="16">
        <v>36</v>
      </c>
      <c r="G10" s="16">
        <f t="shared" si="8"/>
        <v>27</v>
      </c>
      <c r="H10" s="16">
        <v>541</v>
      </c>
      <c r="I10" s="16">
        <f t="shared" si="3"/>
        <v>12</v>
      </c>
      <c r="J10" s="16">
        <f t="shared" si="4"/>
        <v>35</v>
      </c>
      <c r="K10" s="16">
        <f t="shared" si="5"/>
        <v>20</v>
      </c>
      <c r="L10" s="16">
        <f t="shared" si="6"/>
        <v>15</v>
      </c>
      <c r="M10" s="16">
        <v>646</v>
      </c>
      <c r="N10" s="16">
        <v>29</v>
      </c>
      <c r="O10" s="16">
        <v>28</v>
      </c>
      <c r="P10" s="16">
        <v>16</v>
      </c>
      <c r="Q10" s="16">
        <f t="shared" si="9"/>
        <v>12</v>
      </c>
    </row>
    <row r="11" spans="1:17" ht="10.199999999999999" customHeight="1" x14ac:dyDescent="0.2">
      <c r="A11" s="16"/>
      <c r="B11" s="16" t="s">
        <v>190</v>
      </c>
      <c r="C11" s="16">
        <v>984</v>
      </c>
      <c r="D11" s="16">
        <v>28</v>
      </c>
      <c r="E11" s="16">
        <v>46</v>
      </c>
      <c r="F11" s="16">
        <v>28</v>
      </c>
      <c r="G11" s="16">
        <f t="shared" si="8"/>
        <v>18</v>
      </c>
      <c r="H11" s="16">
        <v>609</v>
      </c>
      <c r="I11" s="16">
        <f t="shared" si="3"/>
        <v>11</v>
      </c>
      <c r="J11" s="16">
        <f t="shared" si="4"/>
        <v>20</v>
      </c>
      <c r="K11" s="16">
        <f t="shared" si="5"/>
        <v>13</v>
      </c>
      <c r="L11" s="16">
        <f t="shared" si="6"/>
        <v>7</v>
      </c>
      <c r="M11" s="16">
        <v>375</v>
      </c>
      <c r="N11" s="16">
        <v>17</v>
      </c>
      <c r="O11" s="16">
        <v>26</v>
      </c>
      <c r="P11" s="16">
        <v>15</v>
      </c>
      <c r="Q11" s="16">
        <f t="shared" si="9"/>
        <v>11</v>
      </c>
    </row>
    <row r="12" spans="1:17" ht="10.199999999999999" customHeight="1" x14ac:dyDescent="0.2">
      <c r="A12" s="16"/>
      <c r="B12" s="16" t="s">
        <v>191</v>
      </c>
      <c r="C12" s="16">
        <v>751</v>
      </c>
      <c r="D12" s="16">
        <v>14</v>
      </c>
      <c r="E12" s="16">
        <v>47</v>
      </c>
      <c r="F12" s="16">
        <v>29</v>
      </c>
      <c r="G12" s="16">
        <f t="shared" si="8"/>
        <v>18</v>
      </c>
      <c r="H12" s="16">
        <v>365</v>
      </c>
      <c r="I12" s="16">
        <f t="shared" si="3"/>
        <v>5</v>
      </c>
      <c r="J12" s="16">
        <f t="shared" si="4"/>
        <v>25</v>
      </c>
      <c r="K12" s="16">
        <f t="shared" si="5"/>
        <v>15</v>
      </c>
      <c r="L12" s="16">
        <f t="shared" si="6"/>
        <v>10</v>
      </c>
      <c r="M12" s="16">
        <v>386</v>
      </c>
      <c r="N12" s="16">
        <v>9</v>
      </c>
      <c r="O12" s="16">
        <v>22</v>
      </c>
      <c r="P12" s="16">
        <v>14</v>
      </c>
      <c r="Q12" s="16">
        <f t="shared" si="9"/>
        <v>8</v>
      </c>
    </row>
    <row r="13" spans="1:17" ht="10.199999999999999" customHeight="1" x14ac:dyDescent="0.2">
      <c r="A13" s="16"/>
      <c r="B13" s="16" t="s">
        <v>192</v>
      </c>
      <c r="C13" s="16">
        <v>1094</v>
      </c>
      <c r="D13" s="16">
        <v>30</v>
      </c>
      <c r="E13" s="16">
        <v>21</v>
      </c>
      <c r="F13" s="16">
        <v>9</v>
      </c>
      <c r="G13" s="16">
        <f t="shared" si="8"/>
        <v>12</v>
      </c>
      <c r="H13" s="16">
        <v>523</v>
      </c>
      <c r="I13" s="16">
        <f t="shared" si="3"/>
        <v>11</v>
      </c>
      <c r="J13" s="16">
        <f t="shared" si="4"/>
        <v>12</v>
      </c>
      <c r="K13" s="16">
        <f t="shared" si="5"/>
        <v>6</v>
      </c>
      <c r="L13" s="16">
        <f t="shared" si="6"/>
        <v>6</v>
      </c>
      <c r="M13" s="16">
        <v>571</v>
      </c>
      <c r="N13" s="16">
        <v>19</v>
      </c>
      <c r="O13" s="16">
        <v>9</v>
      </c>
      <c r="P13" s="16">
        <v>3</v>
      </c>
      <c r="Q13" s="16">
        <f t="shared" si="9"/>
        <v>6</v>
      </c>
    </row>
    <row r="14" spans="1:17" ht="10.199999999999999" customHeight="1" x14ac:dyDescent="0.2">
      <c r="A14" s="16" t="s">
        <v>193</v>
      </c>
      <c r="B14" s="16"/>
      <c r="C14" s="16">
        <v>8659</v>
      </c>
      <c r="D14" s="16">
        <v>340</v>
      </c>
      <c r="E14" s="16">
        <v>270</v>
      </c>
      <c r="F14" s="16">
        <v>143</v>
      </c>
      <c r="G14" s="16">
        <f t="shared" si="8"/>
        <v>127</v>
      </c>
      <c r="H14" s="16">
        <v>5326</v>
      </c>
      <c r="I14" s="16">
        <f t="shared" si="3"/>
        <v>170</v>
      </c>
      <c r="J14" s="16">
        <f t="shared" si="4"/>
        <v>154</v>
      </c>
      <c r="K14" s="16">
        <f t="shared" si="5"/>
        <v>79</v>
      </c>
      <c r="L14" s="16">
        <f t="shared" si="6"/>
        <v>75</v>
      </c>
      <c r="M14" s="16">
        <v>3333</v>
      </c>
      <c r="N14" s="16">
        <v>170</v>
      </c>
      <c r="O14" s="16">
        <v>116</v>
      </c>
      <c r="P14" s="16">
        <v>64</v>
      </c>
      <c r="Q14" s="16">
        <f t="shared" si="9"/>
        <v>52</v>
      </c>
    </row>
    <row r="15" spans="1:17" ht="10.199999999999999" customHeight="1" x14ac:dyDescent="0.2">
      <c r="A15" s="16" t="s">
        <v>194</v>
      </c>
      <c r="B15" s="16"/>
      <c r="C15" s="16">
        <v>2627</v>
      </c>
      <c r="D15" s="16">
        <v>82</v>
      </c>
      <c r="E15" s="16">
        <v>85</v>
      </c>
      <c r="F15" s="16">
        <v>35</v>
      </c>
      <c r="G15" s="16">
        <f t="shared" si="8"/>
        <v>50</v>
      </c>
      <c r="H15" s="16">
        <v>1719</v>
      </c>
      <c r="I15" s="16">
        <f t="shared" si="3"/>
        <v>39</v>
      </c>
      <c r="J15" s="16">
        <f t="shared" si="4"/>
        <v>46</v>
      </c>
      <c r="K15" s="16">
        <f t="shared" si="5"/>
        <v>18</v>
      </c>
      <c r="L15" s="16">
        <f t="shared" si="6"/>
        <v>28</v>
      </c>
      <c r="M15" s="16">
        <v>908</v>
      </c>
      <c r="N15" s="16">
        <v>43</v>
      </c>
      <c r="O15" s="16">
        <v>39</v>
      </c>
      <c r="P15" s="16">
        <v>17</v>
      </c>
      <c r="Q15" s="16">
        <f t="shared" si="9"/>
        <v>22</v>
      </c>
    </row>
    <row r="16" spans="1:17" ht="10.199999999999999" customHeight="1" x14ac:dyDescent="0.2">
      <c r="A16" s="16" t="s">
        <v>195</v>
      </c>
      <c r="B16" s="16"/>
      <c r="C16" s="16">
        <v>595</v>
      </c>
      <c r="D16" s="16">
        <v>26</v>
      </c>
      <c r="E16" s="16">
        <v>11</v>
      </c>
      <c r="F16" s="16">
        <v>3</v>
      </c>
      <c r="G16" s="16">
        <f t="shared" si="8"/>
        <v>8</v>
      </c>
      <c r="H16" s="16">
        <v>354</v>
      </c>
      <c r="I16" s="16">
        <f t="shared" si="3"/>
        <v>16</v>
      </c>
      <c r="J16" s="16">
        <f t="shared" si="4"/>
        <v>3</v>
      </c>
      <c r="K16" s="16">
        <f t="shared" si="5"/>
        <v>1</v>
      </c>
      <c r="L16" s="16">
        <f t="shared" si="6"/>
        <v>2</v>
      </c>
      <c r="M16" s="16">
        <v>241</v>
      </c>
      <c r="N16" s="16">
        <v>10</v>
      </c>
      <c r="O16" s="16">
        <v>8</v>
      </c>
      <c r="P16" s="16">
        <v>2</v>
      </c>
      <c r="Q16" s="16">
        <f t="shared" si="9"/>
        <v>6</v>
      </c>
    </row>
    <row r="17" spans="1:17" ht="10.199999999999999" customHeight="1" x14ac:dyDescent="0.2">
      <c r="A17" s="16" t="s">
        <v>196</v>
      </c>
      <c r="B17" s="16"/>
      <c r="C17" s="16">
        <v>596</v>
      </c>
      <c r="D17" s="16">
        <v>36</v>
      </c>
      <c r="E17" s="16">
        <v>27</v>
      </c>
      <c r="F17" s="16">
        <v>5</v>
      </c>
      <c r="G17" s="16">
        <f t="shared" si="8"/>
        <v>22</v>
      </c>
      <c r="H17" s="16">
        <v>307</v>
      </c>
      <c r="I17" s="16">
        <f t="shared" si="3"/>
        <v>9</v>
      </c>
      <c r="J17" s="16">
        <f t="shared" si="4"/>
        <v>13</v>
      </c>
      <c r="K17" s="16">
        <f t="shared" si="5"/>
        <v>3</v>
      </c>
      <c r="L17" s="16">
        <f t="shared" si="6"/>
        <v>10</v>
      </c>
      <c r="M17" s="16">
        <v>289</v>
      </c>
      <c r="N17" s="16">
        <v>27</v>
      </c>
      <c r="O17" s="16">
        <v>14</v>
      </c>
      <c r="P17" s="16">
        <v>2</v>
      </c>
      <c r="Q17" s="16">
        <f t="shared" si="9"/>
        <v>12</v>
      </c>
    </row>
    <row r="18" spans="1:17" ht="10.199999999999999" customHeight="1" x14ac:dyDescent="0.2">
      <c r="A18" s="16" t="s">
        <v>197</v>
      </c>
      <c r="B18" s="16"/>
      <c r="C18" s="16">
        <v>3234</v>
      </c>
      <c r="D18" s="16">
        <v>53</v>
      </c>
      <c r="E18" s="16">
        <v>37</v>
      </c>
      <c r="F18" s="16">
        <v>10</v>
      </c>
      <c r="G18" s="16">
        <f t="shared" si="8"/>
        <v>27</v>
      </c>
      <c r="H18" s="16">
        <v>1866</v>
      </c>
      <c r="I18" s="16">
        <f t="shared" si="3"/>
        <v>20</v>
      </c>
      <c r="J18" s="16">
        <f t="shared" si="4"/>
        <v>29</v>
      </c>
      <c r="K18" s="16">
        <f t="shared" si="5"/>
        <v>7</v>
      </c>
      <c r="L18" s="16">
        <f t="shared" si="6"/>
        <v>22</v>
      </c>
      <c r="M18" s="16">
        <v>1368</v>
      </c>
      <c r="N18" s="16">
        <v>33</v>
      </c>
      <c r="O18" s="16">
        <v>8</v>
      </c>
      <c r="P18" s="16">
        <v>3</v>
      </c>
      <c r="Q18" s="16">
        <f t="shared" si="9"/>
        <v>5</v>
      </c>
    </row>
    <row r="19" spans="1:17" ht="10.199999999999999" customHeight="1" x14ac:dyDescent="0.2">
      <c r="A19" s="16" t="s">
        <v>198</v>
      </c>
      <c r="B19" s="16"/>
      <c r="C19" s="16">
        <v>621</v>
      </c>
      <c r="D19" s="16">
        <v>15</v>
      </c>
      <c r="E19" s="16">
        <v>7</v>
      </c>
      <c r="F19" s="16">
        <v>3</v>
      </c>
      <c r="G19" s="16">
        <f t="shared" si="8"/>
        <v>4</v>
      </c>
      <c r="H19" s="16">
        <v>410</v>
      </c>
      <c r="I19" s="16">
        <f t="shared" si="3"/>
        <v>10</v>
      </c>
      <c r="J19" s="16">
        <f t="shared" si="4"/>
        <v>6</v>
      </c>
      <c r="K19" s="16">
        <f t="shared" si="5"/>
        <v>2</v>
      </c>
      <c r="L19" s="16">
        <f t="shared" si="6"/>
        <v>4</v>
      </c>
      <c r="M19" s="16">
        <v>211</v>
      </c>
      <c r="N19" s="16">
        <v>5</v>
      </c>
      <c r="O19" s="16">
        <v>1</v>
      </c>
      <c r="P19" s="16">
        <v>1</v>
      </c>
      <c r="Q19" s="16">
        <f t="shared" si="9"/>
        <v>0</v>
      </c>
    </row>
    <row r="20" spans="1:17" ht="10.199999999999999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0.199999999999999" customHeight="1" x14ac:dyDescent="0.2">
      <c r="A21" s="16" t="s">
        <v>199</v>
      </c>
      <c r="B21" s="16"/>
      <c r="C21" s="24">
        <v>66.301303129947627</v>
      </c>
      <c r="D21" s="24">
        <f t="shared" ref="D21:G21" si="10">SUM(D14:D19)*100/D4</f>
        <v>67.399267399267401</v>
      </c>
      <c r="E21" s="24">
        <f t="shared" si="10"/>
        <v>47.448425624321388</v>
      </c>
      <c r="F21" s="24">
        <f t="shared" si="10"/>
        <v>43.260869565217391</v>
      </c>
      <c r="G21" s="24">
        <f t="shared" si="10"/>
        <v>51.626898047722342</v>
      </c>
      <c r="H21" s="24">
        <v>69.103496019383869</v>
      </c>
      <c r="I21" s="24">
        <f t="shared" ref="I21:L21" si="11">SUM(I14:I19)*100/I4</f>
        <v>71.544715447154474</v>
      </c>
      <c r="J21" s="24">
        <f t="shared" si="11"/>
        <v>55.043859649122808</v>
      </c>
      <c r="K21" s="24">
        <f t="shared" si="11"/>
        <v>49.773755656108598</v>
      </c>
      <c r="L21" s="24">
        <f t="shared" si="11"/>
        <v>60</v>
      </c>
      <c r="M21" s="24">
        <v>62.328229289360031</v>
      </c>
      <c r="N21" s="24">
        <f t="shared" ref="N21:Q21" si="12">SUM(N14:N19)*100/N4</f>
        <v>64</v>
      </c>
      <c r="O21" s="24">
        <f t="shared" si="12"/>
        <v>40</v>
      </c>
      <c r="P21" s="24">
        <f t="shared" si="12"/>
        <v>37.238493723849373</v>
      </c>
      <c r="Q21" s="24">
        <f t="shared" si="12"/>
        <v>42.920353982300888</v>
      </c>
    </row>
    <row r="22" spans="1:17" ht="10.199999999999999" customHeight="1" x14ac:dyDescent="0.2">
      <c r="A22" s="16" t="s">
        <v>200</v>
      </c>
      <c r="B22" s="16"/>
      <c r="C22" s="24">
        <v>15.649738156132019</v>
      </c>
      <c r="D22" s="24">
        <f t="shared" ref="D22:G22" si="13">(D18+D19)*100/D4</f>
        <v>8.3028083028083035</v>
      </c>
      <c r="E22" s="24">
        <f t="shared" si="13"/>
        <v>4.7774158523344195</v>
      </c>
      <c r="F22" s="24">
        <f t="shared" si="13"/>
        <v>2.8260869565217392</v>
      </c>
      <c r="G22" s="24">
        <f t="shared" si="13"/>
        <v>6.7245119305856829</v>
      </c>
      <c r="H22" s="24">
        <v>15.756317064728279</v>
      </c>
      <c r="I22" s="24">
        <f t="shared" ref="I22:L22" si="14">(I18+I19)*100/I4</f>
        <v>8.1300813008130088</v>
      </c>
      <c r="J22" s="24">
        <f t="shared" si="14"/>
        <v>7.6754385964912277</v>
      </c>
      <c r="K22" s="24">
        <f t="shared" si="14"/>
        <v>4.0723981900452486</v>
      </c>
      <c r="L22" s="24">
        <f t="shared" si="14"/>
        <v>11.063829787234043</v>
      </c>
      <c r="M22" s="24">
        <v>15.498625834314881</v>
      </c>
      <c r="N22" s="24">
        <f t="shared" ref="N22:Q22" si="15">(N18+N19)*100/N4</f>
        <v>8.4444444444444446</v>
      </c>
      <c r="O22" s="24">
        <f t="shared" si="15"/>
        <v>1.935483870967742</v>
      </c>
      <c r="P22" s="24">
        <f t="shared" si="15"/>
        <v>1.6736401673640167</v>
      </c>
      <c r="Q22" s="24">
        <f t="shared" si="15"/>
        <v>2.2123893805309733</v>
      </c>
    </row>
    <row r="23" spans="1:17" ht="10.199999999999999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7" ht="10.199999999999999" customHeight="1" x14ac:dyDescent="0.2">
      <c r="A24" s="16" t="s">
        <v>201</v>
      </c>
      <c r="B24" s="16"/>
      <c r="C24" s="16">
        <v>6807</v>
      </c>
      <c r="D24" s="16">
        <v>263</v>
      </c>
      <c r="E24" s="16">
        <v>413</v>
      </c>
      <c r="F24" s="16">
        <v>249</v>
      </c>
      <c r="G24" s="16">
        <f>E24-F24</f>
        <v>164</v>
      </c>
      <c r="H24" s="16"/>
      <c r="I24" s="16"/>
      <c r="J24" s="16"/>
      <c r="K24" s="16"/>
    </row>
    <row r="25" spans="1:17" ht="10.199999999999999" customHeight="1" x14ac:dyDescent="0.2">
      <c r="A25" s="16" t="s">
        <v>199</v>
      </c>
      <c r="B25" s="16"/>
      <c r="C25" s="24">
        <v>59.8</v>
      </c>
      <c r="D25" s="24">
        <v>70.7</v>
      </c>
      <c r="E25" s="24">
        <v>46</v>
      </c>
      <c r="F25" s="24">
        <v>41.4</v>
      </c>
      <c r="G25" s="24"/>
      <c r="H25" s="16"/>
      <c r="I25" s="16"/>
      <c r="J25" s="16"/>
      <c r="K25" s="16"/>
    </row>
    <row r="26" spans="1:17" ht="10.199999999999999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7" ht="10.199999999999999" customHeight="1" x14ac:dyDescent="0.2">
      <c r="A27" s="16" t="s">
        <v>202</v>
      </c>
      <c r="B27" s="16"/>
      <c r="C27" s="16">
        <v>12018</v>
      </c>
      <c r="D27" s="16">
        <v>386</v>
      </c>
      <c r="E27" s="16">
        <v>455</v>
      </c>
      <c r="F27" s="16">
        <v>244</v>
      </c>
      <c r="G27" s="16">
        <f>E27-F27</f>
        <v>211</v>
      </c>
      <c r="H27" s="16"/>
      <c r="I27" s="16"/>
      <c r="J27" s="16"/>
      <c r="K27" s="16"/>
    </row>
    <row r="28" spans="1:17" ht="10.199999999999999" customHeight="1" x14ac:dyDescent="0.2">
      <c r="A28" s="16" t="s">
        <v>199</v>
      </c>
      <c r="B28" s="16"/>
      <c r="C28" s="24">
        <v>73</v>
      </c>
      <c r="D28" s="24">
        <v>81.900000000000006</v>
      </c>
      <c r="E28" s="24">
        <v>57.8</v>
      </c>
      <c r="F28" s="24">
        <v>54.1</v>
      </c>
      <c r="G28" s="24"/>
      <c r="H28" s="16"/>
      <c r="I28" s="16"/>
      <c r="J28" s="16"/>
      <c r="K28" s="16"/>
    </row>
    <row r="29" spans="1:17" ht="10.199999999999999" customHeight="1" x14ac:dyDescent="0.2">
      <c r="A29" s="16" t="s">
        <v>203</v>
      </c>
      <c r="B29" s="16"/>
      <c r="C29" s="24">
        <v>33.9</v>
      </c>
      <c r="D29" s="24">
        <v>28</v>
      </c>
      <c r="E29" s="24">
        <v>19.3</v>
      </c>
      <c r="F29" s="24">
        <v>13.1</v>
      </c>
      <c r="G29" s="24"/>
      <c r="H29" s="16"/>
      <c r="I29" s="16"/>
      <c r="J29" s="16"/>
      <c r="K29" s="16"/>
    </row>
    <row r="30" spans="1:17" ht="10.199999999999999" customHeight="1" x14ac:dyDescent="0.2">
      <c r="A30" s="16" t="s">
        <v>204</v>
      </c>
      <c r="B30" s="16"/>
      <c r="C30" s="24">
        <v>15.6</v>
      </c>
      <c r="D30" s="24">
        <v>7.8</v>
      </c>
      <c r="E30" s="24">
        <v>2.6</v>
      </c>
      <c r="F30" s="24">
        <v>0.8</v>
      </c>
      <c r="G30" s="24"/>
      <c r="H30" s="16"/>
      <c r="I30" s="16"/>
      <c r="J30" s="16"/>
      <c r="K30" s="16"/>
    </row>
    <row r="31" spans="1:17" ht="10.199999999999999" customHeight="1" x14ac:dyDescent="0.2">
      <c r="A31" s="50" t="s">
        <v>20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</sheetData>
  <mergeCells count="5">
    <mergeCell ref="A31:P31"/>
    <mergeCell ref="A2:B3"/>
    <mergeCell ref="C2:G2"/>
    <mergeCell ref="H2:L2"/>
    <mergeCell ref="M2:Q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6"/>
  <sheetViews>
    <sheetView showGridLines="0" view="pageBreakPreview" zoomScale="125" zoomScaleNormal="100" zoomScaleSheetLayoutView="125" workbookViewId="0">
      <selection activeCell="O14" sqref="O14"/>
    </sheetView>
  </sheetViews>
  <sheetFormatPr defaultColWidth="8.77734375" defaultRowHeight="10.199999999999999" customHeight="1" x14ac:dyDescent="0.2"/>
  <cols>
    <col min="1" max="1" width="24.5546875" style="6" customWidth="1"/>
    <col min="2" max="5" width="4.5546875" style="6" customWidth="1"/>
    <col min="6" max="6" width="3.77734375" style="6" customWidth="1"/>
    <col min="7" max="10" width="4.5546875" style="6" customWidth="1"/>
    <col min="11" max="11" width="3.44140625" style="6" customWidth="1"/>
    <col min="12" max="15" width="4.5546875" style="6" customWidth="1"/>
    <col min="16" max="16" width="2.88671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205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446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206</v>
      </c>
      <c r="B4" s="15">
        <v>35931</v>
      </c>
      <c r="C4" s="15">
        <f>C5+C6</f>
        <v>1300</v>
      </c>
      <c r="D4" s="15">
        <f>D5+D6</f>
        <v>1611</v>
      </c>
      <c r="E4" s="15">
        <f>E5+E6</f>
        <v>868</v>
      </c>
      <c r="F4" s="15">
        <f>F5+F6</f>
        <v>743</v>
      </c>
      <c r="G4" s="16">
        <v>18986</v>
      </c>
      <c r="H4" s="16">
        <f t="shared" ref="H4:K6" si="0">C4-M4</f>
        <v>607</v>
      </c>
      <c r="I4" s="16">
        <f t="shared" si="0"/>
        <v>765</v>
      </c>
      <c r="J4" s="16">
        <f t="shared" si="0"/>
        <v>385</v>
      </c>
      <c r="K4" s="16">
        <f t="shared" si="0"/>
        <v>380</v>
      </c>
      <c r="L4" s="16">
        <v>16945</v>
      </c>
      <c r="M4" s="16">
        <f>M5+M6</f>
        <v>693</v>
      </c>
      <c r="N4" s="16">
        <f>N5+N6</f>
        <v>846</v>
      </c>
      <c r="O4" s="16">
        <f>O5+O6</f>
        <v>483</v>
      </c>
      <c r="P4" s="15">
        <f>P5+P6</f>
        <v>363</v>
      </c>
    </row>
    <row r="5" spans="1:16" ht="10.199999999999999" customHeight="1" x14ac:dyDescent="0.2">
      <c r="A5" s="16" t="s">
        <v>207</v>
      </c>
      <c r="B5" s="16">
        <v>35490</v>
      </c>
      <c r="C5" s="16">
        <v>1283</v>
      </c>
      <c r="D5" s="16">
        <v>1581</v>
      </c>
      <c r="E5" s="16">
        <v>861</v>
      </c>
      <c r="F5" s="16">
        <f>D5-E5</f>
        <v>720</v>
      </c>
      <c r="G5" s="16">
        <v>18790</v>
      </c>
      <c r="H5" s="16">
        <f t="shared" si="0"/>
        <v>601</v>
      </c>
      <c r="I5" s="16">
        <f t="shared" si="0"/>
        <v>748</v>
      </c>
      <c r="J5" s="16">
        <f t="shared" si="0"/>
        <v>381</v>
      </c>
      <c r="K5" s="16">
        <f t="shared" si="0"/>
        <v>367</v>
      </c>
      <c r="L5" s="16">
        <v>16700</v>
      </c>
      <c r="M5" s="16">
        <v>682</v>
      </c>
      <c r="N5" s="16">
        <v>833</v>
      </c>
      <c r="O5" s="16">
        <v>480</v>
      </c>
      <c r="P5" s="16">
        <f>N5-O5</f>
        <v>353</v>
      </c>
    </row>
    <row r="6" spans="1:16" ht="10.199999999999999" customHeight="1" x14ac:dyDescent="0.2">
      <c r="A6" s="16" t="s">
        <v>208</v>
      </c>
      <c r="B6" s="16">
        <v>441</v>
      </c>
      <c r="C6" s="16">
        <v>17</v>
      </c>
      <c r="D6" s="16">
        <v>30</v>
      </c>
      <c r="E6" s="16">
        <v>7</v>
      </c>
      <c r="F6" s="16">
        <f>D6-E6</f>
        <v>23</v>
      </c>
      <c r="G6" s="16">
        <v>196</v>
      </c>
      <c r="H6" s="16">
        <f t="shared" si="0"/>
        <v>6</v>
      </c>
      <c r="I6" s="16">
        <f t="shared" si="0"/>
        <v>17</v>
      </c>
      <c r="J6" s="16">
        <f t="shared" si="0"/>
        <v>4</v>
      </c>
      <c r="K6" s="16">
        <f t="shared" si="0"/>
        <v>13</v>
      </c>
      <c r="L6" s="16">
        <v>245</v>
      </c>
      <c r="M6" s="16">
        <v>11</v>
      </c>
      <c r="N6" s="16">
        <v>13</v>
      </c>
      <c r="O6" s="16">
        <v>3</v>
      </c>
      <c r="P6" s="16">
        <f>N6-O6</f>
        <v>10</v>
      </c>
    </row>
    <row r="7" spans="1:16" ht="10.199999999999999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6" ht="10.199999999999999" customHeight="1" x14ac:dyDescent="0.2">
      <c r="A8" s="16" t="s">
        <v>209</v>
      </c>
      <c r="B8" s="16"/>
      <c r="C8" s="16"/>
      <c r="D8" s="16"/>
      <c r="E8" s="16"/>
      <c r="F8" s="16"/>
    </row>
    <row r="9" spans="1:16" ht="10.199999999999999" customHeight="1" x14ac:dyDescent="0.2">
      <c r="A9" s="16"/>
      <c r="B9" s="16"/>
      <c r="C9" s="16"/>
      <c r="D9" s="16"/>
      <c r="E9" s="16"/>
      <c r="F9" s="16"/>
    </row>
    <row r="10" spans="1:16" ht="10.199999999999999" customHeight="1" x14ac:dyDescent="0.2">
      <c r="A10" s="16" t="s">
        <v>210</v>
      </c>
      <c r="B10" s="16">
        <v>31746</v>
      </c>
      <c r="C10" s="16">
        <f>C11+C14</f>
        <v>1103</v>
      </c>
      <c r="D10" s="16">
        <f>D11+D14</f>
        <v>1367</v>
      </c>
      <c r="E10" s="16">
        <f>E11+E14</f>
        <v>737</v>
      </c>
      <c r="F10" s="16">
        <f>D10-E10</f>
        <v>630</v>
      </c>
      <c r="G10" s="16">
        <v>16903</v>
      </c>
      <c r="H10" s="16">
        <f t="shared" ref="H10:K14" si="1">C10-M10</f>
        <v>513</v>
      </c>
      <c r="I10" s="16">
        <f t="shared" si="1"/>
        <v>636</v>
      </c>
      <c r="J10" s="16">
        <f t="shared" si="1"/>
        <v>321</v>
      </c>
      <c r="K10" s="16">
        <f t="shared" si="1"/>
        <v>315</v>
      </c>
      <c r="L10" s="16">
        <v>14843</v>
      </c>
      <c r="M10" s="16">
        <f>M11+M14</f>
        <v>590</v>
      </c>
      <c r="N10" s="16">
        <f>N11+N14</f>
        <v>731</v>
      </c>
      <c r="O10" s="16">
        <f>O11+O14</f>
        <v>416</v>
      </c>
      <c r="P10" s="16">
        <f>N10-O10</f>
        <v>315</v>
      </c>
    </row>
    <row r="11" spans="1:16" ht="10.199999999999999" customHeight="1" x14ac:dyDescent="0.2">
      <c r="A11" s="16" t="s">
        <v>211</v>
      </c>
      <c r="B11" s="16">
        <v>6698</v>
      </c>
      <c r="C11" s="16">
        <v>233</v>
      </c>
      <c r="D11" s="16">
        <v>203</v>
      </c>
      <c r="E11" s="16">
        <v>107</v>
      </c>
      <c r="F11" s="16">
        <f t="shared" ref="F11:F14" si="2">D11-E11</f>
        <v>96</v>
      </c>
      <c r="G11" s="16">
        <v>4071</v>
      </c>
      <c r="H11" s="16">
        <f t="shared" si="1"/>
        <v>127</v>
      </c>
      <c r="I11" s="16">
        <f t="shared" si="1"/>
        <v>122</v>
      </c>
      <c r="J11" s="16">
        <f t="shared" si="1"/>
        <v>58</v>
      </c>
      <c r="K11" s="16">
        <f t="shared" si="1"/>
        <v>64</v>
      </c>
      <c r="L11" s="16">
        <v>2627</v>
      </c>
      <c r="M11" s="16">
        <v>106</v>
      </c>
      <c r="N11" s="16">
        <v>81</v>
      </c>
      <c r="O11" s="16">
        <v>49</v>
      </c>
      <c r="P11" s="16">
        <f t="shared" ref="P11:P14" si="3">N11-O11</f>
        <v>32</v>
      </c>
    </row>
    <row r="12" spans="1:16" ht="10.199999999999999" customHeight="1" x14ac:dyDescent="0.2">
      <c r="A12" s="16" t="s">
        <v>212</v>
      </c>
      <c r="B12" s="16">
        <v>1283</v>
      </c>
      <c r="C12" s="16">
        <v>64</v>
      </c>
      <c r="D12" s="16">
        <v>79</v>
      </c>
      <c r="E12" s="16">
        <v>35</v>
      </c>
      <c r="F12" s="16">
        <f t="shared" si="2"/>
        <v>44</v>
      </c>
      <c r="G12" s="16">
        <v>717</v>
      </c>
      <c r="H12" s="16">
        <f t="shared" si="1"/>
        <v>30</v>
      </c>
      <c r="I12" s="16">
        <f t="shared" si="1"/>
        <v>40</v>
      </c>
      <c r="J12" s="16">
        <f t="shared" si="1"/>
        <v>15</v>
      </c>
      <c r="K12" s="16">
        <f t="shared" si="1"/>
        <v>25</v>
      </c>
      <c r="L12" s="16">
        <v>566</v>
      </c>
      <c r="M12" s="16">
        <v>34</v>
      </c>
      <c r="N12" s="16">
        <v>39</v>
      </c>
      <c r="O12" s="16">
        <v>20</v>
      </c>
      <c r="P12" s="16">
        <f t="shared" si="3"/>
        <v>19</v>
      </c>
    </row>
    <row r="13" spans="1:16" ht="10.199999999999999" customHeight="1" x14ac:dyDescent="0.2">
      <c r="A13" s="16" t="s">
        <v>213</v>
      </c>
      <c r="B13" s="16">
        <v>5415</v>
      </c>
      <c r="C13" s="16">
        <v>169</v>
      </c>
      <c r="D13" s="16">
        <v>124</v>
      </c>
      <c r="E13" s="16">
        <v>72</v>
      </c>
      <c r="F13" s="16">
        <f t="shared" si="2"/>
        <v>52</v>
      </c>
      <c r="G13" s="16">
        <v>3354</v>
      </c>
      <c r="H13" s="16">
        <f t="shared" si="1"/>
        <v>97</v>
      </c>
      <c r="I13" s="16">
        <f t="shared" si="1"/>
        <v>82</v>
      </c>
      <c r="J13" s="16">
        <f t="shared" si="1"/>
        <v>43</v>
      </c>
      <c r="K13" s="16">
        <f t="shared" si="1"/>
        <v>39</v>
      </c>
      <c r="L13" s="16">
        <v>2061</v>
      </c>
      <c r="M13" s="16">
        <v>72</v>
      </c>
      <c r="N13" s="16">
        <v>42</v>
      </c>
      <c r="O13" s="16">
        <v>29</v>
      </c>
      <c r="P13" s="16">
        <f t="shared" si="3"/>
        <v>13</v>
      </c>
    </row>
    <row r="14" spans="1:16" ht="10.199999999999999" customHeight="1" x14ac:dyDescent="0.2">
      <c r="A14" s="16" t="s">
        <v>214</v>
      </c>
      <c r="B14" s="16">
        <v>25048</v>
      </c>
      <c r="C14" s="16">
        <v>870</v>
      </c>
      <c r="D14" s="16">
        <v>1164</v>
      </c>
      <c r="E14" s="16">
        <v>630</v>
      </c>
      <c r="F14" s="16">
        <f t="shared" si="2"/>
        <v>534</v>
      </c>
      <c r="G14" s="16">
        <v>12832</v>
      </c>
      <c r="H14" s="16">
        <f t="shared" si="1"/>
        <v>386</v>
      </c>
      <c r="I14" s="16">
        <f t="shared" si="1"/>
        <v>514</v>
      </c>
      <c r="J14" s="16">
        <f t="shared" si="1"/>
        <v>263</v>
      </c>
      <c r="K14" s="16">
        <f t="shared" si="1"/>
        <v>251</v>
      </c>
      <c r="L14" s="12">
        <v>12216</v>
      </c>
      <c r="M14" s="12">
        <v>484</v>
      </c>
      <c r="N14" s="12">
        <v>650</v>
      </c>
      <c r="O14" s="12">
        <v>367</v>
      </c>
      <c r="P14" s="16">
        <f t="shared" si="3"/>
        <v>283</v>
      </c>
    </row>
    <row r="15" spans="1:16" ht="10.199999999999999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6" ht="10.199999999999999" customHeight="1" x14ac:dyDescent="0.2">
      <c r="A16" s="50" t="s">
        <v>20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</sheetData>
  <mergeCells count="4">
    <mergeCell ref="B2:F2"/>
    <mergeCell ref="G2:K2"/>
    <mergeCell ref="L2:P2"/>
    <mergeCell ref="A16:P16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1"/>
  <sheetViews>
    <sheetView showGridLines="0" view="pageBreakPreview" zoomScale="125" zoomScaleNormal="100" zoomScaleSheetLayoutView="125" workbookViewId="0">
      <selection activeCell="B3" sqref="B3:F3"/>
    </sheetView>
  </sheetViews>
  <sheetFormatPr defaultColWidth="8.77734375" defaultRowHeight="10.199999999999999" customHeight="1" x14ac:dyDescent="0.2"/>
  <cols>
    <col min="1" max="1" width="27.109375" style="6" customWidth="1"/>
    <col min="2" max="5" width="4.5546875" style="6" customWidth="1"/>
    <col min="6" max="6" width="3.6640625" style="6" customWidth="1"/>
    <col min="7" max="10" width="4.5546875" style="6" customWidth="1"/>
    <col min="11" max="11" width="3.6640625" style="6" customWidth="1"/>
    <col min="12" max="15" width="4.5546875" style="6" customWidth="1"/>
    <col min="16" max="16" width="3.664062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215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216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217</v>
      </c>
      <c r="B4" s="15">
        <v>31679</v>
      </c>
      <c r="C4" s="15">
        <v>1100</v>
      </c>
      <c r="D4" s="15">
        <v>1362</v>
      </c>
      <c r="E4" s="15">
        <v>733</v>
      </c>
      <c r="F4" s="15">
        <f>D4-E4</f>
        <v>629</v>
      </c>
      <c r="G4" s="16">
        <v>16839</v>
      </c>
      <c r="H4" s="16">
        <f t="shared" ref="H4:K8" si="0">C4-M4</f>
        <v>510</v>
      </c>
      <c r="I4" s="16">
        <f t="shared" si="0"/>
        <v>631</v>
      </c>
      <c r="J4" s="16">
        <f t="shared" si="0"/>
        <v>317</v>
      </c>
      <c r="K4" s="16">
        <f t="shared" si="0"/>
        <v>314</v>
      </c>
      <c r="L4" s="16">
        <v>14840</v>
      </c>
      <c r="M4" s="16">
        <v>590</v>
      </c>
      <c r="N4" s="16">
        <v>731</v>
      </c>
      <c r="O4" s="16">
        <v>416</v>
      </c>
      <c r="P4" s="15">
        <f>N4-O4</f>
        <v>315</v>
      </c>
    </row>
    <row r="5" spans="1:16" ht="10.199999999999999" customHeight="1" x14ac:dyDescent="0.2">
      <c r="A5" s="16" t="s">
        <v>218</v>
      </c>
      <c r="B5" s="16">
        <v>663</v>
      </c>
      <c r="C5" s="16">
        <v>9</v>
      </c>
      <c r="D5" s="16">
        <v>35</v>
      </c>
      <c r="E5" s="16">
        <v>23</v>
      </c>
      <c r="F5" s="16">
        <f>D5-E5</f>
        <v>12</v>
      </c>
      <c r="G5" s="16">
        <v>340</v>
      </c>
      <c r="H5" s="16">
        <f t="shared" si="0"/>
        <v>8</v>
      </c>
      <c r="I5" s="16">
        <f t="shared" si="0"/>
        <v>17</v>
      </c>
      <c r="J5" s="16">
        <f t="shared" si="0"/>
        <v>11</v>
      </c>
      <c r="K5" s="16">
        <f t="shared" si="0"/>
        <v>6</v>
      </c>
      <c r="L5" s="16">
        <v>323</v>
      </c>
      <c r="M5" s="16">
        <v>1</v>
      </c>
      <c r="N5" s="16">
        <v>18</v>
      </c>
      <c r="O5" s="16">
        <v>12</v>
      </c>
      <c r="P5" s="16">
        <f>N5-O5</f>
        <v>6</v>
      </c>
    </row>
    <row r="6" spans="1:16" ht="10.199999999999999" customHeight="1" x14ac:dyDescent="0.2">
      <c r="A6" s="16" t="s">
        <v>219</v>
      </c>
      <c r="B6" s="16">
        <v>189</v>
      </c>
      <c r="C6" s="16">
        <v>3</v>
      </c>
      <c r="D6" s="16">
        <v>10</v>
      </c>
      <c r="E6" s="16">
        <v>5</v>
      </c>
      <c r="F6" s="16">
        <f t="shared" ref="F6:F20" si="1">D6-E6</f>
        <v>5</v>
      </c>
      <c r="G6" s="16">
        <v>92</v>
      </c>
      <c r="H6" s="16">
        <f t="shared" si="0"/>
        <v>3</v>
      </c>
      <c r="I6" s="16">
        <f t="shared" si="0"/>
        <v>4</v>
      </c>
      <c r="J6" s="16">
        <f t="shared" si="0"/>
        <v>1</v>
      </c>
      <c r="K6" s="16">
        <f t="shared" si="0"/>
        <v>3</v>
      </c>
      <c r="L6" s="16">
        <v>97</v>
      </c>
      <c r="M6" s="16">
        <v>0</v>
      </c>
      <c r="N6" s="16">
        <v>6</v>
      </c>
      <c r="O6" s="16">
        <v>4</v>
      </c>
      <c r="P6" s="16">
        <f t="shared" ref="P6:P20" si="2">N6-O6</f>
        <v>2</v>
      </c>
    </row>
    <row r="7" spans="1:16" ht="10.199999999999999" customHeight="1" x14ac:dyDescent="0.2">
      <c r="A7" s="16" t="s">
        <v>220</v>
      </c>
      <c r="B7" s="16">
        <v>72</v>
      </c>
      <c r="C7" s="16">
        <v>1</v>
      </c>
      <c r="D7" s="16">
        <v>3</v>
      </c>
      <c r="E7" s="16">
        <v>2</v>
      </c>
      <c r="F7" s="16">
        <f t="shared" si="1"/>
        <v>1</v>
      </c>
      <c r="G7" s="16">
        <v>39</v>
      </c>
      <c r="H7" s="16">
        <f t="shared" si="0"/>
        <v>1</v>
      </c>
      <c r="I7" s="16">
        <f t="shared" si="0"/>
        <v>1</v>
      </c>
      <c r="J7" s="16">
        <f t="shared" si="0"/>
        <v>0</v>
      </c>
      <c r="K7" s="16">
        <f t="shared" si="0"/>
        <v>1</v>
      </c>
      <c r="L7" s="16">
        <v>33</v>
      </c>
      <c r="M7" s="16">
        <v>0</v>
      </c>
      <c r="N7" s="16">
        <v>2</v>
      </c>
      <c r="O7" s="16">
        <v>2</v>
      </c>
      <c r="P7" s="16">
        <f t="shared" si="2"/>
        <v>0</v>
      </c>
    </row>
    <row r="8" spans="1:16" ht="10.199999999999999" customHeight="1" x14ac:dyDescent="0.2">
      <c r="A8" s="16" t="s">
        <v>221</v>
      </c>
      <c r="B8" s="16">
        <v>604</v>
      </c>
      <c r="C8" s="16">
        <v>7</v>
      </c>
      <c r="D8" s="16">
        <v>31</v>
      </c>
      <c r="E8" s="16">
        <v>21</v>
      </c>
      <c r="F8" s="16">
        <f t="shared" si="1"/>
        <v>10</v>
      </c>
      <c r="G8" s="16">
        <v>-2693</v>
      </c>
      <c r="H8" s="16">
        <f t="shared" si="0"/>
        <v>6</v>
      </c>
      <c r="I8" s="16">
        <f t="shared" si="0"/>
        <v>15</v>
      </c>
      <c r="J8" s="16">
        <f t="shared" si="0"/>
        <v>10</v>
      </c>
      <c r="K8" s="16">
        <f t="shared" si="0"/>
        <v>5</v>
      </c>
      <c r="L8" s="16">
        <v>3297</v>
      </c>
      <c r="M8" s="16">
        <v>1</v>
      </c>
      <c r="N8" s="16">
        <v>16</v>
      </c>
      <c r="O8" s="16">
        <v>11</v>
      </c>
      <c r="P8" s="16">
        <f t="shared" si="2"/>
        <v>5</v>
      </c>
    </row>
    <row r="9" spans="1:16" ht="10.199999999999999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0.199999999999999" customHeight="1" x14ac:dyDescent="0.2">
      <c r="A10" s="16" t="s">
        <v>222</v>
      </c>
      <c r="B10" s="16">
        <v>366</v>
      </c>
      <c r="C10" s="16">
        <v>12</v>
      </c>
      <c r="D10" s="16">
        <v>15</v>
      </c>
      <c r="E10" s="16">
        <v>8</v>
      </c>
      <c r="F10" s="16">
        <f t="shared" si="1"/>
        <v>7</v>
      </c>
      <c r="G10" s="16">
        <v>207</v>
      </c>
      <c r="H10" s="16">
        <f t="shared" ref="H10:K12" si="3">C10-M10</f>
        <v>7</v>
      </c>
      <c r="I10" s="16">
        <f t="shared" si="3"/>
        <v>5</v>
      </c>
      <c r="J10" s="16">
        <f t="shared" si="3"/>
        <v>2</v>
      </c>
      <c r="K10" s="16">
        <f t="shared" si="3"/>
        <v>3</v>
      </c>
      <c r="L10" s="16">
        <v>159</v>
      </c>
      <c r="M10" s="16">
        <v>5</v>
      </c>
      <c r="N10" s="16">
        <v>10</v>
      </c>
      <c r="O10" s="16">
        <v>6</v>
      </c>
      <c r="P10" s="16">
        <f t="shared" si="2"/>
        <v>4</v>
      </c>
    </row>
    <row r="11" spans="1:16" ht="10.199999999999999" customHeight="1" x14ac:dyDescent="0.2">
      <c r="A11" s="16" t="s">
        <v>220</v>
      </c>
      <c r="B11" s="16">
        <v>128</v>
      </c>
      <c r="C11" s="16">
        <v>5</v>
      </c>
      <c r="D11" s="16">
        <v>6</v>
      </c>
      <c r="E11" s="16">
        <v>4</v>
      </c>
      <c r="F11" s="16">
        <f t="shared" si="1"/>
        <v>2</v>
      </c>
      <c r="G11" s="16">
        <v>82</v>
      </c>
      <c r="H11" s="16">
        <f t="shared" si="3"/>
        <v>4</v>
      </c>
      <c r="I11" s="16">
        <f t="shared" si="3"/>
        <v>2</v>
      </c>
      <c r="J11" s="16">
        <f t="shared" si="3"/>
        <v>1</v>
      </c>
      <c r="K11" s="16">
        <f t="shared" si="3"/>
        <v>1</v>
      </c>
      <c r="L11" s="16">
        <v>46</v>
      </c>
      <c r="M11" s="16">
        <v>1</v>
      </c>
      <c r="N11" s="16">
        <v>4</v>
      </c>
      <c r="O11" s="16">
        <v>3</v>
      </c>
      <c r="P11" s="16">
        <f t="shared" si="2"/>
        <v>1</v>
      </c>
    </row>
    <row r="12" spans="1:16" ht="10.199999999999999" customHeight="1" x14ac:dyDescent="0.2">
      <c r="A12" s="16" t="s">
        <v>223</v>
      </c>
      <c r="B12" s="16">
        <v>202</v>
      </c>
      <c r="C12" s="16">
        <v>6</v>
      </c>
      <c r="D12" s="16">
        <v>8</v>
      </c>
      <c r="E12" s="16">
        <v>4</v>
      </c>
      <c r="F12" s="16">
        <f t="shared" si="1"/>
        <v>4</v>
      </c>
      <c r="G12" s="16">
        <v>108</v>
      </c>
      <c r="H12" s="16">
        <f t="shared" si="3"/>
        <v>2</v>
      </c>
      <c r="I12" s="16">
        <f t="shared" si="3"/>
        <v>3</v>
      </c>
      <c r="J12" s="16">
        <f t="shared" si="3"/>
        <v>1</v>
      </c>
      <c r="K12" s="16">
        <f t="shared" si="3"/>
        <v>2</v>
      </c>
      <c r="L12" s="16">
        <v>94</v>
      </c>
      <c r="M12" s="16">
        <v>4</v>
      </c>
      <c r="N12" s="16">
        <v>5</v>
      </c>
      <c r="O12" s="16">
        <v>3</v>
      </c>
      <c r="P12" s="16">
        <f t="shared" si="2"/>
        <v>2</v>
      </c>
    </row>
    <row r="13" spans="1:16" ht="10.199999999999999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0.199999999999999" customHeight="1" x14ac:dyDescent="0.2">
      <c r="A14" s="16" t="s">
        <v>224</v>
      </c>
      <c r="B14" s="16">
        <v>31313</v>
      </c>
      <c r="C14" s="16">
        <v>1088</v>
      </c>
      <c r="D14" s="16">
        <v>1347</v>
      </c>
      <c r="E14" s="16">
        <v>725</v>
      </c>
      <c r="F14" s="16">
        <f t="shared" si="1"/>
        <v>622</v>
      </c>
      <c r="G14" s="16">
        <v>16632</v>
      </c>
      <c r="H14" s="16">
        <f t="shared" ref="H14:K15" si="4">C14-M14</f>
        <v>503</v>
      </c>
      <c r="I14" s="16">
        <f t="shared" si="4"/>
        <v>626</v>
      </c>
      <c r="J14" s="16">
        <f t="shared" si="4"/>
        <v>315</v>
      </c>
      <c r="K14" s="16">
        <f t="shared" si="4"/>
        <v>311</v>
      </c>
      <c r="L14" s="16">
        <v>14681</v>
      </c>
      <c r="M14" s="16">
        <v>585</v>
      </c>
      <c r="N14" s="16">
        <v>721</v>
      </c>
      <c r="O14" s="16">
        <v>410</v>
      </c>
      <c r="P14" s="16">
        <f t="shared" si="2"/>
        <v>311</v>
      </c>
    </row>
    <row r="15" spans="1:16" ht="10.199999999999999" customHeight="1" x14ac:dyDescent="0.2">
      <c r="A15" s="16" t="s">
        <v>220</v>
      </c>
      <c r="B15" s="16">
        <v>26305</v>
      </c>
      <c r="C15" s="16">
        <v>800</v>
      </c>
      <c r="D15" s="16">
        <v>894</v>
      </c>
      <c r="E15" s="16">
        <v>484</v>
      </c>
      <c r="F15" s="16">
        <f t="shared" si="1"/>
        <v>410</v>
      </c>
      <c r="G15" s="16">
        <v>14904</v>
      </c>
      <c r="H15" s="16">
        <f t="shared" si="4"/>
        <v>399</v>
      </c>
      <c r="I15" s="16">
        <f t="shared" si="4"/>
        <v>502</v>
      </c>
      <c r="J15" s="16">
        <f t="shared" si="4"/>
        <v>248</v>
      </c>
      <c r="K15" s="16">
        <f t="shared" si="4"/>
        <v>254</v>
      </c>
      <c r="L15" s="16">
        <v>11401</v>
      </c>
      <c r="M15" s="16">
        <v>401</v>
      </c>
      <c r="N15" s="16">
        <v>392</v>
      </c>
      <c r="O15" s="16">
        <v>236</v>
      </c>
      <c r="P15" s="16">
        <f t="shared" si="2"/>
        <v>156</v>
      </c>
    </row>
    <row r="16" spans="1:16" ht="10.199999999999999" customHeight="1" x14ac:dyDescent="0.2">
      <c r="A16" s="16"/>
      <c r="B16" s="16"/>
      <c r="C16" s="16"/>
      <c r="D16" s="16"/>
      <c r="E16" s="16"/>
      <c r="F16" s="16"/>
      <c r="P16" s="16"/>
    </row>
    <row r="17" spans="1:16" ht="10.199999999999999" customHeight="1" x14ac:dyDescent="0.2">
      <c r="A17" s="16" t="s">
        <v>225</v>
      </c>
      <c r="B17" s="16">
        <v>776</v>
      </c>
      <c r="C17" s="16">
        <v>51</v>
      </c>
      <c r="D17" s="16">
        <v>58</v>
      </c>
      <c r="E17" s="16">
        <v>24</v>
      </c>
      <c r="F17" s="16">
        <f t="shared" si="1"/>
        <v>34</v>
      </c>
      <c r="G17" s="16">
        <v>363</v>
      </c>
      <c r="H17" s="16">
        <f t="shared" ref="H17:K20" si="5">C17-M17</f>
        <v>21</v>
      </c>
      <c r="I17" s="16">
        <f t="shared" si="5"/>
        <v>33</v>
      </c>
      <c r="J17" s="16">
        <f t="shared" si="5"/>
        <v>14</v>
      </c>
      <c r="K17" s="16">
        <f t="shared" si="5"/>
        <v>19</v>
      </c>
      <c r="L17" s="16">
        <v>413</v>
      </c>
      <c r="M17" s="16">
        <v>30</v>
      </c>
      <c r="N17" s="16">
        <v>25</v>
      </c>
      <c r="O17" s="16">
        <v>10</v>
      </c>
      <c r="P17" s="16">
        <f t="shared" si="2"/>
        <v>15</v>
      </c>
    </row>
    <row r="18" spans="1:16" ht="10.199999999999999" customHeight="1" x14ac:dyDescent="0.2">
      <c r="A18" s="16" t="s">
        <v>218</v>
      </c>
      <c r="B18" s="16">
        <v>127</v>
      </c>
      <c r="C18" s="16">
        <v>15</v>
      </c>
      <c r="D18" s="16">
        <v>6</v>
      </c>
      <c r="E18" s="16">
        <v>2</v>
      </c>
      <c r="F18" s="16">
        <f t="shared" si="1"/>
        <v>4</v>
      </c>
      <c r="G18" s="16">
        <v>52</v>
      </c>
      <c r="H18" s="16">
        <f t="shared" si="5"/>
        <v>7</v>
      </c>
      <c r="I18" s="16">
        <f t="shared" si="5"/>
        <v>3</v>
      </c>
      <c r="J18" s="16">
        <f t="shared" si="5"/>
        <v>1</v>
      </c>
      <c r="K18" s="16">
        <f t="shared" si="5"/>
        <v>2</v>
      </c>
      <c r="L18" s="16">
        <v>75</v>
      </c>
      <c r="M18" s="16">
        <v>8</v>
      </c>
      <c r="N18" s="16">
        <v>3</v>
      </c>
      <c r="O18" s="16">
        <v>1</v>
      </c>
      <c r="P18" s="16">
        <f t="shared" si="2"/>
        <v>2</v>
      </c>
    </row>
    <row r="19" spans="1:16" ht="10.199999999999999" customHeight="1" x14ac:dyDescent="0.2">
      <c r="A19" s="16" t="s">
        <v>219</v>
      </c>
      <c r="B19" s="16">
        <v>112</v>
      </c>
      <c r="C19" s="16">
        <v>15</v>
      </c>
      <c r="D19" s="16">
        <v>4</v>
      </c>
      <c r="E19" s="16">
        <v>2</v>
      </c>
      <c r="F19" s="16">
        <f t="shared" si="1"/>
        <v>2</v>
      </c>
      <c r="G19" s="16">
        <v>45</v>
      </c>
      <c r="H19" s="16">
        <f t="shared" si="5"/>
        <v>7</v>
      </c>
      <c r="I19" s="16">
        <f t="shared" si="5"/>
        <v>2</v>
      </c>
      <c r="J19" s="16">
        <f t="shared" si="5"/>
        <v>1</v>
      </c>
      <c r="K19" s="16">
        <f t="shared" si="5"/>
        <v>1</v>
      </c>
      <c r="L19" s="16">
        <v>67</v>
      </c>
      <c r="M19" s="16">
        <v>8</v>
      </c>
      <c r="N19" s="16">
        <v>2</v>
      </c>
      <c r="O19" s="16">
        <v>1</v>
      </c>
      <c r="P19" s="16">
        <f t="shared" si="2"/>
        <v>1</v>
      </c>
    </row>
    <row r="20" spans="1:16" ht="10.199999999999999" customHeight="1" x14ac:dyDescent="0.2">
      <c r="A20" s="16" t="s">
        <v>221</v>
      </c>
      <c r="B20" s="16">
        <v>91</v>
      </c>
      <c r="C20" s="16">
        <v>12</v>
      </c>
      <c r="D20" s="16">
        <v>4</v>
      </c>
      <c r="E20" s="16">
        <v>1</v>
      </c>
      <c r="F20" s="16">
        <f t="shared" si="1"/>
        <v>3</v>
      </c>
      <c r="G20" s="16">
        <v>40</v>
      </c>
      <c r="H20" s="16">
        <f t="shared" si="5"/>
        <v>7</v>
      </c>
      <c r="I20" s="16">
        <f t="shared" si="5"/>
        <v>2</v>
      </c>
      <c r="J20" s="16">
        <f t="shared" si="5"/>
        <v>1</v>
      </c>
      <c r="K20" s="16">
        <f t="shared" si="5"/>
        <v>1</v>
      </c>
      <c r="L20" s="12">
        <v>51</v>
      </c>
      <c r="M20" s="12">
        <v>5</v>
      </c>
      <c r="N20" s="12">
        <v>2</v>
      </c>
      <c r="O20" s="12">
        <v>0</v>
      </c>
      <c r="P20" s="16">
        <f t="shared" si="2"/>
        <v>2</v>
      </c>
    </row>
    <row r="21" spans="1:16" ht="10.199999999999999" customHeight="1" x14ac:dyDescent="0.2">
      <c r="A21" s="50" t="s">
        <v>20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</sheetData>
  <mergeCells count="4">
    <mergeCell ref="B2:F2"/>
    <mergeCell ref="G2:K2"/>
    <mergeCell ref="L2:P2"/>
    <mergeCell ref="A21:P21"/>
  </mergeCells>
  <pageMargins left="0.7" right="0.7" top="0.75" bottom="0.75" header="0.3" footer="0.3"/>
  <pageSetup scale="97" orientation="portrait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9"/>
  <sheetViews>
    <sheetView showGridLines="0" view="pageBreakPreview" zoomScale="125" zoomScaleNormal="100" zoomScaleSheetLayoutView="125" workbookViewId="0">
      <selection activeCell="A22" sqref="A22"/>
    </sheetView>
  </sheetViews>
  <sheetFormatPr defaultColWidth="8.77734375" defaultRowHeight="10.199999999999999" customHeight="1" x14ac:dyDescent="0.2"/>
  <cols>
    <col min="1" max="1" width="33.3320312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6" ht="10.199999999999999" customHeight="1" x14ac:dyDescent="0.2">
      <c r="A1" s="12" t="s">
        <v>226</v>
      </c>
      <c r="B1" s="12"/>
      <c r="C1" s="12"/>
      <c r="D1" s="12"/>
      <c r="E1" s="12"/>
      <c r="F1" s="12"/>
    </row>
    <row r="2" spans="1:6" ht="10.199999999999999" customHeight="1" x14ac:dyDescent="0.2">
      <c r="A2" s="13" t="s">
        <v>227</v>
      </c>
      <c r="B2" s="10" t="s">
        <v>1</v>
      </c>
      <c r="C2" s="10" t="s">
        <v>52</v>
      </c>
      <c r="D2" s="10" t="s">
        <v>432</v>
      </c>
      <c r="E2" s="10" t="s">
        <v>448</v>
      </c>
      <c r="F2" s="10" t="s">
        <v>246</v>
      </c>
    </row>
    <row r="3" spans="1:6" ht="10.199999999999999" customHeight="1" x14ac:dyDescent="0.2">
      <c r="A3" s="15" t="s">
        <v>228</v>
      </c>
      <c r="B3" s="15">
        <v>32522</v>
      </c>
      <c r="C3" s="15">
        <v>1154</v>
      </c>
      <c r="D3" s="15">
        <v>1425</v>
      </c>
      <c r="E3" s="15">
        <v>761</v>
      </c>
      <c r="F3" s="46">
        <f>D3-E3</f>
        <v>664</v>
      </c>
    </row>
    <row r="4" spans="1:6" ht="10.199999999999999" customHeight="1" x14ac:dyDescent="0.2">
      <c r="A4" s="16" t="s">
        <v>229</v>
      </c>
      <c r="B4" s="16">
        <v>8</v>
      </c>
      <c r="C4" s="16">
        <v>0</v>
      </c>
      <c r="D4" s="16">
        <v>0</v>
      </c>
      <c r="E4" s="16">
        <v>0</v>
      </c>
      <c r="F4" s="47">
        <f t="shared" ref="F4:F38" si="0">D4-E4</f>
        <v>0</v>
      </c>
    </row>
    <row r="5" spans="1:6" ht="10.199999999999999" customHeight="1" x14ac:dyDescent="0.2">
      <c r="A5" s="16" t="s">
        <v>230</v>
      </c>
      <c r="B5" s="16">
        <v>552</v>
      </c>
      <c r="C5" s="16">
        <v>5</v>
      </c>
      <c r="D5" s="16">
        <v>8</v>
      </c>
      <c r="E5" s="16">
        <v>3</v>
      </c>
      <c r="F5" s="47">
        <f t="shared" si="0"/>
        <v>5</v>
      </c>
    </row>
    <row r="6" spans="1:6" ht="10.199999999999999" customHeight="1" x14ac:dyDescent="0.2">
      <c r="A6" s="16" t="s">
        <v>231</v>
      </c>
      <c r="B6" s="16">
        <v>31962</v>
      </c>
      <c r="C6" s="16">
        <v>1149</v>
      </c>
      <c r="D6" s="16">
        <v>1417</v>
      </c>
      <c r="E6" s="16">
        <v>758</v>
      </c>
      <c r="F6" s="47">
        <f t="shared" si="0"/>
        <v>659</v>
      </c>
    </row>
    <row r="7" spans="1:6" ht="10.199999999999999" customHeight="1" x14ac:dyDescent="0.2">
      <c r="A7" s="16" t="s">
        <v>232</v>
      </c>
      <c r="B7" s="16">
        <v>35</v>
      </c>
      <c r="C7" s="16">
        <v>0</v>
      </c>
      <c r="D7" s="16">
        <v>1</v>
      </c>
      <c r="E7" s="16">
        <v>0</v>
      </c>
      <c r="F7" s="47">
        <f t="shared" si="0"/>
        <v>1</v>
      </c>
    </row>
    <row r="8" spans="1:6" ht="10.199999999999999" customHeight="1" x14ac:dyDescent="0.2">
      <c r="A8" s="16" t="s">
        <v>233</v>
      </c>
      <c r="B8" s="16">
        <v>47</v>
      </c>
      <c r="C8" s="16">
        <v>0</v>
      </c>
      <c r="D8" s="16">
        <v>1</v>
      </c>
      <c r="E8" s="16">
        <v>1</v>
      </c>
      <c r="F8" s="47">
        <f t="shared" si="0"/>
        <v>0</v>
      </c>
    </row>
    <row r="9" spans="1:6" ht="10.199999999999999" customHeight="1" x14ac:dyDescent="0.2">
      <c r="A9" s="16" t="s">
        <v>234</v>
      </c>
      <c r="B9" s="16">
        <v>31880</v>
      </c>
      <c r="C9" s="16">
        <v>1149</v>
      </c>
      <c r="D9" s="16">
        <v>1415</v>
      </c>
      <c r="E9" s="16">
        <v>757</v>
      </c>
      <c r="F9" s="47">
        <f t="shared" si="0"/>
        <v>658</v>
      </c>
    </row>
    <row r="10" spans="1:6" ht="10.199999999999999" customHeight="1" x14ac:dyDescent="0.2">
      <c r="A10" s="16"/>
      <c r="B10" s="16"/>
      <c r="C10" s="16"/>
      <c r="D10" s="16"/>
      <c r="E10" s="16"/>
      <c r="F10" s="47"/>
    </row>
    <row r="11" spans="1:6" ht="10.199999999999999" customHeight="1" x14ac:dyDescent="0.2">
      <c r="A11" s="16" t="s">
        <v>235</v>
      </c>
      <c r="B11" s="16"/>
      <c r="C11" s="16"/>
      <c r="D11" s="16"/>
      <c r="E11" s="16"/>
      <c r="F11" s="47"/>
    </row>
    <row r="12" spans="1:6" ht="10.199999999999999" customHeight="1" x14ac:dyDescent="0.2">
      <c r="A12" s="16"/>
      <c r="B12" s="16"/>
      <c r="C12" s="16"/>
      <c r="D12" s="16"/>
      <c r="E12" s="16"/>
      <c r="F12" s="47"/>
    </row>
    <row r="13" spans="1:6" ht="10.199999999999999" customHeight="1" x14ac:dyDescent="0.2">
      <c r="A13" s="16" t="s">
        <v>236</v>
      </c>
      <c r="B13" s="16">
        <v>552</v>
      </c>
      <c r="C13" s="16">
        <v>5</v>
      </c>
      <c r="D13" s="16">
        <v>8</v>
      </c>
      <c r="E13" s="16">
        <v>3</v>
      </c>
      <c r="F13" s="47">
        <f t="shared" si="0"/>
        <v>5</v>
      </c>
    </row>
    <row r="14" spans="1:6" ht="10.199999999999999" customHeight="1" x14ac:dyDescent="0.2">
      <c r="A14" s="16" t="s">
        <v>237</v>
      </c>
      <c r="B14" s="16">
        <v>213</v>
      </c>
      <c r="C14" s="16">
        <v>3</v>
      </c>
      <c r="D14" s="16">
        <v>2</v>
      </c>
      <c r="E14" s="16">
        <v>2</v>
      </c>
      <c r="F14" s="47">
        <f t="shared" si="0"/>
        <v>0</v>
      </c>
    </row>
    <row r="15" spans="1:6" ht="10.199999999999999" customHeight="1" x14ac:dyDescent="0.2">
      <c r="A15" s="16" t="s">
        <v>238</v>
      </c>
      <c r="B15" s="16">
        <v>136</v>
      </c>
      <c r="C15" s="16">
        <v>2</v>
      </c>
      <c r="D15" s="16">
        <v>1</v>
      </c>
      <c r="E15" s="16">
        <v>1</v>
      </c>
      <c r="F15" s="47">
        <f t="shared" si="0"/>
        <v>0</v>
      </c>
    </row>
    <row r="16" spans="1:6" ht="10.199999999999999" customHeight="1" x14ac:dyDescent="0.2">
      <c r="A16" s="16" t="s">
        <v>239</v>
      </c>
      <c r="B16" s="16">
        <v>121</v>
      </c>
      <c r="C16" s="16">
        <v>2</v>
      </c>
      <c r="D16" s="16">
        <v>1</v>
      </c>
      <c r="E16" s="16">
        <v>1</v>
      </c>
      <c r="F16" s="47">
        <f t="shared" si="0"/>
        <v>0</v>
      </c>
    </row>
    <row r="17" spans="1:6" ht="10.199999999999999" customHeight="1" x14ac:dyDescent="0.2">
      <c r="A17" s="16" t="s">
        <v>240</v>
      </c>
      <c r="B17" s="16">
        <v>212</v>
      </c>
      <c r="C17" s="16">
        <v>0</v>
      </c>
      <c r="D17" s="16">
        <v>2</v>
      </c>
      <c r="E17" s="16">
        <v>0</v>
      </c>
      <c r="F17" s="47">
        <f t="shared" si="0"/>
        <v>2</v>
      </c>
    </row>
    <row r="18" spans="1:6" ht="10.199999999999999" customHeight="1" x14ac:dyDescent="0.2">
      <c r="A18" s="16" t="s">
        <v>241</v>
      </c>
      <c r="B18" s="16">
        <v>8</v>
      </c>
      <c r="C18" s="16">
        <v>0</v>
      </c>
      <c r="D18" s="16">
        <v>0</v>
      </c>
      <c r="E18" s="16">
        <v>0</v>
      </c>
      <c r="F18" s="47">
        <f t="shared" si="0"/>
        <v>0</v>
      </c>
    </row>
    <row r="19" spans="1:6" ht="10.199999999999999" customHeight="1" x14ac:dyDescent="0.2">
      <c r="A19" s="16" t="s">
        <v>242</v>
      </c>
      <c r="B19" s="16">
        <v>51</v>
      </c>
      <c r="C19" s="16">
        <v>1</v>
      </c>
      <c r="D19" s="16">
        <v>1</v>
      </c>
      <c r="E19" s="16">
        <v>0</v>
      </c>
      <c r="F19" s="47">
        <f t="shared" si="0"/>
        <v>1</v>
      </c>
    </row>
    <row r="20" spans="1:6" ht="10.199999999999999" customHeight="1" x14ac:dyDescent="0.2">
      <c r="A20" s="16" t="s">
        <v>243</v>
      </c>
      <c r="B20" s="16">
        <v>24</v>
      </c>
      <c r="C20" s="16">
        <v>0</v>
      </c>
      <c r="D20" s="16">
        <v>0</v>
      </c>
      <c r="E20" s="16">
        <v>0</v>
      </c>
      <c r="F20" s="47">
        <f t="shared" si="0"/>
        <v>0</v>
      </c>
    </row>
    <row r="21" spans="1:6" ht="10.199999999999999" customHeight="1" x14ac:dyDescent="0.2">
      <c r="A21" s="16" t="s">
        <v>244</v>
      </c>
      <c r="B21" s="16">
        <v>5</v>
      </c>
      <c r="C21" s="16">
        <v>0</v>
      </c>
      <c r="D21" s="16">
        <v>0</v>
      </c>
      <c r="E21" s="16">
        <v>0</v>
      </c>
      <c r="F21" s="47">
        <f t="shared" si="0"/>
        <v>0</v>
      </c>
    </row>
    <row r="22" spans="1:6" ht="10.199999999999999" customHeight="1" x14ac:dyDescent="0.2">
      <c r="A22" s="16" t="s">
        <v>245</v>
      </c>
      <c r="B22" s="16">
        <v>32</v>
      </c>
      <c r="C22" s="16">
        <v>0</v>
      </c>
      <c r="D22" s="16">
        <v>2</v>
      </c>
      <c r="E22" s="16">
        <v>1</v>
      </c>
      <c r="F22" s="47">
        <f t="shared" si="0"/>
        <v>1</v>
      </c>
    </row>
    <row r="23" spans="1:6" ht="10.199999999999999" customHeight="1" x14ac:dyDescent="0.2">
      <c r="A23" s="16" t="s">
        <v>245</v>
      </c>
      <c r="B23" s="16">
        <v>0</v>
      </c>
      <c r="C23" s="16">
        <v>0</v>
      </c>
      <c r="D23" s="16">
        <v>0</v>
      </c>
      <c r="E23" s="16">
        <v>0</v>
      </c>
      <c r="F23" s="47">
        <f t="shared" si="0"/>
        <v>0</v>
      </c>
    </row>
    <row r="24" spans="1:6" ht="10.199999999999999" customHeight="1" x14ac:dyDescent="0.2">
      <c r="A24" s="16" t="s">
        <v>246</v>
      </c>
      <c r="B24" s="16">
        <v>7</v>
      </c>
      <c r="C24" s="16">
        <v>1</v>
      </c>
      <c r="D24" s="16">
        <v>1</v>
      </c>
      <c r="E24" s="16">
        <v>0</v>
      </c>
      <c r="F24" s="47">
        <f t="shared" si="0"/>
        <v>1</v>
      </c>
    </row>
    <row r="25" spans="1:6" ht="10.199999999999999" customHeight="1" x14ac:dyDescent="0.2">
      <c r="A25" s="16"/>
      <c r="B25" s="16"/>
      <c r="C25" s="16"/>
      <c r="D25" s="16"/>
      <c r="E25" s="16"/>
      <c r="F25" s="47"/>
    </row>
    <row r="26" spans="1:6" ht="10.199999999999999" customHeight="1" x14ac:dyDescent="0.2">
      <c r="A26" s="16" t="s">
        <v>247</v>
      </c>
      <c r="B26" s="16"/>
      <c r="C26" s="16"/>
      <c r="D26" s="16"/>
      <c r="E26" s="16"/>
      <c r="F26" s="47"/>
    </row>
    <row r="27" spans="1:6" ht="10.199999999999999" customHeight="1" x14ac:dyDescent="0.2">
      <c r="A27" s="16"/>
      <c r="B27" s="16"/>
      <c r="C27" s="16"/>
      <c r="D27" s="16"/>
      <c r="E27" s="16"/>
      <c r="F27" s="47"/>
    </row>
    <row r="28" spans="1:6" ht="10.199999999999999" customHeight="1" x14ac:dyDescent="0.2">
      <c r="A28" s="16" t="s">
        <v>248</v>
      </c>
      <c r="B28" s="16">
        <v>552</v>
      </c>
      <c r="C28" s="16">
        <v>5</v>
      </c>
      <c r="D28" s="16">
        <v>8</v>
      </c>
      <c r="E28" s="16">
        <v>3</v>
      </c>
      <c r="F28" s="47">
        <f t="shared" si="0"/>
        <v>5</v>
      </c>
    </row>
    <row r="29" spans="1:6" ht="10.199999999999999" customHeight="1" x14ac:dyDescent="0.2">
      <c r="A29" s="16" t="s">
        <v>249</v>
      </c>
      <c r="B29" s="16">
        <v>38</v>
      </c>
      <c r="C29" s="16">
        <v>0</v>
      </c>
      <c r="D29" s="16">
        <v>0</v>
      </c>
      <c r="E29" s="16">
        <v>0</v>
      </c>
      <c r="F29" s="47">
        <f t="shared" si="0"/>
        <v>0</v>
      </c>
    </row>
    <row r="30" spans="1:6" ht="10.199999999999999" customHeight="1" x14ac:dyDescent="0.2">
      <c r="A30" s="16" t="s">
        <v>250</v>
      </c>
      <c r="B30" s="16">
        <v>484</v>
      </c>
      <c r="C30" s="16">
        <v>5</v>
      </c>
      <c r="D30" s="16">
        <v>8</v>
      </c>
      <c r="E30" s="16">
        <v>3</v>
      </c>
      <c r="F30" s="47">
        <f t="shared" si="0"/>
        <v>5</v>
      </c>
    </row>
    <row r="31" spans="1:6" ht="10.199999999999999" customHeight="1" x14ac:dyDescent="0.2">
      <c r="A31" s="16" t="s">
        <v>251</v>
      </c>
      <c r="B31" s="16">
        <v>10</v>
      </c>
      <c r="C31" s="16">
        <v>0</v>
      </c>
      <c r="D31" s="16">
        <v>0</v>
      </c>
      <c r="E31" s="16">
        <v>0</v>
      </c>
      <c r="F31" s="47">
        <f t="shared" si="0"/>
        <v>0</v>
      </c>
    </row>
    <row r="32" spans="1:6" ht="10.199999999999999" customHeight="1" x14ac:dyDescent="0.2">
      <c r="A32" s="16" t="s">
        <v>252</v>
      </c>
      <c r="B32" s="16">
        <v>20</v>
      </c>
      <c r="C32" s="16">
        <v>0</v>
      </c>
      <c r="D32" s="16">
        <v>0</v>
      </c>
      <c r="E32" s="16">
        <v>0</v>
      </c>
      <c r="F32" s="47">
        <f t="shared" si="0"/>
        <v>0</v>
      </c>
    </row>
    <row r="33" spans="1:6" ht="10.199999999999999" customHeight="1" x14ac:dyDescent="0.2">
      <c r="A33" s="16"/>
      <c r="B33" s="16"/>
      <c r="C33" s="16"/>
      <c r="D33" s="16"/>
      <c r="E33" s="16"/>
      <c r="F33" s="47"/>
    </row>
    <row r="34" spans="1:6" ht="10.199999999999999" customHeight="1" x14ac:dyDescent="0.2">
      <c r="A34" s="16" t="s">
        <v>253</v>
      </c>
      <c r="B34" s="16"/>
      <c r="C34" s="16"/>
      <c r="D34" s="16"/>
      <c r="E34" s="16"/>
      <c r="F34" s="47"/>
    </row>
    <row r="35" spans="1:6" ht="10.199999999999999" customHeight="1" x14ac:dyDescent="0.2">
      <c r="A35" s="16"/>
      <c r="B35" s="16"/>
      <c r="C35" s="16"/>
      <c r="D35" s="16"/>
      <c r="E35" s="16"/>
      <c r="F35" s="47"/>
    </row>
    <row r="36" spans="1:6" ht="10.199999999999999" customHeight="1" x14ac:dyDescent="0.2">
      <c r="A36" s="16" t="s">
        <v>248</v>
      </c>
      <c r="B36" s="16">
        <v>552</v>
      </c>
      <c r="C36" s="16">
        <v>5</v>
      </c>
      <c r="D36" s="16">
        <v>8</v>
      </c>
      <c r="E36" s="16">
        <v>3</v>
      </c>
      <c r="F36" s="47">
        <f t="shared" si="0"/>
        <v>5</v>
      </c>
    </row>
    <row r="37" spans="1:6" ht="10.199999999999999" customHeight="1" x14ac:dyDescent="0.2">
      <c r="A37" s="16" t="s">
        <v>254</v>
      </c>
      <c r="B37" s="16">
        <v>60</v>
      </c>
      <c r="C37" s="16">
        <v>0</v>
      </c>
      <c r="D37" s="16">
        <v>1</v>
      </c>
      <c r="E37" s="16">
        <v>0</v>
      </c>
      <c r="F37" s="47">
        <f t="shared" si="0"/>
        <v>1</v>
      </c>
    </row>
    <row r="38" spans="1:6" ht="10.199999999999999" customHeight="1" x14ac:dyDescent="0.2">
      <c r="A38" s="16" t="s">
        <v>255</v>
      </c>
      <c r="B38" s="16">
        <v>492</v>
      </c>
      <c r="C38" s="16">
        <v>5</v>
      </c>
      <c r="D38" s="16">
        <v>7</v>
      </c>
      <c r="E38" s="16">
        <v>3</v>
      </c>
      <c r="F38" s="47">
        <f t="shared" si="0"/>
        <v>4</v>
      </c>
    </row>
    <row r="39" spans="1:6" ht="10.199999999999999" customHeight="1" x14ac:dyDescent="0.2">
      <c r="A39" s="55" t="s">
        <v>20</v>
      </c>
      <c r="B39" s="56"/>
      <c r="C39" s="56"/>
      <c r="D39" s="56"/>
      <c r="E39" s="56"/>
      <c r="F39" s="57"/>
    </row>
  </sheetData>
  <mergeCells count="1">
    <mergeCell ref="A39:F39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8"/>
  <sheetViews>
    <sheetView showGridLines="0" view="pageBreakPreview" topLeftCell="A11" zoomScale="125" zoomScaleNormal="100" zoomScaleSheetLayoutView="125" workbookViewId="0">
      <selection activeCell="A38" sqref="A38:P38"/>
    </sheetView>
  </sheetViews>
  <sheetFormatPr defaultColWidth="8.77734375" defaultRowHeight="10.199999999999999" customHeight="1" x14ac:dyDescent="0.2"/>
  <cols>
    <col min="1" max="1" width="26.109375" style="6" customWidth="1"/>
    <col min="2" max="5" width="4.5546875" style="6" customWidth="1"/>
    <col min="6" max="6" width="3.44140625" style="6" customWidth="1"/>
    <col min="7" max="10" width="4.5546875" style="6" customWidth="1"/>
    <col min="11" max="11" width="3.33203125" style="6" customWidth="1"/>
    <col min="12" max="15" width="4.5546875" style="6" customWidth="1"/>
    <col min="16" max="16" width="3.664062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256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447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257</v>
      </c>
      <c r="B4" s="15">
        <v>32522</v>
      </c>
      <c r="C4" s="15">
        <v>1154</v>
      </c>
      <c r="D4" s="15">
        <v>1425</v>
      </c>
      <c r="E4" s="15">
        <v>761</v>
      </c>
      <c r="F4" s="15">
        <f>D4-E4</f>
        <v>664</v>
      </c>
      <c r="G4" s="16">
        <v>17266</v>
      </c>
      <c r="H4" s="16">
        <f t="shared" ref="H4:K5" si="0">C4-M4</f>
        <v>534</v>
      </c>
      <c r="I4" s="16">
        <f t="shared" si="0"/>
        <v>669</v>
      </c>
      <c r="J4" s="16">
        <f t="shared" si="0"/>
        <v>335</v>
      </c>
      <c r="K4" s="16">
        <f t="shared" si="0"/>
        <v>334</v>
      </c>
      <c r="L4" s="16">
        <v>15256</v>
      </c>
      <c r="M4" s="16">
        <v>620</v>
      </c>
      <c r="N4" s="16">
        <v>756</v>
      </c>
      <c r="O4" s="16">
        <v>426</v>
      </c>
      <c r="P4" s="15">
        <f>N4-O4</f>
        <v>330</v>
      </c>
    </row>
    <row r="5" spans="1:16" ht="10.199999999999999" customHeight="1" x14ac:dyDescent="0.2">
      <c r="A5" s="16" t="s">
        <v>258</v>
      </c>
      <c r="B5" s="16">
        <v>26589</v>
      </c>
      <c r="C5" s="16">
        <v>815</v>
      </c>
      <c r="D5" s="16">
        <v>905</v>
      </c>
      <c r="E5" s="16">
        <v>488</v>
      </c>
      <c r="F5" s="16">
        <f>D5-E5</f>
        <v>417</v>
      </c>
      <c r="G5" s="16">
        <v>15096</v>
      </c>
      <c r="H5" s="16">
        <f t="shared" si="0"/>
        <v>407</v>
      </c>
      <c r="I5" s="16">
        <f t="shared" si="0"/>
        <v>508</v>
      </c>
      <c r="J5" s="16">
        <f t="shared" si="0"/>
        <v>249</v>
      </c>
      <c r="K5" s="16">
        <f t="shared" si="0"/>
        <v>259</v>
      </c>
      <c r="L5" s="16">
        <v>11493</v>
      </c>
      <c r="M5" s="16">
        <v>408</v>
      </c>
      <c r="N5" s="16">
        <v>397</v>
      </c>
      <c r="O5" s="16">
        <v>239</v>
      </c>
      <c r="P5" s="16">
        <f>N5-O5</f>
        <v>158</v>
      </c>
    </row>
    <row r="6" spans="1:16" ht="10.199999999999999" customHeight="1" x14ac:dyDescent="0.2">
      <c r="A6" s="16" t="s">
        <v>259</v>
      </c>
      <c r="B6" s="24">
        <v>81.756964516327415</v>
      </c>
      <c r="C6" s="24">
        <f t="shared" ref="C6:P6" si="1">C5*100/C4</f>
        <v>70.62391681109186</v>
      </c>
      <c r="D6" s="24">
        <f t="shared" si="1"/>
        <v>63.508771929824562</v>
      </c>
      <c r="E6" s="24">
        <f t="shared" si="1"/>
        <v>64.126149802890936</v>
      </c>
      <c r="F6" s="24">
        <f t="shared" si="1"/>
        <v>62.80120481927711</v>
      </c>
      <c r="G6" s="24">
        <v>87.43194717942778</v>
      </c>
      <c r="H6" s="24">
        <f t="shared" si="1"/>
        <v>76.217228464419478</v>
      </c>
      <c r="I6" s="24">
        <f t="shared" si="1"/>
        <v>75.934230194319881</v>
      </c>
      <c r="J6" s="24">
        <f t="shared" si="1"/>
        <v>74.328358208955223</v>
      </c>
      <c r="K6" s="24">
        <f t="shared" si="1"/>
        <v>77.544910179640723</v>
      </c>
      <c r="L6" s="24">
        <v>75.334294703723131</v>
      </c>
      <c r="M6" s="24">
        <f t="shared" si="1"/>
        <v>65.806451612903231</v>
      </c>
      <c r="N6" s="24">
        <f t="shared" si="1"/>
        <v>52.513227513227513</v>
      </c>
      <c r="O6" s="24">
        <f t="shared" si="1"/>
        <v>56.103286384976528</v>
      </c>
      <c r="P6" s="24">
        <f t="shared" si="1"/>
        <v>47.878787878787875</v>
      </c>
    </row>
    <row r="7" spans="1:16" ht="10.199999999999999" customHeight="1" x14ac:dyDescent="0.2">
      <c r="A7" s="16" t="s">
        <v>260</v>
      </c>
      <c r="B7" s="16">
        <v>8</v>
      </c>
      <c r="C7" s="16">
        <v>0</v>
      </c>
      <c r="D7" s="16">
        <v>0</v>
      </c>
      <c r="E7" s="16">
        <v>0</v>
      </c>
      <c r="F7" s="16">
        <f t="shared" ref="F7:F37" si="2">D7-E7</f>
        <v>0</v>
      </c>
      <c r="G7" s="16">
        <v>6</v>
      </c>
      <c r="H7" s="16">
        <f t="shared" ref="H7:K13" si="3">C7-M7</f>
        <v>0</v>
      </c>
      <c r="I7" s="16">
        <f t="shared" si="3"/>
        <v>0</v>
      </c>
      <c r="J7" s="16">
        <f t="shared" si="3"/>
        <v>0</v>
      </c>
      <c r="K7" s="16">
        <f t="shared" si="3"/>
        <v>0</v>
      </c>
      <c r="L7" s="16">
        <v>2</v>
      </c>
      <c r="M7" s="16"/>
      <c r="N7" s="16">
        <v>0</v>
      </c>
      <c r="O7" s="16">
        <v>0</v>
      </c>
      <c r="P7" s="16">
        <f t="shared" ref="P7:P16" si="4">N7-O7</f>
        <v>0</v>
      </c>
    </row>
    <row r="8" spans="1:16" ht="10.199999999999999" customHeight="1" x14ac:dyDescent="0.2">
      <c r="A8" s="16" t="s">
        <v>261</v>
      </c>
      <c r="B8" s="16">
        <v>26581</v>
      </c>
      <c r="C8" s="16">
        <v>815</v>
      </c>
      <c r="D8" s="16">
        <v>905</v>
      </c>
      <c r="E8" s="16">
        <v>488</v>
      </c>
      <c r="F8" s="16">
        <f t="shared" si="2"/>
        <v>417</v>
      </c>
      <c r="G8" s="16">
        <v>15090</v>
      </c>
      <c r="H8" s="16">
        <f t="shared" si="3"/>
        <v>407</v>
      </c>
      <c r="I8" s="16">
        <f t="shared" si="3"/>
        <v>508</v>
      </c>
      <c r="J8" s="16">
        <f t="shared" si="3"/>
        <v>249</v>
      </c>
      <c r="K8" s="16">
        <f t="shared" si="3"/>
        <v>259</v>
      </c>
      <c r="L8" s="16">
        <v>11491</v>
      </c>
      <c r="M8" s="16">
        <v>408</v>
      </c>
      <c r="N8" s="16">
        <v>397</v>
      </c>
      <c r="O8" s="16">
        <v>239</v>
      </c>
      <c r="P8" s="16">
        <f t="shared" si="4"/>
        <v>158</v>
      </c>
    </row>
    <row r="9" spans="1:16" ht="10.199999999999999" customHeight="1" x14ac:dyDescent="0.2">
      <c r="A9" s="16" t="s">
        <v>262</v>
      </c>
      <c r="B9" s="16">
        <v>25965</v>
      </c>
      <c r="C9" s="16">
        <v>768</v>
      </c>
      <c r="D9" s="16">
        <v>830</v>
      </c>
      <c r="E9" s="16">
        <v>445</v>
      </c>
      <c r="F9" s="16">
        <f t="shared" si="2"/>
        <v>385</v>
      </c>
      <c r="G9" s="16">
        <v>14782</v>
      </c>
      <c r="H9" s="16">
        <f t="shared" si="3"/>
        <v>380</v>
      </c>
      <c r="I9" s="16">
        <f t="shared" si="3"/>
        <v>473</v>
      </c>
      <c r="J9" s="16">
        <f t="shared" si="3"/>
        <v>227</v>
      </c>
      <c r="K9" s="16">
        <f t="shared" si="3"/>
        <v>246</v>
      </c>
      <c r="L9" s="16">
        <v>11183</v>
      </c>
      <c r="M9" s="16">
        <v>388</v>
      </c>
      <c r="N9" s="16">
        <v>357</v>
      </c>
      <c r="O9" s="16">
        <v>218</v>
      </c>
      <c r="P9" s="16">
        <f t="shared" si="4"/>
        <v>139</v>
      </c>
    </row>
    <row r="10" spans="1:16" ht="10.199999999999999" customHeight="1" x14ac:dyDescent="0.2">
      <c r="A10" s="16" t="s">
        <v>263</v>
      </c>
      <c r="B10" s="16">
        <v>404</v>
      </c>
      <c r="C10" s="16">
        <v>11</v>
      </c>
      <c r="D10" s="16">
        <v>12</v>
      </c>
      <c r="E10" s="16">
        <v>4</v>
      </c>
      <c r="F10" s="16">
        <f t="shared" si="2"/>
        <v>8</v>
      </c>
      <c r="G10" s="16">
        <v>270</v>
      </c>
      <c r="H10" s="16">
        <f t="shared" si="3"/>
        <v>8</v>
      </c>
      <c r="I10" s="16">
        <f t="shared" si="3"/>
        <v>9</v>
      </c>
      <c r="J10" s="16">
        <f t="shared" si="3"/>
        <v>4</v>
      </c>
      <c r="K10" s="16">
        <f t="shared" si="3"/>
        <v>5</v>
      </c>
      <c r="L10" s="16">
        <v>134</v>
      </c>
      <c r="M10" s="16">
        <v>3</v>
      </c>
      <c r="N10" s="16">
        <v>3</v>
      </c>
      <c r="O10" s="16">
        <v>0</v>
      </c>
      <c r="P10" s="16">
        <f t="shared" si="4"/>
        <v>3</v>
      </c>
    </row>
    <row r="11" spans="1:16" ht="10.199999999999999" customHeight="1" x14ac:dyDescent="0.2">
      <c r="A11" s="16" t="s">
        <v>264</v>
      </c>
      <c r="B11" s="16">
        <v>25548</v>
      </c>
      <c r="C11" s="16">
        <v>744</v>
      </c>
      <c r="D11" s="16">
        <v>818</v>
      </c>
      <c r="E11" s="16">
        <v>438</v>
      </c>
      <c r="F11" s="16">
        <f t="shared" si="2"/>
        <v>380</v>
      </c>
      <c r="G11" s="16">
        <v>14314</v>
      </c>
      <c r="H11" s="16">
        <f t="shared" si="3"/>
        <v>370</v>
      </c>
      <c r="I11" s="16">
        <f t="shared" si="3"/>
        <v>468</v>
      </c>
      <c r="J11" s="16">
        <f t="shared" si="3"/>
        <v>225</v>
      </c>
      <c r="K11" s="16">
        <f t="shared" si="3"/>
        <v>243</v>
      </c>
      <c r="L11" s="16">
        <v>11234</v>
      </c>
      <c r="M11" s="16">
        <v>374</v>
      </c>
      <c r="N11" s="16">
        <v>350</v>
      </c>
      <c r="O11" s="16">
        <v>213</v>
      </c>
      <c r="P11" s="16">
        <f t="shared" si="4"/>
        <v>137</v>
      </c>
    </row>
    <row r="12" spans="1:16" ht="10.199999999999999" customHeight="1" x14ac:dyDescent="0.2">
      <c r="A12" s="16" t="s">
        <v>265</v>
      </c>
      <c r="B12" s="16">
        <v>24573</v>
      </c>
      <c r="C12" s="16">
        <v>675</v>
      </c>
      <c r="D12" s="16">
        <v>766</v>
      </c>
      <c r="E12" s="16">
        <v>412</v>
      </c>
      <c r="F12" s="16">
        <f t="shared" si="2"/>
        <v>354</v>
      </c>
      <c r="G12" s="16">
        <v>14047</v>
      </c>
      <c r="H12" s="16">
        <f t="shared" si="3"/>
        <v>332</v>
      </c>
      <c r="I12" s="16">
        <f t="shared" si="3"/>
        <v>434</v>
      </c>
      <c r="J12" s="16">
        <f t="shared" si="3"/>
        <v>208</v>
      </c>
      <c r="K12" s="16">
        <f t="shared" si="3"/>
        <v>226</v>
      </c>
      <c r="L12" s="16">
        <v>10526</v>
      </c>
      <c r="M12" s="16">
        <v>343</v>
      </c>
      <c r="N12" s="16">
        <v>332</v>
      </c>
      <c r="O12" s="16">
        <v>204</v>
      </c>
      <c r="P12" s="16">
        <f t="shared" si="4"/>
        <v>128</v>
      </c>
    </row>
    <row r="13" spans="1:16" ht="10.199999999999999" customHeight="1" x14ac:dyDescent="0.2">
      <c r="A13" s="16" t="s">
        <v>266</v>
      </c>
      <c r="B13" s="16">
        <v>616</v>
      </c>
      <c r="C13" s="16">
        <v>47</v>
      </c>
      <c r="D13" s="16">
        <v>75</v>
      </c>
      <c r="E13" s="16">
        <v>43</v>
      </c>
      <c r="F13" s="16">
        <f t="shared" si="2"/>
        <v>32</v>
      </c>
      <c r="G13" s="16">
        <v>308</v>
      </c>
      <c r="H13" s="16">
        <f t="shared" si="3"/>
        <v>27</v>
      </c>
      <c r="I13" s="16">
        <f t="shared" si="3"/>
        <v>35</v>
      </c>
      <c r="J13" s="16">
        <f t="shared" si="3"/>
        <v>22</v>
      </c>
      <c r="K13" s="16">
        <f t="shared" si="3"/>
        <v>13</v>
      </c>
      <c r="L13" s="16">
        <v>308</v>
      </c>
      <c r="M13" s="16">
        <v>20</v>
      </c>
      <c r="N13" s="16">
        <v>40</v>
      </c>
      <c r="O13" s="16">
        <v>21</v>
      </c>
      <c r="P13" s="16">
        <f t="shared" si="4"/>
        <v>19</v>
      </c>
    </row>
    <row r="14" spans="1:16" ht="10.199999999999999" customHeight="1" x14ac:dyDescent="0.2">
      <c r="A14" s="16" t="s">
        <v>267</v>
      </c>
      <c r="B14" s="24">
        <v>2.3174447913923477</v>
      </c>
      <c r="C14" s="24">
        <f>C13*100/C8</f>
        <v>5.7668711656441713</v>
      </c>
      <c r="D14" s="24">
        <v>2.2000000000000002</v>
      </c>
      <c r="E14" s="24">
        <f t="shared" ref="E14:P14" si="5">E13*100/E8</f>
        <v>8.8114754098360653</v>
      </c>
      <c r="F14" s="24">
        <f t="shared" si="5"/>
        <v>7.6738609112709835</v>
      </c>
      <c r="G14" s="24">
        <v>2.0410868124585817</v>
      </c>
      <c r="H14" s="24">
        <f t="shared" si="5"/>
        <v>6.6339066339066335</v>
      </c>
      <c r="I14" s="24">
        <f t="shared" si="5"/>
        <v>6.8897637795275593</v>
      </c>
      <c r="J14" s="24">
        <f t="shared" si="5"/>
        <v>8.8353413654618471</v>
      </c>
      <c r="K14" s="24">
        <f t="shared" si="5"/>
        <v>5.019305019305019</v>
      </c>
      <c r="L14" s="24">
        <v>2.6803585414672351</v>
      </c>
      <c r="M14" s="24">
        <v>2.6803585414672351</v>
      </c>
      <c r="N14" s="24">
        <f t="shared" si="5"/>
        <v>10.075566750629722</v>
      </c>
      <c r="O14" s="24">
        <f t="shared" si="5"/>
        <v>8.7866108786610884</v>
      </c>
      <c r="P14" s="24">
        <f t="shared" si="5"/>
        <v>12.025316455696203</v>
      </c>
    </row>
    <row r="15" spans="1:16" ht="10.199999999999999" customHeight="1" x14ac:dyDescent="0.2">
      <c r="A15" s="16" t="s">
        <v>268</v>
      </c>
      <c r="B15" s="16">
        <v>5933</v>
      </c>
      <c r="C15" s="16">
        <v>339</v>
      </c>
      <c r="D15" s="16">
        <v>520</v>
      </c>
      <c r="E15" s="16">
        <v>273</v>
      </c>
      <c r="F15" s="16">
        <f t="shared" si="2"/>
        <v>247</v>
      </c>
      <c r="G15" s="16">
        <v>2170</v>
      </c>
      <c r="H15" s="16">
        <f t="shared" ref="H15:K16" si="6">C15-M15</f>
        <v>127</v>
      </c>
      <c r="I15" s="16">
        <f t="shared" si="6"/>
        <v>161</v>
      </c>
      <c r="J15" s="16">
        <f t="shared" si="6"/>
        <v>86</v>
      </c>
      <c r="K15" s="16">
        <f t="shared" si="6"/>
        <v>75</v>
      </c>
      <c r="L15" s="16">
        <v>3763</v>
      </c>
      <c r="M15" s="16">
        <v>212</v>
      </c>
      <c r="N15" s="16">
        <v>359</v>
      </c>
      <c r="O15" s="16">
        <v>187</v>
      </c>
      <c r="P15" s="16">
        <f t="shared" si="4"/>
        <v>172</v>
      </c>
    </row>
    <row r="16" spans="1:16" ht="10.199999999999999" customHeight="1" x14ac:dyDescent="0.2">
      <c r="A16" s="16" t="s">
        <v>269</v>
      </c>
      <c r="B16" s="16">
        <v>185</v>
      </c>
      <c r="C16" s="16">
        <v>3</v>
      </c>
      <c r="D16" s="16">
        <v>10</v>
      </c>
      <c r="E16" s="16">
        <v>2</v>
      </c>
      <c r="F16" s="16">
        <f t="shared" si="2"/>
        <v>8</v>
      </c>
      <c r="G16" s="16">
        <v>95</v>
      </c>
      <c r="H16" s="16">
        <f t="shared" si="6"/>
        <v>2</v>
      </c>
      <c r="I16" s="16">
        <f t="shared" si="6"/>
        <v>6</v>
      </c>
      <c r="J16" s="16">
        <f t="shared" si="6"/>
        <v>1</v>
      </c>
      <c r="K16" s="16">
        <f t="shared" si="6"/>
        <v>5</v>
      </c>
      <c r="L16" s="16">
        <v>90</v>
      </c>
      <c r="M16" s="16">
        <v>1</v>
      </c>
      <c r="N16" s="16">
        <v>4</v>
      </c>
      <c r="O16" s="16">
        <v>1</v>
      </c>
      <c r="P16" s="16">
        <f t="shared" si="4"/>
        <v>3</v>
      </c>
    </row>
    <row r="17" spans="1:6" ht="10.199999999999999" customHeight="1" x14ac:dyDescent="0.2">
      <c r="A17" s="16"/>
      <c r="B17" s="16"/>
      <c r="C17" s="16"/>
      <c r="D17" s="16"/>
      <c r="E17" s="16"/>
      <c r="F17" s="16"/>
    </row>
    <row r="18" spans="1:6" ht="10.199999999999999" customHeight="1" x14ac:dyDescent="0.2">
      <c r="A18" s="16" t="s">
        <v>270</v>
      </c>
      <c r="B18" s="16">
        <v>2414</v>
      </c>
      <c r="C18" s="16">
        <v>160</v>
      </c>
      <c r="D18" s="16">
        <v>159</v>
      </c>
      <c r="E18" s="16">
        <v>91</v>
      </c>
      <c r="F18" s="16">
        <f t="shared" si="2"/>
        <v>68</v>
      </c>
    </row>
    <row r="19" spans="1:6" ht="10.199999999999999" customHeight="1" x14ac:dyDescent="0.2">
      <c r="A19" s="16" t="s">
        <v>271</v>
      </c>
      <c r="B19" s="16">
        <v>1452</v>
      </c>
      <c r="C19" s="16">
        <v>103</v>
      </c>
      <c r="D19" s="16">
        <v>63</v>
      </c>
      <c r="E19" s="16">
        <v>30</v>
      </c>
      <c r="F19" s="16">
        <f t="shared" si="2"/>
        <v>33</v>
      </c>
    </row>
    <row r="20" spans="1:6" ht="10.199999999999999" customHeight="1" x14ac:dyDescent="0.2">
      <c r="A20" s="16" t="s">
        <v>272</v>
      </c>
      <c r="B20" s="16">
        <v>1500</v>
      </c>
      <c r="C20" s="16">
        <v>123</v>
      </c>
      <c r="D20" s="16">
        <v>101</v>
      </c>
      <c r="E20" s="16">
        <v>43</v>
      </c>
      <c r="F20" s="16">
        <f t="shared" si="2"/>
        <v>58</v>
      </c>
    </row>
    <row r="21" spans="1:6" ht="10.199999999999999" customHeight="1" x14ac:dyDescent="0.2">
      <c r="A21" s="16" t="s">
        <v>271</v>
      </c>
      <c r="B21" s="16">
        <v>897</v>
      </c>
      <c r="C21" s="16">
        <v>89</v>
      </c>
      <c r="D21" s="16">
        <v>63</v>
      </c>
      <c r="E21" s="16">
        <v>31</v>
      </c>
      <c r="F21" s="16">
        <f t="shared" si="2"/>
        <v>32</v>
      </c>
    </row>
    <row r="22" spans="1:6" ht="10.199999999999999" customHeight="1" x14ac:dyDescent="0.2">
      <c r="A22" s="16"/>
      <c r="B22" s="16"/>
      <c r="C22" s="16"/>
      <c r="D22" s="16"/>
      <c r="E22" s="16"/>
      <c r="F22" s="16"/>
    </row>
    <row r="23" spans="1:6" ht="10.199999999999999" customHeight="1" x14ac:dyDescent="0.2">
      <c r="A23" s="16" t="s">
        <v>273</v>
      </c>
      <c r="B23" s="16">
        <v>3076</v>
      </c>
      <c r="C23" s="16">
        <v>31</v>
      </c>
      <c r="D23" s="16">
        <v>55</v>
      </c>
      <c r="E23" s="16">
        <v>31</v>
      </c>
      <c r="F23" s="16">
        <f t="shared" si="2"/>
        <v>24</v>
      </c>
    </row>
    <row r="24" spans="1:6" ht="10.199999999999999" customHeight="1" x14ac:dyDescent="0.2">
      <c r="A24" s="16" t="s">
        <v>274</v>
      </c>
      <c r="B24" s="16">
        <v>1638</v>
      </c>
      <c r="C24" s="16">
        <v>17</v>
      </c>
      <c r="D24" s="16">
        <v>20</v>
      </c>
      <c r="E24" s="16">
        <v>14</v>
      </c>
      <c r="F24" s="16">
        <f t="shared" si="2"/>
        <v>6</v>
      </c>
    </row>
    <row r="25" spans="1:6" ht="10.199999999999999" customHeight="1" x14ac:dyDescent="0.2">
      <c r="A25" s="16" t="s">
        <v>275</v>
      </c>
      <c r="B25" s="16">
        <v>1195</v>
      </c>
      <c r="C25" s="16">
        <v>17</v>
      </c>
      <c r="D25" s="16">
        <v>17</v>
      </c>
      <c r="E25" s="16">
        <v>7</v>
      </c>
      <c r="F25" s="16">
        <f t="shared" si="2"/>
        <v>10</v>
      </c>
    </row>
    <row r="26" spans="1:6" ht="10.199999999999999" customHeight="1" x14ac:dyDescent="0.2">
      <c r="A26" s="16" t="s">
        <v>276</v>
      </c>
      <c r="B26" s="16">
        <v>874</v>
      </c>
      <c r="C26" s="16">
        <v>10</v>
      </c>
      <c r="D26" s="16">
        <v>13</v>
      </c>
      <c r="E26" s="16">
        <v>3</v>
      </c>
      <c r="F26" s="16">
        <f t="shared" si="2"/>
        <v>10</v>
      </c>
    </row>
    <row r="27" spans="1:6" ht="10.199999999999999" customHeight="1" x14ac:dyDescent="0.2">
      <c r="A27" s="16"/>
      <c r="B27" s="16"/>
      <c r="C27" s="16"/>
      <c r="D27" s="16"/>
      <c r="E27" s="16"/>
      <c r="F27" s="16"/>
    </row>
    <row r="28" spans="1:6" ht="10.199999999999999" customHeight="1" x14ac:dyDescent="0.2">
      <c r="A28" s="16" t="s">
        <v>277</v>
      </c>
      <c r="B28" s="16">
        <v>2265</v>
      </c>
      <c r="C28" s="16">
        <v>117</v>
      </c>
      <c r="D28" s="16">
        <v>200</v>
      </c>
      <c r="E28" s="16">
        <v>115</v>
      </c>
      <c r="F28" s="16">
        <f t="shared" si="2"/>
        <v>85</v>
      </c>
    </row>
    <row r="29" spans="1:6" ht="10.199999999999999" customHeight="1" x14ac:dyDescent="0.2">
      <c r="A29" s="16" t="s">
        <v>278</v>
      </c>
      <c r="B29" s="16">
        <v>169</v>
      </c>
      <c r="C29" s="16">
        <v>44</v>
      </c>
      <c r="D29" s="16">
        <v>100</v>
      </c>
      <c r="E29" s="16">
        <v>61</v>
      </c>
      <c r="F29" s="16">
        <f t="shared" si="2"/>
        <v>39</v>
      </c>
    </row>
    <row r="30" spans="1:6" ht="10.199999999999999" customHeight="1" x14ac:dyDescent="0.2">
      <c r="A30" s="16" t="s">
        <v>279</v>
      </c>
      <c r="B30" s="16">
        <v>414</v>
      </c>
      <c r="C30" s="16">
        <v>17</v>
      </c>
      <c r="D30" s="16">
        <v>17</v>
      </c>
      <c r="E30" s="16">
        <v>8</v>
      </c>
      <c r="F30" s="16">
        <f t="shared" si="2"/>
        <v>9</v>
      </c>
    </row>
    <row r="31" spans="1:6" ht="10.199999999999999" customHeight="1" x14ac:dyDescent="0.2">
      <c r="A31" s="16" t="s">
        <v>280</v>
      </c>
      <c r="B31" s="16">
        <v>307</v>
      </c>
      <c r="C31" s="16">
        <v>12</v>
      </c>
      <c r="D31" s="16">
        <v>9</v>
      </c>
      <c r="E31" s="16">
        <v>3</v>
      </c>
      <c r="F31" s="16">
        <f t="shared" si="2"/>
        <v>6</v>
      </c>
    </row>
    <row r="32" spans="1:6" ht="10.199999999999999" customHeight="1" x14ac:dyDescent="0.2">
      <c r="A32" s="16" t="s">
        <v>281</v>
      </c>
      <c r="B32" s="16">
        <v>17</v>
      </c>
      <c r="C32" s="16">
        <v>1</v>
      </c>
      <c r="D32" s="16">
        <v>3</v>
      </c>
      <c r="E32" s="16">
        <v>1</v>
      </c>
      <c r="F32" s="16">
        <f t="shared" si="2"/>
        <v>2</v>
      </c>
    </row>
    <row r="33" spans="1:16" ht="10.199999999999999" customHeight="1" x14ac:dyDescent="0.2">
      <c r="A33" s="16" t="s">
        <v>282</v>
      </c>
      <c r="B33" s="16">
        <v>90</v>
      </c>
      <c r="C33" s="16">
        <v>4</v>
      </c>
      <c r="D33" s="16">
        <v>5</v>
      </c>
      <c r="E33" s="16">
        <v>4</v>
      </c>
      <c r="F33" s="16">
        <f t="shared" si="2"/>
        <v>1</v>
      </c>
    </row>
    <row r="34" spans="1:16" ht="10.199999999999999" customHeight="1" x14ac:dyDescent="0.2">
      <c r="A34" s="16" t="s">
        <v>283</v>
      </c>
      <c r="B34" s="16">
        <v>646</v>
      </c>
      <c r="C34" s="16">
        <v>27</v>
      </c>
      <c r="D34" s="16">
        <v>83</v>
      </c>
      <c r="E34" s="16">
        <v>53</v>
      </c>
      <c r="F34" s="16">
        <f t="shared" si="2"/>
        <v>30</v>
      </c>
    </row>
    <row r="35" spans="1:16" ht="10.199999999999999" customHeight="1" x14ac:dyDescent="0.2">
      <c r="A35" s="16" t="s">
        <v>280</v>
      </c>
      <c r="B35" s="16">
        <v>346</v>
      </c>
      <c r="C35" s="16">
        <v>12</v>
      </c>
      <c r="D35" s="16">
        <v>47</v>
      </c>
      <c r="E35" s="16">
        <v>32</v>
      </c>
      <c r="F35" s="16">
        <f t="shared" si="2"/>
        <v>15</v>
      </c>
    </row>
    <row r="36" spans="1:16" ht="10.199999999999999" customHeight="1" x14ac:dyDescent="0.2">
      <c r="A36" s="16" t="s">
        <v>281</v>
      </c>
      <c r="B36" s="16">
        <v>49</v>
      </c>
      <c r="C36" s="16">
        <v>2</v>
      </c>
      <c r="D36" s="16">
        <v>4</v>
      </c>
      <c r="E36" s="16">
        <v>2</v>
      </c>
      <c r="F36" s="16">
        <f t="shared" si="2"/>
        <v>2</v>
      </c>
    </row>
    <row r="37" spans="1:16" ht="10.199999999999999" customHeight="1" x14ac:dyDescent="0.2">
      <c r="A37" s="12" t="s">
        <v>282</v>
      </c>
      <c r="B37" s="12">
        <v>251</v>
      </c>
      <c r="C37" s="12">
        <v>13</v>
      </c>
      <c r="D37" s="12">
        <v>32</v>
      </c>
      <c r="E37" s="12">
        <v>19</v>
      </c>
      <c r="F37" s="16">
        <f t="shared" si="2"/>
        <v>13</v>
      </c>
    </row>
    <row r="38" spans="1:16" ht="10.199999999999999" customHeight="1" x14ac:dyDescent="0.2">
      <c r="A38" s="50" t="s">
        <v>20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</sheetData>
  <mergeCells count="4">
    <mergeCell ref="B2:F2"/>
    <mergeCell ref="G2:K2"/>
    <mergeCell ref="L2:P2"/>
    <mergeCell ref="A38:P38"/>
  </mergeCells>
  <pageMargins left="0.7" right="0.7" top="0.75" bottom="0.75" header="0.3" footer="0.3"/>
  <pageSetup scale="98" orientation="portrait" r:id="rId1"/>
  <headerFooter>
    <oddFooter>&amp;C&amp;"Helvetica Neue,Regular"&amp;12&amp;K000000&amp;P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4"/>
  <sheetViews>
    <sheetView showGridLines="0" view="pageBreakPreview" topLeftCell="A7" zoomScale="125" zoomScaleNormal="100" zoomScaleSheetLayoutView="125" workbookViewId="0">
      <selection activeCell="N26" sqref="N26"/>
    </sheetView>
  </sheetViews>
  <sheetFormatPr defaultColWidth="8.77734375" defaultRowHeight="10.199999999999999" customHeight="1" x14ac:dyDescent="0.2"/>
  <cols>
    <col min="1" max="1" width="24" style="6" customWidth="1"/>
    <col min="2" max="5" width="4.5546875" style="6" customWidth="1"/>
    <col min="6" max="6" width="3.6640625" style="6" customWidth="1"/>
    <col min="7" max="10" width="4.5546875" style="6" customWidth="1"/>
    <col min="11" max="11" width="3.6640625" style="6" customWidth="1"/>
    <col min="12" max="15" width="4.5546875" style="6" customWidth="1"/>
    <col min="16" max="16" width="3.3320312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296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297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298</v>
      </c>
      <c r="B4" s="15">
        <v>25965</v>
      </c>
      <c r="C4" s="15">
        <f>C5+C10+C16+C24+C25+C30</f>
        <v>768</v>
      </c>
      <c r="D4" s="15">
        <f t="shared" ref="D4:E4" si="0">D5+D10+D16+D24+D25+D30</f>
        <v>830</v>
      </c>
      <c r="E4" s="15">
        <f t="shared" si="0"/>
        <v>445</v>
      </c>
      <c r="F4" s="15">
        <f>D4-E4</f>
        <v>385</v>
      </c>
      <c r="G4" s="16">
        <v>14782</v>
      </c>
      <c r="H4" s="16">
        <f t="shared" ref="H4:H33" si="1">C4-M4</f>
        <v>380</v>
      </c>
      <c r="I4" s="16">
        <f t="shared" ref="I4:I33" si="2">D4-N4</f>
        <v>473</v>
      </c>
      <c r="J4" s="16">
        <f t="shared" ref="J4:J33" si="3">E4-O4</f>
        <v>227</v>
      </c>
      <c r="K4" s="16">
        <f t="shared" ref="K4:K33" si="4">F4-P4</f>
        <v>246</v>
      </c>
      <c r="L4" s="20">
        <v>11183</v>
      </c>
      <c r="M4" s="20">
        <f>M5+M10+M16+M24+M25+M30</f>
        <v>388</v>
      </c>
      <c r="N4" s="20">
        <f t="shared" ref="N4:O4" si="5">N5+N10+N16+N24+N25+N30</f>
        <v>357</v>
      </c>
      <c r="O4" s="20">
        <f t="shared" si="5"/>
        <v>218</v>
      </c>
      <c r="P4" s="20">
        <f>N4-O4</f>
        <v>139</v>
      </c>
    </row>
    <row r="5" spans="1:16" ht="10.199999999999999" customHeight="1" x14ac:dyDescent="0.2">
      <c r="A5" s="16" t="s">
        <v>299</v>
      </c>
      <c r="B5" s="16">
        <v>4636</v>
      </c>
      <c r="C5" s="16">
        <v>125</v>
      </c>
      <c r="D5" s="16">
        <v>104</v>
      </c>
      <c r="E5" s="16">
        <v>24</v>
      </c>
      <c r="F5" s="16">
        <f>D5-E5</f>
        <v>80</v>
      </c>
      <c r="G5" s="16">
        <v>2813</v>
      </c>
      <c r="H5" s="16">
        <f t="shared" si="1"/>
        <v>49</v>
      </c>
      <c r="I5" s="16">
        <f t="shared" si="2"/>
        <v>73</v>
      </c>
      <c r="J5" s="16">
        <f t="shared" si="3"/>
        <v>17</v>
      </c>
      <c r="K5" s="16">
        <f t="shared" si="4"/>
        <v>56</v>
      </c>
      <c r="L5" s="16">
        <v>1823</v>
      </c>
      <c r="M5" s="16">
        <v>76</v>
      </c>
      <c r="N5" s="20">
        <v>31</v>
      </c>
      <c r="O5" s="16">
        <v>7</v>
      </c>
      <c r="P5" s="20">
        <f t="shared" ref="P5:P33" si="6">N5-O5</f>
        <v>24</v>
      </c>
    </row>
    <row r="6" spans="1:16" ht="10.199999999999999" customHeight="1" x14ac:dyDescent="0.2">
      <c r="A6" s="16" t="s">
        <v>300</v>
      </c>
      <c r="B6" s="16">
        <v>2914</v>
      </c>
      <c r="C6" s="16">
        <v>55</v>
      </c>
      <c r="D6" s="16">
        <v>51</v>
      </c>
      <c r="E6" s="16">
        <v>9</v>
      </c>
      <c r="F6" s="16">
        <f t="shared" ref="F6:F33" si="7">D6-E6</f>
        <v>42</v>
      </c>
      <c r="G6" s="16">
        <v>1872</v>
      </c>
      <c r="H6" s="16">
        <f t="shared" si="1"/>
        <v>32</v>
      </c>
      <c r="I6" s="16">
        <f t="shared" si="2"/>
        <v>45</v>
      </c>
      <c r="J6" s="16">
        <f t="shared" si="3"/>
        <v>8</v>
      </c>
      <c r="K6" s="16">
        <f t="shared" si="4"/>
        <v>37</v>
      </c>
      <c r="L6" s="16">
        <v>1042</v>
      </c>
      <c r="M6" s="16">
        <v>23</v>
      </c>
      <c r="N6" s="20">
        <v>6</v>
      </c>
      <c r="O6" s="16">
        <v>1</v>
      </c>
      <c r="P6" s="20">
        <f t="shared" si="6"/>
        <v>5</v>
      </c>
    </row>
    <row r="7" spans="1:16" ht="10.199999999999999" customHeight="1" x14ac:dyDescent="0.2">
      <c r="A7" s="16" t="s">
        <v>301</v>
      </c>
      <c r="B7" s="16">
        <v>989</v>
      </c>
      <c r="C7" s="16">
        <v>21</v>
      </c>
      <c r="D7" s="16">
        <v>16</v>
      </c>
      <c r="E7" s="16">
        <v>2</v>
      </c>
      <c r="F7" s="16">
        <f t="shared" si="7"/>
        <v>14</v>
      </c>
      <c r="G7" s="16">
        <v>445</v>
      </c>
      <c r="H7" s="16">
        <f t="shared" si="1"/>
        <v>8</v>
      </c>
      <c r="I7" s="16">
        <f t="shared" si="2"/>
        <v>14</v>
      </c>
      <c r="J7" s="16">
        <f t="shared" si="3"/>
        <v>2</v>
      </c>
      <c r="K7" s="16">
        <f t="shared" si="4"/>
        <v>12</v>
      </c>
      <c r="L7" s="16">
        <v>544</v>
      </c>
      <c r="M7" s="16">
        <v>13</v>
      </c>
      <c r="N7" s="20">
        <v>2</v>
      </c>
      <c r="O7" s="16">
        <v>0</v>
      </c>
      <c r="P7" s="20">
        <f t="shared" si="6"/>
        <v>2</v>
      </c>
    </row>
    <row r="8" spans="1:16" ht="10.199999999999999" customHeight="1" x14ac:dyDescent="0.2">
      <c r="A8" s="16" t="s">
        <v>302</v>
      </c>
      <c r="B8" s="16">
        <v>1722</v>
      </c>
      <c r="C8" s="16">
        <v>70</v>
      </c>
      <c r="D8" s="16">
        <v>53</v>
      </c>
      <c r="E8" s="16">
        <v>15</v>
      </c>
      <c r="F8" s="16">
        <f t="shared" si="7"/>
        <v>38</v>
      </c>
      <c r="G8" s="16">
        <v>941</v>
      </c>
      <c r="H8" s="16">
        <f t="shared" si="1"/>
        <v>17</v>
      </c>
      <c r="I8" s="16">
        <f t="shared" si="2"/>
        <v>28</v>
      </c>
      <c r="J8" s="16">
        <f t="shared" si="3"/>
        <v>9</v>
      </c>
      <c r="K8" s="16">
        <f t="shared" si="4"/>
        <v>19</v>
      </c>
      <c r="L8" s="16">
        <v>781</v>
      </c>
      <c r="M8" s="16">
        <v>53</v>
      </c>
      <c r="N8" s="20">
        <v>25</v>
      </c>
      <c r="O8" s="16">
        <v>6</v>
      </c>
      <c r="P8" s="20">
        <f t="shared" si="6"/>
        <v>19</v>
      </c>
    </row>
    <row r="9" spans="1:16" ht="10.199999999999999" customHeight="1" x14ac:dyDescent="0.2">
      <c r="A9" s="16" t="s">
        <v>303</v>
      </c>
      <c r="B9" s="16">
        <v>627</v>
      </c>
      <c r="C9" s="16">
        <v>37</v>
      </c>
      <c r="D9" s="16">
        <v>37</v>
      </c>
      <c r="E9" s="16">
        <v>14</v>
      </c>
      <c r="F9" s="16">
        <f t="shared" si="7"/>
        <v>23</v>
      </c>
      <c r="G9" s="16">
        <v>272</v>
      </c>
      <c r="H9" s="16">
        <f t="shared" si="1"/>
        <v>9</v>
      </c>
      <c r="I9" s="16">
        <f t="shared" si="2"/>
        <v>20</v>
      </c>
      <c r="J9" s="16">
        <f t="shared" si="3"/>
        <v>8</v>
      </c>
      <c r="K9" s="16">
        <f t="shared" si="4"/>
        <v>12</v>
      </c>
      <c r="L9" s="16">
        <v>355</v>
      </c>
      <c r="M9" s="16">
        <v>28</v>
      </c>
      <c r="N9" s="20">
        <v>17</v>
      </c>
      <c r="O9" s="16">
        <v>6</v>
      </c>
      <c r="P9" s="20">
        <f t="shared" si="6"/>
        <v>11</v>
      </c>
    </row>
    <row r="10" spans="1:16" ht="10.199999999999999" customHeight="1" x14ac:dyDescent="0.2">
      <c r="A10" s="16" t="s">
        <v>304</v>
      </c>
      <c r="B10" s="16">
        <v>3631</v>
      </c>
      <c r="C10" s="16">
        <v>269</v>
      </c>
      <c r="D10" s="16">
        <v>189</v>
      </c>
      <c r="E10" s="16">
        <v>85</v>
      </c>
      <c r="F10" s="16">
        <f t="shared" si="7"/>
        <v>104</v>
      </c>
      <c r="G10" s="16">
        <v>1512</v>
      </c>
      <c r="H10" s="16">
        <f t="shared" si="1"/>
        <v>77</v>
      </c>
      <c r="I10" s="16">
        <f t="shared" si="2"/>
        <v>81</v>
      </c>
      <c r="J10" s="16">
        <f t="shared" si="3"/>
        <v>33</v>
      </c>
      <c r="K10" s="16">
        <f t="shared" si="4"/>
        <v>48</v>
      </c>
      <c r="L10" s="16">
        <v>2119</v>
      </c>
      <c r="M10" s="16">
        <v>192</v>
      </c>
      <c r="N10" s="20">
        <v>108</v>
      </c>
      <c r="O10" s="16">
        <v>52</v>
      </c>
      <c r="P10" s="20">
        <f t="shared" si="6"/>
        <v>56</v>
      </c>
    </row>
    <row r="11" spans="1:16" ht="10.199999999999999" customHeight="1" x14ac:dyDescent="0.2">
      <c r="A11" s="16" t="s">
        <v>305</v>
      </c>
      <c r="B11" s="16">
        <v>80</v>
      </c>
      <c r="C11" s="16">
        <v>2</v>
      </c>
      <c r="D11" s="16">
        <v>1</v>
      </c>
      <c r="E11" s="16">
        <v>0</v>
      </c>
      <c r="F11" s="16">
        <f t="shared" si="7"/>
        <v>1</v>
      </c>
      <c r="G11" s="16">
        <v>59</v>
      </c>
      <c r="H11" s="16">
        <f t="shared" si="1"/>
        <v>0</v>
      </c>
      <c r="I11" s="16">
        <f t="shared" si="2"/>
        <v>1</v>
      </c>
      <c r="J11" s="16">
        <f t="shared" si="3"/>
        <v>0</v>
      </c>
      <c r="K11" s="16">
        <f t="shared" si="4"/>
        <v>1</v>
      </c>
      <c r="L11" s="16">
        <v>21</v>
      </c>
      <c r="M11" s="16">
        <v>2</v>
      </c>
      <c r="N11" s="20">
        <v>0</v>
      </c>
      <c r="O11" s="16">
        <v>0</v>
      </c>
      <c r="P11" s="20">
        <f t="shared" si="6"/>
        <v>0</v>
      </c>
    </row>
    <row r="12" spans="1:16" ht="10.199999999999999" customHeight="1" x14ac:dyDescent="0.2">
      <c r="A12" s="16" t="s">
        <v>306</v>
      </c>
      <c r="B12" s="16">
        <v>289</v>
      </c>
      <c r="C12" s="16">
        <v>9</v>
      </c>
      <c r="D12" s="16">
        <v>6</v>
      </c>
      <c r="E12" s="16">
        <v>2</v>
      </c>
      <c r="F12" s="16">
        <f t="shared" si="7"/>
        <v>4</v>
      </c>
      <c r="G12" s="16">
        <v>244</v>
      </c>
      <c r="H12" s="16">
        <f t="shared" si="1"/>
        <v>8</v>
      </c>
      <c r="I12" s="16">
        <f t="shared" si="2"/>
        <v>5</v>
      </c>
      <c r="J12" s="16">
        <f t="shared" si="3"/>
        <v>1</v>
      </c>
      <c r="K12" s="16">
        <f t="shared" si="4"/>
        <v>4</v>
      </c>
      <c r="L12" s="16">
        <v>45</v>
      </c>
      <c r="M12" s="16">
        <v>1</v>
      </c>
      <c r="N12" s="20">
        <v>1</v>
      </c>
      <c r="O12" s="16">
        <v>1</v>
      </c>
      <c r="P12" s="20">
        <f t="shared" si="6"/>
        <v>0</v>
      </c>
    </row>
    <row r="13" spans="1:16" ht="10.199999999999999" customHeight="1" x14ac:dyDescent="0.2">
      <c r="A13" s="16" t="s">
        <v>307</v>
      </c>
      <c r="B13" s="16">
        <v>1535</v>
      </c>
      <c r="C13" s="16">
        <v>138</v>
      </c>
      <c r="D13" s="16">
        <v>85</v>
      </c>
      <c r="E13" s="16">
        <v>36</v>
      </c>
      <c r="F13" s="16">
        <f t="shared" si="7"/>
        <v>49</v>
      </c>
      <c r="G13" s="16">
        <v>624</v>
      </c>
      <c r="H13" s="16">
        <f t="shared" si="1"/>
        <v>23</v>
      </c>
      <c r="I13" s="16">
        <f t="shared" si="2"/>
        <v>21</v>
      </c>
      <c r="J13" s="16">
        <f t="shared" si="3"/>
        <v>5</v>
      </c>
      <c r="K13" s="16">
        <f t="shared" si="4"/>
        <v>16</v>
      </c>
      <c r="L13" s="16">
        <v>911</v>
      </c>
      <c r="M13" s="16">
        <v>115</v>
      </c>
      <c r="N13" s="20">
        <v>64</v>
      </c>
      <c r="O13" s="16">
        <v>31</v>
      </c>
      <c r="P13" s="20">
        <f t="shared" si="6"/>
        <v>33</v>
      </c>
    </row>
    <row r="14" spans="1:16" ht="10.199999999999999" customHeight="1" x14ac:dyDescent="0.2">
      <c r="A14" s="16" t="s">
        <v>308</v>
      </c>
      <c r="B14" s="16">
        <v>1757</v>
      </c>
      <c r="C14" s="16">
        <v>120</v>
      </c>
      <c r="D14" s="16">
        <v>97</v>
      </c>
      <c r="E14" s="16">
        <v>47</v>
      </c>
      <c r="F14" s="16">
        <f t="shared" si="7"/>
        <v>50</v>
      </c>
      <c r="G14" s="16">
        <v>615</v>
      </c>
      <c r="H14" s="16">
        <f t="shared" si="1"/>
        <v>46</v>
      </c>
      <c r="I14" s="16">
        <f t="shared" si="2"/>
        <v>54</v>
      </c>
      <c r="J14" s="16">
        <f t="shared" si="3"/>
        <v>27</v>
      </c>
      <c r="K14" s="16">
        <f t="shared" si="4"/>
        <v>27</v>
      </c>
      <c r="L14" s="16">
        <v>1142</v>
      </c>
      <c r="M14" s="16">
        <v>74</v>
      </c>
      <c r="N14" s="20">
        <v>43</v>
      </c>
      <c r="O14" s="16">
        <v>20</v>
      </c>
      <c r="P14" s="20">
        <f t="shared" si="6"/>
        <v>23</v>
      </c>
    </row>
    <row r="15" spans="1:16" ht="10.199999999999999" customHeight="1" x14ac:dyDescent="0.2">
      <c r="A15" s="16" t="s">
        <v>309</v>
      </c>
      <c r="B15" s="16">
        <v>389</v>
      </c>
      <c r="C15" s="16">
        <v>17</v>
      </c>
      <c r="D15" s="16">
        <v>14</v>
      </c>
      <c r="E15" s="16">
        <v>8</v>
      </c>
      <c r="F15" s="16">
        <f t="shared" si="7"/>
        <v>6</v>
      </c>
      <c r="G15" s="16">
        <v>20</v>
      </c>
      <c r="H15" s="16">
        <f t="shared" si="1"/>
        <v>0</v>
      </c>
      <c r="I15" s="16">
        <f t="shared" si="2"/>
        <v>0</v>
      </c>
      <c r="J15" s="16">
        <f t="shared" si="3"/>
        <v>0</v>
      </c>
      <c r="K15" s="16">
        <f t="shared" si="4"/>
        <v>0</v>
      </c>
      <c r="L15" s="16">
        <v>369</v>
      </c>
      <c r="M15" s="16">
        <v>17</v>
      </c>
      <c r="N15" s="20">
        <v>14</v>
      </c>
      <c r="O15" s="16">
        <v>8</v>
      </c>
      <c r="P15" s="20">
        <f t="shared" si="6"/>
        <v>6</v>
      </c>
    </row>
    <row r="16" spans="1:16" ht="10.199999999999999" customHeight="1" x14ac:dyDescent="0.2">
      <c r="A16" s="16" t="s">
        <v>310</v>
      </c>
      <c r="B16" s="16">
        <v>4550</v>
      </c>
      <c r="C16" s="16">
        <v>150</v>
      </c>
      <c r="D16" s="16">
        <v>137</v>
      </c>
      <c r="E16" s="16">
        <v>67</v>
      </c>
      <c r="F16" s="16">
        <f t="shared" si="7"/>
        <v>70</v>
      </c>
      <c r="G16" s="16">
        <v>1767</v>
      </c>
      <c r="H16" s="16">
        <f t="shared" si="1"/>
        <v>79</v>
      </c>
      <c r="I16" s="16">
        <f t="shared" si="2"/>
        <v>88</v>
      </c>
      <c r="J16" s="16">
        <f t="shared" si="3"/>
        <v>44</v>
      </c>
      <c r="K16" s="16">
        <f t="shared" si="4"/>
        <v>44</v>
      </c>
      <c r="L16" s="16">
        <v>2783</v>
      </c>
      <c r="M16" s="16">
        <v>71</v>
      </c>
      <c r="N16" s="20">
        <v>49</v>
      </c>
      <c r="O16" s="16">
        <v>23</v>
      </c>
      <c r="P16" s="20">
        <f t="shared" si="6"/>
        <v>26</v>
      </c>
    </row>
    <row r="17" spans="1:16" ht="10.199999999999999" customHeight="1" x14ac:dyDescent="0.2">
      <c r="A17" s="16" t="s">
        <v>311</v>
      </c>
      <c r="B17" s="16">
        <v>1225</v>
      </c>
      <c r="C17" s="16">
        <v>3</v>
      </c>
      <c r="D17" s="16">
        <v>4</v>
      </c>
      <c r="E17" s="16">
        <v>1</v>
      </c>
      <c r="F17" s="16">
        <f t="shared" si="7"/>
        <v>3</v>
      </c>
      <c r="G17" s="16">
        <v>19</v>
      </c>
      <c r="H17" s="16">
        <f t="shared" si="1"/>
        <v>0</v>
      </c>
      <c r="I17" s="16">
        <f t="shared" si="2"/>
        <v>0</v>
      </c>
      <c r="J17" s="16">
        <f t="shared" si="3"/>
        <v>0</v>
      </c>
      <c r="K17" s="16">
        <f t="shared" si="4"/>
        <v>0</v>
      </c>
      <c r="L17" s="16">
        <v>1206</v>
      </c>
      <c r="M17" s="16">
        <v>3</v>
      </c>
      <c r="N17" s="20">
        <v>4</v>
      </c>
      <c r="O17" s="16">
        <v>1</v>
      </c>
      <c r="P17" s="20">
        <f t="shared" si="6"/>
        <v>3</v>
      </c>
    </row>
    <row r="18" spans="1:16" ht="10.199999999999999" customHeight="1" x14ac:dyDescent="0.2">
      <c r="A18" s="16" t="s">
        <v>312</v>
      </c>
      <c r="B18" s="16">
        <v>496</v>
      </c>
      <c r="C18" s="16">
        <v>33</v>
      </c>
      <c r="D18" s="16">
        <v>38</v>
      </c>
      <c r="E18" s="16">
        <v>20</v>
      </c>
      <c r="F18" s="16">
        <f t="shared" si="7"/>
        <v>18</v>
      </c>
      <c r="G18" s="16">
        <v>475</v>
      </c>
      <c r="H18" s="16">
        <f t="shared" si="1"/>
        <v>31</v>
      </c>
      <c r="I18" s="16">
        <f t="shared" si="2"/>
        <v>35</v>
      </c>
      <c r="J18" s="16">
        <f t="shared" si="3"/>
        <v>18</v>
      </c>
      <c r="K18" s="16">
        <f t="shared" si="4"/>
        <v>17</v>
      </c>
      <c r="L18" s="16">
        <v>21</v>
      </c>
      <c r="M18" s="16">
        <v>2</v>
      </c>
      <c r="N18" s="20">
        <v>3</v>
      </c>
      <c r="O18" s="16">
        <v>2</v>
      </c>
      <c r="P18" s="20">
        <f t="shared" si="6"/>
        <v>1</v>
      </c>
    </row>
    <row r="19" spans="1:16" ht="10.199999999999999" customHeight="1" x14ac:dyDescent="0.2">
      <c r="A19" s="16" t="s">
        <v>313</v>
      </c>
      <c r="B19" s="16">
        <v>2829</v>
      </c>
      <c r="C19" s="16">
        <v>114</v>
      </c>
      <c r="D19" s="16">
        <v>95</v>
      </c>
      <c r="E19" s="16">
        <v>46</v>
      </c>
      <c r="F19" s="16">
        <f t="shared" si="7"/>
        <v>49</v>
      </c>
      <c r="G19" s="16">
        <v>1273</v>
      </c>
      <c r="H19" s="16">
        <f t="shared" si="1"/>
        <v>48</v>
      </c>
      <c r="I19" s="16">
        <f t="shared" si="2"/>
        <v>53</v>
      </c>
      <c r="J19" s="16">
        <f t="shared" si="3"/>
        <v>26</v>
      </c>
      <c r="K19" s="16">
        <f t="shared" si="4"/>
        <v>27</v>
      </c>
      <c r="L19" s="16">
        <v>1556</v>
      </c>
      <c r="M19" s="16">
        <v>66</v>
      </c>
      <c r="N19" s="20">
        <v>42</v>
      </c>
      <c r="O19" s="16">
        <v>20</v>
      </c>
      <c r="P19" s="20">
        <f t="shared" si="6"/>
        <v>22</v>
      </c>
    </row>
    <row r="20" spans="1:16" ht="10.199999999999999" customHeight="1" x14ac:dyDescent="0.2">
      <c r="A20" s="16" t="s">
        <v>314</v>
      </c>
      <c r="B20" s="16">
        <v>1739</v>
      </c>
      <c r="C20" s="16">
        <v>51</v>
      </c>
      <c r="D20" s="16">
        <v>39</v>
      </c>
      <c r="E20" s="16">
        <v>15</v>
      </c>
      <c r="F20" s="16">
        <f t="shared" si="7"/>
        <v>24</v>
      </c>
      <c r="G20" s="16">
        <v>741</v>
      </c>
      <c r="H20" s="16">
        <f t="shared" si="1"/>
        <v>25</v>
      </c>
      <c r="I20" s="16">
        <f t="shared" si="2"/>
        <v>21</v>
      </c>
      <c r="J20" s="16">
        <f t="shared" si="3"/>
        <v>12</v>
      </c>
      <c r="K20" s="16">
        <f t="shared" si="4"/>
        <v>9</v>
      </c>
      <c r="L20" s="16">
        <v>998</v>
      </c>
      <c r="M20" s="16">
        <v>26</v>
      </c>
      <c r="N20" s="20">
        <v>18</v>
      </c>
      <c r="O20" s="16">
        <v>3</v>
      </c>
      <c r="P20" s="20">
        <f t="shared" si="6"/>
        <v>15</v>
      </c>
    </row>
    <row r="21" spans="1:16" ht="10.199999999999999" customHeight="1" x14ac:dyDescent="0.2">
      <c r="A21" s="16" t="s">
        <v>315</v>
      </c>
      <c r="B21" s="16">
        <v>87</v>
      </c>
      <c r="C21" s="16">
        <v>10</v>
      </c>
      <c r="D21" s="16">
        <v>9</v>
      </c>
      <c r="E21" s="16">
        <v>5</v>
      </c>
      <c r="F21" s="16">
        <f t="shared" si="7"/>
        <v>4</v>
      </c>
      <c r="G21" s="16">
        <v>24</v>
      </c>
      <c r="H21" s="16">
        <f t="shared" si="1"/>
        <v>0</v>
      </c>
      <c r="I21" s="16">
        <f t="shared" si="2"/>
        <v>4</v>
      </c>
      <c r="J21" s="16">
        <f t="shared" si="3"/>
        <v>1</v>
      </c>
      <c r="K21" s="16">
        <f t="shared" si="4"/>
        <v>3</v>
      </c>
      <c r="L21" s="16">
        <v>63</v>
      </c>
      <c r="M21" s="16">
        <v>10</v>
      </c>
      <c r="N21" s="20">
        <v>5</v>
      </c>
      <c r="O21" s="16">
        <v>4</v>
      </c>
      <c r="P21" s="20">
        <f t="shared" si="6"/>
        <v>1</v>
      </c>
    </row>
    <row r="22" spans="1:16" ht="10.199999999999999" customHeight="1" x14ac:dyDescent="0.2">
      <c r="A22" s="16" t="s">
        <v>316</v>
      </c>
      <c r="B22" s="16">
        <v>699</v>
      </c>
      <c r="C22" s="16">
        <v>40</v>
      </c>
      <c r="D22" s="16">
        <v>34</v>
      </c>
      <c r="E22" s="16">
        <v>18</v>
      </c>
      <c r="F22" s="16">
        <f t="shared" si="7"/>
        <v>16</v>
      </c>
      <c r="G22" s="16">
        <v>343</v>
      </c>
      <c r="H22" s="16">
        <f t="shared" si="1"/>
        <v>15</v>
      </c>
      <c r="I22" s="16">
        <f t="shared" si="2"/>
        <v>18</v>
      </c>
      <c r="J22" s="16">
        <f t="shared" si="3"/>
        <v>7</v>
      </c>
      <c r="K22" s="16">
        <f t="shared" si="4"/>
        <v>11</v>
      </c>
      <c r="L22" s="16">
        <v>356</v>
      </c>
      <c r="M22" s="16">
        <v>25</v>
      </c>
      <c r="N22" s="20">
        <v>16</v>
      </c>
      <c r="O22" s="16">
        <v>11</v>
      </c>
      <c r="P22" s="20">
        <f t="shared" si="6"/>
        <v>5</v>
      </c>
    </row>
    <row r="23" spans="1:16" ht="10.199999999999999" customHeight="1" x14ac:dyDescent="0.2">
      <c r="A23" s="16" t="s">
        <v>317</v>
      </c>
      <c r="B23" s="16">
        <v>304</v>
      </c>
      <c r="C23" s="16">
        <v>13</v>
      </c>
      <c r="D23" s="16">
        <v>13</v>
      </c>
      <c r="E23" s="16">
        <v>8</v>
      </c>
      <c r="F23" s="16">
        <f t="shared" si="7"/>
        <v>5</v>
      </c>
      <c r="G23" s="16">
        <v>165</v>
      </c>
      <c r="H23" s="16">
        <f t="shared" si="1"/>
        <v>8</v>
      </c>
      <c r="I23" s="16">
        <f t="shared" si="2"/>
        <v>10</v>
      </c>
      <c r="J23" s="16">
        <f t="shared" si="3"/>
        <v>6</v>
      </c>
      <c r="K23" s="16">
        <f t="shared" si="4"/>
        <v>4</v>
      </c>
      <c r="L23" s="16">
        <v>139</v>
      </c>
      <c r="M23" s="16">
        <v>5</v>
      </c>
      <c r="N23" s="20">
        <v>3</v>
      </c>
      <c r="O23" s="16">
        <v>2</v>
      </c>
      <c r="P23" s="20">
        <f t="shared" si="6"/>
        <v>1</v>
      </c>
    </row>
    <row r="24" spans="1:16" ht="10.199999999999999" customHeight="1" x14ac:dyDescent="0.2">
      <c r="A24" s="16" t="s">
        <v>318</v>
      </c>
      <c r="B24" s="16">
        <v>727</v>
      </c>
      <c r="C24" s="16">
        <v>13</v>
      </c>
      <c r="D24" s="16">
        <v>9</v>
      </c>
      <c r="E24" s="16">
        <v>2</v>
      </c>
      <c r="F24" s="16">
        <f t="shared" si="7"/>
        <v>7</v>
      </c>
      <c r="G24" s="16">
        <v>711</v>
      </c>
      <c r="H24" s="16">
        <f t="shared" si="1"/>
        <v>13</v>
      </c>
      <c r="I24" s="16">
        <f t="shared" si="2"/>
        <v>8</v>
      </c>
      <c r="J24" s="16">
        <f t="shared" si="3"/>
        <v>1</v>
      </c>
      <c r="K24" s="16">
        <f t="shared" si="4"/>
        <v>7</v>
      </c>
      <c r="L24" s="16">
        <v>16</v>
      </c>
      <c r="M24" s="16">
        <v>0</v>
      </c>
      <c r="N24" s="20">
        <v>1</v>
      </c>
      <c r="O24" s="16">
        <v>1</v>
      </c>
      <c r="P24" s="20">
        <f t="shared" si="6"/>
        <v>0</v>
      </c>
    </row>
    <row r="25" spans="1:16" ht="10.199999999999999" customHeight="1" x14ac:dyDescent="0.2">
      <c r="A25" s="16" t="s">
        <v>319</v>
      </c>
      <c r="B25" s="16">
        <v>6067</v>
      </c>
      <c r="C25" s="16">
        <v>65</v>
      </c>
      <c r="D25" s="16">
        <v>54</v>
      </c>
      <c r="E25" s="16">
        <v>33</v>
      </c>
      <c r="F25" s="16">
        <f t="shared" si="7"/>
        <v>21</v>
      </c>
      <c r="G25" s="16">
        <v>5737</v>
      </c>
      <c r="H25" s="16">
        <f t="shared" si="1"/>
        <v>62</v>
      </c>
      <c r="I25" s="16">
        <f t="shared" si="2"/>
        <v>36</v>
      </c>
      <c r="J25" s="16">
        <f t="shared" si="3"/>
        <v>19</v>
      </c>
      <c r="K25" s="16">
        <f t="shared" si="4"/>
        <v>17</v>
      </c>
      <c r="L25" s="16">
        <v>330</v>
      </c>
      <c r="M25" s="16">
        <v>3</v>
      </c>
      <c r="N25" s="20">
        <v>18</v>
      </c>
      <c r="O25" s="16">
        <v>14</v>
      </c>
      <c r="P25" s="20">
        <f t="shared" si="6"/>
        <v>4</v>
      </c>
    </row>
    <row r="26" spans="1:16" ht="10.199999999999999" customHeight="1" x14ac:dyDescent="0.2">
      <c r="A26" s="16" t="s">
        <v>320</v>
      </c>
      <c r="B26" s="16">
        <v>753</v>
      </c>
      <c r="C26" s="16">
        <v>40</v>
      </c>
      <c r="D26" s="16">
        <v>18</v>
      </c>
      <c r="E26" s="16">
        <v>8</v>
      </c>
      <c r="F26" s="16">
        <f t="shared" si="7"/>
        <v>10</v>
      </c>
      <c r="G26" s="16">
        <v>736</v>
      </c>
      <c r="H26" s="16">
        <f t="shared" si="1"/>
        <v>39</v>
      </c>
      <c r="I26" s="16">
        <f t="shared" si="2"/>
        <v>18</v>
      </c>
      <c r="J26" s="16">
        <f t="shared" si="3"/>
        <v>8</v>
      </c>
      <c r="K26" s="16">
        <f t="shared" si="4"/>
        <v>10</v>
      </c>
      <c r="L26" s="16">
        <v>17</v>
      </c>
      <c r="M26" s="16">
        <v>1</v>
      </c>
      <c r="N26" s="20">
        <v>0</v>
      </c>
      <c r="O26" s="16">
        <v>0</v>
      </c>
      <c r="P26" s="20">
        <f t="shared" si="6"/>
        <v>0</v>
      </c>
    </row>
    <row r="27" spans="1:16" ht="10.199999999999999" customHeight="1" x14ac:dyDescent="0.2">
      <c r="A27" s="16" t="s">
        <v>321</v>
      </c>
      <c r="B27" s="16">
        <v>4588</v>
      </c>
      <c r="C27" s="16">
        <v>15</v>
      </c>
      <c r="D27" s="16">
        <v>3</v>
      </c>
      <c r="E27" s="16">
        <v>1</v>
      </c>
      <c r="F27" s="16">
        <f t="shared" si="7"/>
        <v>2</v>
      </c>
      <c r="G27" s="16">
        <v>4564</v>
      </c>
      <c r="H27" s="16">
        <f t="shared" si="1"/>
        <v>15</v>
      </c>
      <c r="I27" s="16">
        <f t="shared" si="2"/>
        <v>3</v>
      </c>
      <c r="J27" s="16">
        <f t="shared" si="3"/>
        <v>1</v>
      </c>
      <c r="K27" s="16">
        <f t="shared" si="4"/>
        <v>2</v>
      </c>
      <c r="L27" s="16">
        <v>24</v>
      </c>
      <c r="M27" s="16">
        <v>0</v>
      </c>
      <c r="N27" s="20">
        <v>0</v>
      </c>
      <c r="O27" s="16">
        <v>0</v>
      </c>
      <c r="P27" s="20">
        <f t="shared" si="6"/>
        <v>0</v>
      </c>
    </row>
    <row r="28" spans="1:16" ht="10.199999999999999" customHeight="1" x14ac:dyDescent="0.2">
      <c r="A28" s="16" t="s">
        <v>322</v>
      </c>
      <c r="B28" s="16">
        <v>11</v>
      </c>
      <c r="C28" s="16">
        <v>0</v>
      </c>
      <c r="D28" s="16">
        <v>0</v>
      </c>
      <c r="E28" s="16">
        <v>0</v>
      </c>
      <c r="F28" s="16">
        <f t="shared" si="7"/>
        <v>0</v>
      </c>
      <c r="G28" s="16">
        <v>10</v>
      </c>
      <c r="H28" s="16">
        <f t="shared" si="1"/>
        <v>0</v>
      </c>
      <c r="I28" s="16">
        <f t="shared" si="2"/>
        <v>0</v>
      </c>
      <c r="J28" s="16">
        <f t="shared" si="3"/>
        <v>0</v>
      </c>
      <c r="K28" s="16">
        <f t="shared" si="4"/>
        <v>0</v>
      </c>
      <c r="L28" s="16">
        <v>1</v>
      </c>
      <c r="M28" s="16">
        <v>0</v>
      </c>
      <c r="N28" s="20">
        <v>0</v>
      </c>
      <c r="O28" s="16">
        <v>0</v>
      </c>
      <c r="P28" s="20">
        <f t="shared" si="6"/>
        <v>0</v>
      </c>
    </row>
    <row r="29" spans="1:16" ht="10.199999999999999" customHeight="1" x14ac:dyDescent="0.2">
      <c r="A29" s="16" t="s">
        <v>323</v>
      </c>
      <c r="B29" s="16">
        <v>715</v>
      </c>
      <c r="C29" s="16">
        <v>10</v>
      </c>
      <c r="D29" s="16">
        <v>33</v>
      </c>
      <c r="E29" s="16">
        <v>24</v>
      </c>
      <c r="F29" s="16">
        <f t="shared" si="7"/>
        <v>9</v>
      </c>
      <c r="G29" s="16">
        <v>427</v>
      </c>
      <c r="H29" s="16">
        <f t="shared" si="1"/>
        <v>8</v>
      </c>
      <c r="I29" s="16">
        <f t="shared" si="2"/>
        <v>15</v>
      </c>
      <c r="J29" s="16">
        <f t="shared" si="3"/>
        <v>10</v>
      </c>
      <c r="K29" s="16">
        <f t="shared" si="4"/>
        <v>5</v>
      </c>
      <c r="L29" s="16">
        <v>288</v>
      </c>
      <c r="M29" s="16">
        <v>2</v>
      </c>
      <c r="N29" s="20">
        <v>18</v>
      </c>
      <c r="O29" s="16">
        <v>14</v>
      </c>
      <c r="P29" s="20">
        <f t="shared" si="6"/>
        <v>4</v>
      </c>
    </row>
    <row r="30" spans="1:16" ht="10.199999999999999" customHeight="1" x14ac:dyDescent="0.2">
      <c r="A30" s="16" t="s">
        <v>324</v>
      </c>
      <c r="B30" s="16">
        <v>6354</v>
      </c>
      <c r="C30" s="16">
        <v>146</v>
      </c>
      <c r="D30" s="16">
        <v>337</v>
      </c>
      <c r="E30" s="16">
        <v>234</v>
      </c>
      <c r="F30" s="16">
        <f t="shared" si="7"/>
        <v>103</v>
      </c>
      <c r="G30" s="16">
        <v>2242</v>
      </c>
      <c r="H30" s="16">
        <f t="shared" si="1"/>
        <v>100</v>
      </c>
      <c r="I30" s="16">
        <f t="shared" si="2"/>
        <v>187</v>
      </c>
      <c r="J30" s="16">
        <f t="shared" si="3"/>
        <v>113</v>
      </c>
      <c r="K30" s="16">
        <f t="shared" si="4"/>
        <v>74</v>
      </c>
      <c r="L30" s="16">
        <v>4112</v>
      </c>
      <c r="M30" s="16">
        <v>46</v>
      </c>
      <c r="N30" s="20">
        <v>150</v>
      </c>
      <c r="O30" s="16">
        <v>121</v>
      </c>
      <c r="P30" s="20">
        <f t="shared" si="6"/>
        <v>29</v>
      </c>
    </row>
    <row r="31" spans="1:16" ht="10.199999999999999" customHeight="1" x14ac:dyDescent="0.2">
      <c r="A31" s="16" t="s">
        <v>325</v>
      </c>
      <c r="B31" s="16">
        <v>4799</v>
      </c>
      <c r="C31" s="16">
        <v>56</v>
      </c>
      <c r="D31" s="16">
        <v>175</v>
      </c>
      <c r="E31" s="16">
        <v>133</v>
      </c>
      <c r="F31" s="16">
        <f t="shared" si="7"/>
        <v>42</v>
      </c>
      <c r="G31" s="16">
        <v>851</v>
      </c>
      <c r="H31" s="16">
        <f t="shared" si="1"/>
        <v>19</v>
      </c>
      <c r="I31" s="16">
        <f t="shared" si="2"/>
        <v>69</v>
      </c>
      <c r="J31" s="16">
        <f t="shared" si="3"/>
        <v>51</v>
      </c>
      <c r="K31" s="16">
        <f t="shared" si="4"/>
        <v>18</v>
      </c>
      <c r="L31" s="16">
        <v>3948</v>
      </c>
      <c r="M31" s="16">
        <v>37</v>
      </c>
      <c r="N31" s="20">
        <v>106</v>
      </c>
      <c r="O31" s="16">
        <v>82</v>
      </c>
      <c r="P31" s="20">
        <f t="shared" si="6"/>
        <v>24</v>
      </c>
    </row>
    <row r="32" spans="1:16" ht="10.199999999999999" customHeight="1" x14ac:dyDescent="0.2">
      <c r="A32" s="16" t="s">
        <v>326</v>
      </c>
      <c r="B32" s="16">
        <v>772</v>
      </c>
      <c r="C32" s="16">
        <v>36</v>
      </c>
      <c r="D32" s="16">
        <v>29</v>
      </c>
      <c r="E32" s="16">
        <v>12</v>
      </c>
      <c r="F32" s="16">
        <f t="shared" si="7"/>
        <v>17</v>
      </c>
      <c r="G32" s="16">
        <v>740</v>
      </c>
      <c r="H32" s="16">
        <f t="shared" si="1"/>
        <v>35</v>
      </c>
      <c r="I32" s="16">
        <f t="shared" si="2"/>
        <v>28</v>
      </c>
      <c r="J32" s="16">
        <f t="shared" si="3"/>
        <v>11</v>
      </c>
      <c r="K32" s="16">
        <f t="shared" si="4"/>
        <v>17</v>
      </c>
      <c r="L32" s="16">
        <v>32</v>
      </c>
      <c r="M32" s="16">
        <v>1</v>
      </c>
      <c r="N32" s="20">
        <v>1</v>
      </c>
      <c r="O32" s="16">
        <v>1</v>
      </c>
      <c r="P32" s="20">
        <f t="shared" si="6"/>
        <v>0</v>
      </c>
    </row>
    <row r="33" spans="1:16" ht="10.199999999999999" customHeight="1" x14ac:dyDescent="0.2">
      <c r="A33" s="16" t="s">
        <v>327</v>
      </c>
      <c r="B33" s="16">
        <v>783</v>
      </c>
      <c r="C33" s="16">
        <v>54</v>
      </c>
      <c r="D33" s="16">
        <v>133</v>
      </c>
      <c r="E33" s="16">
        <v>89</v>
      </c>
      <c r="F33" s="16">
        <f t="shared" si="7"/>
        <v>44</v>
      </c>
      <c r="G33" s="16">
        <v>651</v>
      </c>
      <c r="H33" s="16">
        <f t="shared" si="1"/>
        <v>46</v>
      </c>
      <c r="I33" s="16">
        <f t="shared" si="2"/>
        <v>90</v>
      </c>
      <c r="J33" s="16">
        <f t="shared" si="3"/>
        <v>51</v>
      </c>
      <c r="K33" s="16">
        <f t="shared" si="4"/>
        <v>39</v>
      </c>
      <c r="L33" s="12">
        <v>132</v>
      </c>
      <c r="M33" s="12">
        <v>8</v>
      </c>
      <c r="N33" s="20">
        <v>43</v>
      </c>
      <c r="O33" s="12">
        <v>38</v>
      </c>
      <c r="P33" s="20">
        <f t="shared" si="6"/>
        <v>5</v>
      </c>
    </row>
    <row r="34" spans="1:16" ht="10.199999999999999" customHeight="1" x14ac:dyDescent="0.2">
      <c r="A34" s="50">
        <v>150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</sheetData>
  <mergeCells count="4">
    <mergeCell ref="B2:F2"/>
    <mergeCell ref="G2:K2"/>
    <mergeCell ref="L2:P2"/>
    <mergeCell ref="A34:P34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1"/>
  <sheetViews>
    <sheetView showGridLines="0" view="pageBreakPreview" zoomScale="125" zoomScaleNormal="100" zoomScaleSheetLayoutView="125" workbookViewId="0">
      <selection activeCell="P4" sqref="P4"/>
    </sheetView>
  </sheetViews>
  <sheetFormatPr defaultColWidth="8.77734375" defaultRowHeight="10.199999999999999" customHeight="1" x14ac:dyDescent="0.2"/>
  <cols>
    <col min="1" max="1" width="22.44140625" style="6" customWidth="1"/>
    <col min="2" max="5" width="4.5546875" style="6" customWidth="1"/>
    <col min="6" max="6" width="3.77734375" style="6" customWidth="1"/>
    <col min="7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328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329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330</v>
      </c>
      <c r="B4" s="15">
        <v>25965</v>
      </c>
      <c r="C4" s="15">
        <f>SUM(C5:C10)</f>
        <v>768</v>
      </c>
      <c r="D4" s="15">
        <f>SUM(D5:D10)</f>
        <v>830</v>
      </c>
      <c r="E4" s="15">
        <f>SUM(E5:E10)</f>
        <v>445</v>
      </c>
      <c r="F4" s="15">
        <f>D4-E4</f>
        <v>385</v>
      </c>
      <c r="G4" s="16">
        <v>14782</v>
      </c>
      <c r="H4" s="16">
        <f t="shared" ref="H4:K10" si="0">C4-M4</f>
        <v>380</v>
      </c>
      <c r="I4" s="16">
        <f t="shared" si="0"/>
        <v>473</v>
      </c>
      <c r="J4" s="16">
        <f t="shared" si="0"/>
        <v>227</v>
      </c>
      <c r="K4" s="16">
        <f t="shared" si="0"/>
        <v>246</v>
      </c>
      <c r="L4" s="16">
        <v>11183</v>
      </c>
      <c r="M4" s="16">
        <f>SUM(M5:M10)</f>
        <v>388</v>
      </c>
      <c r="N4" s="16">
        <f>SUM(N5:N10)</f>
        <v>357</v>
      </c>
      <c r="O4" s="16">
        <f>SUM(O5:O10)</f>
        <v>218</v>
      </c>
      <c r="P4" s="15">
        <f>N4-O4</f>
        <v>139</v>
      </c>
    </row>
    <row r="5" spans="1:16" ht="10.199999999999999" customHeight="1" x14ac:dyDescent="0.2">
      <c r="A5" s="16" t="s">
        <v>331</v>
      </c>
      <c r="B5" s="16">
        <v>21727</v>
      </c>
      <c r="C5" s="16">
        <v>587</v>
      </c>
      <c r="D5" s="16">
        <v>669</v>
      </c>
      <c r="E5" s="16">
        <v>390</v>
      </c>
      <c r="F5" s="16">
        <f>D5-E5</f>
        <v>279</v>
      </c>
      <c r="G5" s="16">
        <v>12202</v>
      </c>
      <c r="H5" s="16">
        <f t="shared" si="0"/>
        <v>293</v>
      </c>
      <c r="I5" s="16">
        <f t="shared" si="0"/>
        <v>371</v>
      </c>
      <c r="J5" s="16">
        <f t="shared" si="0"/>
        <v>194</v>
      </c>
      <c r="K5" s="16">
        <f t="shared" si="0"/>
        <v>177</v>
      </c>
      <c r="L5" s="16">
        <v>9525</v>
      </c>
      <c r="M5" s="16">
        <v>294</v>
      </c>
      <c r="N5" s="16">
        <v>298</v>
      </c>
      <c r="O5" s="16">
        <v>196</v>
      </c>
      <c r="P5" s="16">
        <f>N5-O5</f>
        <v>102</v>
      </c>
    </row>
    <row r="6" spans="1:16" ht="10.199999999999999" customHeight="1" x14ac:dyDescent="0.2">
      <c r="A6" s="16" t="s">
        <v>438</v>
      </c>
      <c r="B6" s="16">
        <v>300</v>
      </c>
      <c r="C6" s="16">
        <v>10</v>
      </c>
      <c r="D6" s="16">
        <v>12</v>
      </c>
      <c r="E6" s="16">
        <v>8</v>
      </c>
      <c r="F6" s="16">
        <f t="shared" ref="F6:F10" si="1">D6-E6</f>
        <v>4</v>
      </c>
      <c r="G6" s="16">
        <v>188</v>
      </c>
      <c r="H6" s="16">
        <f t="shared" si="0"/>
        <v>4</v>
      </c>
      <c r="I6" s="16">
        <f t="shared" si="0"/>
        <v>5</v>
      </c>
      <c r="J6" s="16">
        <f t="shared" si="0"/>
        <v>4</v>
      </c>
      <c r="K6" s="16">
        <f t="shared" si="0"/>
        <v>1</v>
      </c>
      <c r="L6" s="16">
        <v>112</v>
      </c>
      <c r="M6" s="16">
        <v>6</v>
      </c>
      <c r="N6" s="16">
        <v>7</v>
      </c>
      <c r="O6" s="16">
        <v>4</v>
      </c>
      <c r="P6" s="16">
        <f t="shared" ref="P6:P10" si="2">N6-O6</f>
        <v>3</v>
      </c>
    </row>
    <row r="7" spans="1:16" ht="10.199999999999999" customHeight="1" x14ac:dyDescent="0.2">
      <c r="A7" s="16" t="s">
        <v>332</v>
      </c>
      <c r="B7" s="16">
        <v>3250</v>
      </c>
      <c r="C7" s="16">
        <v>159</v>
      </c>
      <c r="D7" s="16">
        <v>136</v>
      </c>
      <c r="E7" s="16">
        <v>46</v>
      </c>
      <c r="F7" s="16">
        <f t="shared" si="1"/>
        <v>90</v>
      </c>
      <c r="G7" s="16">
        <v>1922</v>
      </c>
      <c r="H7" s="16">
        <f t="shared" si="0"/>
        <v>76</v>
      </c>
      <c r="I7" s="16">
        <f t="shared" si="0"/>
        <v>88</v>
      </c>
      <c r="J7" s="16">
        <f t="shared" si="0"/>
        <v>28</v>
      </c>
      <c r="K7" s="16">
        <f t="shared" si="0"/>
        <v>60</v>
      </c>
      <c r="L7" s="16">
        <v>1328</v>
      </c>
      <c r="M7" s="16">
        <v>83</v>
      </c>
      <c r="N7" s="16">
        <v>48</v>
      </c>
      <c r="O7" s="16">
        <v>18</v>
      </c>
      <c r="P7" s="16">
        <f t="shared" si="2"/>
        <v>30</v>
      </c>
    </row>
    <row r="8" spans="1:16" ht="10.199999999999999" customHeight="1" x14ac:dyDescent="0.2">
      <c r="A8" s="16" t="s">
        <v>333</v>
      </c>
      <c r="B8" s="16">
        <v>260</v>
      </c>
      <c r="C8" s="16">
        <v>7</v>
      </c>
      <c r="D8" s="16">
        <v>10</v>
      </c>
      <c r="E8" s="16">
        <v>1</v>
      </c>
      <c r="F8" s="16">
        <f t="shared" si="1"/>
        <v>9</v>
      </c>
      <c r="G8" s="16">
        <v>161</v>
      </c>
      <c r="H8" s="16">
        <f t="shared" si="0"/>
        <v>4</v>
      </c>
      <c r="I8" s="16">
        <f t="shared" si="0"/>
        <v>7</v>
      </c>
      <c r="J8" s="16">
        <f t="shared" si="0"/>
        <v>1</v>
      </c>
      <c r="K8" s="16">
        <f t="shared" si="0"/>
        <v>6</v>
      </c>
      <c r="L8" s="16">
        <v>99</v>
      </c>
      <c r="M8" s="16">
        <v>3</v>
      </c>
      <c r="N8" s="16">
        <v>3</v>
      </c>
      <c r="O8" s="16">
        <v>0</v>
      </c>
      <c r="P8" s="16">
        <f t="shared" si="2"/>
        <v>3</v>
      </c>
    </row>
    <row r="9" spans="1:16" ht="10.199999999999999" customHeight="1" x14ac:dyDescent="0.2">
      <c r="A9" s="16" t="s">
        <v>334</v>
      </c>
      <c r="B9" s="16">
        <v>382</v>
      </c>
      <c r="C9" s="16">
        <v>5</v>
      </c>
      <c r="D9" s="16">
        <v>3</v>
      </c>
      <c r="E9" s="16">
        <v>0</v>
      </c>
      <c r="F9" s="16">
        <f t="shared" si="1"/>
        <v>3</v>
      </c>
      <c r="G9" s="16">
        <v>288</v>
      </c>
      <c r="H9" s="16">
        <f t="shared" si="0"/>
        <v>3</v>
      </c>
      <c r="I9" s="16">
        <f t="shared" si="0"/>
        <v>2</v>
      </c>
      <c r="J9" s="16">
        <f t="shared" si="0"/>
        <v>0</v>
      </c>
      <c r="K9" s="16">
        <f t="shared" si="0"/>
        <v>2</v>
      </c>
      <c r="L9" s="16">
        <v>94</v>
      </c>
      <c r="M9" s="16">
        <v>2</v>
      </c>
      <c r="N9" s="16">
        <v>1</v>
      </c>
      <c r="O9" s="16">
        <v>0</v>
      </c>
      <c r="P9" s="16">
        <f t="shared" si="2"/>
        <v>1</v>
      </c>
    </row>
    <row r="10" spans="1:16" ht="10.199999999999999" customHeight="1" x14ac:dyDescent="0.2">
      <c r="A10" s="19" t="s">
        <v>335</v>
      </c>
      <c r="B10" s="19">
        <v>46</v>
      </c>
      <c r="C10" s="19">
        <v>0</v>
      </c>
      <c r="D10" s="19">
        <v>0</v>
      </c>
      <c r="E10" s="19">
        <v>0</v>
      </c>
      <c r="F10" s="16">
        <f t="shared" si="1"/>
        <v>0</v>
      </c>
      <c r="G10" s="19">
        <v>21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v>25</v>
      </c>
      <c r="M10" s="19">
        <v>0</v>
      </c>
      <c r="N10" s="19">
        <v>0</v>
      </c>
      <c r="O10" s="19">
        <v>0</v>
      </c>
      <c r="P10" s="16">
        <f t="shared" si="2"/>
        <v>0</v>
      </c>
    </row>
    <row r="11" spans="1:16" ht="10.199999999999999" customHeight="1" x14ac:dyDescent="0.2">
      <c r="A11" s="50" t="s">
        <v>20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</sheetData>
  <mergeCells count="4">
    <mergeCell ref="B2:F2"/>
    <mergeCell ref="G2:K2"/>
    <mergeCell ref="L2:P2"/>
    <mergeCell ref="A11:P1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showGridLines="0" view="pageBreakPreview" topLeftCell="A18" zoomScale="125" zoomScaleNormal="100" zoomScaleSheetLayoutView="125" workbookViewId="0">
      <selection activeCell="F43" sqref="F43"/>
    </sheetView>
  </sheetViews>
  <sheetFormatPr defaultColWidth="8.77734375" defaultRowHeight="10.199999999999999" customHeight="1" x14ac:dyDescent="0.2"/>
  <cols>
    <col min="1" max="1" width="25.886718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6" ht="10.199999999999999" customHeight="1" x14ac:dyDescent="0.2">
      <c r="A1" s="7" t="s">
        <v>21</v>
      </c>
      <c r="B1" s="7"/>
      <c r="C1" s="7"/>
      <c r="D1" s="7"/>
      <c r="E1" s="7"/>
      <c r="F1" s="7"/>
    </row>
    <row r="2" spans="1:6" ht="10.199999999999999" customHeight="1" x14ac:dyDescent="0.2">
      <c r="A2" s="22" t="s">
        <v>22</v>
      </c>
      <c r="B2" s="14" t="s">
        <v>1</v>
      </c>
      <c r="C2" s="14" t="s">
        <v>52</v>
      </c>
      <c r="D2" s="14" t="s">
        <v>432</v>
      </c>
      <c r="E2" s="14" t="s">
        <v>448</v>
      </c>
      <c r="F2" s="23" t="s">
        <v>246</v>
      </c>
    </row>
    <row r="3" spans="1:6" ht="10.199999999999999" customHeight="1" x14ac:dyDescent="0.2">
      <c r="A3" s="1" t="s">
        <v>23</v>
      </c>
      <c r="B3" s="1">
        <v>1558</v>
      </c>
      <c r="C3" s="1">
        <v>78</v>
      </c>
      <c r="D3" s="1">
        <v>140</v>
      </c>
      <c r="E3" s="1">
        <v>85</v>
      </c>
      <c r="F3" s="1">
        <f>D3-E3</f>
        <v>55</v>
      </c>
    </row>
    <row r="4" spans="1:6" ht="10.199999999999999" customHeight="1" x14ac:dyDescent="0.2">
      <c r="A4" s="2" t="s">
        <v>24</v>
      </c>
      <c r="B4" s="2">
        <v>251</v>
      </c>
      <c r="C4" s="2">
        <v>7</v>
      </c>
      <c r="D4" s="2">
        <v>22</v>
      </c>
      <c r="E4" s="2">
        <v>7</v>
      </c>
      <c r="F4" s="2">
        <f>D4-E4</f>
        <v>15</v>
      </c>
    </row>
    <row r="5" spans="1:6" ht="10.199999999999999" customHeight="1" x14ac:dyDescent="0.2">
      <c r="A5" s="2" t="s">
        <v>25</v>
      </c>
      <c r="B5" s="2">
        <v>67</v>
      </c>
      <c r="C5" s="2">
        <v>2</v>
      </c>
      <c r="D5" s="2">
        <v>10</v>
      </c>
      <c r="E5" s="2">
        <v>3</v>
      </c>
      <c r="F5" s="2">
        <f t="shared" ref="F5:F6" si="0">D5-E5</f>
        <v>7</v>
      </c>
    </row>
    <row r="6" spans="1:6" ht="10.199999999999999" customHeight="1" x14ac:dyDescent="0.2">
      <c r="A6" s="2" t="s">
        <v>24</v>
      </c>
      <c r="B6" s="2">
        <v>59</v>
      </c>
      <c r="C6" s="2">
        <v>2</v>
      </c>
      <c r="D6" s="2">
        <v>9</v>
      </c>
      <c r="E6" s="2">
        <v>3</v>
      </c>
      <c r="F6" s="2">
        <f t="shared" si="0"/>
        <v>6</v>
      </c>
    </row>
    <row r="7" spans="1:6" ht="10.199999999999999" customHeight="1" x14ac:dyDescent="0.2">
      <c r="A7" s="2"/>
      <c r="B7" s="2"/>
      <c r="C7" s="2"/>
      <c r="D7" s="2"/>
      <c r="E7" s="2"/>
      <c r="F7" s="2"/>
    </row>
    <row r="8" spans="1:6" ht="10.199999999999999" customHeight="1" x14ac:dyDescent="0.2">
      <c r="A8" s="2" t="s">
        <v>26</v>
      </c>
      <c r="B8" s="2">
        <v>3792</v>
      </c>
      <c r="C8" s="2">
        <v>111</v>
      </c>
      <c r="D8" s="2">
        <v>170</v>
      </c>
      <c r="E8" s="2">
        <v>115</v>
      </c>
      <c r="F8" s="2">
        <f>D8-E8</f>
        <v>55</v>
      </c>
    </row>
    <row r="9" spans="1:6" ht="10.199999999999999" customHeight="1" x14ac:dyDescent="0.2">
      <c r="A9" s="2" t="s">
        <v>24</v>
      </c>
      <c r="B9" s="2">
        <v>1326</v>
      </c>
      <c r="C9" s="2">
        <v>94</v>
      </c>
      <c r="D9" s="2">
        <v>96</v>
      </c>
      <c r="E9" s="2">
        <v>47</v>
      </c>
      <c r="F9" s="2">
        <f t="shared" ref="F9:F11" si="1">D9-E9</f>
        <v>49</v>
      </c>
    </row>
    <row r="10" spans="1:6" ht="10.199999999999999" customHeight="1" x14ac:dyDescent="0.2">
      <c r="A10" s="2" t="s">
        <v>25</v>
      </c>
      <c r="B10" s="2">
        <v>578</v>
      </c>
      <c r="C10" s="2">
        <v>30</v>
      </c>
      <c r="D10" s="2">
        <v>42</v>
      </c>
      <c r="E10" s="2">
        <v>22</v>
      </c>
      <c r="F10" s="2">
        <f t="shared" si="1"/>
        <v>20</v>
      </c>
    </row>
    <row r="11" spans="1:6" ht="10.199999999999999" customHeight="1" x14ac:dyDescent="0.2">
      <c r="A11" s="2" t="s">
        <v>24</v>
      </c>
      <c r="B11" s="2">
        <v>702</v>
      </c>
      <c r="C11" s="2">
        <v>42</v>
      </c>
      <c r="D11" s="2">
        <v>57</v>
      </c>
      <c r="E11" s="2">
        <v>26</v>
      </c>
      <c r="F11" s="2">
        <f t="shared" si="1"/>
        <v>31</v>
      </c>
    </row>
    <row r="12" spans="1:6" ht="10.199999999999999" customHeight="1" x14ac:dyDescent="0.2">
      <c r="A12" s="2"/>
      <c r="B12" s="2"/>
      <c r="C12" s="2"/>
      <c r="D12" s="2"/>
      <c r="E12" s="2"/>
      <c r="F12" s="2"/>
    </row>
    <row r="13" spans="1:6" ht="10.199999999999999" customHeight="1" x14ac:dyDescent="0.2">
      <c r="A13" s="2" t="s">
        <v>27</v>
      </c>
      <c r="B13" s="2">
        <v>3006</v>
      </c>
      <c r="C13" s="2">
        <v>107</v>
      </c>
      <c r="D13" s="2">
        <v>137</v>
      </c>
      <c r="E13" s="2">
        <v>83</v>
      </c>
      <c r="F13" s="2">
        <f>D13-E13</f>
        <v>54</v>
      </c>
    </row>
    <row r="14" spans="1:6" ht="10.199999999999999" customHeight="1" x14ac:dyDescent="0.2">
      <c r="A14" s="2" t="s">
        <v>24</v>
      </c>
      <c r="B14" s="2">
        <v>2825</v>
      </c>
      <c r="C14" s="2">
        <v>166</v>
      </c>
      <c r="D14" s="2">
        <v>222</v>
      </c>
      <c r="E14" s="2">
        <v>132</v>
      </c>
      <c r="F14" s="2">
        <f t="shared" ref="F14:F16" si="2">D14-E14</f>
        <v>90</v>
      </c>
    </row>
    <row r="15" spans="1:6" ht="10.199999999999999" customHeight="1" x14ac:dyDescent="0.2">
      <c r="A15" s="2" t="s">
        <v>25</v>
      </c>
      <c r="B15" s="2">
        <v>1290</v>
      </c>
      <c r="C15" s="2">
        <v>55</v>
      </c>
      <c r="D15" s="2">
        <v>77</v>
      </c>
      <c r="E15" s="2">
        <v>49</v>
      </c>
      <c r="F15" s="2">
        <f t="shared" si="2"/>
        <v>28</v>
      </c>
    </row>
    <row r="16" spans="1:6" ht="10.199999999999999" customHeight="1" x14ac:dyDescent="0.2">
      <c r="A16" s="2" t="s">
        <v>24</v>
      </c>
      <c r="B16" s="2">
        <v>2169</v>
      </c>
      <c r="C16" s="2">
        <v>116</v>
      </c>
      <c r="D16" s="2">
        <v>171</v>
      </c>
      <c r="E16" s="2">
        <v>111</v>
      </c>
      <c r="F16" s="2">
        <f t="shared" si="2"/>
        <v>60</v>
      </c>
    </row>
    <row r="17" spans="1:6" ht="10.199999999999999" customHeight="1" x14ac:dyDescent="0.2">
      <c r="A17" s="2"/>
      <c r="B17" s="2"/>
      <c r="C17" s="2"/>
      <c r="D17" s="2"/>
      <c r="E17" s="2"/>
      <c r="F17" s="2"/>
    </row>
    <row r="18" spans="1:6" ht="10.199999999999999" customHeight="1" x14ac:dyDescent="0.2">
      <c r="A18" s="2" t="s">
        <v>28</v>
      </c>
      <c r="B18" s="2">
        <v>2548</v>
      </c>
      <c r="C18" s="2">
        <v>100</v>
      </c>
      <c r="D18" s="2">
        <v>97</v>
      </c>
      <c r="E18" s="2">
        <v>48</v>
      </c>
      <c r="F18" s="2">
        <f>D18-E18</f>
        <v>49</v>
      </c>
    </row>
    <row r="19" spans="1:6" ht="10.199999999999999" customHeight="1" x14ac:dyDescent="0.2">
      <c r="A19" s="2" t="s">
        <v>24</v>
      </c>
      <c r="B19" s="2">
        <v>4466</v>
      </c>
      <c r="C19" s="2">
        <v>261</v>
      </c>
      <c r="D19" s="2">
        <v>304</v>
      </c>
      <c r="E19" s="2">
        <v>151</v>
      </c>
      <c r="F19" s="2">
        <f t="shared" ref="F19:F21" si="3">D19-E19</f>
        <v>153</v>
      </c>
    </row>
    <row r="20" spans="1:6" ht="10.199999999999999" customHeight="1" x14ac:dyDescent="0.2">
      <c r="A20" s="2" t="s">
        <v>25</v>
      </c>
      <c r="B20" s="2">
        <v>1792</v>
      </c>
      <c r="C20" s="2">
        <v>76</v>
      </c>
      <c r="D20" s="2">
        <v>77</v>
      </c>
      <c r="E20" s="2">
        <v>34</v>
      </c>
      <c r="F20" s="2">
        <f t="shared" si="3"/>
        <v>43</v>
      </c>
    </row>
    <row r="21" spans="1:6" ht="10.199999999999999" customHeight="1" x14ac:dyDescent="0.2">
      <c r="A21" s="2" t="s">
        <v>24</v>
      </c>
      <c r="B21" s="2">
        <v>3923</v>
      </c>
      <c r="C21" s="2">
        <v>219</v>
      </c>
      <c r="D21" s="2">
        <v>285</v>
      </c>
      <c r="E21" s="2">
        <v>138</v>
      </c>
      <c r="F21" s="2">
        <f t="shared" si="3"/>
        <v>147</v>
      </c>
    </row>
    <row r="22" spans="1:6" ht="10.199999999999999" customHeight="1" x14ac:dyDescent="0.2">
      <c r="A22" s="2"/>
      <c r="B22" s="2"/>
      <c r="C22" s="2"/>
      <c r="D22" s="2"/>
      <c r="E22" s="2"/>
      <c r="F22" s="2"/>
    </row>
    <row r="23" spans="1:6" ht="10.199999999999999" customHeight="1" x14ac:dyDescent="0.2">
      <c r="A23" s="2" t="s">
        <v>29</v>
      </c>
      <c r="B23" s="2">
        <v>1695</v>
      </c>
      <c r="C23" s="2">
        <v>76</v>
      </c>
      <c r="D23" s="2">
        <v>68</v>
      </c>
      <c r="E23" s="2">
        <v>44</v>
      </c>
      <c r="F23" s="2">
        <f>D23-E23</f>
        <v>24</v>
      </c>
    </row>
    <row r="24" spans="1:6" ht="10.199999999999999" customHeight="1" x14ac:dyDescent="0.2">
      <c r="A24" s="2" t="s">
        <v>24</v>
      </c>
      <c r="B24" s="2">
        <v>4433</v>
      </c>
      <c r="C24" s="2">
        <v>258</v>
      </c>
      <c r="D24" s="2">
        <v>240</v>
      </c>
      <c r="E24" s="2">
        <v>170</v>
      </c>
      <c r="F24" s="2">
        <f t="shared" ref="F24:F26" si="4">D24-E24</f>
        <v>70</v>
      </c>
    </row>
    <row r="25" spans="1:6" ht="10.199999999999999" customHeight="1" x14ac:dyDescent="0.2">
      <c r="A25" s="2" t="s">
        <v>25</v>
      </c>
      <c r="B25" s="2">
        <v>1352</v>
      </c>
      <c r="C25" s="2">
        <v>62</v>
      </c>
      <c r="D25" s="2">
        <v>55</v>
      </c>
      <c r="E25" s="2">
        <v>35</v>
      </c>
      <c r="F25" s="2">
        <f t="shared" si="4"/>
        <v>20</v>
      </c>
    </row>
    <row r="26" spans="1:6" ht="10.199999999999999" customHeight="1" x14ac:dyDescent="0.2">
      <c r="A26" s="2" t="s">
        <v>24</v>
      </c>
      <c r="B26" s="2">
        <v>4106</v>
      </c>
      <c r="C26" s="2">
        <v>228</v>
      </c>
      <c r="D26" s="2">
        <v>216</v>
      </c>
      <c r="E26" s="2">
        <v>149</v>
      </c>
      <c r="F26" s="2">
        <f t="shared" si="4"/>
        <v>67</v>
      </c>
    </row>
    <row r="27" spans="1:6" ht="10.199999999999999" customHeight="1" x14ac:dyDescent="0.2">
      <c r="A27" s="2"/>
      <c r="B27" s="2"/>
      <c r="C27" s="2"/>
      <c r="D27" s="2"/>
      <c r="E27" s="2"/>
      <c r="F27" s="2"/>
    </row>
    <row r="28" spans="1:6" ht="10.199999999999999" customHeight="1" x14ac:dyDescent="0.2">
      <c r="A28" s="2" t="s">
        <v>30</v>
      </c>
      <c r="B28" s="2">
        <v>1070</v>
      </c>
      <c r="C28" s="2">
        <v>53</v>
      </c>
      <c r="D28" s="2">
        <v>42</v>
      </c>
      <c r="E28" s="2">
        <v>24</v>
      </c>
      <c r="F28" s="2">
        <f>D28-E28</f>
        <v>18</v>
      </c>
    </row>
    <row r="29" spans="1:6" ht="10.199999999999999" customHeight="1" x14ac:dyDescent="0.2">
      <c r="A29" s="2" t="s">
        <v>24</v>
      </c>
      <c r="B29" s="2">
        <v>3457</v>
      </c>
      <c r="C29" s="2">
        <v>226</v>
      </c>
      <c r="D29" s="2">
        <v>214</v>
      </c>
      <c r="E29" s="2">
        <v>129</v>
      </c>
      <c r="F29" s="2">
        <f t="shared" ref="F29:F31" si="5">D29-E29</f>
        <v>85</v>
      </c>
    </row>
    <row r="30" spans="1:6" ht="10.199999999999999" customHeight="1" x14ac:dyDescent="0.2">
      <c r="A30" s="2" t="s">
        <v>25</v>
      </c>
      <c r="B30" s="2">
        <v>917</v>
      </c>
      <c r="C30" s="2">
        <v>46</v>
      </c>
      <c r="D30" s="2">
        <v>36</v>
      </c>
      <c r="E30" s="2">
        <v>21</v>
      </c>
      <c r="F30" s="2">
        <f t="shared" si="5"/>
        <v>15</v>
      </c>
    </row>
    <row r="31" spans="1:6" ht="10.199999999999999" customHeight="1" x14ac:dyDescent="0.2">
      <c r="A31" s="2" t="s">
        <v>24</v>
      </c>
      <c r="B31" s="2">
        <v>3271</v>
      </c>
      <c r="C31" s="2">
        <v>206</v>
      </c>
      <c r="D31" s="2">
        <v>189</v>
      </c>
      <c r="E31" s="2">
        <v>114</v>
      </c>
      <c r="F31" s="2">
        <f t="shared" si="5"/>
        <v>75</v>
      </c>
    </row>
    <row r="32" spans="1:6" ht="10.199999999999999" customHeight="1" x14ac:dyDescent="0.2">
      <c r="A32" s="2"/>
      <c r="B32" s="2"/>
      <c r="C32" s="2"/>
      <c r="D32" s="2"/>
      <c r="E32" s="2"/>
      <c r="F32" s="2"/>
    </row>
    <row r="33" spans="1:6" ht="10.199999999999999" customHeight="1" x14ac:dyDescent="0.2">
      <c r="A33" s="2" t="s">
        <v>31</v>
      </c>
      <c r="B33" s="2">
        <v>569</v>
      </c>
      <c r="C33" s="2">
        <v>29</v>
      </c>
      <c r="D33" s="2">
        <v>32</v>
      </c>
      <c r="E33" s="2">
        <v>9</v>
      </c>
      <c r="F33" s="2">
        <f>D33-E33</f>
        <v>23</v>
      </c>
    </row>
    <row r="34" spans="1:6" ht="10.199999999999999" customHeight="1" x14ac:dyDescent="0.2">
      <c r="A34" s="2" t="s">
        <v>24</v>
      </c>
      <c r="B34" s="2">
        <v>2300</v>
      </c>
      <c r="C34" s="2">
        <v>126</v>
      </c>
      <c r="D34" s="2">
        <v>174</v>
      </c>
      <c r="E34" s="2">
        <v>40</v>
      </c>
      <c r="F34" s="2">
        <f t="shared" ref="F34:F45" si="6">D34-E34</f>
        <v>134</v>
      </c>
    </row>
    <row r="35" spans="1:6" ht="10.199999999999999" customHeight="1" x14ac:dyDescent="0.2">
      <c r="A35" s="2" t="s">
        <v>32</v>
      </c>
      <c r="B35" s="2">
        <v>68</v>
      </c>
      <c r="C35" s="2">
        <v>1</v>
      </c>
      <c r="D35" s="2">
        <v>2</v>
      </c>
      <c r="E35" s="2">
        <v>1</v>
      </c>
      <c r="F35" s="2">
        <f t="shared" si="6"/>
        <v>1</v>
      </c>
    </row>
    <row r="36" spans="1:6" ht="10.199999999999999" customHeight="1" x14ac:dyDescent="0.2">
      <c r="A36" s="2" t="s">
        <v>33</v>
      </c>
      <c r="B36" s="2">
        <v>39</v>
      </c>
      <c r="C36" s="2">
        <v>3</v>
      </c>
      <c r="D36" s="2">
        <v>3</v>
      </c>
      <c r="E36" s="2">
        <v>1</v>
      </c>
      <c r="F36" s="2">
        <f t="shared" si="6"/>
        <v>2</v>
      </c>
    </row>
    <row r="37" spans="1:6" ht="10.199999999999999" customHeight="1" x14ac:dyDescent="0.2">
      <c r="A37" s="2" t="s">
        <v>34</v>
      </c>
      <c r="B37" s="2">
        <v>92</v>
      </c>
      <c r="C37" s="2">
        <v>6</v>
      </c>
      <c r="D37" s="2">
        <v>2</v>
      </c>
      <c r="E37" s="2">
        <v>2</v>
      </c>
      <c r="F37" s="2">
        <f t="shared" si="6"/>
        <v>0</v>
      </c>
    </row>
    <row r="38" spans="1:6" ht="10.199999999999999" customHeight="1" x14ac:dyDescent="0.2">
      <c r="A38" s="2" t="s">
        <v>35</v>
      </c>
      <c r="B38" s="2">
        <v>79</v>
      </c>
      <c r="C38" s="2">
        <v>3</v>
      </c>
      <c r="D38" s="2">
        <v>4</v>
      </c>
      <c r="E38" s="2">
        <v>1</v>
      </c>
      <c r="F38" s="2">
        <f t="shared" si="6"/>
        <v>3</v>
      </c>
    </row>
    <row r="39" spans="1:6" ht="10.199999999999999" customHeight="1" x14ac:dyDescent="0.2">
      <c r="A39" s="2" t="s">
        <v>36</v>
      </c>
      <c r="B39" s="2">
        <v>81</v>
      </c>
      <c r="C39" s="2">
        <v>3</v>
      </c>
      <c r="D39" s="2">
        <v>1</v>
      </c>
      <c r="E39" s="2">
        <v>0</v>
      </c>
      <c r="F39" s="2">
        <f t="shared" si="6"/>
        <v>1</v>
      </c>
    </row>
    <row r="40" spans="1:6" ht="10.199999999999999" customHeight="1" x14ac:dyDescent="0.2">
      <c r="A40" s="2" t="s">
        <v>37</v>
      </c>
      <c r="B40" s="2">
        <v>64</v>
      </c>
      <c r="C40" s="2">
        <v>4</v>
      </c>
      <c r="D40" s="2">
        <v>6</v>
      </c>
      <c r="E40" s="2">
        <v>2</v>
      </c>
      <c r="F40" s="2">
        <f t="shared" si="6"/>
        <v>4</v>
      </c>
    </row>
    <row r="41" spans="1:6" ht="10.199999999999999" customHeight="1" x14ac:dyDescent="0.2">
      <c r="A41" s="2" t="s">
        <v>38</v>
      </c>
      <c r="B41" s="2">
        <v>40</v>
      </c>
      <c r="C41" s="2">
        <v>3</v>
      </c>
      <c r="D41" s="2">
        <v>2</v>
      </c>
      <c r="E41" s="2">
        <v>0</v>
      </c>
      <c r="F41" s="2">
        <f t="shared" si="6"/>
        <v>2</v>
      </c>
    </row>
    <row r="42" spans="1:6" ht="10.199999999999999" customHeight="1" x14ac:dyDescent="0.2">
      <c r="A42" s="2" t="s">
        <v>39</v>
      </c>
      <c r="B42" s="2">
        <v>106</v>
      </c>
      <c r="C42" s="2">
        <v>6</v>
      </c>
      <c r="D42" s="2">
        <v>12</v>
      </c>
      <c r="E42" s="2">
        <v>2</v>
      </c>
      <c r="F42" s="2">
        <f t="shared" si="6"/>
        <v>10</v>
      </c>
    </row>
    <row r="43" spans="1:6" ht="10.199999999999999" customHeight="1" x14ac:dyDescent="0.2">
      <c r="A43" s="2"/>
      <c r="B43" s="2"/>
      <c r="C43" s="2"/>
      <c r="D43" s="2"/>
      <c r="E43" s="2"/>
      <c r="F43" s="2"/>
    </row>
    <row r="44" spans="1:6" ht="10.199999999999999" customHeight="1" x14ac:dyDescent="0.2">
      <c r="A44" s="2" t="s">
        <v>25</v>
      </c>
      <c r="B44" s="2">
        <v>507</v>
      </c>
      <c r="C44" s="2">
        <v>24</v>
      </c>
      <c r="D44" s="2">
        <v>28</v>
      </c>
      <c r="E44" s="2">
        <v>6</v>
      </c>
      <c r="F44" s="2">
        <f t="shared" si="6"/>
        <v>22</v>
      </c>
    </row>
    <row r="45" spans="1:6" ht="10.199999999999999" customHeight="1" x14ac:dyDescent="0.2">
      <c r="A45" s="7" t="s">
        <v>24</v>
      </c>
      <c r="B45" s="7">
        <v>2211</v>
      </c>
      <c r="C45" s="7">
        <v>118</v>
      </c>
      <c r="D45" s="7">
        <v>170</v>
      </c>
      <c r="E45" s="7">
        <v>37</v>
      </c>
      <c r="F45" s="2">
        <f t="shared" si="6"/>
        <v>133</v>
      </c>
    </row>
    <row r="46" spans="1:6" ht="10.199999999999999" customHeight="1" x14ac:dyDescent="0.2">
      <c r="A46" s="1" t="s">
        <v>20</v>
      </c>
      <c r="B46" s="1"/>
      <c r="C46" s="1"/>
      <c r="D46" s="1"/>
      <c r="E46" s="1"/>
      <c r="F46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0"/>
  <sheetViews>
    <sheetView showGridLines="0" view="pageBreakPreview" zoomScale="125" zoomScaleNormal="100" zoomScaleSheetLayoutView="125" workbookViewId="0">
      <selection activeCell="B3" sqref="B3:F3"/>
    </sheetView>
  </sheetViews>
  <sheetFormatPr defaultColWidth="8.77734375" defaultRowHeight="10.199999999999999" customHeight="1" x14ac:dyDescent="0.2"/>
  <cols>
    <col min="1" max="1" width="21.55468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336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337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298</v>
      </c>
      <c r="B4" s="15">
        <v>25965</v>
      </c>
      <c r="C4" s="15">
        <v>768</v>
      </c>
      <c r="D4" s="15">
        <v>830</v>
      </c>
      <c r="E4" s="15">
        <v>445</v>
      </c>
      <c r="F4" s="38">
        <f>D4-E4</f>
        <v>385</v>
      </c>
      <c r="G4" s="6">
        <v>14782</v>
      </c>
      <c r="H4" s="6">
        <f>C4-M4</f>
        <v>380</v>
      </c>
      <c r="I4" s="6">
        <f t="shared" ref="I4:K4" si="0">D4-N4</f>
        <v>473</v>
      </c>
      <c r="J4" s="6">
        <f t="shared" si="0"/>
        <v>111</v>
      </c>
      <c r="K4" s="6">
        <f t="shared" si="0"/>
        <v>362</v>
      </c>
      <c r="L4" s="6">
        <v>11183</v>
      </c>
      <c r="M4" s="6">
        <v>388</v>
      </c>
      <c r="N4" s="6">
        <v>357</v>
      </c>
      <c r="O4" s="6">
        <v>334</v>
      </c>
      <c r="P4" s="38">
        <f>N4-O4</f>
        <v>23</v>
      </c>
    </row>
    <row r="5" spans="1:16" ht="10.199999999999999" customHeight="1" x14ac:dyDescent="0.2">
      <c r="A5" s="16" t="s">
        <v>338</v>
      </c>
      <c r="B5" s="16">
        <v>551</v>
      </c>
      <c r="C5" s="16">
        <v>5</v>
      </c>
      <c r="D5" s="16">
        <v>4</v>
      </c>
      <c r="E5" s="16">
        <v>0</v>
      </c>
      <c r="F5" s="21">
        <f t="shared" ref="F5:F49" si="1">D5-E5</f>
        <v>4</v>
      </c>
      <c r="G5" s="6">
        <v>536</v>
      </c>
      <c r="H5" s="6">
        <f t="shared" ref="H5:H49" si="2">C5-M5</f>
        <v>5</v>
      </c>
      <c r="I5" s="6">
        <f t="shared" ref="I5:I49" si="3">D5-N5</f>
        <v>4</v>
      </c>
      <c r="J5" s="6">
        <f t="shared" ref="J5:J49" si="4">E5-O5</f>
        <v>0</v>
      </c>
      <c r="K5" s="6">
        <f t="shared" ref="K5:K49" si="5">F5-P5</f>
        <v>4</v>
      </c>
      <c r="L5" s="6">
        <v>15</v>
      </c>
      <c r="M5" s="6">
        <v>0</v>
      </c>
      <c r="N5" s="6">
        <v>0</v>
      </c>
      <c r="O5" s="6">
        <v>0</v>
      </c>
      <c r="P5" s="21">
        <f t="shared" ref="P5:P49" si="6">N5-O5</f>
        <v>0</v>
      </c>
    </row>
    <row r="6" spans="1:16" ht="10.199999999999999" customHeight="1" x14ac:dyDescent="0.2">
      <c r="A6" s="16" t="s">
        <v>339</v>
      </c>
      <c r="B6" s="16">
        <v>70</v>
      </c>
      <c r="C6" s="16">
        <v>2</v>
      </c>
      <c r="D6" s="16">
        <v>3</v>
      </c>
      <c r="E6" s="16">
        <v>0</v>
      </c>
      <c r="F6" s="21">
        <f t="shared" si="1"/>
        <v>3</v>
      </c>
      <c r="G6" s="6">
        <v>66</v>
      </c>
      <c r="H6" s="6">
        <f t="shared" si="2"/>
        <v>2</v>
      </c>
      <c r="I6" s="6">
        <f t="shared" si="3"/>
        <v>3</v>
      </c>
      <c r="J6" s="6">
        <f t="shared" si="4"/>
        <v>0</v>
      </c>
      <c r="K6" s="6">
        <f t="shared" si="5"/>
        <v>3</v>
      </c>
      <c r="L6" s="6">
        <v>4</v>
      </c>
      <c r="M6" s="6">
        <v>0</v>
      </c>
      <c r="N6" s="6">
        <v>0</v>
      </c>
      <c r="O6" s="6">
        <v>0</v>
      </c>
      <c r="P6" s="21">
        <f t="shared" si="6"/>
        <v>0</v>
      </c>
    </row>
    <row r="7" spans="1:16" ht="10.199999999999999" customHeight="1" x14ac:dyDescent="0.2">
      <c r="A7" s="16" t="s">
        <v>340</v>
      </c>
      <c r="B7" s="16">
        <v>79</v>
      </c>
      <c r="C7" s="16">
        <v>1</v>
      </c>
      <c r="D7" s="16">
        <v>0</v>
      </c>
      <c r="E7" s="16">
        <v>0</v>
      </c>
      <c r="F7" s="21">
        <f t="shared" si="1"/>
        <v>0</v>
      </c>
      <c r="G7" s="6">
        <v>75</v>
      </c>
      <c r="H7" s="6">
        <f t="shared" si="2"/>
        <v>1</v>
      </c>
      <c r="I7" s="6">
        <f t="shared" si="3"/>
        <v>0</v>
      </c>
      <c r="J7" s="6">
        <f t="shared" si="4"/>
        <v>0</v>
      </c>
      <c r="K7" s="6">
        <f t="shared" si="5"/>
        <v>0</v>
      </c>
      <c r="L7" s="6">
        <v>4</v>
      </c>
      <c r="M7" s="6">
        <v>0</v>
      </c>
      <c r="N7" s="6">
        <v>0</v>
      </c>
      <c r="O7" s="6">
        <v>0</v>
      </c>
      <c r="P7" s="21">
        <f t="shared" si="6"/>
        <v>0</v>
      </c>
    </row>
    <row r="8" spans="1:16" ht="10.199999999999999" customHeight="1" x14ac:dyDescent="0.2">
      <c r="A8" s="16" t="s">
        <v>341</v>
      </c>
      <c r="B8" s="16">
        <v>5767</v>
      </c>
      <c r="C8" s="16">
        <v>16</v>
      </c>
      <c r="D8" s="16">
        <v>9</v>
      </c>
      <c r="E8" s="16">
        <v>3</v>
      </c>
      <c r="F8" s="21">
        <f t="shared" si="1"/>
        <v>6</v>
      </c>
      <c r="G8" s="6">
        <v>5556</v>
      </c>
      <c r="H8" s="6">
        <f t="shared" si="2"/>
        <v>16</v>
      </c>
      <c r="I8" s="6">
        <f t="shared" si="3"/>
        <v>9</v>
      </c>
      <c r="J8" s="6">
        <f t="shared" si="4"/>
        <v>3</v>
      </c>
      <c r="K8" s="6">
        <f t="shared" si="5"/>
        <v>6</v>
      </c>
      <c r="L8" s="6">
        <v>211</v>
      </c>
      <c r="M8" s="6">
        <v>0</v>
      </c>
      <c r="N8" s="6">
        <v>0</v>
      </c>
      <c r="O8" s="6">
        <v>0</v>
      </c>
      <c r="P8" s="21">
        <f t="shared" si="6"/>
        <v>0</v>
      </c>
    </row>
    <row r="9" spans="1:16" ht="10.199999999999999" customHeight="1" x14ac:dyDescent="0.2">
      <c r="A9" s="16" t="s">
        <v>342</v>
      </c>
      <c r="B9" s="16">
        <v>5688</v>
      </c>
      <c r="C9" s="16">
        <v>77</v>
      </c>
      <c r="D9" s="16">
        <v>286</v>
      </c>
      <c r="E9" s="16">
        <v>224</v>
      </c>
      <c r="F9" s="21">
        <f t="shared" si="1"/>
        <v>62</v>
      </c>
      <c r="G9" s="6">
        <v>1341</v>
      </c>
      <c r="H9" s="6">
        <f t="shared" si="2"/>
        <v>31</v>
      </c>
      <c r="I9" s="6">
        <f t="shared" si="3"/>
        <v>125</v>
      </c>
      <c r="J9" s="6">
        <f t="shared" si="4"/>
        <v>93</v>
      </c>
      <c r="K9" s="6">
        <f t="shared" si="5"/>
        <v>32</v>
      </c>
      <c r="L9" s="6">
        <v>4347</v>
      </c>
      <c r="M9" s="6">
        <v>46</v>
      </c>
      <c r="N9" s="6">
        <v>161</v>
      </c>
      <c r="O9" s="6">
        <v>131</v>
      </c>
      <c r="P9" s="21">
        <f t="shared" si="6"/>
        <v>30</v>
      </c>
    </row>
    <row r="10" spans="1:16" ht="10.199999999999999" customHeight="1" x14ac:dyDescent="0.2">
      <c r="A10" s="16" t="s">
        <v>343</v>
      </c>
      <c r="B10" s="16">
        <v>5514</v>
      </c>
      <c r="C10" s="16">
        <v>72</v>
      </c>
      <c r="D10" s="16">
        <v>258</v>
      </c>
      <c r="E10" s="16">
        <v>200</v>
      </c>
      <c r="F10" s="21">
        <f t="shared" si="1"/>
        <v>58</v>
      </c>
      <c r="G10" s="6">
        <v>1206</v>
      </c>
      <c r="H10" s="6">
        <f t="shared" si="2"/>
        <v>28</v>
      </c>
      <c r="I10" s="6">
        <f t="shared" si="3"/>
        <v>108</v>
      </c>
      <c r="J10" s="6">
        <f t="shared" si="4"/>
        <v>78</v>
      </c>
      <c r="K10" s="6">
        <f t="shared" si="5"/>
        <v>30</v>
      </c>
      <c r="L10" s="6">
        <v>4308</v>
      </c>
      <c r="M10" s="6">
        <v>44</v>
      </c>
      <c r="N10" s="6">
        <v>150</v>
      </c>
      <c r="O10" s="6">
        <v>122</v>
      </c>
      <c r="P10" s="21">
        <f t="shared" si="6"/>
        <v>28</v>
      </c>
    </row>
    <row r="11" spans="1:16" ht="10.199999999999999" customHeight="1" x14ac:dyDescent="0.2">
      <c r="A11" s="16" t="s">
        <v>344</v>
      </c>
      <c r="B11" s="16">
        <v>83</v>
      </c>
      <c r="C11" s="16">
        <v>3</v>
      </c>
      <c r="D11" s="16">
        <v>4</v>
      </c>
      <c r="E11" s="16">
        <v>0</v>
      </c>
      <c r="F11" s="21">
        <f t="shared" si="1"/>
        <v>4</v>
      </c>
      <c r="G11" s="6">
        <v>52</v>
      </c>
      <c r="H11" s="6">
        <f t="shared" si="2"/>
        <v>1</v>
      </c>
      <c r="I11" s="6">
        <f t="shared" si="3"/>
        <v>4</v>
      </c>
      <c r="J11" s="6">
        <f t="shared" si="4"/>
        <v>0</v>
      </c>
      <c r="K11" s="6">
        <f t="shared" si="5"/>
        <v>4</v>
      </c>
      <c r="L11" s="6">
        <v>31</v>
      </c>
      <c r="M11" s="6">
        <v>2</v>
      </c>
      <c r="N11" s="6">
        <v>0</v>
      </c>
      <c r="O11" s="6">
        <v>0</v>
      </c>
      <c r="P11" s="21">
        <f t="shared" si="6"/>
        <v>0</v>
      </c>
    </row>
    <row r="12" spans="1:16" ht="10.199999999999999" customHeight="1" x14ac:dyDescent="0.2">
      <c r="A12" s="16" t="s">
        <v>345</v>
      </c>
      <c r="B12" s="16">
        <v>132</v>
      </c>
      <c r="C12" s="16">
        <v>3</v>
      </c>
      <c r="D12" s="16">
        <v>2</v>
      </c>
      <c r="E12" s="16">
        <v>0</v>
      </c>
      <c r="F12" s="21">
        <f t="shared" si="1"/>
        <v>2</v>
      </c>
      <c r="G12" s="6">
        <v>25</v>
      </c>
      <c r="H12" s="6">
        <f t="shared" si="2"/>
        <v>1</v>
      </c>
      <c r="I12" s="6">
        <f t="shared" si="3"/>
        <v>2</v>
      </c>
      <c r="J12" s="6">
        <f t="shared" si="4"/>
        <v>0</v>
      </c>
      <c r="K12" s="6">
        <f t="shared" si="5"/>
        <v>2</v>
      </c>
      <c r="L12" s="6">
        <v>107</v>
      </c>
      <c r="M12" s="6">
        <v>2</v>
      </c>
      <c r="N12" s="6">
        <v>0</v>
      </c>
      <c r="O12" s="6">
        <v>0</v>
      </c>
      <c r="P12" s="21">
        <f t="shared" si="6"/>
        <v>0</v>
      </c>
    </row>
    <row r="13" spans="1:16" ht="10.199999999999999" customHeight="1" x14ac:dyDescent="0.2">
      <c r="A13" s="16" t="s">
        <v>346</v>
      </c>
      <c r="B13" s="16">
        <v>5152</v>
      </c>
      <c r="C13" s="16">
        <v>65</v>
      </c>
      <c r="D13" s="16">
        <v>252</v>
      </c>
      <c r="E13" s="16">
        <v>200</v>
      </c>
      <c r="F13" s="21">
        <f t="shared" si="1"/>
        <v>52</v>
      </c>
      <c r="G13" s="6">
        <v>1010</v>
      </c>
      <c r="H13" s="6">
        <f t="shared" si="2"/>
        <v>25</v>
      </c>
      <c r="I13" s="6">
        <f t="shared" si="3"/>
        <v>102</v>
      </c>
      <c r="J13" s="6">
        <f t="shared" si="4"/>
        <v>78</v>
      </c>
      <c r="K13" s="6">
        <f t="shared" si="5"/>
        <v>24</v>
      </c>
      <c r="L13" s="6">
        <v>4142</v>
      </c>
      <c r="M13" s="6">
        <v>40</v>
      </c>
      <c r="N13" s="6">
        <v>150</v>
      </c>
      <c r="O13" s="6">
        <v>122</v>
      </c>
      <c r="P13" s="21">
        <f t="shared" si="6"/>
        <v>28</v>
      </c>
    </row>
    <row r="14" spans="1:16" ht="10.199999999999999" customHeight="1" x14ac:dyDescent="0.2">
      <c r="A14" s="16" t="s">
        <v>347</v>
      </c>
      <c r="B14" s="16">
        <v>104</v>
      </c>
      <c r="C14" s="16">
        <v>1</v>
      </c>
      <c r="D14" s="16">
        <v>0</v>
      </c>
      <c r="E14" s="16">
        <v>0</v>
      </c>
      <c r="F14" s="21">
        <f t="shared" si="1"/>
        <v>0</v>
      </c>
      <c r="G14" s="6">
        <v>81</v>
      </c>
      <c r="H14" s="6">
        <f t="shared" si="2"/>
        <v>1</v>
      </c>
      <c r="I14" s="6">
        <f t="shared" si="3"/>
        <v>0</v>
      </c>
      <c r="J14" s="6">
        <f t="shared" si="4"/>
        <v>0</v>
      </c>
      <c r="K14" s="6">
        <f t="shared" si="5"/>
        <v>0</v>
      </c>
      <c r="L14" s="6">
        <v>23</v>
      </c>
      <c r="M14" s="6">
        <v>0</v>
      </c>
      <c r="N14" s="6">
        <v>0</v>
      </c>
      <c r="O14" s="6">
        <v>0</v>
      </c>
      <c r="P14" s="21">
        <f t="shared" si="6"/>
        <v>0</v>
      </c>
    </row>
    <row r="15" spans="1:16" ht="10.199999999999999" customHeight="1" x14ac:dyDescent="0.2">
      <c r="A15" s="16" t="s">
        <v>348</v>
      </c>
      <c r="B15" s="16">
        <v>5</v>
      </c>
      <c r="C15" s="16">
        <v>0</v>
      </c>
      <c r="D15" s="16">
        <v>0</v>
      </c>
      <c r="E15" s="16">
        <v>0</v>
      </c>
      <c r="F15" s="21">
        <f t="shared" si="1"/>
        <v>0</v>
      </c>
      <c r="G15" s="6">
        <v>3</v>
      </c>
      <c r="H15" s="6">
        <f t="shared" si="2"/>
        <v>0</v>
      </c>
      <c r="I15" s="6">
        <f t="shared" si="3"/>
        <v>0</v>
      </c>
      <c r="J15" s="6">
        <f t="shared" si="4"/>
        <v>0</v>
      </c>
      <c r="K15" s="6">
        <f t="shared" si="5"/>
        <v>0</v>
      </c>
      <c r="L15" s="6">
        <v>2</v>
      </c>
      <c r="M15" s="6">
        <v>0</v>
      </c>
      <c r="N15" s="6">
        <v>0</v>
      </c>
      <c r="O15" s="6">
        <v>0</v>
      </c>
      <c r="P15" s="21">
        <f t="shared" si="6"/>
        <v>0</v>
      </c>
    </row>
    <row r="16" spans="1:16" ht="10.199999999999999" customHeight="1" x14ac:dyDescent="0.2">
      <c r="A16" s="16" t="s">
        <v>349</v>
      </c>
      <c r="B16" s="16">
        <v>9</v>
      </c>
      <c r="C16" s="16">
        <v>0</v>
      </c>
      <c r="D16" s="16">
        <v>0</v>
      </c>
      <c r="E16" s="16">
        <v>0</v>
      </c>
      <c r="F16" s="21">
        <f t="shared" si="1"/>
        <v>0</v>
      </c>
      <c r="G16" s="6">
        <v>9</v>
      </c>
      <c r="H16" s="6">
        <f t="shared" si="2"/>
        <v>0</v>
      </c>
      <c r="I16" s="6">
        <f t="shared" si="3"/>
        <v>0</v>
      </c>
      <c r="J16" s="6">
        <f t="shared" si="4"/>
        <v>0</v>
      </c>
      <c r="K16" s="6">
        <f t="shared" si="5"/>
        <v>0</v>
      </c>
      <c r="L16" s="6">
        <v>0</v>
      </c>
      <c r="M16" s="6">
        <v>0</v>
      </c>
      <c r="N16" s="6">
        <v>0</v>
      </c>
      <c r="O16" s="6">
        <v>0</v>
      </c>
      <c r="P16" s="21">
        <f t="shared" si="6"/>
        <v>0</v>
      </c>
    </row>
    <row r="17" spans="1:16" ht="10.199999999999999" customHeight="1" x14ac:dyDescent="0.2">
      <c r="A17" s="16" t="s">
        <v>350</v>
      </c>
      <c r="B17" s="16">
        <v>0</v>
      </c>
      <c r="C17" s="16">
        <v>0</v>
      </c>
      <c r="D17" s="16">
        <v>0</v>
      </c>
      <c r="E17" s="16">
        <v>0</v>
      </c>
      <c r="F17" s="21">
        <f t="shared" si="1"/>
        <v>0</v>
      </c>
      <c r="G17" s="6">
        <v>0</v>
      </c>
      <c r="H17" s="6">
        <f t="shared" si="2"/>
        <v>0</v>
      </c>
      <c r="I17" s="6">
        <f t="shared" si="3"/>
        <v>0</v>
      </c>
      <c r="J17" s="6">
        <f t="shared" si="4"/>
        <v>0</v>
      </c>
      <c r="K17" s="6">
        <f t="shared" si="5"/>
        <v>0</v>
      </c>
      <c r="L17" s="6">
        <v>0</v>
      </c>
      <c r="M17" s="6">
        <v>0</v>
      </c>
      <c r="N17" s="6">
        <v>0</v>
      </c>
      <c r="O17" s="6">
        <v>0</v>
      </c>
      <c r="P17" s="21">
        <f t="shared" si="6"/>
        <v>0</v>
      </c>
    </row>
    <row r="18" spans="1:16" ht="10.199999999999999" customHeight="1" x14ac:dyDescent="0.2">
      <c r="A18" s="16" t="s">
        <v>351</v>
      </c>
      <c r="B18" s="16">
        <v>29</v>
      </c>
      <c r="C18" s="16">
        <v>0</v>
      </c>
      <c r="D18" s="16">
        <v>0</v>
      </c>
      <c r="E18" s="16">
        <v>0</v>
      </c>
      <c r="F18" s="21">
        <f t="shared" si="1"/>
        <v>0</v>
      </c>
      <c r="G18" s="6">
        <v>26</v>
      </c>
      <c r="H18" s="6">
        <f t="shared" si="2"/>
        <v>0</v>
      </c>
      <c r="I18" s="6">
        <f t="shared" si="3"/>
        <v>0</v>
      </c>
      <c r="J18" s="6">
        <f t="shared" si="4"/>
        <v>0</v>
      </c>
      <c r="K18" s="6">
        <f t="shared" si="5"/>
        <v>0</v>
      </c>
      <c r="L18" s="6">
        <v>3</v>
      </c>
      <c r="M18" s="6">
        <v>0</v>
      </c>
      <c r="N18" s="6">
        <v>0</v>
      </c>
      <c r="O18" s="6">
        <v>0</v>
      </c>
      <c r="P18" s="21">
        <f t="shared" si="6"/>
        <v>0</v>
      </c>
    </row>
    <row r="19" spans="1:16" ht="10.199999999999999" customHeight="1" x14ac:dyDescent="0.2">
      <c r="A19" s="16" t="s">
        <v>352</v>
      </c>
      <c r="B19" s="16">
        <v>174</v>
      </c>
      <c r="C19" s="16">
        <v>5</v>
      </c>
      <c r="D19" s="16">
        <v>28</v>
      </c>
      <c r="E19" s="16">
        <v>24</v>
      </c>
      <c r="F19" s="21">
        <f t="shared" si="1"/>
        <v>4</v>
      </c>
      <c r="G19" s="6">
        <v>135</v>
      </c>
      <c r="H19" s="6">
        <f t="shared" si="2"/>
        <v>3</v>
      </c>
      <c r="I19" s="6">
        <f t="shared" si="3"/>
        <v>17</v>
      </c>
      <c r="J19" s="6">
        <f t="shared" si="4"/>
        <v>15</v>
      </c>
      <c r="K19" s="6">
        <f t="shared" si="5"/>
        <v>2</v>
      </c>
      <c r="L19" s="6">
        <v>39</v>
      </c>
      <c r="M19" s="6">
        <v>2</v>
      </c>
      <c r="N19" s="6">
        <v>11</v>
      </c>
      <c r="O19" s="6">
        <v>9</v>
      </c>
      <c r="P19" s="21">
        <f t="shared" si="6"/>
        <v>2</v>
      </c>
    </row>
    <row r="20" spans="1:16" ht="10.199999999999999" customHeight="1" x14ac:dyDescent="0.2">
      <c r="A20" s="16" t="s">
        <v>353</v>
      </c>
      <c r="B20" s="16">
        <v>9</v>
      </c>
      <c r="C20" s="16">
        <v>0</v>
      </c>
      <c r="D20" s="16">
        <v>0</v>
      </c>
      <c r="E20" s="16">
        <v>0</v>
      </c>
      <c r="F20" s="21">
        <f t="shared" si="1"/>
        <v>0</v>
      </c>
      <c r="G20" s="6">
        <v>9</v>
      </c>
      <c r="H20" s="6">
        <f t="shared" si="2"/>
        <v>0</v>
      </c>
      <c r="I20" s="6">
        <f t="shared" si="3"/>
        <v>0</v>
      </c>
      <c r="J20" s="6">
        <f t="shared" si="4"/>
        <v>0</v>
      </c>
      <c r="K20" s="6">
        <f t="shared" si="5"/>
        <v>0</v>
      </c>
      <c r="L20" s="6">
        <v>0</v>
      </c>
      <c r="M20" s="6">
        <v>0</v>
      </c>
      <c r="N20" s="6">
        <v>0</v>
      </c>
      <c r="O20" s="6">
        <v>0</v>
      </c>
      <c r="P20" s="21">
        <f t="shared" si="6"/>
        <v>0</v>
      </c>
    </row>
    <row r="21" spans="1:16" ht="10.199999999999999" customHeight="1" x14ac:dyDescent="0.2">
      <c r="A21" s="16" t="s">
        <v>354</v>
      </c>
      <c r="B21" s="16">
        <v>53</v>
      </c>
      <c r="C21" s="16">
        <v>1</v>
      </c>
      <c r="D21" s="16">
        <v>4</v>
      </c>
      <c r="E21" s="16">
        <v>4</v>
      </c>
      <c r="F21" s="21">
        <f t="shared" si="1"/>
        <v>0</v>
      </c>
      <c r="G21" s="6">
        <v>49</v>
      </c>
      <c r="H21" s="6">
        <f t="shared" si="2"/>
        <v>1</v>
      </c>
      <c r="I21" s="6">
        <f t="shared" si="3"/>
        <v>4</v>
      </c>
      <c r="J21" s="6">
        <f t="shared" si="4"/>
        <v>4</v>
      </c>
      <c r="K21" s="6">
        <f t="shared" si="5"/>
        <v>0</v>
      </c>
      <c r="L21" s="6">
        <v>4</v>
      </c>
      <c r="M21" s="6">
        <v>0</v>
      </c>
      <c r="N21" s="6">
        <v>0</v>
      </c>
      <c r="O21" s="6">
        <v>0</v>
      </c>
      <c r="P21" s="21">
        <f t="shared" si="6"/>
        <v>0</v>
      </c>
    </row>
    <row r="22" spans="1:16" ht="10.199999999999999" customHeight="1" x14ac:dyDescent="0.2">
      <c r="A22" s="16" t="s">
        <v>355</v>
      </c>
      <c r="B22" s="16">
        <v>12</v>
      </c>
      <c r="C22" s="16">
        <v>0</v>
      </c>
      <c r="D22" s="16">
        <v>0</v>
      </c>
      <c r="E22" s="16">
        <v>0</v>
      </c>
      <c r="F22" s="21">
        <f t="shared" si="1"/>
        <v>0</v>
      </c>
      <c r="G22" s="6">
        <v>12</v>
      </c>
      <c r="H22" s="6">
        <f t="shared" si="2"/>
        <v>0</v>
      </c>
      <c r="I22" s="6">
        <f t="shared" si="3"/>
        <v>0</v>
      </c>
      <c r="J22" s="6">
        <f t="shared" si="4"/>
        <v>0</v>
      </c>
      <c r="K22" s="6">
        <f t="shared" si="5"/>
        <v>0</v>
      </c>
      <c r="L22" s="6">
        <v>0</v>
      </c>
      <c r="M22" s="6">
        <v>0</v>
      </c>
      <c r="N22" s="6">
        <v>0</v>
      </c>
      <c r="O22" s="6">
        <v>0</v>
      </c>
      <c r="P22" s="21">
        <f t="shared" si="6"/>
        <v>0</v>
      </c>
    </row>
    <row r="23" spans="1:16" ht="10.199999999999999" customHeight="1" x14ac:dyDescent="0.2">
      <c r="A23" s="16" t="s">
        <v>356</v>
      </c>
      <c r="B23" s="16">
        <v>28</v>
      </c>
      <c r="C23" s="16">
        <v>0</v>
      </c>
      <c r="D23" s="16">
        <v>0</v>
      </c>
      <c r="E23" s="16">
        <v>0</v>
      </c>
      <c r="F23" s="21">
        <f t="shared" si="1"/>
        <v>0</v>
      </c>
      <c r="G23" s="6">
        <v>24</v>
      </c>
      <c r="H23" s="6">
        <f t="shared" si="2"/>
        <v>0</v>
      </c>
      <c r="I23" s="6">
        <f t="shared" si="3"/>
        <v>0</v>
      </c>
      <c r="J23" s="6">
        <f t="shared" si="4"/>
        <v>0</v>
      </c>
      <c r="K23" s="6">
        <f t="shared" si="5"/>
        <v>0</v>
      </c>
      <c r="L23" s="6">
        <v>4</v>
      </c>
      <c r="M23" s="6">
        <v>0</v>
      </c>
      <c r="N23" s="6">
        <v>0</v>
      </c>
      <c r="O23" s="6">
        <v>0</v>
      </c>
      <c r="P23" s="21">
        <f t="shared" si="6"/>
        <v>0</v>
      </c>
    </row>
    <row r="24" spans="1:16" ht="10.199999999999999" customHeight="1" x14ac:dyDescent="0.2">
      <c r="A24" s="16" t="s">
        <v>357</v>
      </c>
      <c r="B24" s="16">
        <v>0</v>
      </c>
      <c r="C24" s="16">
        <v>0</v>
      </c>
      <c r="D24" s="16">
        <v>0</v>
      </c>
      <c r="E24" s="16">
        <v>0</v>
      </c>
      <c r="F24" s="21">
        <f t="shared" si="1"/>
        <v>0</v>
      </c>
      <c r="G24" s="6">
        <v>0</v>
      </c>
      <c r="H24" s="6">
        <f t="shared" si="2"/>
        <v>0</v>
      </c>
      <c r="I24" s="6">
        <f t="shared" si="3"/>
        <v>0</v>
      </c>
      <c r="J24" s="6">
        <f t="shared" si="4"/>
        <v>0</v>
      </c>
      <c r="K24" s="6">
        <f t="shared" si="5"/>
        <v>0</v>
      </c>
      <c r="L24" s="6">
        <v>0</v>
      </c>
      <c r="M24" s="6">
        <v>0</v>
      </c>
      <c r="N24" s="6">
        <v>0</v>
      </c>
      <c r="O24" s="6">
        <v>0</v>
      </c>
      <c r="P24" s="21">
        <f t="shared" si="6"/>
        <v>0</v>
      </c>
    </row>
    <row r="25" spans="1:16" ht="10.199999999999999" customHeight="1" x14ac:dyDescent="0.2">
      <c r="A25" s="16" t="s">
        <v>358</v>
      </c>
      <c r="B25" s="16">
        <v>72</v>
      </c>
      <c r="C25" s="16">
        <v>4</v>
      </c>
      <c r="D25" s="16">
        <v>24</v>
      </c>
      <c r="E25" s="16">
        <v>20</v>
      </c>
      <c r="F25" s="21">
        <f t="shared" si="1"/>
        <v>4</v>
      </c>
      <c r="G25" s="6">
        <v>41</v>
      </c>
      <c r="H25" s="6">
        <f t="shared" si="2"/>
        <v>2</v>
      </c>
      <c r="I25" s="6">
        <f t="shared" si="3"/>
        <v>13</v>
      </c>
      <c r="J25" s="6">
        <f t="shared" si="4"/>
        <v>11</v>
      </c>
      <c r="K25" s="6">
        <f t="shared" si="5"/>
        <v>2</v>
      </c>
      <c r="L25" s="6">
        <v>31</v>
      </c>
      <c r="M25" s="6">
        <v>2</v>
      </c>
      <c r="N25" s="6">
        <v>11</v>
      </c>
      <c r="O25" s="6">
        <v>9</v>
      </c>
      <c r="P25" s="21">
        <f t="shared" si="6"/>
        <v>2</v>
      </c>
    </row>
    <row r="26" spans="1:16" ht="10.199999999999999" customHeight="1" x14ac:dyDescent="0.2">
      <c r="A26" s="16" t="s">
        <v>359</v>
      </c>
      <c r="B26" s="16">
        <v>1635</v>
      </c>
      <c r="C26" s="16">
        <v>130</v>
      </c>
      <c r="D26" s="16">
        <v>106</v>
      </c>
      <c r="E26" s="16">
        <v>52</v>
      </c>
      <c r="F26" s="21">
        <f t="shared" si="1"/>
        <v>54</v>
      </c>
      <c r="G26" s="6">
        <v>1260</v>
      </c>
      <c r="H26" s="6">
        <f t="shared" si="2"/>
        <v>91</v>
      </c>
      <c r="I26" s="6">
        <f t="shared" si="3"/>
        <v>92</v>
      </c>
      <c r="J26" s="6">
        <f t="shared" si="4"/>
        <v>46</v>
      </c>
      <c r="K26" s="6">
        <f t="shared" si="5"/>
        <v>46</v>
      </c>
      <c r="L26" s="6">
        <v>375</v>
      </c>
      <c r="M26" s="6">
        <v>39</v>
      </c>
      <c r="N26" s="6">
        <v>14</v>
      </c>
      <c r="O26" s="6">
        <v>6</v>
      </c>
      <c r="P26" s="21">
        <f t="shared" si="6"/>
        <v>8</v>
      </c>
    </row>
    <row r="27" spans="1:16" ht="10.199999999999999" customHeight="1" x14ac:dyDescent="0.2">
      <c r="A27" s="16" t="s">
        <v>360</v>
      </c>
      <c r="B27" s="16">
        <v>1178</v>
      </c>
      <c r="C27" s="16">
        <v>97</v>
      </c>
      <c r="D27" s="16">
        <v>91</v>
      </c>
      <c r="E27" s="16">
        <v>44</v>
      </c>
      <c r="F27" s="21">
        <f t="shared" si="1"/>
        <v>47</v>
      </c>
      <c r="G27" s="6">
        <v>898</v>
      </c>
      <c r="H27" s="6">
        <f t="shared" si="2"/>
        <v>70</v>
      </c>
      <c r="I27" s="6">
        <f t="shared" si="3"/>
        <v>79</v>
      </c>
      <c r="J27" s="6">
        <f t="shared" si="4"/>
        <v>39</v>
      </c>
      <c r="K27" s="6">
        <f t="shared" si="5"/>
        <v>40</v>
      </c>
      <c r="L27" s="6">
        <v>280</v>
      </c>
      <c r="M27" s="6">
        <v>27</v>
      </c>
      <c r="N27" s="6">
        <v>12</v>
      </c>
      <c r="O27" s="6">
        <v>5</v>
      </c>
      <c r="P27" s="21">
        <f t="shared" si="6"/>
        <v>7</v>
      </c>
    </row>
    <row r="28" spans="1:16" ht="10.199999999999999" customHeight="1" x14ac:dyDescent="0.2">
      <c r="A28" s="16" t="s">
        <v>361</v>
      </c>
      <c r="B28" s="16">
        <v>65</v>
      </c>
      <c r="C28" s="16">
        <v>5</v>
      </c>
      <c r="D28" s="16">
        <v>8</v>
      </c>
      <c r="E28" s="16">
        <v>5</v>
      </c>
      <c r="F28" s="21">
        <f t="shared" si="1"/>
        <v>3</v>
      </c>
      <c r="G28" s="6">
        <v>57</v>
      </c>
      <c r="H28" s="6">
        <f t="shared" si="2"/>
        <v>5</v>
      </c>
      <c r="I28" s="6">
        <f t="shared" si="3"/>
        <v>7</v>
      </c>
      <c r="J28" s="6">
        <f t="shared" si="4"/>
        <v>4</v>
      </c>
      <c r="K28" s="6">
        <f t="shared" si="5"/>
        <v>3</v>
      </c>
      <c r="L28" s="6">
        <v>8</v>
      </c>
      <c r="M28" s="6">
        <v>0</v>
      </c>
      <c r="N28" s="6">
        <v>1</v>
      </c>
      <c r="O28" s="6">
        <v>1</v>
      </c>
      <c r="P28" s="21">
        <f t="shared" si="6"/>
        <v>0</v>
      </c>
    </row>
    <row r="29" spans="1:16" ht="10.199999999999999" customHeight="1" x14ac:dyDescent="0.2">
      <c r="A29" s="16" t="s">
        <v>362</v>
      </c>
      <c r="B29" s="16">
        <v>79</v>
      </c>
      <c r="C29" s="16">
        <v>2</v>
      </c>
      <c r="D29" s="16">
        <v>1</v>
      </c>
      <c r="E29" s="16">
        <v>1</v>
      </c>
      <c r="F29" s="21">
        <f t="shared" si="1"/>
        <v>0</v>
      </c>
      <c r="G29" s="6">
        <v>65</v>
      </c>
      <c r="H29" s="6">
        <f t="shared" si="2"/>
        <v>2</v>
      </c>
      <c r="I29" s="6">
        <f t="shared" si="3"/>
        <v>1</v>
      </c>
      <c r="J29" s="6">
        <f t="shared" si="4"/>
        <v>1</v>
      </c>
      <c r="K29" s="6">
        <f t="shared" si="5"/>
        <v>0</v>
      </c>
      <c r="L29" s="6">
        <v>14</v>
      </c>
      <c r="M29" s="6">
        <v>0</v>
      </c>
      <c r="N29" s="6">
        <v>0</v>
      </c>
      <c r="O29" s="6">
        <v>0</v>
      </c>
      <c r="P29" s="21">
        <f t="shared" si="6"/>
        <v>0</v>
      </c>
    </row>
    <row r="30" spans="1:16" ht="10.199999999999999" customHeight="1" x14ac:dyDescent="0.2">
      <c r="A30" s="16" t="s">
        <v>363</v>
      </c>
      <c r="B30" s="16">
        <v>240</v>
      </c>
      <c r="C30" s="16">
        <v>19</v>
      </c>
      <c r="D30" s="16">
        <v>12</v>
      </c>
      <c r="E30" s="16">
        <v>6</v>
      </c>
      <c r="F30" s="21">
        <f t="shared" si="1"/>
        <v>6</v>
      </c>
      <c r="G30" s="6">
        <v>177</v>
      </c>
      <c r="H30" s="6">
        <f t="shared" si="2"/>
        <v>9</v>
      </c>
      <c r="I30" s="6">
        <f t="shared" si="3"/>
        <v>10</v>
      </c>
      <c r="J30" s="6">
        <f t="shared" si="4"/>
        <v>5</v>
      </c>
      <c r="K30" s="6">
        <f t="shared" si="5"/>
        <v>5</v>
      </c>
      <c r="L30" s="6">
        <v>63</v>
      </c>
      <c r="M30" s="6">
        <v>10</v>
      </c>
      <c r="N30" s="6">
        <v>2</v>
      </c>
      <c r="O30" s="6">
        <v>1</v>
      </c>
      <c r="P30" s="21">
        <f t="shared" si="6"/>
        <v>1</v>
      </c>
    </row>
    <row r="31" spans="1:16" ht="10.199999999999999" customHeight="1" x14ac:dyDescent="0.2">
      <c r="A31" s="16" t="s">
        <v>364</v>
      </c>
      <c r="B31" s="16">
        <v>217</v>
      </c>
      <c r="C31" s="16">
        <v>14</v>
      </c>
      <c r="D31" s="16">
        <v>3</v>
      </c>
      <c r="E31" s="16">
        <v>2</v>
      </c>
      <c r="F31" s="21">
        <f t="shared" si="1"/>
        <v>1</v>
      </c>
      <c r="G31" s="6">
        <v>185</v>
      </c>
      <c r="H31" s="6">
        <f t="shared" si="2"/>
        <v>12</v>
      </c>
      <c r="I31" s="6">
        <f t="shared" si="3"/>
        <v>3</v>
      </c>
      <c r="J31" s="6">
        <f t="shared" si="4"/>
        <v>2</v>
      </c>
      <c r="K31" s="6">
        <f t="shared" si="5"/>
        <v>1</v>
      </c>
      <c r="L31" s="6">
        <v>32</v>
      </c>
      <c r="M31" s="6">
        <v>2</v>
      </c>
      <c r="N31" s="6">
        <v>0</v>
      </c>
      <c r="O31" s="6">
        <v>0</v>
      </c>
      <c r="P31" s="21">
        <f t="shared" si="6"/>
        <v>0</v>
      </c>
    </row>
    <row r="32" spans="1:16" ht="10.199999999999999" customHeight="1" x14ac:dyDescent="0.2">
      <c r="A32" s="16" t="s">
        <v>365</v>
      </c>
      <c r="B32" s="16">
        <v>365</v>
      </c>
      <c r="C32" s="16">
        <v>23</v>
      </c>
      <c r="D32" s="16">
        <v>14</v>
      </c>
      <c r="E32" s="16">
        <v>6</v>
      </c>
      <c r="F32" s="21">
        <f t="shared" si="1"/>
        <v>8</v>
      </c>
      <c r="G32" s="6">
        <v>280</v>
      </c>
      <c r="H32" s="6">
        <f t="shared" si="2"/>
        <v>17</v>
      </c>
      <c r="I32" s="6">
        <f t="shared" si="3"/>
        <v>11</v>
      </c>
      <c r="J32" s="6">
        <f t="shared" si="4"/>
        <v>5</v>
      </c>
      <c r="K32" s="6">
        <f t="shared" si="5"/>
        <v>6</v>
      </c>
      <c r="L32" s="6">
        <v>85</v>
      </c>
      <c r="M32" s="6">
        <v>6</v>
      </c>
      <c r="N32" s="6">
        <v>3</v>
      </c>
      <c r="O32" s="6">
        <v>1</v>
      </c>
      <c r="P32" s="21">
        <f t="shared" si="6"/>
        <v>2</v>
      </c>
    </row>
    <row r="33" spans="1:16" ht="10.199999999999999" customHeight="1" x14ac:dyDescent="0.2">
      <c r="A33" s="16" t="s">
        <v>352</v>
      </c>
      <c r="B33" s="16">
        <v>100</v>
      </c>
      <c r="C33" s="16">
        <v>2</v>
      </c>
      <c r="D33" s="16">
        <v>3</v>
      </c>
      <c r="E33" s="16">
        <v>2</v>
      </c>
      <c r="F33" s="21">
        <f t="shared" si="1"/>
        <v>1</v>
      </c>
      <c r="G33" s="6">
        <v>86</v>
      </c>
      <c r="H33" s="6">
        <f t="shared" si="2"/>
        <v>2</v>
      </c>
      <c r="I33" s="6">
        <f t="shared" si="3"/>
        <v>3</v>
      </c>
      <c r="J33" s="6">
        <f t="shared" si="4"/>
        <v>2</v>
      </c>
      <c r="K33" s="6">
        <f t="shared" si="5"/>
        <v>1</v>
      </c>
      <c r="L33" s="6">
        <v>14</v>
      </c>
      <c r="M33" s="6">
        <v>0</v>
      </c>
      <c r="N33" s="6">
        <v>0</v>
      </c>
      <c r="O33" s="6">
        <v>0</v>
      </c>
      <c r="P33" s="21">
        <f t="shared" si="6"/>
        <v>0</v>
      </c>
    </row>
    <row r="34" spans="1:16" ht="10.199999999999999" customHeight="1" x14ac:dyDescent="0.2">
      <c r="A34" s="16" t="s">
        <v>343</v>
      </c>
      <c r="B34" s="16">
        <v>265</v>
      </c>
      <c r="C34" s="16">
        <v>21</v>
      </c>
      <c r="D34" s="16">
        <v>11</v>
      </c>
      <c r="E34" s="16">
        <v>4</v>
      </c>
      <c r="F34" s="21">
        <f t="shared" si="1"/>
        <v>7</v>
      </c>
      <c r="G34" s="6">
        <v>194</v>
      </c>
      <c r="H34" s="6">
        <f t="shared" si="2"/>
        <v>15</v>
      </c>
      <c r="I34" s="6">
        <f t="shared" si="3"/>
        <v>8</v>
      </c>
      <c r="J34" s="6">
        <f t="shared" si="4"/>
        <v>3</v>
      </c>
      <c r="K34" s="6">
        <f t="shared" si="5"/>
        <v>5</v>
      </c>
      <c r="L34" s="6">
        <v>71</v>
      </c>
      <c r="M34" s="6">
        <v>6</v>
      </c>
      <c r="N34" s="6">
        <v>3</v>
      </c>
      <c r="O34" s="6">
        <v>1</v>
      </c>
      <c r="P34" s="21">
        <f t="shared" si="6"/>
        <v>2</v>
      </c>
    </row>
    <row r="35" spans="1:16" ht="10.199999999999999" customHeight="1" x14ac:dyDescent="0.2">
      <c r="A35" s="16" t="s">
        <v>366</v>
      </c>
      <c r="B35" s="16">
        <v>3090</v>
      </c>
      <c r="C35" s="16">
        <v>192</v>
      </c>
      <c r="D35" s="16">
        <v>121</v>
      </c>
      <c r="E35" s="16">
        <v>43</v>
      </c>
      <c r="F35" s="21">
        <f t="shared" si="1"/>
        <v>78</v>
      </c>
      <c r="G35" s="6">
        <v>1340</v>
      </c>
      <c r="H35" s="6">
        <f t="shared" si="2"/>
        <v>73</v>
      </c>
      <c r="I35" s="6">
        <f t="shared" si="3"/>
        <v>53</v>
      </c>
      <c r="J35" s="6">
        <f t="shared" si="4"/>
        <v>12</v>
      </c>
      <c r="K35" s="6">
        <f t="shared" si="5"/>
        <v>41</v>
      </c>
      <c r="L35" s="6">
        <v>1750</v>
      </c>
      <c r="M35" s="6">
        <v>119</v>
      </c>
      <c r="N35" s="6">
        <v>68</v>
      </c>
      <c r="O35" s="6">
        <v>31</v>
      </c>
      <c r="P35" s="21">
        <f t="shared" si="6"/>
        <v>37</v>
      </c>
    </row>
    <row r="36" spans="1:16" ht="10.199999999999999" customHeight="1" x14ac:dyDescent="0.2">
      <c r="A36" s="16" t="s">
        <v>367</v>
      </c>
      <c r="B36" s="16">
        <v>1123</v>
      </c>
      <c r="C36" s="16">
        <v>19</v>
      </c>
      <c r="D36" s="16">
        <v>14</v>
      </c>
      <c r="E36" s="16">
        <v>4</v>
      </c>
      <c r="F36" s="21">
        <f t="shared" si="1"/>
        <v>10</v>
      </c>
      <c r="G36" s="6">
        <v>346</v>
      </c>
      <c r="H36" s="6">
        <f t="shared" si="2"/>
        <v>8</v>
      </c>
      <c r="I36" s="6">
        <f t="shared" si="3"/>
        <v>3</v>
      </c>
      <c r="J36" s="6">
        <f t="shared" si="4"/>
        <v>2</v>
      </c>
      <c r="K36" s="6">
        <f t="shared" si="5"/>
        <v>1</v>
      </c>
      <c r="L36" s="6">
        <v>777</v>
      </c>
      <c r="M36" s="6">
        <v>11</v>
      </c>
      <c r="N36" s="6">
        <v>11</v>
      </c>
      <c r="O36" s="6">
        <v>2</v>
      </c>
      <c r="P36" s="21">
        <f t="shared" si="6"/>
        <v>9</v>
      </c>
    </row>
    <row r="37" spans="1:16" ht="10.199999999999999" customHeight="1" x14ac:dyDescent="0.2">
      <c r="A37" s="16" t="s">
        <v>368</v>
      </c>
      <c r="B37" s="16">
        <v>518</v>
      </c>
      <c r="C37" s="16">
        <v>25</v>
      </c>
      <c r="D37" s="16">
        <v>19</v>
      </c>
      <c r="E37" s="16">
        <v>10</v>
      </c>
      <c r="F37" s="21">
        <f t="shared" si="1"/>
        <v>9</v>
      </c>
      <c r="G37" s="6">
        <v>273</v>
      </c>
      <c r="H37" s="6">
        <f t="shared" si="2"/>
        <v>10</v>
      </c>
      <c r="I37" s="6">
        <f t="shared" si="3"/>
        <v>12</v>
      </c>
      <c r="J37" s="6">
        <f t="shared" si="4"/>
        <v>6</v>
      </c>
      <c r="K37" s="6">
        <f t="shared" si="5"/>
        <v>6</v>
      </c>
      <c r="L37" s="6">
        <v>245</v>
      </c>
      <c r="M37" s="6">
        <v>15</v>
      </c>
      <c r="N37" s="6">
        <v>7</v>
      </c>
      <c r="O37" s="6">
        <v>4</v>
      </c>
      <c r="P37" s="21">
        <f t="shared" si="6"/>
        <v>3</v>
      </c>
    </row>
    <row r="38" spans="1:16" ht="10.199999999999999" customHeight="1" x14ac:dyDescent="0.2">
      <c r="A38" s="16" t="s">
        <v>369</v>
      </c>
      <c r="B38" s="16">
        <v>493</v>
      </c>
      <c r="C38" s="16">
        <v>16</v>
      </c>
      <c r="D38" s="16">
        <v>11</v>
      </c>
      <c r="E38" s="16">
        <v>5</v>
      </c>
      <c r="F38" s="21">
        <f t="shared" si="1"/>
        <v>6</v>
      </c>
      <c r="G38" s="6">
        <v>355</v>
      </c>
      <c r="H38" s="6">
        <f t="shared" si="2"/>
        <v>14</v>
      </c>
      <c r="I38" s="6">
        <f t="shared" si="3"/>
        <v>9</v>
      </c>
      <c r="J38" s="6">
        <f t="shared" si="4"/>
        <v>4</v>
      </c>
      <c r="K38" s="6">
        <f t="shared" si="5"/>
        <v>5</v>
      </c>
      <c r="L38" s="6">
        <v>138</v>
      </c>
      <c r="M38" s="6">
        <v>2</v>
      </c>
      <c r="N38" s="6">
        <v>2</v>
      </c>
      <c r="O38" s="6">
        <v>1</v>
      </c>
      <c r="P38" s="21">
        <f t="shared" si="6"/>
        <v>1</v>
      </c>
    </row>
    <row r="39" spans="1:16" ht="10.199999999999999" customHeight="1" x14ac:dyDescent="0.2">
      <c r="A39" s="16" t="s">
        <v>370</v>
      </c>
      <c r="B39" s="16">
        <v>344</v>
      </c>
      <c r="C39" s="16">
        <v>8</v>
      </c>
      <c r="D39" s="16">
        <v>14</v>
      </c>
      <c r="E39" s="16">
        <v>4</v>
      </c>
      <c r="F39" s="21">
        <f t="shared" si="1"/>
        <v>10</v>
      </c>
      <c r="G39" s="6">
        <v>293</v>
      </c>
      <c r="H39" s="6">
        <f t="shared" si="2"/>
        <v>7</v>
      </c>
      <c r="I39" s="6">
        <f t="shared" si="3"/>
        <v>13</v>
      </c>
      <c r="J39" s="6">
        <f t="shared" si="4"/>
        <v>3</v>
      </c>
      <c r="K39" s="6">
        <f t="shared" si="5"/>
        <v>10</v>
      </c>
      <c r="L39" s="6">
        <v>51</v>
      </c>
      <c r="M39" s="6">
        <v>1</v>
      </c>
      <c r="N39" s="6">
        <v>1</v>
      </c>
      <c r="O39" s="6">
        <v>1</v>
      </c>
      <c r="P39" s="21">
        <f t="shared" si="6"/>
        <v>0</v>
      </c>
    </row>
    <row r="40" spans="1:16" ht="10.199999999999999" customHeight="1" x14ac:dyDescent="0.2">
      <c r="A40" s="16" t="s">
        <v>371</v>
      </c>
      <c r="B40" s="16">
        <v>3353</v>
      </c>
      <c r="C40" s="16">
        <v>113</v>
      </c>
      <c r="D40" s="16">
        <v>91</v>
      </c>
      <c r="E40" s="16">
        <v>50</v>
      </c>
      <c r="F40" s="21">
        <f t="shared" si="1"/>
        <v>41</v>
      </c>
      <c r="G40" s="6">
        <v>1244</v>
      </c>
      <c r="H40" s="6">
        <f t="shared" si="2"/>
        <v>52</v>
      </c>
      <c r="I40" s="6">
        <f t="shared" si="3"/>
        <v>55</v>
      </c>
      <c r="J40" s="6">
        <f t="shared" si="4"/>
        <v>29</v>
      </c>
      <c r="K40" s="6">
        <f t="shared" si="5"/>
        <v>26</v>
      </c>
      <c r="L40" s="6">
        <v>2109</v>
      </c>
      <c r="M40" s="6">
        <v>61</v>
      </c>
      <c r="N40" s="6">
        <v>36</v>
      </c>
      <c r="O40" s="6">
        <v>21</v>
      </c>
      <c r="P40" s="21">
        <f t="shared" si="6"/>
        <v>15</v>
      </c>
    </row>
    <row r="41" spans="1:16" ht="10.199999999999999" customHeight="1" x14ac:dyDescent="0.2">
      <c r="A41" s="16" t="s">
        <v>372</v>
      </c>
      <c r="B41" s="16">
        <v>1807</v>
      </c>
      <c r="C41" s="16">
        <v>106</v>
      </c>
      <c r="D41" s="16">
        <v>83</v>
      </c>
      <c r="E41" s="16">
        <v>47</v>
      </c>
      <c r="F41" s="21">
        <f t="shared" si="1"/>
        <v>36</v>
      </c>
      <c r="G41" s="6">
        <v>1108</v>
      </c>
      <c r="H41" s="6">
        <f t="shared" si="2"/>
        <v>50</v>
      </c>
      <c r="I41" s="6">
        <f t="shared" si="3"/>
        <v>53</v>
      </c>
      <c r="J41" s="6">
        <f t="shared" si="4"/>
        <v>27</v>
      </c>
      <c r="K41" s="6">
        <f t="shared" si="5"/>
        <v>26</v>
      </c>
      <c r="L41" s="6">
        <v>699</v>
      </c>
      <c r="M41" s="6">
        <v>56</v>
      </c>
      <c r="N41" s="6">
        <v>30</v>
      </c>
      <c r="O41" s="6">
        <v>20</v>
      </c>
      <c r="P41" s="21">
        <f t="shared" si="6"/>
        <v>10</v>
      </c>
    </row>
    <row r="42" spans="1:16" ht="10.199999999999999" customHeight="1" x14ac:dyDescent="0.2">
      <c r="A42" s="16" t="s">
        <v>373</v>
      </c>
      <c r="B42" s="16">
        <v>544</v>
      </c>
      <c r="C42" s="16">
        <v>16</v>
      </c>
      <c r="D42" s="16">
        <v>7</v>
      </c>
      <c r="E42" s="16">
        <v>2</v>
      </c>
      <c r="F42" s="21">
        <f t="shared" si="1"/>
        <v>5</v>
      </c>
      <c r="G42" s="6">
        <v>295</v>
      </c>
      <c r="H42" s="6">
        <f t="shared" si="2"/>
        <v>11</v>
      </c>
      <c r="I42" s="6">
        <f t="shared" si="3"/>
        <v>3</v>
      </c>
      <c r="J42" s="6">
        <f t="shared" si="4"/>
        <v>1</v>
      </c>
      <c r="K42" s="6">
        <f t="shared" si="5"/>
        <v>2</v>
      </c>
      <c r="L42" s="6">
        <v>249</v>
      </c>
      <c r="M42" s="6">
        <v>5</v>
      </c>
      <c r="N42" s="6">
        <v>4</v>
      </c>
      <c r="O42" s="6">
        <v>1</v>
      </c>
      <c r="P42" s="21">
        <f t="shared" si="6"/>
        <v>3</v>
      </c>
    </row>
    <row r="43" spans="1:16" ht="10.199999999999999" customHeight="1" x14ac:dyDescent="0.2">
      <c r="A43" s="16" t="s">
        <v>374</v>
      </c>
      <c r="B43" s="16">
        <v>2059</v>
      </c>
      <c r="C43" s="16">
        <v>108</v>
      </c>
      <c r="D43" s="16">
        <v>110</v>
      </c>
      <c r="E43" s="16">
        <v>36</v>
      </c>
      <c r="F43" s="21">
        <f t="shared" si="1"/>
        <v>74</v>
      </c>
      <c r="G43" s="6">
        <v>902</v>
      </c>
      <c r="H43" s="6">
        <f t="shared" si="2"/>
        <v>27</v>
      </c>
      <c r="I43" s="6">
        <f t="shared" si="3"/>
        <v>55</v>
      </c>
      <c r="J43" s="6">
        <f t="shared" si="4"/>
        <v>16</v>
      </c>
      <c r="K43" s="6">
        <f t="shared" si="5"/>
        <v>39</v>
      </c>
      <c r="L43" s="6">
        <v>1157</v>
      </c>
      <c r="M43" s="6">
        <v>81</v>
      </c>
      <c r="N43" s="6">
        <v>55</v>
      </c>
      <c r="O43" s="6">
        <v>20</v>
      </c>
      <c r="P43" s="21">
        <f t="shared" si="6"/>
        <v>35</v>
      </c>
    </row>
    <row r="44" spans="1:16" ht="10.199999999999999" customHeight="1" x14ac:dyDescent="0.2">
      <c r="A44" s="16" t="s">
        <v>375</v>
      </c>
      <c r="B44" s="16">
        <v>510</v>
      </c>
      <c r="C44" s="16">
        <v>39</v>
      </c>
      <c r="D44" s="16">
        <v>31</v>
      </c>
      <c r="E44" s="16">
        <v>12</v>
      </c>
      <c r="F44" s="21">
        <f t="shared" si="1"/>
        <v>19</v>
      </c>
      <c r="G44" s="6">
        <v>195</v>
      </c>
      <c r="H44" s="6">
        <f t="shared" si="2"/>
        <v>6</v>
      </c>
      <c r="I44" s="6">
        <f t="shared" si="3"/>
        <v>18</v>
      </c>
      <c r="J44" s="6">
        <f t="shared" si="4"/>
        <v>7</v>
      </c>
      <c r="K44" s="6">
        <f t="shared" si="5"/>
        <v>11</v>
      </c>
      <c r="L44" s="6">
        <v>315</v>
      </c>
      <c r="M44" s="6">
        <v>33</v>
      </c>
      <c r="N44" s="6">
        <v>13</v>
      </c>
      <c r="O44" s="6">
        <v>5</v>
      </c>
      <c r="P44" s="21">
        <f t="shared" si="6"/>
        <v>8</v>
      </c>
    </row>
    <row r="45" spans="1:16" ht="10.199999999999999" customHeight="1" x14ac:dyDescent="0.2">
      <c r="A45" s="16" t="s">
        <v>376</v>
      </c>
      <c r="B45" s="16">
        <v>83</v>
      </c>
      <c r="C45" s="16">
        <v>1</v>
      </c>
      <c r="D45" s="16">
        <v>3</v>
      </c>
      <c r="E45" s="16">
        <v>1</v>
      </c>
      <c r="F45" s="21">
        <f t="shared" si="1"/>
        <v>2</v>
      </c>
      <c r="G45" s="6">
        <v>36</v>
      </c>
      <c r="H45" s="6">
        <f t="shared" si="2"/>
        <v>0</v>
      </c>
      <c r="I45" s="6">
        <f t="shared" si="3"/>
        <v>0</v>
      </c>
      <c r="J45" s="6">
        <f t="shared" si="4"/>
        <v>0</v>
      </c>
      <c r="K45" s="6">
        <f t="shared" si="5"/>
        <v>0</v>
      </c>
      <c r="L45" s="6">
        <v>47</v>
      </c>
      <c r="M45" s="6">
        <v>1</v>
      </c>
      <c r="N45" s="6">
        <v>3</v>
      </c>
      <c r="O45" s="6">
        <v>1</v>
      </c>
      <c r="P45" s="21">
        <f t="shared" si="6"/>
        <v>2</v>
      </c>
    </row>
    <row r="46" spans="1:16" ht="10.199999999999999" customHeight="1" x14ac:dyDescent="0.2">
      <c r="A46" s="16" t="s">
        <v>377</v>
      </c>
      <c r="B46" s="16">
        <v>1033</v>
      </c>
      <c r="C46" s="16">
        <v>52</v>
      </c>
      <c r="D46" s="16">
        <v>64</v>
      </c>
      <c r="E46" s="16">
        <v>21</v>
      </c>
      <c r="F46" s="21">
        <f t="shared" si="1"/>
        <v>43</v>
      </c>
      <c r="G46" s="6">
        <v>429</v>
      </c>
      <c r="H46" s="6">
        <f t="shared" si="2"/>
        <v>15</v>
      </c>
      <c r="I46" s="6">
        <f t="shared" si="3"/>
        <v>33</v>
      </c>
      <c r="J46" s="6">
        <f t="shared" si="4"/>
        <v>9</v>
      </c>
      <c r="K46" s="6">
        <f t="shared" si="5"/>
        <v>24</v>
      </c>
      <c r="L46" s="6">
        <v>604</v>
      </c>
      <c r="M46" s="6">
        <v>37</v>
      </c>
      <c r="N46" s="6">
        <v>31</v>
      </c>
      <c r="O46" s="6">
        <v>12</v>
      </c>
      <c r="P46" s="21">
        <f t="shared" si="6"/>
        <v>19</v>
      </c>
    </row>
    <row r="47" spans="1:16" ht="10.199999999999999" customHeight="1" x14ac:dyDescent="0.2">
      <c r="A47" s="16" t="s">
        <v>378</v>
      </c>
      <c r="B47" s="16">
        <v>117</v>
      </c>
      <c r="C47" s="16">
        <v>2</v>
      </c>
      <c r="D47" s="16">
        <v>0</v>
      </c>
      <c r="E47" s="16">
        <v>0</v>
      </c>
      <c r="F47" s="21">
        <f t="shared" si="1"/>
        <v>0</v>
      </c>
      <c r="G47" s="6">
        <v>99</v>
      </c>
      <c r="H47" s="6">
        <f t="shared" si="2"/>
        <v>1</v>
      </c>
      <c r="I47" s="6">
        <f t="shared" si="3"/>
        <v>0</v>
      </c>
      <c r="J47" s="6">
        <f t="shared" si="4"/>
        <v>0</v>
      </c>
      <c r="K47" s="6">
        <f t="shared" si="5"/>
        <v>0</v>
      </c>
      <c r="L47" s="6">
        <v>18</v>
      </c>
      <c r="M47" s="6">
        <v>1</v>
      </c>
      <c r="N47" s="6">
        <v>0</v>
      </c>
      <c r="O47" s="6">
        <v>0</v>
      </c>
      <c r="P47" s="21">
        <f t="shared" si="6"/>
        <v>0</v>
      </c>
    </row>
    <row r="48" spans="1:16" ht="10.199999999999999" customHeight="1" x14ac:dyDescent="0.2">
      <c r="A48" s="16" t="s">
        <v>379</v>
      </c>
      <c r="B48" s="16">
        <v>529</v>
      </c>
      <c r="C48" s="16">
        <v>14</v>
      </c>
      <c r="D48" s="16">
        <v>12</v>
      </c>
      <c r="E48" s="16">
        <v>2</v>
      </c>
      <c r="F48" s="21">
        <f t="shared" si="1"/>
        <v>10</v>
      </c>
      <c r="G48" s="6">
        <v>356</v>
      </c>
      <c r="H48" s="6">
        <f t="shared" si="2"/>
        <v>5</v>
      </c>
      <c r="I48" s="6">
        <f t="shared" si="3"/>
        <v>4</v>
      </c>
      <c r="J48" s="6">
        <f t="shared" si="4"/>
        <v>0</v>
      </c>
      <c r="K48" s="6">
        <f t="shared" si="5"/>
        <v>4</v>
      </c>
      <c r="L48" s="6">
        <v>173</v>
      </c>
      <c r="M48" s="6">
        <v>9</v>
      </c>
      <c r="N48" s="6">
        <v>8</v>
      </c>
      <c r="O48" s="6">
        <v>2</v>
      </c>
      <c r="P48" s="21">
        <f t="shared" si="6"/>
        <v>6</v>
      </c>
    </row>
    <row r="49" spans="1:16" ht="10.199999999999999" customHeight="1" x14ac:dyDescent="0.2">
      <c r="A49" s="16" t="s">
        <v>380</v>
      </c>
      <c r="B49" s="16">
        <v>1409</v>
      </c>
      <c r="C49" s="16">
        <v>36</v>
      </c>
      <c r="D49" s="16">
        <v>35</v>
      </c>
      <c r="E49" s="16">
        <v>10</v>
      </c>
      <c r="F49" s="39">
        <f t="shared" si="1"/>
        <v>25</v>
      </c>
      <c r="G49" s="6">
        <v>966</v>
      </c>
      <c r="H49" s="6">
        <f t="shared" si="2"/>
        <v>23</v>
      </c>
      <c r="I49" s="6">
        <f t="shared" si="3"/>
        <v>29</v>
      </c>
      <c r="J49" s="6">
        <f t="shared" si="4"/>
        <v>9</v>
      </c>
      <c r="K49" s="6">
        <f t="shared" si="5"/>
        <v>20</v>
      </c>
      <c r="L49" s="6">
        <v>443</v>
      </c>
      <c r="M49" s="6">
        <v>13</v>
      </c>
      <c r="N49" s="6">
        <v>6</v>
      </c>
      <c r="O49" s="6">
        <v>1</v>
      </c>
      <c r="P49" s="39">
        <f t="shared" si="6"/>
        <v>5</v>
      </c>
    </row>
    <row r="50" spans="1:16" ht="10.199999999999999" customHeight="1" x14ac:dyDescent="0.2">
      <c r="A50" s="50" t="s">
        <v>20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</sheetData>
  <mergeCells count="4">
    <mergeCell ref="B2:F2"/>
    <mergeCell ref="G2:K2"/>
    <mergeCell ref="L2:P2"/>
    <mergeCell ref="A50:P50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0"/>
  <sheetViews>
    <sheetView showGridLines="0" view="pageBreakPreview" topLeftCell="A34" zoomScale="125" zoomScaleNormal="100" zoomScaleSheetLayoutView="125" workbookViewId="0">
      <selection activeCell="F46" sqref="F46"/>
    </sheetView>
  </sheetViews>
  <sheetFormatPr defaultColWidth="8.77734375" defaultRowHeight="10.199999999999999" customHeight="1" x14ac:dyDescent="0.2"/>
  <cols>
    <col min="1" max="1" width="31.886718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6" ht="10.199999999999999" customHeight="1" x14ac:dyDescent="0.2">
      <c r="A1" s="12" t="s">
        <v>381</v>
      </c>
      <c r="B1" s="12"/>
      <c r="C1" s="12"/>
      <c r="D1" s="12"/>
      <c r="E1" s="12"/>
      <c r="F1" s="12"/>
    </row>
    <row r="2" spans="1:6" ht="10.199999999999999" customHeight="1" x14ac:dyDescent="0.2">
      <c r="A2" s="13" t="s">
        <v>382</v>
      </c>
      <c r="B2" s="10" t="s">
        <v>1</v>
      </c>
      <c r="C2" s="10" t="s">
        <v>52</v>
      </c>
      <c r="D2" s="10" t="s">
        <v>432</v>
      </c>
      <c r="E2" s="10" t="s">
        <v>448</v>
      </c>
      <c r="F2" s="10" t="s">
        <v>246</v>
      </c>
    </row>
    <row r="3" spans="1:6" ht="10.199999999999999" customHeight="1" x14ac:dyDescent="0.2">
      <c r="A3" s="15" t="s">
        <v>383</v>
      </c>
      <c r="B3" s="15"/>
      <c r="C3" s="15"/>
      <c r="D3" s="15"/>
      <c r="E3" s="15"/>
      <c r="F3" s="15"/>
    </row>
    <row r="4" spans="1:6" ht="10.199999999999999" customHeight="1" x14ac:dyDescent="0.2">
      <c r="A4" s="16"/>
      <c r="B4" s="18"/>
      <c r="C4" s="18"/>
      <c r="D4" s="18"/>
      <c r="E4" s="18"/>
      <c r="F4" s="18"/>
    </row>
    <row r="5" spans="1:6" ht="10.199999999999999" customHeight="1" x14ac:dyDescent="0.2">
      <c r="A5" s="16" t="s">
        <v>384</v>
      </c>
      <c r="B5" s="16">
        <v>25556</v>
      </c>
      <c r="C5" s="16">
        <f>SUM(C16:C23)+C6</f>
        <v>744</v>
      </c>
      <c r="D5" s="16">
        <f>SUM(D16:D23)+D6</f>
        <v>818</v>
      </c>
      <c r="E5" s="16">
        <f>SUM(E16:E23)+E6</f>
        <v>438</v>
      </c>
      <c r="F5" s="16">
        <f>D5-E5</f>
        <v>380</v>
      </c>
    </row>
    <row r="6" spans="1:6" ht="10.199999999999999" customHeight="1" x14ac:dyDescent="0.2">
      <c r="A6" s="16" t="s">
        <v>385</v>
      </c>
      <c r="B6" s="16">
        <v>17261</v>
      </c>
      <c r="C6" s="16">
        <v>632</v>
      </c>
      <c r="D6" s="16">
        <v>661</v>
      </c>
      <c r="E6" s="16">
        <v>349</v>
      </c>
      <c r="F6" s="16">
        <f t="shared" ref="F6:F59" si="0">D6-E6</f>
        <v>312</v>
      </c>
    </row>
    <row r="7" spans="1:6" ht="10.199999999999999" customHeight="1" x14ac:dyDescent="0.2">
      <c r="A7" s="16" t="s">
        <v>386</v>
      </c>
      <c r="B7" s="16">
        <v>5545</v>
      </c>
      <c r="C7" s="16">
        <v>262</v>
      </c>
      <c r="D7" s="16">
        <v>183</v>
      </c>
      <c r="E7" s="16">
        <v>62</v>
      </c>
      <c r="F7" s="16">
        <f t="shared" si="0"/>
        <v>121</v>
      </c>
    </row>
    <row r="8" spans="1:6" ht="10.199999999999999" customHeight="1" x14ac:dyDescent="0.2">
      <c r="A8" s="16" t="s">
        <v>387</v>
      </c>
      <c r="B8" s="16">
        <v>11716</v>
      </c>
      <c r="C8" s="16">
        <v>370</v>
      </c>
      <c r="D8" s="16">
        <v>478</v>
      </c>
      <c r="E8" s="16">
        <v>287</v>
      </c>
      <c r="F8" s="16">
        <f t="shared" si="0"/>
        <v>191</v>
      </c>
    </row>
    <row r="9" spans="1:6" ht="10.199999999999999" customHeight="1" x14ac:dyDescent="0.2">
      <c r="A9" s="16" t="s">
        <v>388</v>
      </c>
      <c r="B9" s="16">
        <v>3656</v>
      </c>
      <c r="C9" s="16">
        <v>278</v>
      </c>
      <c r="D9" s="16">
        <v>263</v>
      </c>
      <c r="E9" s="16">
        <v>141</v>
      </c>
      <c r="F9" s="16">
        <f t="shared" si="0"/>
        <v>122</v>
      </c>
    </row>
    <row r="10" spans="1:6" ht="10.199999999999999" customHeight="1" x14ac:dyDescent="0.2">
      <c r="A10" s="16" t="s">
        <v>389</v>
      </c>
      <c r="B10" s="16">
        <v>989</v>
      </c>
      <c r="C10" s="16">
        <v>63</v>
      </c>
      <c r="D10" s="16">
        <v>69</v>
      </c>
      <c r="E10" s="16">
        <v>35</v>
      </c>
      <c r="F10" s="16">
        <f t="shared" si="0"/>
        <v>34</v>
      </c>
    </row>
    <row r="11" spans="1:6" ht="10.199999999999999" customHeight="1" x14ac:dyDescent="0.2">
      <c r="A11" s="16" t="s">
        <v>390</v>
      </c>
      <c r="B11" s="16">
        <v>742</v>
      </c>
      <c r="C11" s="16">
        <v>12</v>
      </c>
      <c r="D11" s="16">
        <v>70</v>
      </c>
      <c r="E11" s="16">
        <v>53</v>
      </c>
      <c r="F11" s="16">
        <f t="shared" si="0"/>
        <v>17</v>
      </c>
    </row>
    <row r="12" spans="1:6" ht="10.199999999999999" customHeight="1" x14ac:dyDescent="0.2">
      <c r="A12" s="16" t="s">
        <v>391</v>
      </c>
      <c r="B12" s="16">
        <v>514</v>
      </c>
      <c r="C12" s="16">
        <v>7</v>
      </c>
      <c r="D12" s="16">
        <v>24</v>
      </c>
      <c r="E12" s="16">
        <v>17</v>
      </c>
      <c r="F12" s="16">
        <f t="shared" si="0"/>
        <v>7</v>
      </c>
    </row>
    <row r="13" spans="1:6" ht="10.199999999999999" customHeight="1" x14ac:dyDescent="0.2">
      <c r="A13" s="16" t="s">
        <v>392</v>
      </c>
      <c r="B13" s="16">
        <v>510</v>
      </c>
      <c r="C13" s="16">
        <v>3</v>
      </c>
      <c r="D13" s="16">
        <v>22</v>
      </c>
      <c r="E13" s="16">
        <v>15</v>
      </c>
      <c r="F13" s="16">
        <f t="shared" si="0"/>
        <v>7</v>
      </c>
    </row>
    <row r="14" spans="1:6" ht="10.199999999999999" customHeight="1" x14ac:dyDescent="0.2">
      <c r="A14" s="16" t="s">
        <v>393</v>
      </c>
      <c r="B14" s="16">
        <v>842</v>
      </c>
      <c r="C14" s="16">
        <v>3</v>
      </c>
      <c r="D14" s="16">
        <v>23</v>
      </c>
      <c r="E14" s="16">
        <v>22</v>
      </c>
      <c r="F14" s="16">
        <f t="shared" si="0"/>
        <v>1</v>
      </c>
    </row>
    <row r="15" spans="1:6" ht="10.199999999999999" customHeight="1" x14ac:dyDescent="0.2">
      <c r="A15" s="16" t="s">
        <v>394</v>
      </c>
      <c r="B15" s="16">
        <v>4463</v>
      </c>
      <c r="C15" s="16">
        <v>4</v>
      </c>
      <c r="D15" s="16">
        <v>7</v>
      </c>
      <c r="E15" s="16">
        <v>4</v>
      </c>
      <c r="F15" s="16">
        <f t="shared" si="0"/>
        <v>3</v>
      </c>
    </row>
    <row r="16" spans="1:6" ht="10.199999999999999" customHeight="1" x14ac:dyDescent="0.2">
      <c r="A16" s="16" t="s">
        <v>395</v>
      </c>
      <c r="B16" s="16">
        <v>89</v>
      </c>
      <c r="C16" s="16">
        <v>1</v>
      </c>
      <c r="D16" s="16">
        <v>2</v>
      </c>
      <c r="E16" s="16">
        <v>2</v>
      </c>
      <c r="F16" s="16">
        <f t="shared" si="0"/>
        <v>0</v>
      </c>
    </row>
    <row r="17" spans="1:6" ht="10.199999999999999" customHeight="1" x14ac:dyDescent="0.2">
      <c r="A17" s="16" t="s">
        <v>396</v>
      </c>
      <c r="B17" s="16">
        <v>26</v>
      </c>
      <c r="C17" s="16">
        <v>1</v>
      </c>
      <c r="D17" s="16">
        <v>4</v>
      </c>
      <c r="E17" s="16">
        <v>1</v>
      </c>
      <c r="F17" s="16">
        <f t="shared" si="0"/>
        <v>3</v>
      </c>
    </row>
    <row r="18" spans="1:6" ht="10.199999999999999" customHeight="1" x14ac:dyDescent="0.2">
      <c r="A18" s="16" t="s">
        <v>397</v>
      </c>
      <c r="B18" s="16">
        <v>21</v>
      </c>
      <c r="C18" s="16">
        <v>0</v>
      </c>
      <c r="D18" s="16">
        <v>0</v>
      </c>
      <c r="E18" s="16">
        <v>0</v>
      </c>
      <c r="F18" s="16">
        <f t="shared" si="0"/>
        <v>0</v>
      </c>
    </row>
    <row r="19" spans="1:6" ht="10.199999999999999" customHeight="1" x14ac:dyDescent="0.2">
      <c r="A19" s="16" t="s">
        <v>398</v>
      </c>
      <c r="B19" s="16">
        <v>34</v>
      </c>
      <c r="C19" s="16">
        <v>1</v>
      </c>
      <c r="D19" s="16">
        <v>1</v>
      </c>
      <c r="E19" s="16">
        <v>0</v>
      </c>
      <c r="F19" s="16">
        <f t="shared" si="0"/>
        <v>1</v>
      </c>
    </row>
    <row r="20" spans="1:6" ht="10.199999999999999" customHeight="1" x14ac:dyDescent="0.2">
      <c r="A20" s="16" t="s">
        <v>399</v>
      </c>
      <c r="B20" s="16">
        <v>34</v>
      </c>
      <c r="C20" s="16">
        <v>2</v>
      </c>
      <c r="D20" s="16">
        <v>2</v>
      </c>
      <c r="E20" s="16">
        <v>0</v>
      </c>
      <c r="F20" s="16">
        <f t="shared" si="0"/>
        <v>2</v>
      </c>
    </row>
    <row r="21" spans="1:6" ht="10.199999999999999" customHeight="1" x14ac:dyDescent="0.2">
      <c r="A21" s="16" t="s">
        <v>400</v>
      </c>
      <c r="B21" s="16">
        <v>4299</v>
      </c>
      <c r="C21" s="16">
        <v>79</v>
      </c>
      <c r="D21" s="16">
        <v>100</v>
      </c>
      <c r="E21" s="16">
        <v>66</v>
      </c>
      <c r="F21" s="16">
        <f t="shared" si="0"/>
        <v>34</v>
      </c>
    </row>
    <row r="22" spans="1:6" ht="10.199999999999999" customHeight="1" x14ac:dyDescent="0.2">
      <c r="A22" s="16" t="s">
        <v>401</v>
      </c>
      <c r="B22" s="16">
        <v>266</v>
      </c>
      <c r="C22" s="16">
        <v>16</v>
      </c>
      <c r="D22" s="16">
        <v>24</v>
      </c>
      <c r="E22" s="16">
        <v>16</v>
      </c>
      <c r="F22" s="16">
        <f t="shared" si="0"/>
        <v>8</v>
      </c>
    </row>
    <row r="23" spans="1:6" ht="10.199999999999999" customHeight="1" x14ac:dyDescent="0.2">
      <c r="A23" s="16" t="s">
        <v>402</v>
      </c>
      <c r="B23" s="16">
        <v>3526</v>
      </c>
      <c r="C23" s="16">
        <v>12</v>
      </c>
      <c r="D23" s="16">
        <v>24</v>
      </c>
      <c r="E23" s="16">
        <v>4</v>
      </c>
      <c r="F23" s="16">
        <f t="shared" si="0"/>
        <v>20</v>
      </c>
    </row>
    <row r="24" spans="1:6" ht="10.199999999999999" customHeight="1" x14ac:dyDescent="0.2">
      <c r="A24" s="16"/>
      <c r="B24" s="16"/>
      <c r="C24" s="16"/>
      <c r="D24" s="16"/>
      <c r="E24" s="16"/>
      <c r="F24" s="16"/>
    </row>
    <row r="25" spans="1:6" ht="10.199999999999999" customHeight="1" x14ac:dyDescent="0.2">
      <c r="A25" s="16" t="s">
        <v>403</v>
      </c>
      <c r="B25" s="16"/>
      <c r="C25" s="16"/>
      <c r="D25" s="16"/>
      <c r="E25" s="16"/>
      <c r="F25" s="16"/>
    </row>
    <row r="26" spans="1:6" ht="10.199999999999999" customHeight="1" x14ac:dyDescent="0.2">
      <c r="A26" s="16"/>
      <c r="B26" s="16"/>
      <c r="C26" s="16"/>
      <c r="D26" s="16"/>
      <c r="E26" s="16"/>
      <c r="F26" s="16"/>
    </row>
    <row r="27" spans="1:6" ht="10.199999999999999" customHeight="1" x14ac:dyDescent="0.2">
      <c r="A27" s="16" t="s">
        <v>404</v>
      </c>
      <c r="B27" s="16">
        <v>25328</v>
      </c>
      <c r="C27" s="16">
        <f>C28+C42</f>
        <v>744</v>
      </c>
      <c r="D27" s="16">
        <f>D28+D42</f>
        <v>818</v>
      </c>
      <c r="E27" s="16">
        <f>E28+E42</f>
        <v>438</v>
      </c>
      <c r="F27" s="16">
        <f t="shared" si="0"/>
        <v>380</v>
      </c>
    </row>
    <row r="28" spans="1:6" ht="10.199999999999999" customHeight="1" x14ac:dyDescent="0.2">
      <c r="A28" s="16" t="s">
        <v>405</v>
      </c>
      <c r="B28" s="16">
        <v>21802</v>
      </c>
      <c r="C28" s="16">
        <v>732</v>
      </c>
      <c r="D28" s="16">
        <v>794</v>
      </c>
      <c r="E28" s="16">
        <v>434</v>
      </c>
      <c r="F28" s="16">
        <f t="shared" si="0"/>
        <v>360</v>
      </c>
    </row>
    <row r="29" spans="1:6" ht="10.199999999999999" customHeight="1" x14ac:dyDescent="0.2">
      <c r="A29" s="16" t="s">
        <v>406</v>
      </c>
      <c r="B29" s="16">
        <v>4031</v>
      </c>
      <c r="C29" s="16">
        <v>34</v>
      </c>
      <c r="D29" s="16">
        <v>32</v>
      </c>
      <c r="E29" s="16">
        <v>6</v>
      </c>
      <c r="F29" s="16">
        <f t="shared" si="0"/>
        <v>26</v>
      </c>
    </row>
    <row r="30" spans="1:6" ht="10.199999999999999" customHeight="1" x14ac:dyDescent="0.2">
      <c r="A30" s="16" t="s">
        <v>407</v>
      </c>
      <c r="B30" s="16">
        <v>4948</v>
      </c>
      <c r="C30" s="16">
        <v>143</v>
      </c>
      <c r="D30" s="16">
        <v>142</v>
      </c>
      <c r="E30" s="16">
        <v>80</v>
      </c>
      <c r="F30" s="16">
        <f t="shared" si="0"/>
        <v>62</v>
      </c>
    </row>
    <row r="31" spans="1:6" ht="10.199999999999999" customHeight="1" x14ac:dyDescent="0.2">
      <c r="A31" s="16" t="s">
        <v>408</v>
      </c>
      <c r="B31" s="16">
        <v>3592</v>
      </c>
      <c r="C31" s="16">
        <v>151</v>
      </c>
      <c r="D31" s="16">
        <v>154</v>
      </c>
      <c r="E31" s="16">
        <v>86</v>
      </c>
      <c r="F31" s="16">
        <f t="shared" si="0"/>
        <v>68</v>
      </c>
    </row>
    <row r="32" spans="1:6" ht="10.199999999999999" customHeight="1" x14ac:dyDescent="0.2">
      <c r="A32" s="16" t="s">
        <v>409</v>
      </c>
      <c r="B32" s="16">
        <v>4615</v>
      </c>
      <c r="C32" s="16">
        <v>176</v>
      </c>
      <c r="D32" s="16">
        <v>226</v>
      </c>
      <c r="E32" s="16">
        <v>123</v>
      </c>
      <c r="F32" s="16">
        <f t="shared" si="0"/>
        <v>103</v>
      </c>
    </row>
    <row r="33" spans="1:6" ht="10.199999999999999" customHeight="1" x14ac:dyDescent="0.2">
      <c r="A33" s="16" t="s">
        <v>410</v>
      </c>
      <c r="B33" s="16">
        <v>2565</v>
      </c>
      <c r="C33" s="16">
        <v>117</v>
      </c>
      <c r="D33" s="16">
        <v>132</v>
      </c>
      <c r="E33" s="16">
        <v>86</v>
      </c>
      <c r="F33" s="16">
        <f t="shared" si="0"/>
        <v>46</v>
      </c>
    </row>
    <row r="34" spans="1:6" ht="10.199999999999999" customHeight="1" x14ac:dyDescent="0.2">
      <c r="A34" s="16" t="s">
        <v>411</v>
      </c>
      <c r="B34" s="16">
        <v>383</v>
      </c>
      <c r="C34" s="16">
        <v>27</v>
      </c>
      <c r="D34" s="16">
        <v>25</v>
      </c>
      <c r="E34" s="16">
        <v>15</v>
      </c>
      <c r="F34" s="16">
        <f t="shared" si="0"/>
        <v>10</v>
      </c>
    </row>
    <row r="35" spans="1:6" ht="10.199999999999999" customHeight="1" x14ac:dyDescent="0.2">
      <c r="A35" s="16" t="s">
        <v>412</v>
      </c>
      <c r="B35" s="16">
        <v>1478</v>
      </c>
      <c r="C35" s="16">
        <v>77</v>
      </c>
      <c r="D35" s="16">
        <v>66</v>
      </c>
      <c r="E35" s="16">
        <v>31</v>
      </c>
      <c r="F35" s="16">
        <f t="shared" si="0"/>
        <v>35</v>
      </c>
    </row>
    <row r="36" spans="1:6" ht="10.199999999999999" customHeight="1" x14ac:dyDescent="0.2">
      <c r="A36" s="16" t="s">
        <v>413</v>
      </c>
      <c r="B36" s="16">
        <v>39</v>
      </c>
      <c r="C36" s="16">
        <v>0</v>
      </c>
      <c r="D36" s="16">
        <v>4</v>
      </c>
      <c r="E36" s="16">
        <v>2</v>
      </c>
      <c r="F36" s="16">
        <f t="shared" si="0"/>
        <v>2</v>
      </c>
    </row>
    <row r="37" spans="1:6" ht="10.199999999999999" customHeight="1" x14ac:dyDescent="0.2">
      <c r="A37" s="16" t="s">
        <v>414</v>
      </c>
      <c r="B37" s="16">
        <v>31</v>
      </c>
      <c r="C37" s="16">
        <v>1</v>
      </c>
      <c r="D37" s="16">
        <v>2</v>
      </c>
      <c r="E37" s="16">
        <v>1</v>
      </c>
      <c r="F37" s="16">
        <f t="shared" si="0"/>
        <v>1</v>
      </c>
    </row>
    <row r="38" spans="1:6" ht="10.199999999999999" customHeight="1" x14ac:dyDescent="0.2">
      <c r="A38" s="16" t="s">
        <v>415</v>
      </c>
      <c r="B38" s="16">
        <v>79</v>
      </c>
      <c r="C38" s="16">
        <v>6</v>
      </c>
      <c r="D38" s="16">
        <v>8</v>
      </c>
      <c r="E38" s="16">
        <v>1</v>
      </c>
      <c r="F38" s="16">
        <f t="shared" si="0"/>
        <v>7</v>
      </c>
    </row>
    <row r="39" spans="1:6" ht="10.199999999999999" customHeight="1" x14ac:dyDescent="0.2">
      <c r="A39" s="16" t="s">
        <v>416</v>
      </c>
      <c r="B39" s="16">
        <v>41</v>
      </c>
      <c r="C39" s="16">
        <v>0</v>
      </c>
      <c r="D39" s="16">
        <v>3</v>
      </c>
      <c r="E39" s="16">
        <v>3</v>
      </c>
      <c r="F39" s="16">
        <f t="shared" si="0"/>
        <v>0</v>
      </c>
    </row>
    <row r="40" spans="1:6" ht="10.199999999999999" customHeight="1" x14ac:dyDescent="0.2">
      <c r="A40" s="16" t="s">
        <v>417</v>
      </c>
      <c r="B40" s="16">
        <v>0</v>
      </c>
      <c r="C40" s="16">
        <v>0</v>
      </c>
      <c r="D40" s="16">
        <v>0</v>
      </c>
      <c r="E40" s="16">
        <v>0</v>
      </c>
      <c r="F40" s="16">
        <f t="shared" si="0"/>
        <v>0</v>
      </c>
    </row>
    <row r="41" spans="1:6" ht="10.199999999999999" customHeight="1" x14ac:dyDescent="0.2">
      <c r="A41" s="16" t="s">
        <v>418</v>
      </c>
      <c r="B41" s="24">
        <v>34</v>
      </c>
      <c r="C41" s="24">
        <v>14.5</v>
      </c>
      <c r="D41" s="24">
        <v>14.8</v>
      </c>
      <c r="E41" s="24">
        <v>15</v>
      </c>
      <c r="F41" s="24"/>
    </row>
    <row r="42" spans="1:6" ht="10.199999999999999" customHeight="1" x14ac:dyDescent="0.2">
      <c r="A42" s="16" t="s">
        <v>402</v>
      </c>
      <c r="B42" s="16">
        <v>3526</v>
      </c>
      <c r="C42" s="16">
        <v>12</v>
      </c>
      <c r="D42" s="16">
        <v>24</v>
      </c>
      <c r="E42" s="16">
        <v>4</v>
      </c>
      <c r="F42" s="16">
        <f t="shared" si="0"/>
        <v>20</v>
      </c>
    </row>
    <row r="43" spans="1:6" ht="10.199999999999999" customHeight="1" x14ac:dyDescent="0.2">
      <c r="A43" s="16"/>
      <c r="B43" s="16"/>
      <c r="C43" s="16"/>
      <c r="D43" s="16"/>
      <c r="E43" s="16"/>
      <c r="F43" s="16"/>
    </row>
    <row r="44" spans="1:6" ht="10.199999999999999" customHeight="1" x14ac:dyDescent="0.2">
      <c r="A44" s="16" t="s">
        <v>419</v>
      </c>
      <c r="B44" s="16"/>
      <c r="C44" s="16"/>
      <c r="D44" s="16"/>
      <c r="E44" s="16"/>
      <c r="F44" s="16"/>
    </row>
    <row r="45" spans="1:6" ht="10.199999999999999" customHeight="1" x14ac:dyDescent="0.2">
      <c r="A45" s="16"/>
      <c r="B45" s="16"/>
      <c r="C45" s="16"/>
      <c r="D45" s="16"/>
      <c r="E45" s="16"/>
      <c r="F45" s="16"/>
    </row>
    <row r="46" spans="1:6" ht="10.199999999999999" customHeight="1" x14ac:dyDescent="0.2">
      <c r="A46" s="16" t="s">
        <v>420</v>
      </c>
      <c r="B46" s="16">
        <v>25556</v>
      </c>
      <c r="C46" s="16">
        <f>C47+C59</f>
        <v>744</v>
      </c>
      <c r="D46" s="16">
        <f>D47+D59</f>
        <v>818</v>
      </c>
      <c r="E46" s="16">
        <f>E47+E59</f>
        <v>438</v>
      </c>
      <c r="F46" s="16">
        <f t="shared" si="0"/>
        <v>380</v>
      </c>
    </row>
    <row r="47" spans="1:6" ht="10.199999999999999" customHeight="1" x14ac:dyDescent="0.2">
      <c r="A47" s="16" t="s">
        <v>405</v>
      </c>
      <c r="B47" s="16">
        <v>22030</v>
      </c>
      <c r="C47" s="16">
        <v>732</v>
      </c>
      <c r="D47" s="16">
        <v>794</v>
      </c>
      <c r="E47" s="16">
        <v>434</v>
      </c>
      <c r="F47" s="16">
        <f t="shared" si="0"/>
        <v>360</v>
      </c>
    </row>
    <row r="48" spans="1:6" ht="10.199999999999999" customHeight="1" x14ac:dyDescent="0.2">
      <c r="A48" s="16" t="s">
        <v>421</v>
      </c>
      <c r="B48" s="16">
        <v>205</v>
      </c>
      <c r="C48" s="16">
        <v>18</v>
      </c>
      <c r="D48" s="16">
        <v>14</v>
      </c>
      <c r="E48" s="16">
        <v>6</v>
      </c>
      <c r="F48" s="16">
        <f t="shared" si="0"/>
        <v>8</v>
      </c>
    </row>
    <row r="49" spans="1:6" ht="10.199999999999999" customHeight="1" x14ac:dyDescent="0.2">
      <c r="A49" s="16" t="s">
        <v>422</v>
      </c>
      <c r="B49" s="16">
        <v>265</v>
      </c>
      <c r="C49" s="16">
        <v>16</v>
      </c>
      <c r="D49" s="16">
        <v>7</v>
      </c>
      <c r="E49" s="16">
        <v>5</v>
      </c>
      <c r="F49" s="16">
        <f t="shared" si="0"/>
        <v>2</v>
      </c>
    </row>
    <row r="50" spans="1:6" ht="10.199999999999999" customHeight="1" x14ac:dyDescent="0.2">
      <c r="A50" s="16" t="s">
        <v>423</v>
      </c>
      <c r="B50" s="16">
        <v>651</v>
      </c>
      <c r="C50" s="16">
        <v>27</v>
      </c>
      <c r="D50" s="16">
        <v>27</v>
      </c>
      <c r="E50" s="16">
        <v>10</v>
      </c>
      <c r="F50" s="16">
        <f t="shared" si="0"/>
        <v>17</v>
      </c>
    </row>
    <row r="51" spans="1:6" ht="10.199999999999999" customHeight="1" x14ac:dyDescent="0.2">
      <c r="A51" s="16" t="s">
        <v>424</v>
      </c>
      <c r="B51" s="16">
        <v>1946</v>
      </c>
      <c r="C51" s="16">
        <v>44</v>
      </c>
      <c r="D51" s="16">
        <v>47</v>
      </c>
      <c r="E51" s="16">
        <v>20</v>
      </c>
      <c r="F51" s="16">
        <f t="shared" si="0"/>
        <v>27</v>
      </c>
    </row>
    <row r="52" spans="1:6" ht="10.199999999999999" customHeight="1" x14ac:dyDescent="0.2">
      <c r="A52" s="16" t="s">
        <v>425</v>
      </c>
      <c r="B52" s="16">
        <v>5120</v>
      </c>
      <c r="C52" s="16">
        <v>170</v>
      </c>
      <c r="D52" s="16">
        <v>201</v>
      </c>
      <c r="E52" s="16">
        <v>107</v>
      </c>
      <c r="F52" s="16">
        <f t="shared" si="0"/>
        <v>94</v>
      </c>
    </row>
    <row r="53" spans="1:6" ht="10.199999999999999" customHeight="1" x14ac:dyDescent="0.2">
      <c r="A53" s="16" t="s">
        <v>426</v>
      </c>
      <c r="B53" s="16">
        <v>6673</v>
      </c>
      <c r="C53" s="16">
        <v>169</v>
      </c>
      <c r="D53" s="16">
        <v>238</v>
      </c>
      <c r="E53" s="16">
        <v>141</v>
      </c>
      <c r="F53" s="16">
        <f t="shared" si="0"/>
        <v>97</v>
      </c>
    </row>
    <row r="54" spans="1:6" ht="10.199999999999999" customHeight="1" x14ac:dyDescent="0.2">
      <c r="A54" s="16" t="s">
        <v>427</v>
      </c>
      <c r="B54" s="16">
        <v>3683</v>
      </c>
      <c r="C54" s="16">
        <v>104</v>
      </c>
      <c r="D54" s="16">
        <v>118</v>
      </c>
      <c r="E54" s="16">
        <v>69</v>
      </c>
      <c r="F54" s="16">
        <f t="shared" si="0"/>
        <v>49</v>
      </c>
    </row>
    <row r="55" spans="1:6" ht="10.199999999999999" customHeight="1" x14ac:dyDescent="0.2">
      <c r="A55" s="16" t="s">
        <v>428</v>
      </c>
      <c r="B55" s="16">
        <v>607</v>
      </c>
      <c r="C55" s="16">
        <v>19</v>
      </c>
      <c r="D55" s="16">
        <v>9</v>
      </c>
      <c r="E55" s="16">
        <v>3</v>
      </c>
      <c r="F55" s="16">
        <f t="shared" si="0"/>
        <v>6</v>
      </c>
    </row>
    <row r="56" spans="1:6" ht="10.199999999999999" customHeight="1" x14ac:dyDescent="0.2">
      <c r="A56" s="16" t="s">
        <v>429</v>
      </c>
      <c r="B56" s="16">
        <v>1314</v>
      </c>
      <c r="C56" s="16">
        <v>59</v>
      </c>
      <c r="D56" s="16">
        <v>52</v>
      </c>
      <c r="E56" s="16">
        <v>23</v>
      </c>
      <c r="F56" s="16">
        <f t="shared" si="0"/>
        <v>29</v>
      </c>
    </row>
    <row r="57" spans="1:6" ht="10.199999999999999" customHeight="1" x14ac:dyDescent="0.2">
      <c r="A57" s="16" t="s">
        <v>430</v>
      </c>
      <c r="B57" s="16">
        <v>437</v>
      </c>
      <c r="C57" s="16">
        <v>54</v>
      </c>
      <c r="D57" s="16">
        <v>34</v>
      </c>
      <c r="E57" s="16">
        <v>19</v>
      </c>
      <c r="F57" s="16">
        <f t="shared" si="0"/>
        <v>15</v>
      </c>
    </row>
    <row r="58" spans="1:6" ht="10.199999999999999" customHeight="1" x14ac:dyDescent="0.2">
      <c r="A58" s="16" t="s">
        <v>431</v>
      </c>
      <c r="B58" s="16">
        <v>1129</v>
      </c>
      <c r="C58" s="16">
        <v>52</v>
      </c>
      <c r="D58" s="16">
        <v>47</v>
      </c>
      <c r="E58" s="16">
        <v>31</v>
      </c>
      <c r="F58" s="16">
        <f t="shared" si="0"/>
        <v>16</v>
      </c>
    </row>
    <row r="59" spans="1:6" ht="10.199999999999999" customHeight="1" x14ac:dyDescent="0.2">
      <c r="A59" s="12" t="s">
        <v>402</v>
      </c>
      <c r="B59" s="12">
        <v>3526</v>
      </c>
      <c r="C59" s="12">
        <v>12</v>
      </c>
      <c r="D59" s="12">
        <v>24</v>
      </c>
      <c r="E59" s="12">
        <v>4</v>
      </c>
      <c r="F59" s="16">
        <f t="shared" si="0"/>
        <v>20</v>
      </c>
    </row>
    <row r="60" spans="1:6" ht="10.199999999999999" customHeight="1" x14ac:dyDescent="0.2">
      <c r="A60" s="55" t="s">
        <v>20</v>
      </c>
      <c r="B60" s="56"/>
      <c r="C60" s="56"/>
      <c r="D60" s="56"/>
      <c r="E60" s="56"/>
      <c r="F60" s="57"/>
    </row>
  </sheetData>
  <mergeCells count="1">
    <mergeCell ref="A60:F60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9"/>
  <sheetViews>
    <sheetView showGridLines="0" tabSelected="1" view="pageBreakPreview" zoomScale="125" zoomScaleNormal="100" zoomScaleSheetLayoutView="125" workbookViewId="0">
      <selection activeCell="A19" sqref="A19:XFD19"/>
    </sheetView>
  </sheetViews>
  <sheetFormatPr defaultColWidth="8.77734375" defaultRowHeight="10.199999999999999" customHeight="1" x14ac:dyDescent="0.2"/>
  <cols>
    <col min="1" max="1" width="21.55468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12" t="s">
        <v>284</v>
      </c>
      <c r="B1" s="12"/>
      <c r="C1" s="12"/>
      <c r="D1" s="12"/>
      <c r="E1" s="12"/>
      <c r="F1" s="12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285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5" t="s">
        <v>286</v>
      </c>
      <c r="B4" s="15">
        <v>32522</v>
      </c>
      <c r="C4" s="15">
        <f>C5+C18</f>
        <v>1154</v>
      </c>
      <c r="D4" s="15">
        <f>D5+D18</f>
        <v>1425</v>
      </c>
      <c r="E4" s="15">
        <f>E5+E18</f>
        <v>761</v>
      </c>
      <c r="F4" s="15">
        <f>D4-E4</f>
        <v>664</v>
      </c>
      <c r="G4" s="16">
        <v>17266</v>
      </c>
      <c r="H4" s="16">
        <f t="shared" ref="H4:H18" si="0">C4-M4</f>
        <v>534</v>
      </c>
      <c r="I4" s="16">
        <f t="shared" ref="I4:I18" si="1">D4-N4</f>
        <v>669</v>
      </c>
      <c r="J4" s="16">
        <f t="shared" ref="J4:J18" si="2">E4-O4</f>
        <v>335</v>
      </c>
      <c r="K4" s="16">
        <f t="shared" ref="K4:K18" si="3">F4-P4</f>
        <v>334</v>
      </c>
      <c r="L4" s="16">
        <v>15256</v>
      </c>
      <c r="M4" s="16">
        <v>620</v>
      </c>
      <c r="N4" s="16">
        <v>756</v>
      </c>
      <c r="O4" s="16">
        <v>426</v>
      </c>
      <c r="P4" s="15">
        <f>N4-O4</f>
        <v>330</v>
      </c>
    </row>
    <row r="5" spans="1:16" ht="10.199999999999999" customHeight="1" x14ac:dyDescent="0.2">
      <c r="A5" s="16" t="s">
        <v>287</v>
      </c>
      <c r="B5" s="16">
        <v>26342</v>
      </c>
      <c r="C5" s="16">
        <v>806</v>
      </c>
      <c r="D5" s="16">
        <v>881</v>
      </c>
      <c r="E5" s="16">
        <v>451</v>
      </c>
      <c r="F5" s="16">
        <f>D5-E5</f>
        <v>430</v>
      </c>
      <c r="G5" s="16">
        <v>15032</v>
      </c>
      <c r="H5" s="16">
        <f t="shared" si="0"/>
        <v>411</v>
      </c>
      <c r="I5" s="16">
        <f t="shared" si="1"/>
        <v>490</v>
      </c>
      <c r="J5" s="16">
        <f t="shared" si="2"/>
        <v>235</v>
      </c>
      <c r="K5" s="16">
        <f t="shared" si="3"/>
        <v>255</v>
      </c>
      <c r="L5" s="16">
        <v>11310</v>
      </c>
      <c r="M5" s="16">
        <v>395</v>
      </c>
      <c r="N5" s="16">
        <v>391</v>
      </c>
      <c r="O5" s="16">
        <v>216</v>
      </c>
      <c r="P5" s="16">
        <f>N5-O5</f>
        <v>175</v>
      </c>
    </row>
    <row r="6" spans="1:16" ht="10.199999999999999" customHeight="1" x14ac:dyDescent="0.2">
      <c r="A6" s="16" t="s">
        <v>288</v>
      </c>
      <c r="B6" s="16">
        <v>17748</v>
      </c>
      <c r="C6" s="16">
        <v>567</v>
      </c>
      <c r="D6" s="16">
        <v>534</v>
      </c>
      <c r="E6" s="16">
        <v>248</v>
      </c>
      <c r="F6" s="16">
        <f t="shared" ref="F6:F18" si="4">D6-E6</f>
        <v>286</v>
      </c>
      <c r="G6" s="16">
        <v>10473</v>
      </c>
      <c r="H6" s="16">
        <f t="shared" si="0"/>
        <v>281</v>
      </c>
      <c r="I6" s="16">
        <f t="shared" si="1"/>
        <v>309</v>
      </c>
      <c r="J6" s="16">
        <f t="shared" si="2"/>
        <v>128</v>
      </c>
      <c r="K6" s="16">
        <f t="shared" si="3"/>
        <v>181</v>
      </c>
      <c r="L6" s="16">
        <v>7275</v>
      </c>
      <c r="M6" s="16">
        <v>286</v>
      </c>
      <c r="N6" s="16">
        <v>225</v>
      </c>
      <c r="O6" s="16">
        <v>120</v>
      </c>
      <c r="P6" s="16">
        <f t="shared" ref="P6:P17" si="5">N6-O6</f>
        <v>105</v>
      </c>
    </row>
    <row r="7" spans="1:16" ht="10.199999999999999" customHeight="1" x14ac:dyDescent="0.2">
      <c r="A7" s="16" t="s">
        <v>289</v>
      </c>
      <c r="B7" s="16">
        <v>3478</v>
      </c>
      <c r="C7" s="16">
        <v>69</v>
      </c>
      <c r="D7" s="16">
        <v>85</v>
      </c>
      <c r="E7" s="16">
        <v>42</v>
      </c>
      <c r="F7" s="16">
        <f t="shared" si="4"/>
        <v>43</v>
      </c>
      <c r="G7" s="16">
        <v>1732</v>
      </c>
      <c r="H7" s="16">
        <f t="shared" si="0"/>
        <v>35</v>
      </c>
      <c r="I7" s="16">
        <f t="shared" si="1"/>
        <v>44</v>
      </c>
      <c r="J7" s="16">
        <f t="shared" si="2"/>
        <v>19</v>
      </c>
      <c r="K7" s="16">
        <f t="shared" si="3"/>
        <v>25</v>
      </c>
      <c r="L7" s="16">
        <v>1746</v>
      </c>
      <c r="M7" s="16">
        <v>34</v>
      </c>
      <c r="N7" s="16">
        <v>41</v>
      </c>
      <c r="O7" s="16">
        <v>23</v>
      </c>
      <c r="P7" s="16">
        <f t="shared" si="5"/>
        <v>18</v>
      </c>
    </row>
    <row r="8" spans="1:16" ht="10.199999999999999" customHeight="1" x14ac:dyDescent="0.2">
      <c r="A8" s="16" t="s">
        <v>290</v>
      </c>
      <c r="B8" s="16">
        <v>1380</v>
      </c>
      <c r="C8" s="16">
        <v>37</v>
      </c>
      <c r="D8" s="16">
        <v>61</v>
      </c>
      <c r="E8" s="16">
        <v>32</v>
      </c>
      <c r="F8" s="16">
        <f t="shared" si="4"/>
        <v>29</v>
      </c>
      <c r="G8" s="16">
        <v>846</v>
      </c>
      <c r="H8" s="16">
        <f t="shared" si="0"/>
        <v>22</v>
      </c>
      <c r="I8" s="16">
        <f t="shared" si="1"/>
        <v>31</v>
      </c>
      <c r="J8" s="16">
        <f t="shared" si="2"/>
        <v>15</v>
      </c>
      <c r="K8" s="16">
        <f t="shared" si="3"/>
        <v>16</v>
      </c>
      <c r="L8" s="16">
        <v>534</v>
      </c>
      <c r="M8" s="16">
        <v>15</v>
      </c>
      <c r="N8" s="16">
        <v>30</v>
      </c>
      <c r="O8" s="16">
        <v>17</v>
      </c>
      <c r="P8" s="16">
        <f t="shared" si="5"/>
        <v>13</v>
      </c>
    </row>
    <row r="9" spans="1:16" ht="10.199999999999999" customHeight="1" x14ac:dyDescent="0.2">
      <c r="A9" s="16" t="s">
        <v>291</v>
      </c>
      <c r="B9" s="16">
        <v>2016</v>
      </c>
      <c r="C9" s="16">
        <v>80</v>
      </c>
      <c r="D9" s="16">
        <v>94</v>
      </c>
      <c r="E9" s="16">
        <v>64</v>
      </c>
      <c r="F9" s="16">
        <f t="shared" si="4"/>
        <v>30</v>
      </c>
      <c r="G9" s="16">
        <v>1080</v>
      </c>
      <c r="H9" s="16">
        <f t="shared" si="0"/>
        <v>51</v>
      </c>
      <c r="I9" s="16">
        <f t="shared" si="1"/>
        <v>52</v>
      </c>
      <c r="J9" s="16">
        <f t="shared" si="2"/>
        <v>38</v>
      </c>
      <c r="K9" s="16">
        <f t="shared" si="3"/>
        <v>14</v>
      </c>
      <c r="L9" s="16">
        <v>936</v>
      </c>
      <c r="M9" s="16">
        <v>29</v>
      </c>
      <c r="N9" s="16">
        <v>42</v>
      </c>
      <c r="O9" s="16">
        <v>26</v>
      </c>
      <c r="P9" s="16">
        <f t="shared" si="5"/>
        <v>16</v>
      </c>
    </row>
    <row r="10" spans="1:16" ht="10.199999999999999" customHeight="1" x14ac:dyDescent="0.2">
      <c r="A10" s="16" t="s">
        <v>292</v>
      </c>
      <c r="B10" s="16">
        <v>1720</v>
      </c>
      <c r="C10" s="16">
        <v>53</v>
      </c>
      <c r="D10" s="16">
        <v>107</v>
      </c>
      <c r="E10" s="16">
        <v>65</v>
      </c>
      <c r="F10" s="16">
        <f t="shared" si="4"/>
        <v>42</v>
      </c>
      <c r="G10" s="16">
        <v>901</v>
      </c>
      <c r="H10" s="16">
        <f t="shared" si="0"/>
        <v>19</v>
      </c>
      <c r="I10" s="16">
        <f t="shared" si="1"/>
        <v>54</v>
      </c>
      <c r="J10" s="16">
        <f t="shared" si="2"/>
        <v>35</v>
      </c>
      <c r="K10" s="16">
        <f t="shared" si="3"/>
        <v>19</v>
      </c>
      <c r="L10" s="16">
        <v>819</v>
      </c>
      <c r="M10" s="16">
        <v>34</v>
      </c>
      <c r="N10" s="16">
        <v>53</v>
      </c>
      <c r="O10" s="16">
        <v>30</v>
      </c>
      <c r="P10" s="16">
        <f t="shared" si="5"/>
        <v>23</v>
      </c>
    </row>
    <row r="11" spans="1:16" ht="10.199999999999999" customHeight="1" x14ac:dyDescent="0.2">
      <c r="A11" s="16" t="s">
        <v>293</v>
      </c>
      <c r="B11" s="16">
        <v>25517</v>
      </c>
      <c r="C11" s="16">
        <v>772</v>
      </c>
      <c r="D11" s="16">
        <v>850</v>
      </c>
      <c r="E11" s="16">
        <v>433</v>
      </c>
      <c r="F11" s="16">
        <f t="shared" si="4"/>
        <v>417</v>
      </c>
      <c r="G11" s="16">
        <v>14600</v>
      </c>
      <c r="H11" s="16">
        <f t="shared" si="0"/>
        <v>390</v>
      </c>
      <c r="I11" s="16">
        <f t="shared" si="1"/>
        <v>472</v>
      </c>
      <c r="J11" s="16">
        <f t="shared" si="2"/>
        <v>223</v>
      </c>
      <c r="K11" s="16">
        <f t="shared" si="3"/>
        <v>249</v>
      </c>
      <c r="L11" s="16">
        <v>10917</v>
      </c>
      <c r="M11" s="16">
        <v>382</v>
      </c>
      <c r="N11" s="16">
        <v>378</v>
      </c>
      <c r="O11" s="16">
        <v>210</v>
      </c>
      <c r="P11" s="16">
        <f t="shared" si="5"/>
        <v>168</v>
      </c>
    </row>
    <row r="12" spans="1:16" ht="10.199999999999999" customHeight="1" x14ac:dyDescent="0.2">
      <c r="A12" s="16" t="s">
        <v>288</v>
      </c>
      <c r="B12" s="16">
        <v>17355</v>
      </c>
      <c r="C12" s="16">
        <v>552</v>
      </c>
      <c r="D12" s="16">
        <v>521</v>
      </c>
      <c r="E12" s="16">
        <v>240</v>
      </c>
      <c r="F12" s="16">
        <f t="shared" si="4"/>
        <v>281</v>
      </c>
      <c r="G12" s="16">
        <v>10269</v>
      </c>
      <c r="H12" s="16">
        <f t="shared" si="0"/>
        <v>274</v>
      </c>
      <c r="I12" s="16">
        <f t="shared" si="1"/>
        <v>303</v>
      </c>
      <c r="J12" s="16">
        <f t="shared" si="2"/>
        <v>124</v>
      </c>
      <c r="K12" s="16">
        <f t="shared" si="3"/>
        <v>179</v>
      </c>
      <c r="L12" s="16">
        <v>7086</v>
      </c>
      <c r="M12" s="16">
        <v>278</v>
      </c>
      <c r="N12" s="16">
        <v>218</v>
      </c>
      <c r="O12" s="16">
        <v>116</v>
      </c>
      <c r="P12" s="16">
        <f t="shared" si="5"/>
        <v>102</v>
      </c>
    </row>
    <row r="13" spans="1:16" ht="10.199999999999999" customHeight="1" x14ac:dyDescent="0.2">
      <c r="A13" s="16" t="s">
        <v>289</v>
      </c>
      <c r="B13" s="16">
        <v>3369</v>
      </c>
      <c r="C13" s="16">
        <v>64</v>
      </c>
      <c r="D13" s="16">
        <v>80</v>
      </c>
      <c r="E13" s="16">
        <v>40</v>
      </c>
      <c r="F13" s="16">
        <f t="shared" si="4"/>
        <v>40</v>
      </c>
      <c r="G13" s="16">
        <v>1674</v>
      </c>
      <c r="H13" s="16">
        <f t="shared" si="0"/>
        <v>31</v>
      </c>
      <c r="I13" s="16">
        <f t="shared" si="1"/>
        <v>41</v>
      </c>
      <c r="J13" s="16">
        <f t="shared" si="2"/>
        <v>17</v>
      </c>
      <c r="K13" s="16">
        <f t="shared" si="3"/>
        <v>24</v>
      </c>
      <c r="L13" s="16">
        <v>1695</v>
      </c>
      <c r="M13" s="16">
        <v>33</v>
      </c>
      <c r="N13" s="16">
        <v>39</v>
      </c>
      <c r="O13" s="16">
        <v>23</v>
      </c>
      <c r="P13" s="16">
        <f t="shared" si="5"/>
        <v>16</v>
      </c>
    </row>
    <row r="14" spans="1:16" ht="10.199999999999999" customHeight="1" x14ac:dyDescent="0.2">
      <c r="A14" s="16" t="s">
        <v>290</v>
      </c>
      <c r="B14" s="16">
        <v>1311</v>
      </c>
      <c r="C14" s="16">
        <v>33</v>
      </c>
      <c r="D14" s="16">
        <v>58</v>
      </c>
      <c r="E14" s="16">
        <v>30</v>
      </c>
      <c r="F14" s="16">
        <f t="shared" si="4"/>
        <v>28</v>
      </c>
      <c r="G14" s="16">
        <v>808</v>
      </c>
      <c r="H14" s="16">
        <f t="shared" si="0"/>
        <v>18</v>
      </c>
      <c r="I14" s="16">
        <f t="shared" si="1"/>
        <v>30</v>
      </c>
      <c r="J14" s="16">
        <f t="shared" si="2"/>
        <v>15</v>
      </c>
      <c r="K14" s="16">
        <f t="shared" si="3"/>
        <v>15</v>
      </c>
      <c r="L14" s="16">
        <v>503</v>
      </c>
      <c r="M14" s="16">
        <v>15</v>
      </c>
      <c r="N14" s="16">
        <v>28</v>
      </c>
      <c r="O14" s="16">
        <v>15</v>
      </c>
      <c r="P14" s="16">
        <f t="shared" si="5"/>
        <v>13</v>
      </c>
    </row>
    <row r="15" spans="1:16" ht="10.199999999999999" customHeight="1" x14ac:dyDescent="0.2">
      <c r="A15" s="16" t="s">
        <v>291</v>
      </c>
      <c r="B15" s="16">
        <v>1901</v>
      </c>
      <c r="C15" s="16">
        <v>77</v>
      </c>
      <c r="D15" s="16">
        <v>91</v>
      </c>
      <c r="E15" s="16">
        <v>62</v>
      </c>
      <c r="F15" s="16">
        <f t="shared" si="4"/>
        <v>29</v>
      </c>
      <c r="G15" s="16">
        <v>1025</v>
      </c>
      <c r="H15" s="16">
        <f t="shared" si="0"/>
        <v>50</v>
      </c>
      <c r="I15" s="16">
        <f t="shared" si="1"/>
        <v>50</v>
      </c>
      <c r="J15" s="16">
        <f t="shared" si="2"/>
        <v>36</v>
      </c>
      <c r="K15" s="16">
        <f t="shared" si="3"/>
        <v>14</v>
      </c>
      <c r="L15" s="16">
        <v>876</v>
      </c>
      <c r="M15" s="16">
        <v>27</v>
      </c>
      <c r="N15" s="16">
        <v>41</v>
      </c>
      <c r="O15" s="16">
        <v>26</v>
      </c>
      <c r="P15" s="16">
        <f t="shared" si="5"/>
        <v>15</v>
      </c>
    </row>
    <row r="16" spans="1:16" ht="10.199999999999999" customHeight="1" x14ac:dyDescent="0.2">
      <c r="A16" s="16" t="s">
        <v>292</v>
      </c>
      <c r="B16" s="16">
        <v>1581</v>
      </c>
      <c r="C16" s="16">
        <v>46</v>
      </c>
      <c r="D16" s="16">
        <v>100</v>
      </c>
      <c r="E16" s="16">
        <v>61</v>
      </c>
      <c r="F16" s="16">
        <f t="shared" si="4"/>
        <v>39</v>
      </c>
      <c r="G16" s="16">
        <v>824</v>
      </c>
      <c r="H16" s="16">
        <f t="shared" si="0"/>
        <v>17</v>
      </c>
      <c r="I16" s="16">
        <f t="shared" si="1"/>
        <v>48</v>
      </c>
      <c r="J16" s="16">
        <f t="shared" si="2"/>
        <v>31</v>
      </c>
      <c r="K16" s="16">
        <f t="shared" si="3"/>
        <v>17</v>
      </c>
      <c r="L16" s="16">
        <v>757</v>
      </c>
      <c r="M16" s="16">
        <v>29</v>
      </c>
      <c r="N16" s="16">
        <v>52</v>
      </c>
      <c r="O16" s="16">
        <v>30</v>
      </c>
      <c r="P16" s="16">
        <f t="shared" si="5"/>
        <v>22</v>
      </c>
    </row>
    <row r="17" spans="1:16" ht="10.199999999999999" customHeight="1" x14ac:dyDescent="0.2">
      <c r="A17" s="16" t="s">
        <v>294</v>
      </c>
      <c r="B17" s="16">
        <v>629</v>
      </c>
      <c r="C17" s="16">
        <v>30</v>
      </c>
      <c r="D17" s="16">
        <v>28</v>
      </c>
      <c r="E17" s="16">
        <v>16</v>
      </c>
      <c r="F17" s="16">
        <f t="shared" si="4"/>
        <v>12</v>
      </c>
      <c r="G17" s="16">
        <v>333</v>
      </c>
      <c r="H17" s="16">
        <f t="shared" si="0"/>
        <v>18</v>
      </c>
      <c r="I17" s="16">
        <f t="shared" si="1"/>
        <v>16</v>
      </c>
      <c r="J17" s="16">
        <f t="shared" si="2"/>
        <v>11</v>
      </c>
      <c r="K17" s="16">
        <f t="shared" si="3"/>
        <v>5</v>
      </c>
      <c r="L17" s="16">
        <v>296</v>
      </c>
      <c r="M17" s="16">
        <v>12</v>
      </c>
      <c r="N17" s="16">
        <v>12</v>
      </c>
      <c r="O17" s="16">
        <v>5</v>
      </c>
      <c r="P17" s="16">
        <f t="shared" si="5"/>
        <v>7</v>
      </c>
    </row>
    <row r="18" spans="1:16" ht="10.199999999999999" customHeight="1" x14ac:dyDescent="0.2">
      <c r="A18" s="16" t="s">
        <v>295</v>
      </c>
      <c r="B18" s="16">
        <v>6180</v>
      </c>
      <c r="C18" s="16">
        <v>348</v>
      </c>
      <c r="D18" s="16">
        <v>544</v>
      </c>
      <c r="E18" s="16">
        <v>310</v>
      </c>
      <c r="F18" s="16">
        <f t="shared" si="4"/>
        <v>234</v>
      </c>
      <c r="G18" s="16">
        <v>2234</v>
      </c>
      <c r="H18" s="16">
        <f t="shared" si="0"/>
        <v>123</v>
      </c>
      <c r="I18" s="16">
        <f t="shared" si="1"/>
        <v>179</v>
      </c>
      <c r="J18" s="16">
        <f t="shared" si="2"/>
        <v>100</v>
      </c>
      <c r="K18" s="16">
        <f t="shared" si="3"/>
        <v>79</v>
      </c>
      <c r="L18" s="16">
        <v>3946</v>
      </c>
      <c r="M18" s="16">
        <f>M4-M5</f>
        <v>225</v>
      </c>
      <c r="N18" s="16">
        <f t="shared" ref="N18:P18" si="6">N4-N5</f>
        <v>365</v>
      </c>
      <c r="O18" s="16">
        <f t="shared" si="6"/>
        <v>210</v>
      </c>
      <c r="P18" s="16">
        <f t="shared" si="6"/>
        <v>155</v>
      </c>
    </row>
    <row r="19" spans="1:16" ht="10.199999999999999" customHeight="1" x14ac:dyDescent="0.2">
      <c r="A19" s="50" t="s">
        <v>20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</sheetData>
  <mergeCells count="4">
    <mergeCell ref="B2:F2"/>
    <mergeCell ref="G2:K2"/>
    <mergeCell ref="L2:P2"/>
    <mergeCell ref="A19:P19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showGridLines="0" view="pageBreakPreview" zoomScale="125" zoomScaleNormal="100" zoomScaleSheetLayoutView="125" workbookViewId="0">
      <selection activeCell="F9" sqref="F9"/>
    </sheetView>
  </sheetViews>
  <sheetFormatPr defaultColWidth="8.77734375" defaultRowHeight="10.199999999999999" customHeight="1" x14ac:dyDescent="0.2"/>
  <cols>
    <col min="1" max="1" width="30.4414062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6" ht="10.199999999999999" customHeight="1" x14ac:dyDescent="0.2">
      <c r="A1" s="7" t="s">
        <v>40</v>
      </c>
      <c r="B1" s="7"/>
      <c r="C1" s="7"/>
      <c r="D1" s="7"/>
      <c r="E1" s="7"/>
      <c r="F1" s="7"/>
    </row>
    <row r="2" spans="1:6" ht="10.199999999999999" customHeight="1" x14ac:dyDescent="0.2">
      <c r="A2" s="22" t="s">
        <v>41</v>
      </c>
      <c r="B2" s="14" t="s">
        <v>1</v>
      </c>
      <c r="C2" s="14" t="s">
        <v>52</v>
      </c>
      <c r="D2" s="14" t="s">
        <v>432</v>
      </c>
      <c r="E2" s="14" t="s">
        <v>448</v>
      </c>
      <c r="F2" s="23" t="s">
        <v>246</v>
      </c>
    </row>
    <row r="3" spans="1:6" ht="10.199999999999999" customHeight="1" x14ac:dyDescent="0.2">
      <c r="A3" s="1" t="s">
        <v>42</v>
      </c>
      <c r="B3" s="1">
        <v>17492</v>
      </c>
      <c r="C3" s="1">
        <f>SUM(C4:C8)</f>
        <v>546</v>
      </c>
      <c r="D3" s="1">
        <f>SUM(D4:D8)</f>
        <v>683</v>
      </c>
      <c r="E3" s="1">
        <f>SUM(E4:E8)</f>
        <v>343</v>
      </c>
      <c r="F3" s="25">
        <f>D3-E3</f>
        <v>340</v>
      </c>
    </row>
    <row r="4" spans="1:6" ht="10.199999999999999" customHeight="1" x14ac:dyDescent="0.2">
      <c r="A4" s="2" t="s">
        <v>43</v>
      </c>
      <c r="B4" s="2">
        <v>5971</v>
      </c>
      <c r="C4" s="2">
        <v>258</v>
      </c>
      <c r="D4" s="2">
        <v>322</v>
      </c>
      <c r="E4" s="2">
        <v>165</v>
      </c>
      <c r="F4" s="11">
        <f t="shared" ref="F4:F15" si="0">D4-E4</f>
        <v>157</v>
      </c>
    </row>
    <row r="5" spans="1:6" ht="10.199999999999999" customHeight="1" x14ac:dyDescent="0.2">
      <c r="A5" s="2" t="s">
        <v>44</v>
      </c>
      <c r="B5" s="2">
        <v>10872</v>
      </c>
      <c r="C5" s="2">
        <v>267</v>
      </c>
      <c r="D5" s="2">
        <v>340</v>
      </c>
      <c r="E5" s="2">
        <v>172</v>
      </c>
      <c r="F5" s="11">
        <f t="shared" si="0"/>
        <v>168</v>
      </c>
    </row>
    <row r="6" spans="1:6" ht="10.199999999999999" customHeight="1" x14ac:dyDescent="0.2">
      <c r="A6" s="2" t="s">
        <v>45</v>
      </c>
      <c r="B6" s="2">
        <v>189</v>
      </c>
      <c r="C6" s="2">
        <v>9</v>
      </c>
      <c r="D6" s="2">
        <v>7</v>
      </c>
      <c r="E6" s="2">
        <v>3</v>
      </c>
      <c r="F6" s="11">
        <f t="shared" si="0"/>
        <v>4</v>
      </c>
    </row>
    <row r="7" spans="1:6" ht="10.199999999999999" customHeight="1" x14ac:dyDescent="0.2">
      <c r="A7" s="2" t="s">
        <v>46</v>
      </c>
      <c r="B7" s="2">
        <v>230</v>
      </c>
      <c r="C7" s="2">
        <v>5</v>
      </c>
      <c r="D7" s="2">
        <v>8</v>
      </c>
      <c r="E7" s="2">
        <v>2</v>
      </c>
      <c r="F7" s="11">
        <f t="shared" si="0"/>
        <v>6</v>
      </c>
    </row>
    <row r="8" spans="1:6" ht="10.199999999999999" customHeight="1" x14ac:dyDescent="0.2">
      <c r="A8" s="2" t="s">
        <v>47</v>
      </c>
      <c r="B8" s="2">
        <v>230</v>
      </c>
      <c r="C8" s="2">
        <v>7</v>
      </c>
      <c r="D8" s="2">
        <v>6</v>
      </c>
      <c r="E8" s="2">
        <v>1</v>
      </c>
      <c r="F8" s="11">
        <f t="shared" si="0"/>
        <v>5</v>
      </c>
    </row>
    <row r="9" spans="1:6" ht="10.199999999999999" customHeight="1" x14ac:dyDescent="0.2">
      <c r="A9" s="2"/>
      <c r="B9" s="2"/>
      <c r="C9" s="2"/>
      <c r="D9" s="2"/>
      <c r="E9" s="2"/>
      <c r="F9" s="11"/>
    </row>
    <row r="10" spans="1:6" ht="10.199999999999999" customHeight="1" x14ac:dyDescent="0.2">
      <c r="A10" s="2" t="s">
        <v>48</v>
      </c>
      <c r="B10" s="2">
        <v>15538</v>
      </c>
      <c r="C10" s="2">
        <f>SUM(C11:C15)</f>
        <v>639</v>
      </c>
      <c r="D10" s="2">
        <v>775</v>
      </c>
      <c r="E10" s="2">
        <v>439</v>
      </c>
      <c r="F10" s="11">
        <f t="shared" si="0"/>
        <v>336</v>
      </c>
    </row>
    <row r="11" spans="1:6" ht="10.199999999999999" customHeight="1" x14ac:dyDescent="0.2">
      <c r="A11" s="2" t="s">
        <v>43</v>
      </c>
      <c r="B11" s="2">
        <v>7839</v>
      </c>
      <c r="C11" s="2">
        <v>264</v>
      </c>
      <c r="D11" s="2">
        <v>365</v>
      </c>
      <c r="E11" s="2">
        <v>240</v>
      </c>
      <c r="F11" s="11">
        <f t="shared" si="0"/>
        <v>125</v>
      </c>
    </row>
    <row r="12" spans="1:6" ht="10.199999999999999" customHeight="1" x14ac:dyDescent="0.2">
      <c r="A12" s="2" t="s">
        <v>44</v>
      </c>
      <c r="B12" s="2">
        <v>6577</v>
      </c>
      <c r="C12" s="2">
        <v>285</v>
      </c>
      <c r="D12" s="2">
        <v>342</v>
      </c>
      <c r="E12" s="2">
        <v>169</v>
      </c>
      <c r="F12" s="11">
        <f t="shared" si="0"/>
        <v>173</v>
      </c>
    </row>
    <row r="13" spans="1:6" ht="10.199999999999999" customHeight="1" x14ac:dyDescent="0.2">
      <c r="A13" s="2" t="s">
        <v>45</v>
      </c>
      <c r="B13" s="2">
        <v>231</v>
      </c>
      <c r="C13" s="2">
        <v>20</v>
      </c>
      <c r="D13" s="2">
        <v>17</v>
      </c>
      <c r="E13" s="2">
        <v>9</v>
      </c>
      <c r="F13" s="11">
        <f t="shared" si="0"/>
        <v>8</v>
      </c>
    </row>
    <row r="14" spans="1:6" ht="10.199999999999999" customHeight="1" x14ac:dyDescent="0.2">
      <c r="A14" s="2" t="s">
        <v>46</v>
      </c>
      <c r="B14" s="2">
        <v>618</v>
      </c>
      <c r="C14" s="2">
        <v>53</v>
      </c>
      <c r="D14" s="2">
        <v>33</v>
      </c>
      <c r="E14" s="2">
        <v>15</v>
      </c>
      <c r="F14" s="11">
        <f t="shared" si="0"/>
        <v>18</v>
      </c>
    </row>
    <row r="15" spans="1:6" ht="10.199999999999999" customHeight="1" x14ac:dyDescent="0.2">
      <c r="A15" s="7" t="s">
        <v>47</v>
      </c>
      <c r="B15" s="7">
        <v>273</v>
      </c>
      <c r="C15" s="7">
        <v>17</v>
      </c>
      <c r="D15" s="7">
        <v>18</v>
      </c>
      <c r="E15" s="7">
        <v>6</v>
      </c>
      <c r="F15" s="27">
        <f t="shared" si="0"/>
        <v>12</v>
      </c>
    </row>
    <row r="16" spans="1:6" ht="10.199999999999999" customHeight="1" x14ac:dyDescent="0.2">
      <c r="A16" s="1" t="s">
        <v>20</v>
      </c>
      <c r="B16" s="1"/>
      <c r="C16" s="1"/>
      <c r="D16" s="1"/>
      <c r="E16" s="1"/>
      <c r="F16" s="1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9.777343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70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71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2</v>
      </c>
      <c r="B4" s="1">
        <v>43345</v>
      </c>
      <c r="C4" s="1">
        <v>1407</v>
      </c>
      <c r="D4" s="1">
        <v>1817</v>
      </c>
      <c r="E4" s="1">
        <v>969</v>
      </c>
      <c r="F4" s="1">
        <f>D4-E4</f>
        <v>848</v>
      </c>
      <c r="G4" s="2">
        <v>22802</v>
      </c>
      <c r="H4" s="2">
        <f t="shared" ref="H4:H12" si="0">C4-M4</f>
        <v>666</v>
      </c>
      <c r="I4" s="2">
        <f t="shared" ref="I4:I12" si="1">D4-N4</f>
        <v>875</v>
      </c>
      <c r="J4" s="2">
        <f t="shared" ref="J4:J12" si="2">E4-O4</f>
        <v>444</v>
      </c>
      <c r="K4" s="1">
        <f>I4-J4</f>
        <v>431</v>
      </c>
      <c r="L4" s="2">
        <v>20543</v>
      </c>
      <c r="M4" s="2">
        <v>741</v>
      </c>
      <c r="N4" s="2">
        <v>942</v>
      </c>
      <c r="O4" s="2">
        <v>525</v>
      </c>
      <c r="P4" s="1">
        <f>N4-O4</f>
        <v>417</v>
      </c>
    </row>
    <row r="5" spans="1:16" ht="10.199999999999999" customHeight="1" x14ac:dyDescent="0.2">
      <c r="A5" s="2" t="s">
        <v>72</v>
      </c>
      <c r="B5" s="2">
        <v>20082</v>
      </c>
      <c r="C5" s="2">
        <v>207</v>
      </c>
      <c r="D5" s="2">
        <v>223</v>
      </c>
      <c r="E5" s="2">
        <v>48</v>
      </c>
      <c r="F5" s="2">
        <f t="shared" ref="F5:F12" si="3">D5-E5</f>
        <v>175</v>
      </c>
      <c r="G5" s="2">
        <v>10364</v>
      </c>
      <c r="H5" s="2">
        <f t="shared" si="0"/>
        <v>96</v>
      </c>
      <c r="I5" s="2">
        <f t="shared" si="1"/>
        <v>119</v>
      </c>
      <c r="J5" s="2">
        <f t="shared" si="2"/>
        <v>22</v>
      </c>
      <c r="K5" s="2">
        <f t="shared" ref="K5:K12" si="4">I5-J5</f>
        <v>97</v>
      </c>
      <c r="L5" s="2">
        <v>9718</v>
      </c>
      <c r="M5" s="2">
        <v>111</v>
      </c>
      <c r="N5" s="2">
        <v>104</v>
      </c>
      <c r="O5" s="2">
        <v>26</v>
      </c>
      <c r="P5" s="2">
        <f t="shared" ref="P5:P12" si="5">N5-O5</f>
        <v>78</v>
      </c>
    </row>
    <row r="6" spans="1:16" ht="10.199999999999999" customHeight="1" x14ac:dyDescent="0.2">
      <c r="A6" s="2" t="s">
        <v>73</v>
      </c>
      <c r="B6" s="2">
        <v>16752</v>
      </c>
      <c r="C6" s="2">
        <v>0</v>
      </c>
      <c r="D6" s="2">
        <v>0</v>
      </c>
      <c r="E6" s="2">
        <v>0</v>
      </c>
      <c r="F6" s="2">
        <f t="shared" si="3"/>
        <v>0</v>
      </c>
      <c r="G6" s="2">
        <v>8541</v>
      </c>
      <c r="H6" s="2">
        <f t="shared" si="0"/>
        <v>0</v>
      </c>
      <c r="I6" s="2">
        <f t="shared" si="1"/>
        <v>0</v>
      </c>
      <c r="J6" s="2">
        <f t="shared" si="2"/>
        <v>0</v>
      </c>
      <c r="K6" s="2">
        <f t="shared" si="4"/>
        <v>0</v>
      </c>
      <c r="L6" s="2">
        <v>8211</v>
      </c>
      <c r="M6" s="2">
        <v>0</v>
      </c>
      <c r="N6" s="2">
        <v>0</v>
      </c>
      <c r="O6" s="2">
        <v>0</v>
      </c>
      <c r="P6" s="2">
        <f t="shared" si="5"/>
        <v>0</v>
      </c>
    </row>
    <row r="7" spans="1:16" ht="10.199999999999999" customHeight="1" x14ac:dyDescent="0.2">
      <c r="A7" s="2" t="s">
        <v>74</v>
      </c>
      <c r="B7" s="2">
        <v>2405</v>
      </c>
      <c r="C7" s="2">
        <v>0</v>
      </c>
      <c r="D7" s="2">
        <v>0</v>
      </c>
      <c r="E7" s="2">
        <v>0</v>
      </c>
      <c r="F7" s="2">
        <f t="shared" si="3"/>
        <v>0</v>
      </c>
      <c r="G7" s="2">
        <v>1334</v>
      </c>
      <c r="H7" s="2">
        <f t="shared" si="0"/>
        <v>0</v>
      </c>
      <c r="I7" s="2">
        <f t="shared" si="1"/>
        <v>0</v>
      </c>
      <c r="J7" s="2">
        <f t="shared" si="2"/>
        <v>0</v>
      </c>
      <c r="K7" s="2">
        <f t="shared" si="4"/>
        <v>0</v>
      </c>
      <c r="L7" s="2">
        <v>1071</v>
      </c>
      <c r="M7" s="2">
        <v>0</v>
      </c>
      <c r="N7" s="2">
        <v>0</v>
      </c>
      <c r="O7" s="2">
        <v>0</v>
      </c>
      <c r="P7" s="2">
        <f t="shared" si="5"/>
        <v>0</v>
      </c>
    </row>
    <row r="8" spans="1:16" ht="10.199999999999999" customHeight="1" x14ac:dyDescent="0.2">
      <c r="A8" s="2" t="s">
        <v>75</v>
      </c>
      <c r="B8" s="2">
        <v>237</v>
      </c>
      <c r="C8" s="2">
        <v>39</v>
      </c>
      <c r="D8" s="2">
        <v>86</v>
      </c>
      <c r="E8" s="2">
        <v>13</v>
      </c>
      <c r="F8" s="2">
        <f t="shared" si="3"/>
        <v>73</v>
      </c>
      <c r="G8" s="2">
        <v>114</v>
      </c>
      <c r="H8" s="2">
        <f t="shared" si="0"/>
        <v>18</v>
      </c>
      <c r="I8" s="2">
        <f t="shared" si="1"/>
        <v>47</v>
      </c>
      <c r="J8" s="2">
        <f t="shared" si="2"/>
        <v>4</v>
      </c>
      <c r="K8" s="2">
        <f t="shared" si="4"/>
        <v>43</v>
      </c>
      <c r="L8" s="2">
        <v>123</v>
      </c>
      <c r="M8" s="2">
        <v>21</v>
      </c>
      <c r="N8" s="2">
        <v>39</v>
      </c>
      <c r="O8" s="2">
        <v>9</v>
      </c>
      <c r="P8" s="2">
        <f t="shared" si="5"/>
        <v>30</v>
      </c>
    </row>
    <row r="9" spans="1:16" ht="10.199999999999999" customHeight="1" x14ac:dyDescent="0.2">
      <c r="A9" s="2" t="s">
        <v>76</v>
      </c>
      <c r="B9" s="2">
        <v>688</v>
      </c>
      <c r="C9" s="2">
        <v>168</v>
      </c>
      <c r="D9" s="2">
        <v>137</v>
      </c>
      <c r="E9" s="2">
        <v>35</v>
      </c>
      <c r="F9" s="2">
        <f t="shared" si="3"/>
        <v>102</v>
      </c>
      <c r="G9" s="2">
        <v>375</v>
      </c>
      <c r="H9" s="2">
        <f t="shared" si="0"/>
        <v>78</v>
      </c>
      <c r="I9" s="2">
        <f t="shared" si="1"/>
        <v>72</v>
      </c>
      <c r="J9" s="2">
        <f t="shared" si="2"/>
        <v>18</v>
      </c>
      <c r="K9" s="2">
        <f t="shared" si="4"/>
        <v>54</v>
      </c>
      <c r="L9" s="2">
        <v>313</v>
      </c>
      <c r="M9" s="2">
        <v>90</v>
      </c>
      <c r="N9" s="2">
        <v>65</v>
      </c>
      <c r="O9" s="2">
        <v>17</v>
      </c>
      <c r="P9" s="2">
        <f t="shared" si="5"/>
        <v>48</v>
      </c>
    </row>
    <row r="10" spans="1:16" ht="10.199999999999999" customHeight="1" x14ac:dyDescent="0.2">
      <c r="A10" s="2" t="s">
        <v>77</v>
      </c>
      <c r="B10" s="2">
        <v>23263</v>
      </c>
      <c r="C10" s="2">
        <v>1200</v>
      </c>
      <c r="D10" s="2">
        <v>1594</v>
      </c>
      <c r="E10" s="2">
        <v>921</v>
      </c>
      <c r="F10" s="2">
        <f t="shared" si="3"/>
        <v>673</v>
      </c>
      <c r="G10" s="2">
        <v>12438</v>
      </c>
      <c r="H10" s="2">
        <f t="shared" si="0"/>
        <v>570</v>
      </c>
      <c r="I10" s="2">
        <f t="shared" si="1"/>
        <v>756</v>
      </c>
      <c r="J10" s="2">
        <f t="shared" si="2"/>
        <v>422</v>
      </c>
      <c r="K10" s="2">
        <f t="shared" si="4"/>
        <v>334</v>
      </c>
      <c r="L10" s="2">
        <v>10825</v>
      </c>
      <c r="M10" s="2">
        <v>630</v>
      </c>
      <c r="N10" s="2">
        <v>838</v>
      </c>
      <c r="O10" s="2">
        <v>499</v>
      </c>
      <c r="P10" s="2">
        <f t="shared" si="5"/>
        <v>339</v>
      </c>
    </row>
    <row r="11" spans="1:16" ht="10.199999999999999" customHeight="1" x14ac:dyDescent="0.2">
      <c r="A11" s="2" t="s">
        <v>78</v>
      </c>
      <c r="B11" s="2">
        <v>2188</v>
      </c>
      <c r="C11" s="2">
        <v>588</v>
      </c>
      <c r="D11" s="2">
        <v>616</v>
      </c>
      <c r="E11" s="2">
        <v>372</v>
      </c>
      <c r="F11" s="2">
        <f t="shared" si="3"/>
        <v>244</v>
      </c>
      <c r="G11" s="2">
        <v>992</v>
      </c>
      <c r="H11" s="2">
        <f t="shared" si="0"/>
        <v>267</v>
      </c>
      <c r="I11" s="2">
        <f t="shared" si="1"/>
        <v>280</v>
      </c>
      <c r="J11" s="2">
        <f t="shared" si="2"/>
        <v>173</v>
      </c>
      <c r="K11" s="2">
        <f t="shared" si="4"/>
        <v>107</v>
      </c>
      <c r="L11" s="2">
        <v>1196</v>
      </c>
      <c r="M11" s="2">
        <v>321</v>
      </c>
      <c r="N11" s="2">
        <v>336</v>
      </c>
      <c r="O11" s="2">
        <v>199</v>
      </c>
      <c r="P11" s="2">
        <f t="shared" si="5"/>
        <v>137</v>
      </c>
    </row>
    <row r="12" spans="1:16" ht="10.199999999999999" customHeight="1" x14ac:dyDescent="0.2">
      <c r="A12" s="2" t="s">
        <v>79</v>
      </c>
      <c r="B12" s="2">
        <v>21075</v>
      </c>
      <c r="C12" s="2">
        <v>612</v>
      </c>
      <c r="D12" s="2">
        <v>978</v>
      </c>
      <c r="E12" s="2">
        <v>549</v>
      </c>
      <c r="F12" s="28">
        <f t="shared" si="3"/>
        <v>429</v>
      </c>
      <c r="G12" s="2">
        <v>11446</v>
      </c>
      <c r="H12" s="2">
        <f t="shared" si="0"/>
        <v>303</v>
      </c>
      <c r="I12" s="2">
        <f t="shared" si="1"/>
        <v>476</v>
      </c>
      <c r="J12" s="2">
        <f t="shared" si="2"/>
        <v>249</v>
      </c>
      <c r="K12" s="28">
        <f t="shared" si="4"/>
        <v>227</v>
      </c>
      <c r="L12" s="7">
        <v>9629</v>
      </c>
      <c r="M12" s="7">
        <v>309</v>
      </c>
      <c r="N12" s="7">
        <v>502</v>
      </c>
      <c r="O12" s="7">
        <v>300</v>
      </c>
      <c r="P12" s="28">
        <f t="shared" si="5"/>
        <v>202</v>
      </c>
    </row>
    <row r="13" spans="1:16" ht="10.199999999999999" customHeight="1" x14ac:dyDescent="0.2">
      <c r="A13" s="50" t="s">
        <v>20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</sheetData>
  <mergeCells count="4">
    <mergeCell ref="B2:F2"/>
    <mergeCell ref="G2:K2"/>
    <mergeCell ref="L2:P2"/>
    <mergeCell ref="A13:P1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showGridLines="0" view="pageBreakPreview" zoomScale="125" zoomScaleNormal="100" zoomScaleSheetLayoutView="125" workbookViewId="0">
      <selection activeCell="L10" sqref="L10"/>
    </sheetView>
  </sheetViews>
  <sheetFormatPr defaultColWidth="8.77734375" defaultRowHeight="10.199999999999999" customHeight="1" x14ac:dyDescent="0.2"/>
  <cols>
    <col min="1" max="1" width="17.109375" style="43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40" t="s">
        <v>80</v>
      </c>
      <c r="B1" s="7"/>
      <c r="C1" s="7"/>
      <c r="D1" s="7"/>
      <c r="E1" s="7"/>
      <c r="F1" s="7"/>
    </row>
    <row r="2" spans="1:16" ht="10.199999999999999" customHeight="1" x14ac:dyDescent="0.2">
      <c r="A2" s="44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45" t="s">
        <v>81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41" t="s">
        <v>82</v>
      </c>
      <c r="B4" s="1">
        <f>B21</f>
        <v>43345</v>
      </c>
      <c r="C4" s="1">
        <f t="shared" ref="C4:P4" si="0">C21</f>
        <v>1407</v>
      </c>
      <c r="D4" s="1">
        <f t="shared" si="0"/>
        <v>1817</v>
      </c>
      <c r="E4" s="1">
        <f t="shared" si="0"/>
        <v>969</v>
      </c>
      <c r="F4" s="1">
        <f t="shared" si="0"/>
        <v>848</v>
      </c>
      <c r="G4" s="1">
        <f t="shared" si="0"/>
        <v>22802</v>
      </c>
      <c r="H4" s="1">
        <f t="shared" si="0"/>
        <v>666</v>
      </c>
      <c r="I4" s="1">
        <f t="shared" si="0"/>
        <v>875</v>
      </c>
      <c r="J4" s="1">
        <f t="shared" si="0"/>
        <v>444</v>
      </c>
      <c r="K4" s="1">
        <f t="shared" si="0"/>
        <v>431</v>
      </c>
      <c r="L4" s="1">
        <f t="shared" si="0"/>
        <v>20543</v>
      </c>
      <c r="M4" s="1">
        <f t="shared" si="0"/>
        <v>741</v>
      </c>
      <c r="N4" s="1">
        <f t="shared" si="0"/>
        <v>942</v>
      </c>
      <c r="O4" s="1">
        <f t="shared" si="0"/>
        <v>525</v>
      </c>
      <c r="P4" s="1">
        <f t="shared" si="0"/>
        <v>417</v>
      </c>
    </row>
    <row r="5" spans="1:16" ht="10.199999999999999" customHeight="1" x14ac:dyDescent="0.2">
      <c r="A5" s="42" t="s">
        <v>439</v>
      </c>
      <c r="B5" s="1">
        <f t="shared" ref="B5:P5" si="1">B22</f>
        <v>16752</v>
      </c>
      <c r="C5" s="1">
        <f t="shared" si="1"/>
        <v>0</v>
      </c>
      <c r="D5" s="1">
        <f t="shared" si="1"/>
        <v>0</v>
      </c>
      <c r="E5" s="1">
        <f t="shared" si="1"/>
        <v>0</v>
      </c>
      <c r="F5" s="1">
        <f t="shared" si="1"/>
        <v>0</v>
      </c>
      <c r="G5" s="1">
        <f t="shared" si="1"/>
        <v>8541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8211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10.199999999999999" customHeight="1" x14ac:dyDescent="0.2">
      <c r="A6" s="42" t="s">
        <v>440</v>
      </c>
      <c r="B6" s="1">
        <f>SUM(B7:B14)</f>
        <v>26593</v>
      </c>
      <c r="C6" s="1">
        <f t="shared" ref="C6:P6" si="2">SUM(C7:C14)</f>
        <v>1407</v>
      </c>
      <c r="D6" s="1">
        <f t="shared" si="2"/>
        <v>1817</v>
      </c>
      <c r="E6" s="1">
        <f t="shared" si="2"/>
        <v>969</v>
      </c>
      <c r="F6" s="1">
        <f t="shared" si="2"/>
        <v>848</v>
      </c>
      <c r="G6" s="1">
        <f t="shared" si="2"/>
        <v>14261</v>
      </c>
      <c r="H6" s="1">
        <f t="shared" si="2"/>
        <v>666</v>
      </c>
      <c r="I6" s="1">
        <f t="shared" si="2"/>
        <v>875</v>
      </c>
      <c r="J6" s="1">
        <f t="shared" si="2"/>
        <v>444</v>
      </c>
      <c r="K6" s="1">
        <f t="shared" si="2"/>
        <v>431</v>
      </c>
      <c r="L6" s="1">
        <f t="shared" si="2"/>
        <v>12332</v>
      </c>
      <c r="M6" s="1">
        <f t="shared" si="2"/>
        <v>741</v>
      </c>
      <c r="N6" s="1">
        <f t="shared" si="2"/>
        <v>942</v>
      </c>
      <c r="O6" s="1">
        <f t="shared" si="2"/>
        <v>525</v>
      </c>
      <c r="P6" s="1">
        <f t="shared" si="2"/>
        <v>417</v>
      </c>
    </row>
    <row r="7" spans="1:16" ht="10.199999999999999" customHeight="1" x14ac:dyDescent="0.2">
      <c r="A7" s="42" t="s">
        <v>83</v>
      </c>
      <c r="B7" s="2">
        <f>B24+B25</f>
        <v>12955</v>
      </c>
      <c r="C7" s="2">
        <f t="shared" ref="C7:P7" si="3">C24+C25</f>
        <v>377</v>
      </c>
      <c r="D7" s="2">
        <f t="shared" si="3"/>
        <v>565</v>
      </c>
      <c r="E7" s="2">
        <f t="shared" si="3"/>
        <v>332</v>
      </c>
      <c r="F7" s="2">
        <f t="shared" si="3"/>
        <v>233</v>
      </c>
      <c r="G7" s="2">
        <f t="shared" si="3"/>
        <v>6255</v>
      </c>
      <c r="H7" s="2">
        <f t="shared" si="3"/>
        <v>188</v>
      </c>
      <c r="I7" s="2">
        <f t="shared" si="3"/>
        <v>249</v>
      </c>
      <c r="J7" s="2">
        <f t="shared" si="3"/>
        <v>132</v>
      </c>
      <c r="K7" s="2">
        <f t="shared" si="3"/>
        <v>117</v>
      </c>
      <c r="L7" s="2">
        <f t="shared" si="3"/>
        <v>6700</v>
      </c>
      <c r="M7" s="2">
        <f t="shared" si="3"/>
        <v>189</v>
      </c>
      <c r="N7" s="2">
        <f t="shared" si="3"/>
        <v>316</v>
      </c>
      <c r="O7" s="2">
        <f t="shared" si="3"/>
        <v>200</v>
      </c>
      <c r="P7" s="2">
        <f t="shared" si="3"/>
        <v>116</v>
      </c>
    </row>
    <row r="8" spans="1:16" ht="10.199999999999999" customHeight="1" x14ac:dyDescent="0.2">
      <c r="A8" s="42" t="s">
        <v>84</v>
      </c>
      <c r="B8" s="2">
        <f>B26+B27</f>
        <v>6438</v>
      </c>
      <c r="C8" s="2">
        <f t="shared" ref="C8:P8" si="4">C26+C27</f>
        <v>251</v>
      </c>
      <c r="D8" s="2">
        <f t="shared" si="4"/>
        <v>438</v>
      </c>
      <c r="E8" s="2">
        <f t="shared" si="4"/>
        <v>267</v>
      </c>
      <c r="F8" s="2">
        <f t="shared" si="4"/>
        <v>171</v>
      </c>
      <c r="G8" s="2">
        <f t="shared" si="4"/>
        <v>3940</v>
      </c>
      <c r="H8" s="2">
        <f t="shared" si="4"/>
        <v>128</v>
      </c>
      <c r="I8" s="2">
        <f t="shared" si="4"/>
        <v>203</v>
      </c>
      <c r="J8" s="2">
        <f t="shared" si="4"/>
        <v>122</v>
      </c>
      <c r="K8" s="2">
        <f t="shared" si="4"/>
        <v>81</v>
      </c>
      <c r="L8" s="2">
        <f t="shared" si="4"/>
        <v>2498</v>
      </c>
      <c r="M8" s="2">
        <f t="shared" si="4"/>
        <v>123</v>
      </c>
      <c r="N8" s="2">
        <f t="shared" si="4"/>
        <v>235</v>
      </c>
      <c r="O8" s="2">
        <f t="shared" si="4"/>
        <v>145</v>
      </c>
      <c r="P8" s="2">
        <f t="shared" si="4"/>
        <v>90</v>
      </c>
    </row>
    <row r="9" spans="1:16" ht="10.199999999999999" customHeight="1" x14ac:dyDescent="0.2">
      <c r="A9" s="42" t="s">
        <v>85</v>
      </c>
      <c r="B9" s="2">
        <f>B28+B29</f>
        <v>2591</v>
      </c>
      <c r="C9" s="2">
        <f t="shared" ref="C9:P9" si="5">C28+C29</f>
        <v>129</v>
      </c>
      <c r="D9" s="2">
        <f t="shared" si="5"/>
        <v>197</v>
      </c>
      <c r="E9" s="2">
        <f t="shared" si="5"/>
        <v>93</v>
      </c>
      <c r="F9" s="2">
        <f t="shared" si="5"/>
        <v>104</v>
      </c>
      <c r="G9" s="2">
        <f t="shared" si="5"/>
        <v>1491</v>
      </c>
      <c r="H9" s="2">
        <f t="shared" si="5"/>
        <v>63</v>
      </c>
      <c r="I9" s="2">
        <f t="shared" si="5"/>
        <v>99</v>
      </c>
      <c r="J9" s="2">
        <f t="shared" si="5"/>
        <v>47</v>
      </c>
      <c r="K9" s="2">
        <f t="shared" si="5"/>
        <v>52</v>
      </c>
      <c r="L9" s="2">
        <f t="shared" si="5"/>
        <v>1100</v>
      </c>
      <c r="M9" s="2">
        <f t="shared" si="5"/>
        <v>66</v>
      </c>
      <c r="N9" s="2">
        <f t="shared" si="5"/>
        <v>98</v>
      </c>
      <c r="O9" s="2">
        <f t="shared" si="5"/>
        <v>46</v>
      </c>
      <c r="P9" s="2">
        <f t="shared" si="5"/>
        <v>52</v>
      </c>
    </row>
    <row r="10" spans="1:16" ht="10.199999999999999" customHeight="1" x14ac:dyDescent="0.2">
      <c r="A10" s="42" t="s">
        <v>86</v>
      </c>
      <c r="B10" s="2">
        <f>SUM(B30:B34)</f>
        <v>2491</v>
      </c>
      <c r="C10" s="2">
        <f t="shared" ref="C10:P10" si="6">SUM(C30:C34)</f>
        <v>217</v>
      </c>
      <c r="D10" s="2">
        <f t="shared" si="6"/>
        <v>264</v>
      </c>
      <c r="E10" s="2">
        <f t="shared" si="6"/>
        <v>155</v>
      </c>
      <c r="F10" s="2">
        <f t="shared" si="6"/>
        <v>109</v>
      </c>
      <c r="G10" s="2">
        <f t="shared" si="6"/>
        <v>1372</v>
      </c>
      <c r="H10" s="2">
        <f t="shared" si="6"/>
        <v>98</v>
      </c>
      <c r="I10" s="2">
        <f t="shared" si="6"/>
        <v>143</v>
      </c>
      <c r="J10" s="2">
        <f t="shared" si="6"/>
        <v>83</v>
      </c>
      <c r="K10" s="2">
        <f t="shared" si="6"/>
        <v>60</v>
      </c>
      <c r="L10" s="2">
        <f t="shared" si="6"/>
        <v>1119</v>
      </c>
      <c r="M10" s="2">
        <f t="shared" si="6"/>
        <v>119</v>
      </c>
      <c r="N10" s="2">
        <f t="shared" si="6"/>
        <v>121</v>
      </c>
      <c r="O10" s="2">
        <f t="shared" si="6"/>
        <v>72</v>
      </c>
      <c r="P10" s="2">
        <f t="shared" si="6"/>
        <v>49</v>
      </c>
    </row>
    <row r="11" spans="1:16" ht="10.199999999999999" customHeight="1" x14ac:dyDescent="0.2">
      <c r="A11" s="42" t="s">
        <v>87</v>
      </c>
      <c r="B11" s="2">
        <f>B35</f>
        <v>996</v>
      </c>
      <c r="C11" s="2">
        <f t="shared" ref="C11:P11" si="7">C35</f>
        <v>150</v>
      </c>
      <c r="D11" s="2">
        <f t="shared" si="7"/>
        <v>108</v>
      </c>
      <c r="E11" s="2">
        <f t="shared" si="7"/>
        <v>51</v>
      </c>
      <c r="F11" s="2">
        <f t="shared" si="7"/>
        <v>57</v>
      </c>
      <c r="G11" s="2">
        <f t="shared" si="7"/>
        <v>544</v>
      </c>
      <c r="H11" s="2">
        <f t="shared" si="7"/>
        <v>65</v>
      </c>
      <c r="I11" s="2">
        <f t="shared" si="7"/>
        <v>46</v>
      </c>
      <c r="J11" s="2">
        <f t="shared" si="7"/>
        <v>20</v>
      </c>
      <c r="K11" s="2">
        <f t="shared" si="7"/>
        <v>26</v>
      </c>
      <c r="L11" s="2">
        <f t="shared" si="7"/>
        <v>452</v>
      </c>
      <c r="M11" s="2">
        <f t="shared" si="7"/>
        <v>85</v>
      </c>
      <c r="N11" s="2">
        <f t="shared" si="7"/>
        <v>62</v>
      </c>
      <c r="O11" s="2">
        <f t="shared" si="7"/>
        <v>31</v>
      </c>
      <c r="P11" s="2">
        <f t="shared" si="7"/>
        <v>31</v>
      </c>
    </row>
    <row r="12" spans="1:16" ht="10.199999999999999" customHeight="1" x14ac:dyDescent="0.2">
      <c r="A12" s="42" t="s">
        <v>88</v>
      </c>
      <c r="B12" s="2">
        <f>B36</f>
        <v>604</v>
      </c>
      <c r="C12" s="2">
        <f t="shared" ref="C12:P12" si="8">C36</f>
        <v>111</v>
      </c>
      <c r="D12" s="2">
        <f t="shared" si="8"/>
        <v>84</v>
      </c>
      <c r="E12" s="2">
        <f t="shared" si="8"/>
        <v>38</v>
      </c>
      <c r="F12" s="2">
        <f t="shared" si="8"/>
        <v>46</v>
      </c>
      <c r="G12" s="2">
        <f t="shared" si="8"/>
        <v>365</v>
      </c>
      <c r="H12" s="2">
        <f t="shared" si="8"/>
        <v>44</v>
      </c>
      <c r="I12" s="2">
        <f t="shared" si="8"/>
        <v>44</v>
      </c>
      <c r="J12" s="2">
        <f t="shared" si="8"/>
        <v>16</v>
      </c>
      <c r="K12" s="2">
        <f t="shared" si="8"/>
        <v>28</v>
      </c>
      <c r="L12" s="2">
        <f t="shared" si="8"/>
        <v>239</v>
      </c>
      <c r="M12" s="2">
        <f t="shared" si="8"/>
        <v>67</v>
      </c>
      <c r="N12" s="2">
        <f t="shared" si="8"/>
        <v>40</v>
      </c>
      <c r="O12" s="2">
        <f t="shared" si="8"/>
        <v>22</v>
      </c>
      <c r="P12" s="2">
        <f t="shared" si="8"/>
        <v>18</v>
      </c>
    </row>
    <row r="13" spans="1:16" ht="10.199999999999999" customHeight="1" x14ac:dyDescent="0.2">
      <c r="A13" s="42" t="s">
        <v>89</v>
      </c>
      <c r="B13" s="2">
        <f>B37+B38</f>
        <v>274</v>
      </c>
      <c r="C13" s="2">
        <f t="shared" ref="C13:P13" si="9">C37+C38</f>
        <v>83</v>
      </c>
      <c r="D13" s="2">
        <f t="shared" si="9"/>
        <v>59</v>
      </c>
      <c r="E13" s="2">
        <f t="shared" si="9"/>
        <v>18</v>
      </c>
      <c r="F13" s="2">
        <f t="shared" si="9"/>
        <v>41</v>
      </c>
      <c r="G13" s="2">
        <f t="shared" si="9"/>
        <v>168</v>
      </c>
      <c r="H13" s="2">
        <f t="shared" si="9"/>
        <v>38</v>
      </c>
      <c r="I13" s="2">
        <f t="shared" si="9"/>
        <v>33</v>
      </c>
      <c r="J13" s="2">
        <f t="shared" si="9"/>
        <v>13</v>
      </c>
      <c r="K13" s="2">
        <f t="shared" si="9"/>
        <v>20</v>
      </c>
      <c r="L13" s="2">
        <f t="shared" si="9"/>
        <v>106</v>
      </c>
      <c r="M13" s="2">
        <f t="shared" si="9"/>
        <v>45</v>
      </c>
      <c r="N13" s="2">
        <f t="shared" si="9"/>
        <v>26</v>
      </c>
      <c r="O13" s="2">
        <f t="shared" si="9"/>
        <v>5</v>
      </c>
      <c r="P13" s="2">
        <f t="shared" si="9"/>
        <v>21</v>
      </c>
    </row>
    <row r="14" spans="1:16" ht="10.199999999999999" customHeight="1" x14ac:dyDescent="0.2">
      <c r="A14" s="42" t="s">
        <v>90</v>
      </c>
      <c r="B14" s="2">
        <f>B39</f>
        <v>244</v>
      </c>
      <c r="C14" s="2">
        <f t="shared" ref="C14:P14" si="10">C39</f>
        <v>89</v>
      </c>
      <c r="D14" s="2">
        <f t="shared" si="10"/>
        <v>102</v>
      </c>
      <c r="E14" s="2">
        <f t="shared" si="10"/>
        <v>15</v>
      </c>
      <c r="F14" s="2">
        <f t="shared" si="10"/>
        <v>87</v>
      </c>
      <c r="G14" s="2">
        <f t="shared" si="10"/>
        <v>126</v>
      </c>
      <c r="H14" s="2">
        <f t="shared" si="10"/>
        <v>42</v>
      </c>
      <c r="I14" s="2">
        <f t="shared" si="10"/>
        <v>58</v>
      </c>
      <c r="J14" s="2">
        <f t="shared" si="10"/>
        <v>11</v>
      </c>
      <c r="K14" s="2">
        <f t="shared" si="10"/>
        <v>47</v>
      </c>
      <c r="L14" s="2">
        <f t="shared" si="10"/>
        <v>118</v>
      </c>
      <c r="M14" s="2">
        <f t="shared" si="10"/>
        <v>47</v>
      </c>
      <c r="N14" s="2">
        <f t="shared" si="10"/>
        <v>44</v>
      </c>
      <c r="O14" s="2">
        <f t="shared" si="10"/>
        <v>4</v>
      </c>
      <c r="P14" s="2">
        <f t="shared" si="10"/>
        <v>40</v>
      </c>
    </row>
    <row r="15" spans="1:16" ht="10.199999999999999" customHeight="1" x14ac:dyDescent="0.2">
      <c r="A15" s="50" t="s">
        <v>20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8" spans="1:16" ht="10.199999999999999" customHeight="1" x14ac:dyDescent="0.2">
      <c r="A18" s="40" t="s">
        <v>80</v>
      </c>
      <c r="B18" s="7"/>
      <c r="C18" s="7"/>
      <c r="D18" s="7"/>
      <c r="E18" s="7"/>
      <c r="F18" s="7"/>
    </row>
    <row r="19" spans="1:16" ht="10.199999999999999" customHeight="1" x14ac:dyDescent="0.2">
      <c r="A19" s="44"/>
      <c r="B19" s="48" t="s">
        <v>1</v>
      </c>
      <c r="C19" s="48"/>
      <c r="D19" s="48"/>
      <c r="E19" s="48"/>
      <c r="F19" s="48"/>
      <c r="G19" s="48" t="s">
        <v>434</v>
      </c>
      <c r="H19" s="48"/>
      <c r="I19" s="48"/>
      <c r="J19" s="48"/>
      <c r="K19" s="48"/>
      <c r="L19" s="48" t="s">
        <v>435</v>
      </c>
      <c r="M19" s="48"/>
      <c r="N19" s="48"/>
      <c r="O19" s="48"/>
      <c r="P19" s="49"/>
    </row>
    <row r="20" spans="1:16" ht="10.199999999999999" customHeight="1" x14ac:dyDescent="0.2">
      <c r="A20" s="45" t="s">
        <v>81</v>
      </c>
      <c r="B20" s="10" t="s">
        <v>1</v>
      </c>
      <c r="C20" s="10" t="s">
        <v>52</v>
      </c>
      <c r="D20" s="10" t="s">
        <v>432</v>
      </c>
      <c r="E20" s="10" t="s">
        <v>448</v>
      </c>
      <c r="F20" s="10" t="s">
        <v>246</v>
      </c>
      <c r="G20" s="10" t="s">
        <v>1</v>
      </c>
      <c r="H20" s="10" t="s">
        <v>52</v>
      </c>
      <c r="I20" s="10" t="s">
        <v>432</v>
      </c>
      <c r="J20" s="10" t="s">
        <v>448</v>
      </c>
      <c r="K20" s="10" t="s">
        <v>246</v>
      </c>
      <c r="L20" s="10" t="s">
        <v>1</v>
      </c>
      <c r="M20" s="10" t="s">
        <v>52</v>
      </c>
      <c r="N20" s="10" t="s">
        <v>432</v>
      </c>
      <c r="O20" s="10" t="s">
        <v>448</v>
      </c>
      <c r="P20" s="10" t="s">
        <v>246</v>
      </c>
    </row>
    <row r="21" spans="1:16" ht="10.199999999999999" customHeight="1" x14ac:dyDescent="0.2">
      <c r="A21" s="41" t="s">
        <v>82</v>
      </c>
      <c r="B21" s="6">
        <f>B22+B23</f>
        <v>43345</v>
      </c>
      <c r="C21" s="6">
        <f t="shared" ref="C21:O21" si="11">C22+C23</f>
        <v>1407</v>
      </c>
      <c r="D21" s="6">
        <f t="shared" si="11"/>
        <v>1817</v>
      </c>
      <c r="E21" s="6">
        <f t="shared" si="11"/>
        <v>969</v>
      </c>
      <c r="F21" s="6">
        <f>D21-E21</f>
        <v>848</v>
      </c>
      <c r="G21" s="6">
        <f>B21-L21</f>
        <v>22802</v>
      </c>
      <c r="H21" s="6">
        <f t="shared" ref="H21:K21" si="12">C21-M21</f>
        <v>666</v>
      </c>
      <c r="I21" s="6">
        <f t="shared" si="12"/>
        <v>875</v>
      </c>
      <c r="J21" s="6">
        <f t="shared" si="12"/>
        <v>444</v>
      </c>
      <c r="K21" s="6">
        <f t="shared" si="12"/>
        <v>431</v>
      </c>
      <c r="L21" s="6">
        <f t="shared" si="11"/>
        <v>20543</v>
      </c>
      <c r="M21" s="6">
        <f t="shared" si="11"/>
        <v>741</v>
      </c>
      <c r="N21" s="6">
        <f t="shared" si="11"/>
        <v>942</v>
      </c>
      <c r="O21" s="6">
        <f t="shared" si="11"/>
        <v>525</v>
      </c>
      <c r="P21" s="6">
        <f>N21-O21</f>
        <v>417</v>
      </c>
    </row>
    <row r="22" spans="1:16" ht="10.199999999999999" customHeight="1" x14ac:dyDescent="0.2">
      <c r="A22" s="42" t="s">
        <v>439</v>
      </c>
      <c r="B22" s="6">
        <v>16752</v>
      </c>
      <c r="C22" s="6">
        <v>0</v>
      </c>
      <c r="D22" s="6">
        <v>0</v>
      </c>
      <c r="E22" s="6">
        <v>0</v>
      </c>
      <c r="F22" s="6">
        <f t="shared" ref="F22:F39" si="13">D22-E22</f>
        <v>0</v>
      </c>
      <c r="G22" s="6">
        <f t="shared" ref="G22:G39" si="14">B22-L22</f>
        <v>8541</v>
      </c>
      <c r="H22" s="6">
        <f t="shared" ref="H22:H38" si="15">C22-M22</f>
        <v>0</v>
      </c>
      <c r="I22" s="6">
        <f t="shared" ref="I22:I38" si="16">D22-N22</f>
        <v>0</v>
      </c>
      <c r="J22" s="6">
        <f t="shared" ref="J22:J38" si="17">E22-O22</f>
        <v>0</v>
      </c>
      <c r="K22" s="6">
        <f t="shared" ref="K22:K38" si="18">F22-P22</f>
        <v>0</v>
      </c>
      <c r="L22" s="6">
        <v>8211</v>
      </c>
      <c r="M22" s="6">
        <v>0</v>
      </c>
      <c r="N22" s="6">
        <v>0</v>
      </c>
      <c r="O22" s="6">
        <v>0</v>
      </c>
      <c r="P22" s="6">
        <f t="shared" ref="P22:P39" si="19">N22-O22</f>
        <v>0</v>
      </c>
    </row>
    <row r="23" spans="1:16" ht="10.199999999999999" customHeight="1" x14ac:dyDescent="0.2">
      <c r="A23" s="42" t="s">
        <v>440</v>
      </c>
      <c r="B23" s="6">
        <f>SUM(B24:B39)</f>
        <v>26593</v>
      </c>
      <c r="C23" s="6">
        <f t="shared" ref="C23:E23" si="20">SUM(C24:C39)</f>
        <v>1407</v>
      </c>
      <c r="D23" s="6">
        <f t="shared" si="20"/>
        <v>1817</v>
      </c>
      <c r="E23" s="6">
        <f t="shared" si="20"/>
        <v>969</v>
      </c>
      <c r="F23" s="6">
        <f t="shared" si="13"/>
        <v>848</v>
      </c>
      <c r="G23" s="6">
        <f t="shared" si="14"/>
        <v>14261</v>
      </c>
      <c r="H23" s="6">
        <f t="shared" si="15"/>
        <v>666</v>
      </c>
      <c r="I23" s="6">
        <f t="shared" si="16"/>
        <v>875</v>
      </c>
      <c r="J23" s="6">
        <f t="shared" si="17"/>
        <v>444</v>
      </c>
      <c r="K23" s="6">
        <f t="shared" si="18"/>
        <v>431</v>
      </c>
      <c r="L23" s="6">
        <f>SUM(L24:L39)</f>
        <v>12332</v>
      </c>
      <c r="M23" s="6">
        <f t="shared" ref="M23" si="21">SUM(M24:M39)</f>
        <v>741</v>
      </c>
      <c r="N23" s="6">
        <f t="shared" ref="N23" si="22">SUM(N24:N39)</f>
        <v>942</v>
      </c>
      <c r="O23" s="6">
        <f t="shared" ref="O23" si="23">SUM(O24:O39)</f>
        <v>525</v>
      </c>
      <c r="P23" s="6">
        <f t="shared" si="19"/>
        <v>417</v>
      </c>
    </row>
    <row r="24" spans="1:16" ht="10.199999999999999" customHeight="1" x14ac:dyDescent="0.2">
      <c r="A24" s="42" t="s">
        <v>452</v>
      </c>
      <c r="B24" s="6">
        <v>4982</v>
      </c>
      <c r="C24" s="6">
        <v>113</v>
      </c>
      <c r="D24" s="6">
        <v>217</v>
      </c>
      <c r="E24" s="6">
        <v>120</v>
      </c>
      <c r="F24" s="6">
        <f t="shared" si="13"/>
        <v>97</v>
      </c>
      <c r="G24" s="6">
        <f t="shared" si="14"/>
        <v>2313</v>
      </c>
      <c r="H24" s="6">
        <f t="shared" si="15"/>
        <v>56</v>
      </c>
      <c r="I24" s="6">
        <f t="shared" si="16"/>
        <v>84</v>
      </c>
      <c r="J24" s="6">
        <f t="shared" si="17"/>
        <v>39</v>
      </c>
      <c r="K24" s="6">
        <f t="shared" si="18"/>
        <v>45</v>
      </c>
      <c r="L24" s="6">
        <v>2669</v>
      </c>
      <c r="M24" s="6">
        <v>57</v>
      </c>
      <c r="N24" s="6">
        <v>133</v>
      </c>
      <c r="O24" s="6">
        <v>81</v>
      </c>
      <c r="P24" s="6">
        <f t="shared" si="19"/>
        <v>52</v>
      </c>
    </row>
    <row r="25" spans="1:16" ht="10.199999999999999" customHeight="1" x14ac:dyDescent="0.2">
      <c r="A25" s="42" t="s">
        <v>453</v>
      </c>
      <c r="B25" s="6">
        <v>7973</v>
      </c>
      <c r="C25" s="6">
        <v>264</v>
      </c>
      <c r="D25" s="6">
        <v>348</v>
      </c>
      <c r="E25" s="6">
        <v>212</v>
      </c>
      <c r="F25" s="6">
        <f t="shared" si="13"/>
        <v>136</v>
      </c>
      <c r="G25" s="6">
        <f t="shared" si="14"/>
        <v>3942</v>
      </c>
      <c r="H25" s="6">
        <f t="shared" si="15"/>
        <v>132</v>
      </c>
      <c r="I25" s="6">
        <f t="shared" si="16"/>
        <v>165</v>
      </c>
      <c r="J25" s="6">
        <f t="shared" si="17"/>
        <v>93</v>
      </c>
      <c r="K25" s="6">
        <f t="shared" si="18"/>
        <v>72</v>
      </c>
      <c r="L25" s="6">
        <v>4031</v>
      </c>
      <c r="M25" s="6">
        <v>132</v>
      </c>
      <c r="N25" s="6">
        <v>183</v>
      </c>
      <c r="O25" s="6">
        <v>119</v>
      </c>
      <c r="P25" s="6">
        <f t="shared" si="19"/>
        <v>64</v>
      </c>
    </row>
    <row r="26" spans="1:16" ht="10.199999999999999" customHeight="1" x14ac:dyDescent="0.2">
      <c r="A26" s="42" t="s">
        <v>454</v>
      </c>
      <c r="B26" s="6">
        <v>4024</v>
      </c>
      <c r="C26" s="6">
        <v>154</v>
      </c>
      <c r="D26" s="6">
        <v>260</v>
      </c>
      <c r="E26" s="6">
        <v>158</v>
      </c>
      <c r="F26" s="6">
        <f t="shared" si="13"/>
        <v>102</v>
      </c>
      <c r="G26" s="6">
        <f t="shared" si="14"/>
        <v>2426</v>
      </c>
      <c r="H26" s="6">
        <f t="shared" si="15"/>
        <v>77</v>
      </c>
      <c r="I26" s="6">
        <f t="shared" si="16"/>
        <v>120</v>
      </c>
      <c r="J26" s="6">
        <f t="shared" si="17"/>
        <v>75</v>
      </c>
      <c r="K26" s="6">
        <f t="shared" si="18"/>
        <v>45</v>
      </c>
      <c r="L26" s="6">
        <v>1598</v>
      </c>
      <c r="M26" s="6">
        <v>77</v>
      </c>
      <c r="N26" s="6">
        <v>140</v>
      </c>
      <c r="O26" s="6">
        <v>83</v>
      </c>
      <c r="P26" s="6">
        <f t="shared" si="19"/>
        <v>57</v>
      </c>
    </row>
    <row r="27" spans="1:16" ht="10.199999999999999" customHeight="1" x14ac:dyDescent="0.2">
      <c r="A27" s="42" t="s">
        <v>455</v>
      </c>
      <c r="B27" s="6">
        <v>2414</v>
      </c>
      <c r="C27" s="6">
        <v>97</v>
      </c>
      <c r="D27" s="6">
        <v>178</v>
      </c>
      <c r="E27" s="6">
        <v>109</v>
      </c>
      <c r="F27" s="6">
        <f t="shared" si="13"/>
        <v>69</v>
      </c>
      <c r="G27" s="6">
        <f t="shared" si="14"/>
        <v>1514</v>
      </c>
      <c r="H27" s="6">
        <f t="shared" si="15"/>
        <v>51</v>
      </c>
      <c r="I27" s="6">
        <f t="shared" si="16"/>
        <v>83</v>
      </c>
      <c r="J27" s="6">
        <f t="shared" si="17"/>
        <v>47</v>
      </c>
      <c r="K27" s="6">
        <f t="shared" si="18"/>
        <v>36</v>
      </c>
      <c r="L27" s="6">
        <v>900</v>
      </c>
      <c r="M27" s="6">
        <v>46</v>
      </c>
      <c r="N27" s="6">
        <v>95</v>
      </c>
      <c r="O27" s="6">
        <v>62</v>
      </c>
      <c r="P27" s="6">
        <f t="shared" si="19"/>
        <v>33</v>
      </c>
    </row>
    <row r="28" spans="1:16" ht="10.199999999999999" customHeight="1" x14ac:dyDescent="0.2">
      <c r="A28" s="42" t="s">
        <v>456</v>
      </c>
      <c r="B28" s="6">
        <v>1551</v>
      </c>
      <c r="C28" s="6">
        <v>62</v>
      </c>
      <c r="D28" s="6">
        <v>111</v>
      </c>
      <c r="E28" s="6">
        <v>53</v>
      </c>
      <c r="F28" s="6">
        <f t="shared" si="13"/>
        <v>58</v>
      </c>
      <c r="G28" s="6">
        <f t="shared" si="14"/>
        <v>922</v>
      </c>
      <c r="H28" s="6">
        <f t="shared" si="15"/>
        <v>27</v>
      </c>
      <c r="I28" s="6">
        <f t="shared" si="16"/>
        <v>58</v>
      </c>
      <c r="J28" s="6">
        <f t="shared" si="17"/>
        <v>29</v>
      </c>
      <c r="K28" s="6">
        <f t="shared" si="18"/>
        <v>29</v>
      </c>
      <c r="L28" s="6">
        <v>629</v>
      </c>
      <c r="M28" s="6">
        <v>35</v>
      </c>
      <c r="N28" s="6">
        <v>53</v>
      </c>
      <c r="O28" s="6">
        <v>24</v>
      </c>
      <c r="P28" s="6">
        <f t="shared" si="19"/>
        <v>29</v>
      </c>
    </row>
    <row r="29" spans="1:16" ht="10.199999999999999" customHeight="1" x14ac:dyDescent="0.2">
      <c r="A29" s="42" t="s">
        <v>457</v>
      </c>
      <c r="B29" s="6">
        <v>1040</v>
      </c>
      <c r="C29" s="6">
        <v>67</v>
      </c>
      <c r="D29" s="6">
        <v>86</v>
      </c>
      <c r="E29" s="6">
        <v>40</v>
      </c>
      <c r="F29" s="6">
        <f t="shared" si="13"/>
        <v>46</v>
      </c>
      <c r="G29" s="6">
        <f t="shared" si="14"/>
        <v>569</v>
      </c>
      <c r="H29" s="6">
        <f t="shared" si="15"/>
        <v>36</v>
      </c>
      <c r="I29" s="6">
        <f t="shared" si="16"/>
        <v>41</v>
      </c>
      <c r="J29" s="6">
        <f t="shared" si="17"/>
        <v>18</v>
      </c>
      <c r="K29" s="6">
        <f t="shared" si="18"/>
        <v>23</v>
      </c>
      <c r="L29" s="6">
        <v>471</v>
      </c>
      <c r="M29" s="6">
        <v>31</v>
      </c>
      <c r="N29" s="6">
        <v>45</v>
      </c>
      <c r="O29" s="6">
        <v>22</v>
      </c>
      <c r="P29" s="6">
        <f t="shared" si="19"/>
        <v>23</v>
      </c>
    </row>
    <row r="30" spans="1:16" ht="10.199999999999999" customHeight="1" x14ac:dyDescent="0.2">
      <c r="A30" s="42" t="s">
        <v>458</v>
      </c>
      <c r="B30" s="6">
        <v>833</v>
      </c>
      <c r="C30" s="6">
        <v>65</v>
      </c>
      <c r="D30" s="6">
        <v>74</v>
      </c>
      <c r="E30" s="6">
        <v>39</v>
      </c>
      <c r="F30" s="6">
        <f t="shared" si="13"/>
        <v>35</v>
      </c>
      <c r="G30" s="6">
        <f t="shared" si="14"/>
        <v>495</v>
      </c>
      <c r="H30" s="6">
        <f t="shared" si="15"/>
        <v>27</v>
      </c>
      <c r="I30" s="6">
        <f t="shared" si="16"/>
        <v>47</v>
      </c>
      <c r="J30" s="6">
        <f t="shared" si="17"/>
        <v>28</v>
      </c>
      <c r="K30" s="6">
        <f t="shared" si="18"/>
        <v>19</v>
      </c>
      <c r="L30" s="6">
        <v>338</v>
      </c>
      <c r="M30" s="6">
        <v>38</v>
      </c>
      <c r="N30" s="6">
        <v>27</v>
      </c>
      <c r="O30" s="6">
        <v>11</v>
      </c>
      <c r="P30" s="6">
        <f t="shared" si="19"/>
        <v>16</v>
      </c>
    </row>
    <row r="31" spans="1:16" ht="10.199999999999999" customHeight="1" x14ac:dyDescent="0.2">
      <c r="A31" s="42" t="s">
        <v>459</v>
      </c>
      <c r="B31" s="6">
        <v>544</v>
      </c>
      <c r="C31" s="6">
        <v>51</v>
      </c>
      <c r="D31" s="6">
        <v>32</v>
      </c>
      <c r="E31" s="6">
        <v>18</v>
      </c>
      <c r="F31" s="6">
        <f t="shared" si="13"/>
        <v>14</v>
      </c>
      <c r="G31" s="6">
        <f t="shared" si="14"/>
        <v>277</v>
      </c>
      <c r="H31" s="6">
        <f t="shared" si="15"/>
        <v>26</v>
      </c>
      <c r="I31" s="6">
        <f t="shared" si="16"/>
        <v>15</v>
      </c>
      <c r="J31" s="6">
        <f t="shared" si="17"/>
        <v>9</v>
      </c>
      <c r="K31" s="6">
        <f t="shared" si="18"/>
        <v>6</v>
      </c>
      <c r="L31" s="6">
        <v>267</v>
      </c>
      <c r="M31" s="6">
        <v>25</v>
      </c>
      <c r="N31" s="6">
        <v>17</v>
      </c>
      <c r="O31" s="6">
        <v>9</v>
      </c>
      <c r="P31" s="6">
        <f t="shared" si="19"/>
        <v>8</v>
      </c>
    </row>
    <row r="32" spans="1:16" ht="10.199999999999999" customHeight="1" x14ac:dyDescent="0.2">
      <c r="A32" s="42" t="s">
        <v>460</v>
      </c>
      <c r="B32" s="6">
        <v>402</v>
      </c>
      <c r="C32" s="6">
        <v>30</v>
      </c>
      <c r="D32" s="6">
        <v>46</v>
      </c>
      <c r="E32" s="6">
        <v>27</v>
      </c>
      <c r="F32" s="6">
        <f t="shared" si="13"/>
        <v>19</v>
      </c>
      <c r="G32" s="6">
        <f t="shared" si="14"/>
        <v>194</v>
      </c>
      <c r="H32" s="6">
        <f t="shared" si="15"/>
        <v>16</v>
      </c>
      <c r="I32" s="6">
        <f t="shared" si="16"/>
        <v>23</v>
      </c>
      <c r="J32" s="6">
        <f t="shared" si="17"/>
        <v>13</v>
      </c>
      <c r="K32" s="6">
        <f t="shared" si="18"/>
        <v>10</v>
      </c>
      <c r="L32" s="6">
        <v>208</v>
      </c>
      <c r="M32" s="6">
        <v>14</v>
      </c>
      <c r="N32" s="6">
        <v>23</v>
      </c>
      <c r="O32" s="6">
        <v>14</v>
      </c>
      <c r="P32" s="6">
        <f t="shared" si="19"/>
        <v>9</v>
      </c>
    </row>
    <row r="33" spans="1:16" ht="10.199999999999999" customHeight="1" x14ac:dyDescent="0.2">
      <c r="A33" s="42" t="s">
        <v>461</v>
      </c>
      <c r="B33" s="6">
        <v>297</v>
      </c>
      <c r="C33" s="6">
        <v>22</v>
      </c>
      <c r="D33" s="6">
        <v>38</v>
      </c>
      <c r="E33" s="6">
        <v>21</v>
      </c>
      <c r="F33" s="6">
        <f t="shared" si="13"/>
        <v>17</v>
      </c>
      <c r="G33" s="6">
        <f t="shared" si="14"/>
        <v>174</v>
      </c>
      <c r="H33" s="6">
        <f t="shared" si="15"/>
        <v>10</v>
      </c>
      <c r="I33" s="6">
        <f t="shared" si="16"/>
        <v>19</v>
      </c>
      <c r="J33" s="6">
        <f t="shared" si="17"/>
        <v>9</v>
      </c>
      <c r="K33" s="6">
        <f t="shared" si="18"/>
        <v>10</v>
      </c>
      <c r="L33" s="6">
        <v>123</v>
      </c>
      <c r="M33" s="6">
        <v>12</v>
      </c>
      <c r="N33" s="6">
        <v>19</v>
      </c>
      <c r="O33" s="6">
        <v>12</v>
      </c>
      <c r="P33" s="6">
        <f t="shared" si="19"/>
        <v>7</v>
      </c>
    </row>
    <row r="34" spans="1:16" ht="10.199999999999999" customHeight="1" x14ac:dyDescent="0.2">
      <c r="A34" s="42" t="s">
        <v>462</v>
      </c>
      <c r="B34" s="6">
        <v>415</v>
      </c>
      <c r="C34" s="6">
        <v>49</v>
      </c>
      <c r="D34" s="6">
        <v>74</v>
      </c>
      <c r="E34" s="6">
        <v>50</v>
      </c>
      <c r="F34" s="6">
        <f t="shared" si="13"/>
        <v>24</v>
      </c>
      <c r="G34" s="6">
        <f t="shared" si="14"/>
        <v>232</v>
      </c>
      <c r="H34" s="6">
        <f t="shared" si="15"/>
        <v>19</v>
      </c>
      <c r="I34" s="6">
        <f t="shared" si="16"/>
        <v>39</v>
      </c>
      <c r="J34" s="6">
        <f t="shared" si="17"/>
        <v>24</v>
      </c>
      <c r="K34" s="6">
        <f t="shared" si="18"/>
        <v>15</v>
      </c>
      <c r="L34" s="6">
        <v>183</v>
      </c>
      <c r="M34" s="6">
        <v>30</v>
      </c>
      <c r="N34" s="6">
        <v>35</v>
      </c>
      <c r="O34" s="6">
        <v>26</v>
      </c>
      <c r="P34" s="6">
        <f t="shared" si="19"/>
        <v>9</v>
      </c>
    </row>
    <row r="35" spans="1:16" ht="10.199999999999999" customHeight="1" x14ac:dyDescent="0.2">
      <c r="A35" s="42" t="s">
        <v>87</v>
      </c>
      <c r="B35" s="6">
        <v>996</v>
      </c>
      <c r="C35" s="6">
        <v>150</v>
      </c>
      <c r="D35" s="6">
        <v>108</v>
      </c>
      <c r="E35" s="6">
        <v>51</v>
      </c>
      <c r="F35" s="6">
        <f t="shared" si="13"/>
        <v>57</v>
      </c>
      <c r="G35" s="6">
        <f t="shared" si="14"/>
        <v>544</v>
      </c>
      <c r="H35" s="6">
        <f t="shared" si="15"/>
        <v>65</v>
      </c>
      <c r="I35" s="6">
        <f t="shared" si="16"/>
        <v>46</v>
      </c>
      <c r="J35" s="6">
        <f t="shared" si="17"/>
        <v>20</v>
      </c>
      <c r="K35" s="6">
        <f t="shared" si="18"/>
        <v>26</v>
      </c>
      <c r="L35" s="6">
        <v>452</v>
      </c>
      <c r="M35" s="6">
        <v>85</v>
      </c>
      <c r="N35" s="6">
        <v>62</v>
      </c>
      <c r="O35" s="6">
        <v>31</v>
      </c>
      <c r="P35" s="6">
        <f t="shared" si="19"/>
        <v>31</v>
      </c>
    </row>
    <row r="36" spans="1:16" ht="10.199999999999999" customHeight="1" x14ac:dyDescent="0.2">
      <c r="A36" s="42" t="s">
        <v>88</v>
      </c>
      <c r="B36" s="6">
        <v>604</v>
      </c>
      <c r="C36" s="6">
        <v>111</v>
      </c>
      <c r="D36" s="6">
        <v>84</v>
      </c>
      <c r="E36" s="6">
        <v>38</v>
      </c>
      <c r="F36" s="6">
        <f t="shared" si="13"/>
        <v>46</v>
      </c>
      <c r="G36" s="6">
        <f t="shared" si="14"/>
        <v>365</v>
      </c>
      <c r="H36" s="6">
        <f t="shared" si="15"/>
        <v>44</v>
      </c>
      <c r="I36" s="6">
        <f t="shared" si="16"/>
        <v>44</v>
      </c>
      <c r="J36" s="6">
        <f t="shared" si="17"/>
        <v>16</v>
      </c>
      <c r="K36" s="6">
        <f t="shared" si="18"/>
        <v>28</v>
      </c>
      <c r="L36" s="6">
        <v>239</v>
      </c>
      <c r="M36" s="6">
        <v>67</v>
      </c>
      <c r="N36" s="6">
        <v>40</v>
      </c>
      <c r="O36" s="6">
        <v>22</v>
      </c>
      <c r="P36" s="6">
        <f t="shared" si="19"/>
        <v>18</v>
      </c>
    </row>
    <row r="37" spans="1:16" ht="10.199999999999999" customHeight="1" x14ac:dyDescent="0.2">
      <c r="A37" s="42" t="s">
        <v>463</v>
      </c>
      <c r="B37" s="6">
        <v>253</v>
      </c>
      <c r="C37" s="6">
        <v>73</v>
      </c>
      <c r="D37" s="6">
        <v>57</v>
      </c>
      <c r="E37" s="6">
        <v>16</v>
      </c>
      <c r="F37" s="6">
        <f t="shared" si="13"/>
        <v>41</v>
      </c>
      <c r="G37" s="6">
        <f t="shared" si="14"/>
        <v>156</v>
      </c>
      <c r="H37" s="6">
        <f t="shared" si="15"/>
        <v>33</v>
      </c>
      <c r="I37" s="6">
        <f t="shared" si="16"/>
        <v>32</v>
      </c>
      <c r="J37" s="6">
        <f t="shared" si="17"/>
        <v>12</v>
      </c>
      <c r="K37" s="6">
        <f t="shared" si="18"/>
        <v>20</v>
      </c>
      <c r="L37" s="6">
        <v>97</v>
      </c>
      <c r="M37" s="6">
        <v>40</v>
      </c>
      <c r="N37" s="6">
        <v>25</v>
      </c>
      <c r="O37" s="6">
        <v>4</v>
      </c>
      <c r="P37" s="6">
        <f t="shared" si="19"/>
        <v>21</v>
      </c>
    </row>
    <row r="38" spans="1:16" ht="10.199999999999999" customHeight="1" x14ac:dyDescent="0.2">
      <c r="A38" s="42" t="s">
        <v>464</v>
      </c>
      <c r="B38" s="6">
        <v>21</v>
      </c>
      <c r="C38" s="6">
        <v>10</v>
      </c>
      <c r="D38" s="6">
        <v>2</v>
      </c>
      <c r="E38" s="6">
        <v>2</v>
      </c>
      <c r="F38" s="6">
        <f t="shared" si="13"/>
        <v>0</v>
      </c>
      <c r="G38" s="6">
        <f t="shared" si="14"/>
        <v>12</v>
      </c>
      <c r="H38" s="6">
        <f t="shared" si="15"/>
        <v>5</v>
      </c>
      <c r="I38" s="6">
        <f t="shared" si="16"/>
        <v>1</v>
      </c>
      <c r="J38" s="6">
        <f t="shared" si="17"/>
        <v>1</v>
      </c>
      <c r="K38" s="6">
        <f t="shared" si="18"/>
        <v>0</v>
      </c>
      <c r="L38" s="6">
        <v>9</v>
      </c>
      <c r="M38" s="6">
        <v>5</v>
      </c>
      <c r="N38" s="6">
        <v>1</v>
      </c>
      <c r="O38" s="6">
        <v>1</v>
      </c>
      <c r="P38" s="6">
        <f t="shared" si="19"/>
        <v>0</v>
      </c>
    </row>
    <row r="39" spans="1:16" ht="10.199999999999999" customHeight="1" x14ac:dyDescent="0.2">
      <c r="A39" s="43" t="s">
        <v>90</v>
      </c>
      <c r="B39" s="6">
        <v>244</v>
      </c>
      <c r="C39" s="6">
        <v>89</v>
      </c>
      <c r="D39" s="6">
        <v>102</v>
      </c>
      <c r="E39" s="6">
        <v>15</v>
      </c>
      <c r="F39" s="6">
        <f t="shared" si="13"/>
        <v>87</v>
      </c>
      <c r="G39" s="6">
        <f t="shared" si="14"/>
        <v>126</v>
      </c>
      <c r="H39" s="6">
        <f t="shared" ref="H39" si="24">C39-M39</f>
        <v>42</v>
      </c>
      <c r="I39" s="6">
        <f t="shared" ref="I39" si="25">D39-N39</f>
        <v>58</v>
      </c>
      <c r="J39" s="6">
        <f t="shared" ref="J39" si="26">E39-O39</f>
        <v>11</v>
      </c>
      <c r="K39" s="6">
        <f t="shared" ref="K39" si="27">F39-P39</f>
        <v>47</v>
      </c>
      <c r="L39" s="6">
        <v>118</v>
      </c>
      <c r="M39" s="6">
        <v>47</v>
      </c>
      <c r="N39" s="6">
        <v>44</v>
      </c>
      <c r="O39" s="6">
        <v>4</v>
      </c>
      <c r="P39" s="6">
        <f t="shared" si="19"/>
        <v>40</v>
      </c>
    </row>
    <row r="40" spans="1:16" ht="10.199999999999999" customHeight="1" x14ac:dyDescent="0.2">
      <c r="A40" s="50" t="s">
        <v>20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8">
    <mergeCell ref="A40:P40"/>
    <mergeCell ref="B2:F2"/>
    <mergeCell ref="G2:K2"/>
    <mergeCell ref="L2:P2"/>
    <mergeCell ref="A15:P15"/>
    <mergeCell ref="B19:F19"/>
    <mergeCell ref="G19:K19"/>
    <mergeCell ref="L19:P19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7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451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443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49</v>
      </c>
      <c r="B4" s="1">
        <v>43345</v>
      </c>
      <c r="C4" s="1">
        <f>SUM(C5:C8)+C13+C14+C15+C23+C24</f>
        <v>1407</v>
      </c>
      <c r="D4" s="1">
        <f>SUM(D5:D8)+D13+D14+D15+D23+D24</f>
        <v>1817</v>
      </c>
      <c r="E4" s="1">
        <f>SUM(E5:E8)+E13+E14+E15+E23+E24</f>
        <v>969</v>
      </c>
      <c r="F4" s="2">
        <f t="shared" ref="F4:F24" si="0">D4-E4</f>
        <v>848</v>
      </c>
      <c r="G4" s="2">
        <v>22802</v>
      </c>
      <c r="H4" s="2">
        <f t="shared" ref="H4:H24" si="1">C4-M4</f>
        <v>666</v>
      </c>
      <c r="I4" s="2">
        <f t="shared" ref="I4:I24" si="2">D4-N4</f>
        <v>875</v>
      </c>
      <c r="J4" s="2">
        <f t="shared" ref="J4:J24" si="3">E4-O4</f>
        <v>444</v>
      </c>
      <c r="K4" s="2">
        <f t="shared" ref="K4:K24" si="4">I4-J4</f>
        <v>431</v>
      </c>
      <c r="L4" s="2">
        <v>20543</v>
      </c>
      <c r="M4" s="2">
        <f>SUM(M5:M8)+M13+M14+M15+M23+M24</f>
        <v>741</v>
      </c>
      <c r="N4" s="2">
        <f>SUM(N5:N8)+N13+N14+N15+N23+N24</f>
        <v>942</v>
      </c>
      <c r="O4" s="2">
        <f>SUM(O5:O8)+O13+O14+O15+O23+O24</f>
        <v>525</v>
      </c>
      <c r="P4" s="2">
        <f t="shared" ref="P4:P24" si="5">N4-O4</f>
        <v>417</v>
      </c>
    </row>
    <row r="5" spans="1:16" ht="10.199999999999999" customHeight="1" x14ac:dyDescent="0.2">
      <c r="A5" s="2" t="s">
        <v>50</v>
      </c>
      <c r="B5" s="2">
        <v>14051</v>
      </c>
      <c r="C5" s="2">
        <v>57</v>
      </c>
      <c r="D5" s="2">
        <v>130</v>
      </c>
      <c r="E5" s="2">
        <v>35</v>
      </c>
      <c r="F5" s="2">
        <f t="shared" si="0"/>
        <v>95</v>
      </c>
      <c r="G5" s="2">
        <v>7048</v>
      </c>
      <c r="H5" s="2">
        <f t="shared" si="1"/>
        <v>24</v>
      </c>
      <c r="I5" s="2">
        <f t="shared" si="2"/>
        <v>72</v>
      </c>
      <c r="J5" s="2">
        <f t="shared" si="3"/>
        <v>15</v>
      </c>
      <c r="K5" s="2">
        <f t="shared" si="4"/>
        <v>57</v>
      </c>
      <c r="L5" s="2">
        <v>7003</v>
      </c>
      <c r="M5" s="2">
        <v>33</v>
      </c>
      <c r="N5" s="2">
        <v>58</v>
      </c>
      <c r="O5" s="2">
        <v>20</v>
      </c>
      <c r="P5" s="2">
        <f t="shared" si="5"/>
        <v>38</v>
      </c>
    </row>
    <row r="6" spans="1:16" ht="10.199999999999999" customHeight="1" x14ac:dyDescent="0.2">
      <c r="A6" s="2" t="s">
        <v>51</v>
      </c>
      <c r="B6" s="2">
        <v>842</v>
      </c>
      <c r="C6" s="2">
        <v>29</v>
      </c>
      <c r="D6" s="2">
        <v>17</v>
      </c>
      <c r="E6" s="2">
        <v>2</v>
      </c>
      <c r="F6" s="2">
        <f>D6-E6</f>
        <v>15</v>
      </c>
      <c r="G6" s="2">
        <v>457</v>
      </c>
      <c r="H6" s="2">
        <f t="shared" si="1"/>
        <v>18</v>
      </c>
      <c r="I6" s="2">
        <f t="shared" si="2"/>
        <v>11</v>
      </c>
      <c r="J6" s="2">
        <f t="shared" si="3"/>
        <v>1</v>
      </c>
      <c r="K6" s="2">
        <f>I6-J6</f>
        <v>10</v>
      </c>
      <c r="L6" s="2">
        <v>385</v>
      </c>
      <c r="M6" s="2">
        <v>11</v>
      </c>
      <c r="N6" s="2">
        <v>6</v>
      </c>
      <c r="O6" s="2">
        <v>1</v>
      </c>
      <c r="P6" s="2">
        <f>N6-O6</f>
        <v>5</v>
      </c>
    </row>
    <row r="7" spans="1:16" ht="10.199999999999999" customHeight="1" x14ac:dyDescent="0.2">
      <c r="A7" s="2" t="s">
        <v>52</v>
      </c>
      <c r="B7" s="2">
        <v>1915</v>
      </c>
      <c r="C7" s="2">
        <v>1217</v>
      </c>
      <c r="D7" s="2">
        <v>33</v>
      </c>
      <c r="E7" s="2">
        <v>6</v>
      </c>
      <c r="F7" s="2">
        <f t="shared" si="0"/>
        <v>27</v>
      </c>
      <c r="G7" s="2">
        <v>832</v>
      </c>
      <c r="H7" s="2">
        <f t="shared" si="1"/>
        <v>578</v>
      </c>
      <c r="I7" s="2">
        <f t="shared" si="2"/>
        <v>15</v>
      </c>
      <c r="J7" s="2">
        <f t="shared" si="3"/>
        <v>1</v>
      </c>
      <c r="K7" s="2">
        <f t="shared" si="4"/>
        <v>14</v>
      </c>
      <c r="L7" s="2">
        <v>1083</v>
      </c>
      <c r="M7" s="2">
        <v>639</v>
      </c>
      <c r="N7" s="2">
        <v>18</v>
      </c>
      <c r="O7" s="2">
        <v>5</v>
      </c>
      <c r="P7" s="2">
        <f t="shared" si="5"/>
        <v>13</v>
      </c>
    </row>
    <row r="8" spans="1:16" ht="10.199999999999999" customHeight="1" x14ac:dyDescent="0.2">
      <c r="A8" s="2" t="s">
        <v>53</v>
      </c>
      <c r="B8" s="2">
        <v>2533</v>
      </c>
      <c r="C8" s="2">
        <v>27</v>
      </c>
      <c r="D8" s="2">
        <v>1596</v>
      </c>
      <c r="E8" s="2">
        <v>913</v>
      </c>
      <c r="F8" s="2">
        <f t="shared" si="0"/>
        <v>683</v>
      </c>
      <c r="G8" s="2">
        <v>1241</v>
      </c>
      <c r="H8" s="2">
        <f t="shared" si="1"/>
        <v>12</v>
      </c>
      <c r="I8" s="2">
        <f t="shared" si="2"/>
        <v>758</v>
      </c>
      <c r="J8" s="2">
        <f t="shared" si="3"/>
        <v>422</v>
      </c>
      <c r="K8" s="2">
        <f t="shared" si="4"/>
        <v>336</v>
      </c>
      <c r="L8" s="2">
        <v>1292</v>
      </c>
      <c r="M8" s="2">
        <v>15</v>
      </c>
      <c r="N8" s="2">
        <v>838</v>
      </c>
      <c r="O8" s="2">
        <v>491</v>
      </c>
      <c r="P8" s="2">
        <f t="shared" si="5"/>
        <v>347</v>
      </c>
    </row>
    <row r="9" spans="1:16" ht="10.199999999999999" customHeight="1" x14ac:dyDescent="0.2">
      <c r="A9" s="2" t="s">
        <v>54</v>
      </c>
      <c r="B9" s="2">
        <v>1260</v>
      </c>
      <c r="C9" s="2">
        <v>17</v>
      </c>
      <c r="D9" s="2">
        <v>924</v>
      </c>
      <c r="E9" s="2">
        <v>904</v>
      </c>
      <c r="F9" s="2">
        <f t="shared" si="0"/>
        <v>20</v>
      </c>
      <c r="G9" s="2">
        <v>590</v>
      </c>
      <c r="H9" s="2">
        <f t="shared" si="1"/>
        <v>9</v>
      </c>
      <c r="I9" s="2">
        <f t="shared" si="2"/>
        <v>427</v>
      </c>
      <c r="J9" s="2">
        <f t="shared" si="3"/>
        <v>420</v>
      </c>
      <c r="K9" s="2">
        <f t="shared" si="4"/>
        <v>7</v>
      </c>
      <c r="L9" s="2">
        <v>670</v>
      </c>
      <c r="M9" s="2">
        <v>8</v>
      </c>
      <c r="N9" s="2">
        <v>497</v>
      </c>
      <c r="O9" s="2">
        <v>484</v>
      </c>
      <c r="P9" s="2">
        <f t="shared" si="5"/>
        <v>13</v>
      </c>
    </row>
    <row r="10" spans="1:16" ht="10.199999999999999" customHeight="1" x14ac:dyDescent="0.2">
      <c r="A10" s="2" t="s">
        <v>55</v>
      </c>
      <c r="B10" s="2">
        <v>72</v>
      </c>
      <c r="C10" s="2">
        <v>1</v>
      </c>
      <c r="D10" s="2">
        <v>29</v>
      </c>
      <c r="E10" s="2">
        <v>1</v>
      </c>
      <c r="F10" s="2">
        <f t="shared" si="0"/>
        <v>28</v>
      </c>
      <c r="G10" s="2">
        <v>44</v>
      </c>
      <c r="H10" s="2">
        <f t="shared" si="1"/>
        <v>1</v>
      </c>
      <c r="I10" s="2">
        <f t="shared" si="2"/>
        <v>13</v>
      </c>
      <c r="J10" s="2">
        <f t="shared" si="3"/>
        <v>0</v>
      </c>
      <c r="K10" s="2">
        <f t="shared" si="4"/>
        <v>13</v>
      </c>
      <c r="L10" s="2">
        <v>28</v>
      </c>
      <c r="M10" s="2">
        <v>0</v>
      </c>
      <c r="N10" s="2">
        <v>16</v>
      </c>
      <c r="O10" s="2">
        <v>1</v>
      </c>
      <c r="P10" s="2">
        <f t="shared" si="5"/>
        <v>15</v>
      </c>
    </row>
    <row r="11" spans="1:16" ht="10.199999999999999" customHeight="1" x14ac:dyDescent="0.2">
      <c r="A11" s="2" t="s">
        <v>56</v>
      </c>
      <c r="B11" s="2">
        <v>642</v>
      </c>
      <c r="C11" s="2">
        <v>5</v>
      </c>
      <c r="D11" s="2">
        <v>456</v>
      </c>
      <c r="E11" s="2">
        <v>7</v>
      </c>
      <c r="F11" s="2">
        <f t="shared" si="0"/>
        <v>449</v>
      </c>
      <c r="G11" s="2">
        <v>268</v>
      </c>
      <c r="H11" s="2">
        <f t="shared" si="1"/>
        <v>2</v>
      </c>
      <c r="I11" s="2">
        <f t="shared" si="2"/>
        <v>209</v>
      </c>
      <c r="J11" s="2">
        <f t="shared" si="3"/>
        <v>2</v>
      </c>
      <c r="K11" s="2">
        <f t="shared" si="4"/>
        <v>207</v>
      </c>
      <c r="L11" s="2">
        <v>374</v>
      </c>
      <c r="M11" s="2">
        <v>3</v>
      </c>
      <c r="N11" s="2">
        <v>247</v>
      </c>
      <c r="O11" s="2">
        <v>5</v>
      </c>
      <c r="P11" s="2">
        <f t="shared" si="5"/>
        <v>242</v>
      </c>
    </row>
    <row r="12" spans="1:16" ht="10.199999999999999" customHeight="1" x14ac:dyDescent="0.2">
      <c r="A12" s="2" t="s">
        <v>57</v>
      </c>
      <c r="B12" s="2">
        <v>556</v>
      </c>
      <c r="C12" s="2">
        <v>4</v>
      </c>
      <c r="D12" s="2">
        <v>186</v>
      </c>
      <c r="E12" s="2">
        <v>1</v>
      </c>
      <c r="F12" s="2">
        <f t="shared" si="0"/>
        <v>185</v>
      </c>
      <c r="G12" s="2">
        <v>339</v>
      </c>
      <c r="H12" s="2">
        <f t="shared" si="1"/>
        <v>0</v>
      </c>
      <c r="I12" s="2">
        <f t="shared" si="2"/>
        <v>108</v>
      </c>
      <c r="J12" s="2">
        <f t="shared" si="3"/>
        <v>0</v>
      </c>
      <c r="K12" s="2">
        <f t="shared" si="4"/>
        <v>108</v>
      </c>
      <c r="L12" s="2">
        <v>217</v>
      </c>
      <c r="M12" s="2">
        <v>4</v>
      </c>
      <c r="N12" s="2">
        <v>78</v>
      </c>
      <c r="O12" s="2">
        <v>1</v>
      </c>
      <c r="P12" s="2">
        <f t="shared" si="5"/>
        <v>77</v>
      </c>
    </row>
    <row r="13" spans="1:16" ht="10.199999999999999" customHeight="1" x14ac:dyDescent="0.2">
      <c r="A13" s="2" t="s">
        <v>58</v>
      </c>
      <c r="B13" s="2">
        <v>108</v>
      </c>
      <c r="C13" s="2">
        <v>3</v>
      </c>
      <c r="D13" s="2">
        <v>1</v>
      </c>
      <c r="E13" s="2">
        <v>0</v>
      </c>
      <c r="F13" s="2">
        <f t="shared" si="0"/>
        <v>1</v>
      </c>
      <c r="G13" s="2">
        <v>26</v>
      </c>
      <c r="H13" s="2">
        <f t="shared" si="1"/>
        <v>0</v>
      </c>
      <c r="I13" s="2">
        <f t="shared" si="2"/>
        <v>1</v>
      </c>
      <c r="J13" s="2">
        <f t="shared" si="3"/>
        <v>0</v>
      </c>
      <c r="K13" s="2">
        <f t="shared" si="4"/>
        <v>1</v>
      </c>
      <c r="L13" s="2">
        <v>82</v>
      </c>
      <c r="M13" s="2">
        <v>3</v>
      </c>
      <c r="N13" s="2">
        <v>0</v>
      </c>
      <c r="O13" s="2">
        <v>0</v>
      </c>
      <c r="P13" s="2">
        <f t="shared" si="5"/>
        <v>0</v>
      </c>
    </row>
    <row r="14" spans="1:16" ht="10.199999999999999" customHeight="1" x14ac:dyDescent="0.2">
      <c r="A14" s="2" t="s">
        <v>59</v>
      </c>
      <c r="B14" s="2">
        <v>107</v>
      </c>
      <c r="C14" s="2">
        <v>3</v>
      </c>
      <c r="D14" s="2">
        <v>1</v>
      </c>
      <c r="E14" s="2">
        <v>0</v>
      </c>
      <c r="F14" s="2">
        <f t="shared" si="0"/>
        <v>1</v>
      </c>
      <c r="G14" s="2">
        <v>54</v>
      </c>
      <c r="H14" s="2">
        <f t="shared" si="1"/>
        <v>2</v>
      </c>
      <c r="I14" s="2">
        <f t="shared" si="2"/>
        <v>0</v>
      </c>
      <c r="J14" s="2">
        <f t="shared" si="3"/>
        <v>0</v>
      </c>
      <c r="K14" s="2">
        <f t="shared" si="4"/>
        <v>0</v>
      </c>
      <c r="L14" s="2">
        <v>53</v>
      </c>
      <c r="M14" s="2">
        <v>1</v>
      </c>
      <c r="N14" s="2">
        <v>1</v>
      </c>
      <c r="O14" s="2">
        <v>0</v>
      </c>
      <c r="P14" s="2">
        <f t="shared" si="5"/>
        <v>1</v>
      </c>
    </row>
    <row r="15" spans="1:16" ht="10.199999999999999" customHeight="1" x14ac:dyDescent="0.2">
      <c r="A15" s="2" t="s">
        <v>60</v>
      </c>
      <c r="B15" s="2">
        <v>22120</v>
      </c>
      <c r="C15" s="2">
        <v>36</v>
      </c>
      <c r="D15" s="2">
        <v>19</v>
      </c>
      <c r="E15" s="2">
        <v>9</v>
      </c>
      <c r="F15" s="2">
        <f t="shared" si="0"/>
        <v>10</v>
      </c>
      <c r="G15" s="2">
        <v>11969</v>
      </c>
      <c r="H15" s="2">
        <f t="shared" si="1"/>
        <v>17</v>
      </c>
      <c r="I15" s="2">
        <f t="shared" si="2"/>
        <v>7</v>
      </c>
      <c r="J15" s="2">
        <f t="shared" si="3"/>
        <v>3</v>
      </c>
      <c r="K15" s="2">
        <f t="shared" si="4"/>
        <v>4</v>
      </c>
      <c r="L15" s="2">
        <v>10151</v>
      </c>
      <c r="M15" s="2">
        <v>19</v>
      </c>
      <c r="N15" s="2">
        <v>12</v>
      </c>
      <c r="O15" s="2">
        <v>6</v>
      </c>
      <c r="P15" s="2">
        <f t="shared" si="5"/>
        <v>6</v>
      </c>
    </row>
    <row r="16" spans="1:16" ht="10.199999999999999" customHeight="1" x14ac:dyDescent="0.2">
      <c r="A16" s="2" t="s">
        <v>61</v>
      </c>
      <c r="B16" s="2">
        <v>928</v>
      </c>
      <c r="C16" s="2">
        <v>16</v>
      </c>
      <c r="D16" s="2">
        <v>7</v>
      </c>
      <c r="E16" s="2">
        <v>5</v>
      </c>
      <c r="F16" s="2">
        <f t="shared" si="0"/>
        <v>2</v>
      </c>
      <c r="G16" s="2">
        <v>624</v>
      </c>
      <c r="H16" s="2">
        <f t="shared" si="1"/>
        <v>8</v>
      </c>
      <c r="I16" s="2">
        <f t="shared" si="2"/>
        <v>3</v>
      </c>
      <c r="J16" s="2">
        <f t="shared" si="3"/>
        <v>2</v>
      </c>
      <c r="K16" s="2">
        <f t="shared" si="4"/>
        <v>1</v>
      </c>
      <c r="L16" s="2">
        <v>304</v>
      </c>
      <c r="M16" s="2">
        <v>8</v>
      </c>
      <c r="N16" s="2">
        <v>4</v>
      </c>
      <c r="O16" s="2">
        <v>3</v>
      </c>
      <c r="P16" s="2">
        <f t="shared" si="5"/>
        <v>1</v>
      </c>
    </row>
    <row r="17" spans="1:16" ht="10.199999999999999" customHeight="1" x14ac:dyDescent="0.2">
      <c r="A17" s="2" t="s">
        <v>62</v>
      </c>
      <c r="B17" s="2">
        <v>2694</v>
      </c>
      <c r="C17" s="2">
        <v>0</v>
      </c>
      <c r="D17" s="2">
        <v>3</v>
      </c>
      <c r="E17" s="2">
        <v>1</v>
      </c>
      <c r="F17" s="2">
        <f t="shared" si="0"/>
        <v>2</v>
      </c>
      <c r="G17" s="2">
        <v>1059</v>
      </c>
      <c r="H17" s="2">
        <f t="shared" si="1"/>
        <v>0</v>
      </c>
      <c r="I17" s="2">
        <f t="shared" si="2"/>
        <v>1</v>
      </c>
      <c r="J17" s="2">
        <f t="shared" si="3"/>
        <v>0</v>
      </c>
      <c r="K17" s="2">
        <f t="shared" si="4"/>
        <v>1</v>
      </c>
      <c r="L17" s="2">
        <v>1635</v>
      </c>
      <c r="M17" s="2">
        <v>0</v>
      </c>
      <c r="N17" s="2">
        <v>2</v>
      </c>
      <c r="O17" s="2">
        <v>1</v>
      </c>
      <c r="P17" s="2">
        <f t="shared" si="5"/>
        <v>1</v>
      </c>
    </row>
    <row r="18" spans="1:16" ht="10.199999999999999" customHeight="1" x14ac:dyDescent="0.2">
      <c r="A18" s="2" t="s">
        <v>63</v>
      </c>
      <c r="B18" s="2">
        <v>2823</v>
      </c>
      <c r="C18" s="2">
        <v>4</v>
      </c>
      <c r="D18" s="2">
        <v>0</v>
      </c>
      <c r="E18" s="2">
        <v>0</v>
      </c>
      <c r="F18" s="2">
        <f t="shared" si="0"/>
        <v>0</v>
      </c>
      <c r="G18" s="2">
        <v>776</v>
      </c>
      <c r="H18" s="2">
        <f t="shared" si="1"/>
        <v>2</v>
      </c>
      <c r="I18" s="2">
        <f t="shared" si="2"/>
        <v>0</v>
      </c>
      <c r="J18" s="2">
        <f t="shared" si="3"/>
        <v>0</v>
      </c>
      <c r="K18" s="2">
        <f t="shared" si="4"/>
        <v>0</v>
      </c>
      <c r="L18" s="2">
        <v>2047</v>
      </c>
      <c r="M18" s="2">
        <v>2</v>
      </c>
      <c r="N18" s="2">
        <v>0</v>
      </c>
      <c r="O18" s="2">
        <v>0</v>
      </c>
      <c r="P18" s="2">
        <f t="shared" si="5"/>
        <v>0</v>
      </c>
    </row>
    <row r="19" spans="1:16" ht="10.199999999999999" customHeight="1" x14ac:dyDescent="0.2">
      <c r="A19" s="2" t="s">
        <v>64</v>
      </c>
      <c r="B19" s="2">
        <v>14645</v>
      </c>
      <c r="C19" s="2">
        <v>6</v>
      </c>
      <c r="D19" s="2">
        <v>9</v>
      </c>
      <c r="E19" s="2">
        <v>3</v>
      </c>
      <c r="F19" s="2">
        <f t="shared" si="0"/>
        <v>6</v>
      </c>
      <c r="G19" s="2">
        <v>9173</v>
      </c>
      <c r="H19" s="2">
        <f t="shared" si="1"/>
        <v>2</v>
      </c>
      <c r="I19" s="2">
        <f t="shared" si="2"/>
        <v>3</v>
      </c>
      <c r="J19" s="2">
        <f t="shared" si="3"/>
        <v>1</v>
      </c>
      <c r="K19" s="2">
        <f t="shared" si="4"/>
        <v>2</v>
      </c>
      <c r="L19" s="2">
        <v>5472</v>
      </c>
      <c r="M19" s="2">
        <v>4</v>
      </c>
      <c r="N19" s="2">
        <v>6</v>
      </c>
      <c r="O19" s="2">
        <v>2</v>
      </c>
      <c r="P19" s="2">
        <f t="shared" si="5"/>
        <v>4</v>
      </c>
    </row>
    <row r="20" spans="1:16" ht="10.199999999999999" customHeight="1" x14ac:dyDescent="0.2">
      <c r="A20" s="2" t="s">
        <v>65</v>
      </c>
      <c r="B20" s="2">
        <v>37</v>
      </c>
      <c r="C20" s="2">
        <v>0</v>
      </c>
      <c r="D20" s="2">
        <v>0</v>
      </c>
      <c r="E20" s="2">
        <v>0</v>
      </c>
      <c r="F20" s="2">
        <f t="shared" si="0"/>
        <v>0</v>
      </c>
      <c r="G20" s="2">
        <v>19</v>
      </c>
      <c r="H20" s="2">
        <f t="shared" si="1"/>
        <v>0</v>
      </c>
      <c r="I20" s="2">
        <f t="shared" si="2"/>
        <v>0</v>
      </c>
      <c r="J20" s="2">
        <f t="shared" si="3"/>
        <v>0</v>
      </c>
      <c r="K20" s="2">
        <f t="shared" si="4"/>
        <v>0</v>
      </c>
      <c r="L20" s="2">
        <v>18</v>
      </c>
      <c r="M20" s="2">
        <v>0</v>
      </c>
      <c r="N20" s="2">
        <v>0</v>
      </c>
      <c r="O20" s="2">
        <v>0</v>
      </c>
      <c r="P20" s="2">
        <f t="shared" si="5"/>
        <v>0</v>
      </c>
    </row>
    <row r="21" spans="1:16" ht="10.199999999999999" customHeight="1" x14ac:dyDescent="0.2">
      <c r="A21" s="2" t="s">
        <v>66</v>
      </c>
      <c r="B21" s="2">
        <v>1</v>
      </c>
      <c r="C21" s="2">
        <v>0</v>
      </c>
      <c r="D21" s="2">
        <v>0</v>
      </c>
      <c r="E21" s="2">
        <v>0</v>
      </c>
      <c r="F21" s="2">
        <f t="shared" si="0"/>
        <v>0</v>
      </c>
      <c r="G21" s="2">
        <v>1</v>
      </c>
      <c r="H21" s="2">
        <f t="shared" si="1"/>
        <v>0</v>
      </c>
      <c r="I21" s="2">
        <f t="shared" si="2"/>
        <v>0</v>
      </c>
      <c r="J21" s="2">
        <f t="shared" si="3"/>
        <v>0</v>
      </c>
      <c r="K21" s="2">
        <f t="shared" si="4"/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5"/>
        <v>0</v>
      </c>
    </row>
    <row r="22" spans="1:16" ht="10.199999999999999" customHeight="1" x14ac:dyDescent="0.2">
      <c r="A22" s="2" t="s">
        <v>67</v>
      </c>
      <c r="B22" s="2">
        <v>992</v>
      </c>
      <c r="C22" s="2">
        <v>10</v>
      </c>
      <c r="D22" s="2">
        <v>0</v>
      </c>
      <c r="E22" s="2">
        <v>0</v>
      </c>
      <c r="F22" s="2">
        <f t="shared" si="0"/>
        <v>0</v>
      </c>
      <c r="G22" s="2">
        <v>317</v>
      </c>
      <c r="H22" s="2">
        <f t="shared" si="1"/>
        <v>5</v>
      </c>
      <c r="I22" s="2">
        <f t="shared" si="2"/>
        <v>0</v>
      </c>
      <c r="J22" s="2">
        <f t="shared" si="3"/>
        <v>0</v>
      </c>
      <c r="K22" s="2">
        <f t="shared" si="4"/>
        <v>0</v>
      </c>
      <c r="L22" s="2">
        <v>675</v>
      </c>
      <c r="M22" s="2">
        <v>5</v>
      </c>
      <c r="N22" s="2">
        <v>0</v>
      </c>
      <c r="O22" s="2">
        <v>0</v>
      </c>
      <c r="P22" s="2">
        <f t="shared" si="5"/>
        <v>0</v>
      </c>
    </row>
    <row r="23" spans="1:16" ht="10.199999999999999" customHeight="1" x14ac:dyDescent="0.2">
      <c r="A23" s="2" t="s">
        <v>68</v>
      </c>
      <c r="B23" s="2">
        <v>1434</v>
      </c>
      <c r="C23" s="2">
        <v>33</v>
      </c>
      <c r="D23" s="2">
        <v>19</v>
      </c>
      <c r="E23" s="2">
        <v>4</v>
      </c>
      <c r="F23" s="2">
        <f t="shared" si="0"/>
        <v>15</v>
      </c>
      <c r="G23" s="2">
        <v>1053</v>
      </c>
      <c r="H23" s="2">
        <f t="shared" si="1"/>
        <v>15</v>
      </c>
      <c r="I23" s="2">
        <f t="shared" si="2"/>
        <v>11</v>
      </c>
      <c r="J23" s="2">
        <f t="shared" si="3"/>
        <v>2</v>
      </c>
      <c r="K23" s="2">
        <f t="shared" si="4"/>
        <v>9</v>
      </c>
      <c r="L23" s="2">
        <v>381</v>
      </c>
      <c r="M23" s="2">
        <v>18</v>
      </c>
      <c r="N23" s="2">
        <v>8</v>
      </c>
      <c r="O23" s="2">
        <v>2</v>
      </c>
      <c r="P23" s="2">
        <f t="shared" si="5"/>
        <v>6</v>
      </c>
    </row>
    <row r="24" spans="1:16" ht="10.199999999999999" customHeight="1" x14ac:dyDescent="0.2">
      <c r="A24" s="2" t="s">
        <v>69</v>
      </c>
      <c r="B24" s="2">
        <v>235</v>
      </c>
      <c r="C24" s="2">
        <v>2</v>
      </c>
      <c r="D24" s="2">
        <v>1</v>
      </c>
      <c r="E24" s="2">
        <v>0</v>
      </c>
      <c r="F24" s="2">
        <f t="shared" si="0"/>
        <v>1</v>
      </c>
      <c r="G24" s="2">
        <v>122</v>
      </c>
      <c r="H24" s="2">
        <f t="shared" si="1"/>
        <v>0</v>
      </c>
      <c r="I24" s="2">
        <f t="shared" si="2"/>
        <v>0</v>
      </c>
      <c r="J24" s="2">
        <f t="shared" si="3"/>
        <v>0</v>
      </c>
      <c r="K24" s="2">
        <f t="shared" si="4"/>
        <v>0</v>
      </c>
      <c r="L24" s="7">
        <v>113</v>
      </c>
      <c r="M24" s="7">
        <v>2</v>
      </c>
      <c r="N24" s="7">
        <v>1</v>
      </c>
      <c r="O24" s="7">
        <v>0</v>
      </c>
      <c r="P24" s="2">
        <f t="shared" si="5"/>
        <v>1</v>
      </c>
    </row>
    <row r="25" spans="1:16" ht="10.199999999999999" customHeight="1" x14ac:dyDescent="0.2">
      <c r="A25" s="50" t="s">
        <v>20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</sheetData>
  <mergeCells count="4">
    <mergeCell ref="B2:F2"/>
    <mergeCell ref="G2:K2"/>
    <mergeCell ref="L2:P2"/>
    <mergeCell ref="A25:P25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5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8.1093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450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91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49</v>
      </c>
      <c r="B4" s="1">
        <v>43345</v>
      </c>
      <c r="C4" s="1">
        <f>SUM(C5:C8)+C13+C14+C15+C23+C24</f>
        <v>1407</v>
      </c>
      <c r="D4" s="1">
        <f>SUM(D5:D8)+D13+D14+D15+D23+D24</f>
        <v>1817</v>
      </c>
      <c r="E4" s="1">
        <f>SUM(E5:E8)+E13+E14+E15+E23+E24</f>
        <v>969</v>
      </c>
      <c r="F4" s="2">
        <f>D4-E4</f>
        <v>848</v>
      </c>
      <c r="G4" s="2">
        <v>22801</v>
      </c>
      <c r="H4" s="2">
        <f t="shared" ref="H4:H24" si="0">C4-M4</f>
        <v>666</v>
      </c>
      <c r="I4" s="2">
        <f t="shared" ref="I4:I24" si="1">D4-N4</f>
        <v>875</v>
      </c>
      <c r="J4" s="2">
        <f t="shared" ref="J4:J24" si="2">E4-O4</f>
        <v>444</v>
      </c>
      <c r="K4" s="2">
        <f t="shared" ref="K4:K24" si="3">F4-P4</f>
        <v>431</v>
      </c>
      <c r="L4" s="2">
        <v>20544</v>
      </c>
      <c r="M4" s="2">
        <f>SUM(M5:M8)+M13+M14+M15+M23+M24</f>
        <v>741</v>
      </c>
      <c r="N4" s="2">
        <f>SUM(N5:N8)+N13+N14+N15+N23+N24</f>
        <v>942</v>
      </c>
      <c r="O4" s="2">
        <f>SUM(O5:O8)+O13+O14+O15+O23+O24</f>
        <v>525</v>
      </c>
      <c r="P4" s="2">
        <f>N4-O4</f>
        <v>417</v>
      </c>
    </row>
    <row r="5" spans="1:16" ht="10.199999999999999" customHeight="1" x14ac:dyDescent="0.2">
      <c r="A5" s="2" t="s">
        <v>50</v>
      </c>
      <c r="B5" s="2">
        <v>14051</v>
      </c>
      <c r="C5" s="2">
        <v>53</v>
      </c>
      <c r="D5" s="2">
        <v>103</v>
      </c>
      <c r="E5" s="2">
        <v>23</v>
      </c>
      <c r="F5" s="2">
        <f t="shared" ref="F5:F24" si="4">D5-E5</f>
        <v>80</v>
      </c>
      <c r="G5" s="2">
        <v>7171</v>
      </c>
      <c r="H5" s="2">
        <f t="shared" si="0"/>
        <v>24</v>
      </c>
      <c r="I5" s="2">
        <f t="shared" si="1"/>
        <v>55</v>
      </c>
      <c r="J5" s="2">
        <f t="shared" si="2"/>
        <v>12</v>
      </c>
      <c r="K5" s="2">
        <f t="shared" si="3"/>
        <v>43</v>
      </c>
      <c r="L5" s="2">
        <v>6880</v>
      </c>
      <c r="M5" s="2">
        <v>29</v>
      </c>
      <c r="N5" s="2">
        <v>48</v>
      </c>
      <c r="O5" s="2">
        <v>11</v>
      </c>
      <c r="P5" s="2">
        <f t="shared" ref="P5:P24" si="5">N5-O5</f>
        <v>37</v>
      </c>
    </row>
    <row r="6" spans="1:16" ht="10.199999999999999" customHeight="1" x14ac:dyDescent="0.2">
      <c r="A6" s="2" t="s">
        <v>51</v>
      </c>
      <c r="B6" s="2">
        <v>842</v>
      </c>
      <c r="C6" s="2">
        <v>22</v>
      </c>
      <c r="D6" s="2">
        <v>20</v>
      </c>
      <c r="E6" s="2">
        <v>2</v>
      </c>
      <c r="F6" s="2">
        <f t="shared" si="4"/>
        <v>18</v>
      </c>
      <c r="G6" s="2">
        <v>398</v>
      </c>
      <c r="H6" s="2">
        <f t="shared" si="0"/>
        <v>13</v>
      </c>
      <c r="I6" s="2">
        <f t="shared" si="1"/>
        <v>12</v>
      </c>
      <c r="J6" s="2">
        <f t="shared" si="2"/>
        <v>1</v>
      </c>
      <c r="K6" s="2">
        <f t="shared" si="3"/>
        <v>11</v>
      </c>
      <c r="L6" s="2">
        <v>444</v>
      </c>
      <c r="M6" s="2">
        <v>9</v>
      </c>
      <c r="N6" s="2">
        <v>8</v>
      </c>
      <c r="O6" s="2">
        <v>1</v>
      </c>
      <c r="P6" s="2">
        <f t="shared" si="5"/>
        <v>7</v>
      </c>
    </row>
    <row r="7" spans="1:16" ht="10.199999999999999" customHeight="1" x14ac:dyDescent="0.2">
      <c r="A7" s="2" t="s">
        <v>52</v>
      </c>
      <c r="B7" s="2">
        <v>1915</v>
      </c>
      <c r="C7" s="2">
        <v>1285</v>
      </c>
      <c r="D7" s="2">
        <v>39</v>
      </c>
      <c r="E7" s="2">
        <v>12</v>
      </c>
      <c r="F7" s="2">
        <f t="shared" si="4"/>
        <v>27</v>
      </c>
      <c r="G7" s="2">
        <v>925</v>
      </c>
      <c r="H7" s="2">
        <f t="shared" si="0"/>
        <v>611</v>
      </c>
      <c r="I7" s="2">
        <f t="shared" si="1"/>
        <v>23</v>
      </c>
      <c r="J7" s="2">
        <f t="shared" si="2"/>
        <v>3</v>
      </c>
      <c r="K7" s="2">
        <f t="shared" si="3"/>
        <v>20</v>
      </c>
      <c r="L7" s="2">
        <v>990</v>
      </c>
      <c r="M7" s="2">
        <v>674</v>
      </c>
      <c r="N7" s="2">
        <v>16</v>
      </c>
      <c r="O7" s="2">
        <v>9</v>
      </c>
      <c r="P7" s="2">
        <f t="shared" si="5"/>
        <v>7</v>
      </c>
    </row>
    <row r="8" spans="1:16" ht="10.199999999999999" customHeight="1" x14ac:dyDescent="0.2">
      <c r="A8" s="2" t="s">
        <v>53</v>
      </c>
      <c r="B8" s="2">
        <v>2533</v>
      </c>
      <c r="C8" s="2">
        <v>19</v>
      </c>
      <c r="D8" s="2">
        <v>1640</v>
      </c>
      <c r="E8" s="2">
        <v>929</v>
      </c>
      <c r="F8" s="2">
        <f t="shared" si="4"/>
        <v>711</v>
      </c>
      <c r="G8" s="2">
        <v>1237</v>
      </c>
      <c r="H8" s="2">
        <f t="shared" si="0"/>
        <v>5</v>
      </c>
      <c r="I8" s="2">
        <f t="shared" si="1"/>
        <v>780</v>
      </c>
      <c r="J8" s="2">
        <f t="shared" si="2"/>
        <v>428</v>
      </c>
      <c r="K8" s="2">
        <f t="shared" si="3"/>
        <v>352</v>
      </c>
      <c r="L8" s="2">
        <v>1296</v>
      </c>
      <c r="M8" s="2">
        <v>14</v>
      </c>
      <c r="N8" s="2">
        <v>860</v>
      </c>
      <c r="O8" s="2">
        <v>501</v>
      </c>
      <c r="P8" s="2">
        <f t="shared" si="5"/>
        <v>359</v>
      </c>
    </row>
    <row r="9" spans="1:16" ht="10.199999999999999" customHeight="1" x14ac:dyDescent="0.2">
      <c r="A9" s="2" t="s">
        <v>54</v>
      </c>
      <c r="B9" s="2">
        <v>1260</v>
      </c>
      <c r="C9" s="2">
        <v>9</v>
      </c>
      <c r="D9" s="2">
        <v>933</v>
      </c>
      <c r="E9" s="2">
        <v>924</v>
      </c>
      <c r="F9" s="2">
        <f t="shared" si="4"/>
        <v>9</v>
      </c>
      <c r="G9" s="2">
        <v>586</v>
      </c>
      <c r="H9" s="2">
        <f t="shared" si="0"/>
        <v>4</v>
      </c>
      <c r="I9" s="2">
        <f t="shared" si="1"/>
        <v>428</v>
      </c>
      <c r="J9" s="2">
        <f t="shared" si="2"/>
        <v>425</v>
      </c>
      <c r="K9" s="2">
        <f t="shared" si="3"/>
        <v>3</v>
      </c>
      <c r="L9" s="2">
        <v>674</v>
      </c>
      <c r="M9" s="2">
        <v>5</v>
      </c>
      <c r="N9" s="2">
        <v>505</v>
      </c>
      <c r="O9" s="2">
        <v>499</v>
      </c>
      <c r="P9" s="2">
        <f t="shared" si="5"/>
        <v>6</v>
      </c>
    </row>
    <row r="10" spans="1:16" ht="10.199999999999999" customHeight="1" x14ac:dyDescent="0.2">
      <c r="A10" s="2" t="s">
        <v>55</v>
      </c>
      <c r="B10" s="2">
        <v>72</v>
      </c>
      <c r="C10" s="2">
        <v>0</v>
      </c>
      <c r="D10" s="2">
        <v>38</v>
      </c>
      <c r="E10" s="2">
        <v>1</v>
      </c>
      <c r="F10" s="2">
        <f t="shared" si="4"/>
        <v>37</v>
      </c>
      <c r="G10" s="2">
        <v>36</v>
      </c>
      <c r="H10" s="2">
        <f t="shared" si="0"/>
        <v>0</v>
      </c>
      <c r="I10" s="2">
        <f t="shared" si="1"/>
        <v>18</v>
      </c>
      <c r="J10" s="2">
        <f t="shared" si="2"/>
        <v>0</v>
      </c>
      <c r="K10" s="2">
        <f t="shared" si="3"/>
        <v>18</v>
      </c>
      <c r="L10" s="2">
        <v>36</v>
      </c>
      <c r="M10" s="2">
        <v>0</v>
      </c>
      <c r="N10" s="2">
        <v>20</v>
      </c>
      <c r="O10" s="2">
        <v>1</v>
      </c>
      <c r="P10" s="2">
        <f t="shared" si="5"/>
        <v>19</v>
      </c>
    </row>
    <row r="11" spans="1:16" ht="10.199999999999999" customHeight="1" x14ac:dyDescent="0.2">
      <c r="A11" s="2" t="s">
        <v>56</v>
      </c>
      <c r="B11" s="2">
        <v>642</v>
      </c>
      <c r="C11" s="2">
        <v>7</v>
      </c>
      <c r="D11" s="2">
        <v>482</v>
      </c>
      <c r="E11" s="2">
        <v>3</v>
      </c>
      <c r="F11" s="2">
        <f t="shared" si="4"/>
        <v>479</v>
      </c>
      <c r="G11" s="2">
        <v>300</v>
      </c>
      <c r="H11" s="2">
        <f t="shared" si="0"/>
        <v>1</v>
      </c>
      <c r="I11" s="2">
        <f t="shared" si="1"/>
        <v>227</v>
      </c>
      <c r="J11" s="2">
        <f t="shared" si="2"/>
        <v>2</v>
      </c>
      <c r="K11" s="2">
        <f t="shared" si="3"/>
        <v>225</v>
      </c>
      <c r="L11" s="2">
        <v>342</v>
      </c>
      <c r="M11" s="2">
        <v>6</v>
      </c>
      <c r="N11" s="2">
        <v>255</v>
      </c>
      <c r="O11" s="2">
        <v>1</v>
      </c>
      <c r="P11" s="2">
        <f t="shared" si="5"/>
        <v>254</v>
      </c>
    </row>
    <row r="12" spans="1:16" ht="10.199999999999999" customHeight="1" x14ac:dyDescent="0.2">
      <c r="A12" s="2" t="s">
        <v>57</v>
      </c>
      <c r="B12" s="2">
        <v>556</v>
      </c>
      <c r="C12" s="2">
        <v>3</v>
      </c>
      <c r="D12" s="2">
        <v>187</v>
      </c>
      <c r="E12" s="2">
        <v>1</v>
      </c>
      <c r="F12" s="2">
        <f t="shared" si="4"/>
        <v>186</v>
      </c>
      <c r="G12" s="2">
        <v>313</v>
      </c>
      <c r="H12" s="2">
        <f t="shared" si="0"/>
        <v>0</v>
      </c>
      <c r="I12" s="2">
        <f t="shared" si="1"/>
        <v>107</v>
      </c>
      <c r="J12" s="2">
        <f t="shared" si="2"/>
        <v>1</v>
      </c>
      <c r="K12" s="2">
        <f t="shared" si="3"/>
        <v>106</v>
      </c>
      <c r="L12" s="2">
        <v>243</v>
      </c>
      <c r="M12" s="2">
        <v>3</v>
      </c>
      <c r="N12" s="2">
        <v>80</v>
      </c>
      <c r="O12" s="2">
        <v>0</v>
      </c>
      <c r="P12" s="2">
        <f t="shared" si="5"/>
        <v>80</v>
      </c>
    </row>
    <row r="13" spans="1:16" ht="10.199999999999999" customHeight="1" x14ac:dyDescent="0.2">
      <c r="A13" s="2" t="s">
        <v>58</v>
      </c>
      <c r="B13" s="2">
        <v>108</v>
      </c>
      <c r="C13" s="2">
        <v>1</v>
      </c>
      <c r="D13" s="2">
        <v>7</v>
      </c>
      <c r="E13" s="2">
        <v>2</v>
      </c>
      <c r="F13" s="2">
        <f t="shared" si="4"/>
        <v>5</v>
      </c>
      <c r="G13" s="2">
        <v>50</v>
      </c>
      <c r="H13" s="2">
        <f t="shared" si="0"/>
        <v>0</v>
      </c>
      <c r="I13" s="2">
        <f t="shared" si="1"/>
        <v>2</v>
      </c>
      <c r="J13" s="2">
        <f t="shared" si="2"/>
        <v>0</v>
      </c>
      <c r="K13" s="2">
        <f t="shared" si="3"/>
        <v>2</v>
      </c>
      <c r="L13" s="2">
        <v>58</v>
      </c>
      <c r="M13" s="2">
        <v>1</v>
      </c>
      <c r="N13" s="2">
        <v>5</v>
      </c>
      <c r="O13" s="2">
        <v>2</v>
      </c>
      <c r="P13" s="2">
        <f t="shared" si="5"/>
        <v>3</v>
      </c>
    </row>
    <row r="14" spans="1:16" ht="10.199999999999999" customHeight="1" x14ac:dyDescent="0.2">
      <c r="A14" s="2" t="s">
        <v>59</v>
      </c>
      <c r="B14" s="2">
        <v>107</v>
      </c>
      <c r="C14" s="2">
        <v>0</v>
      </c>
      <c r="D14" s="2">
        <v>2</v>
      </c>
      <c r="E14" s="2">
        <v>0</v>
      </c>
      <c r="F14" s="2">
        <f t="shared" si="4"/>
        <v>2</v>
      </c>
      <c r="G14" s="2">
        <v>56</v>
      </c>
      <c r="H14" s="2">
        <f t="shared" si="0"/>
        <v>0</v>
      </c>
      <c r="I14" s="2">
        <f t="shared" si="1"/>
        <v>1</v>
      </c>
      <c r="J14" s="2">
        <f t="shared" si="2"/>
        <v>0</v>
      </c>
      <c r="K14" s="2">
        <f t="shared" si="3"/>
        <v>1</v>
      </c>
      <c r="L14" s="2">
        <v>51</v>
      </c>
      <c r="M14" s="2">
        <v>0</v>
      </c>
      <c r="N14" s="2">
        <v>1</v>
      </c>
      <c r="O14" s="2">
        <v>0</v>
      </c>
      <c r="P14" s="2">
        <f t="shared" si="5"/>
        <v>1</v>
      </c>
    </row>
    <row r="15" spans="1:16" ht="10.199999999999999" customHeight="1" x14ac:dyDescent="0.2">
      <c r="A15" s="2" t="s">
        <v>60</v>
      </c>
      <c r="B15" s="2">
        <v>22120</v>
      </c>
      <c r="C15" s="2">
        <v>22</v>
      </c>
      <c r="D15" s="2">
        <v>4</v>
      </c>
      <c r="E15" s="2">
        <v>1</v>
      </c>
      <c r="F15" s="2">
        <f t="shared" si="4"/>
        <v>3</v>
      </c>
      <c r="G15" s="2">
        <v>11986</v>
      </c>
      <c r="H15" s="2">
        <f t="shared" si="0"/>
        <v>10</v>
      </c>
      <c r="I15" s="2">
        <f t="shared" si="1"/>
        <v>1</v>
      </c>
      <c r="J15" s="2">
        <f t="shared" si="2"/>
        <v>0</v>
      </c>
      <c r="K15" s="2">
        <f t="shared" si="3"/>
        <v>1</v>
      </c>
      <c r="L15" s="2">
        <v>10134</v>
      </c>
      <c r="M15" s="2">
        <v>12</v>
      </c>
      <c r="N15" s="2">
        <v>3</v>
      </c>
      <c r="O15" s="2">
        <v>1</v>
      </c>
      <c r="P15" s="2">
        <f t="shared" si="5"/>
        <v>2</v>
      </c>
    </row>
    <row r="16" spans="1:16" ht="10.199999999999999" customHeight="1" x14ac:dyDescent="0.2">
      <c r="A16" s="2" t="s">
        <v>61</v>
      </c>
      <c r="B16" s="2">
        <v>928</v>
      </c>
      <c r="C16" s="2">
        <v>4</v>
      </c>
      <c r="D16" s="2">
        <v>1</v>
      </c>
      <c r="E16" s="2">
        <v>0</v>
      </c>
      <c r="F16" s="2">
        <f t="shared" si="4"/>
        <v>1</v>
      </c>
      <c r="G16" s="2">
        <v>570</v>
      </c>
      <c r="H16" s="2">
        <f t="shared" si="0"/>
        <v>2</v>
      </c>
      <c r="I16" s="2">
        <f t="shared" si="1"/>
        <v>0</v>
      </c>
      <c r="J16" s="2">
        <f t="shared" si="2"/>
        <v>0</v>
      </c>
      <c r="K16" s="2">
        <f t="shared" si="3"/>
        <v>0</v>
      </c>
      <c r="L16" s="2">
        <v>358</v>
      </c>
      <c r="M16" s="2">
        <v>2</v>
      </c>
      <c r="N16" s="2">
        <v>1</v>
      </c>
      <c r="O16" s="2">
        <v>0</v>
      </c>
      <c r="P16" s="2">
        <f t="shared" si="5"/>
        <v>1</v>
      </c>
    </row>
    <row r="17" spans="1:16" ht="10.199999999999999" customHeight="1" x14ac:dyDescent="0.2">
      <c r="A17" s="2" t="s">
        <v>62</v>
      </c>
      <c r="B17" s="2">
        <v>2694</v>
      </c>
      <c r="C17" s="2">
        <v>0</v>
      </c>
      <c r="D17" s="2">
        <v>0</v>
      </c>
      <c r="E17" s="2">
        <v>0</v>
      </c>
      <c r="F17" s="2">
        <f t="shared" si="4"/>
        <v>0</v>
      </c>
      <c r="G17" s="2">
        <v>1040</v>
      </c>
      <c r="H17" s="2">
        <f t="shared" si="0"/>
        <v>0</v>
      </c>
      <c r="I17" s="2">
        <f t="shared" si="1"/>
        <v>0</v>
      </c>
      <c r="J17" s="2">
        <f t="shared" si="2"/>
        <v>0</v>
      </c>
      <c r="K17" s="2">
        <f t="shared" si="3"/>
        <v>0</v>
      </c>
      <c r="L17" s="2">
        <v>1654</v>
      </c>
      <c r="M17" s="2">
        <v>0</v>
      </c>
      <c r="N17" s="2">
        <v>0</v>
      </c>
      <c r="O17" s="2">
        <v>0</v>
      </c>
      <c r="P17" s="2">
        <f t="shared" si="5"/>
        <v>0</v>
      </c>
    </row>
    <row r="18" spans="1:16" ht="10.199999999999999" customHeight="1" x14ac:dyDescent="0.2">
      <c r="A18" s="2" t="s">
        <v>63</v>
      </c>
      <c r="B18" s="2">
        <v>2823</v>
      </c>
      <c r="C18" s="2">
        <v>3</v>
      </c>
      <c r="D18" s="2">
        <v>0</v>
      </c>
      <c r="E18" s="2">
        <v>0</v>
      </c>
      <c r="F18" s="2">
        <f t="shared" si="4"/>
        <v>0</v>
      </c>
      <c r="G18" s="2">
        <v>752</v>
      </c>
      <c r="H18" s="2">
        <f t="shared" si="0"/>
        <v>2</v>
      </c>
      <c r="I18" s="2">
        <f t="shared" si="1"/>
        <v>0</v>
      </c>
      <c r="J18" s="2">
        <f t="shared" si="2"/>
        <v>0</v>
      </c>
      <c r="K18" s="2">
        <f t="shared" si="3"/>
        <v>0</v>
      </c>
      <c r="L18" s="2">
        <v>2071</v>
      </c>
      <c r="M18" s="2">
        <v>1</v>
      </c>
      <c r="N18" s="2">
        <v>0</v>
      </c>
      <c r="O18" s="2">
        <v>0</v>
      </c>
      <c r="P18" s="2">
        <f t="shared" si="5"/>
        <v>0</v>
      </c>
    </row>
    <row r="19" spans="1:16" ht="10.199999999999999" customHeight="1" x14ac:dyDescent="0.2">
      <c r="A19" s="2" t="s">
        <v>64</v>
      </c>
      <c r="B19" s="2">
        <v>14645</v>
      </c>
      <c r="C19" s="2">
        <v>5</v>
      </c>
      <c r="D19" s="2">
        <v>3</v>
      </c>
      <c r="E19" s="2">
        <v>1</v>
      </c>
      <c r="F19" s="2">
        <f t="shared" si="4"/>
        <v>2</v>
      </c>
      <c r="G19" s="2">
        <v>9280</v>
      </c>
      <c r="H19" s="2">
        <f t="shared" si="0"/>
        <v>3</v>
      </c>
      <c r="I19" s="2">
        <f t="shared" si="1"/>
        <v>1</v>
      </c>
      <c r="J19" s="2">
        <f t="shared" si="2"/>
        <v>0</v>
      </c>
      <c r="K19" s="2">
        <f t="shared" si="3"/>
        <v>1</v>
      </c>
      <c r="L19" s="2">
        <v>5365</v>
      </c>
      <c r="M19" s="2">
        <v>2</v>
      </c>
      <c r="N19" s="2">
        <v>2</v>
      </c>
      <c r="O19" s="2">
        <v>1</v>
      </c>
      <c r="P19" s="2">
        <f t="shared" si="5"/>
        <v>1</v>
      </c>
    </row>
    <row r="20" spans="1:16" ht="10.199999999999999" customHeight="1" x14ac:dyDescent="0.2">
      <c r="A20" s="2" t="s">
        <v>65</v>
      </c>
      <c r="B20" s="2">
        <v>37</v>
      </c>
      <c r="C20" s="2">
        <v>0</v>
      </c>
      <c r="D20" s="2">
        <v>0</v>
      </c>
      <c r="E20" s="2">
        <v>0</v>
      </c>
      <c r="F20" s="2">
        <f t="shared" si="4"/>
        <v>0</v>
      </c>
      <c r="G20" s="2">
        <v>21</v>
      </c>
      <c r="H20" s="2">
        <f t="shared" si="0"/>
        <v>0</v>
      </c>
      <c r="I20" s="2">
        <f t="shared" si="1"/>
        <v>0</v>
      </c>
      <c r="J20" s="2">
        <f t="shared" si="2"/>
        <v>0</v>
      </c>
      <c r="K20" s="2">
        <f t="shared" si="3"/>
        <v>0</v>
      </c>
      <c r="L20" s="2">
        <v>16</v>
      </c>
      <c r="M20" s="2">
        <v>0</v>
      </c>
      <c r="N20" s="2">
        <v>0</v>
      </c>
      <c r="O20" s="2">
        <v>0</v>
      </c>
      <c r="P20" s="2">
        <f t="shared" si="5"/>
        <v>0</v>
      </c>
    </row>
    <row r="21" spans="1:16" ht="10.199999999999999" customHeight="1" x14ac:dyDescent="0.2">
      <c r="A21" s="2" t="s">
        <v>66</v>
      </c>
      <c r="B21" s="2">
        <v>1</v>
      </c>
      <c r="C21" s="2">
        <v>0</v>
      </c>
      <c r="D21" s="2">
        <v>0</v>
      </c>
      <c r="E21" s="2">
        <v>0</v>
      </c>
      <c r="F21" s="2">
        <f t="shared" si="4"/>
        <v>0</v>
      </c>
      <c r="G21" s="2">
        <v>0</v>
      </c>
      <c r="H21" s="2">
        <f t="shared" si="0"/>
        <v>0</v>
      </c>
      <c r="I21" s="2">
        <f t="shared" si="1"/>
        <v>0</v>
      </c>
      <c r="J21" s="2">
        <f t="shared" si="2"/>
        <v>0</v>
      </c>
      <c r="K21" s="2">
        <f t="shared" si="3"/>
        <v>0</v>
      </c>
      <c r="L21" s="2">
        <v>1</v>
      </c>
      <c r="M21" s="2">
        <v>0</v>
      </c>
      <c r="N21" s="2">
        <v>0</v>
      </c>
      <c r="O21" s="2">
        <v>0</v>
      </c>
      <c r="P21" s="2">
        <f t="shared" si="5"/>
        <v>0</v>
      </c>
    </row>
    <row r="22" spans="1:16" ht="10.199999999999999" customHeight="1" x14ac:dyDescent="0.2">
      <c r="A22" s="2" t="s">
        <v>67</v>
      </c>
      <c r="B22" s="2">
        <v>992</v>
      </c>
      <c r="C22" s="2">
        <v>10</v>
      </c>
      <c r="D22" s="2">
        <v>0</v>
      </c>
      <c r="E22" s="2">
        <v>0</v>
      </c>
      <c r="F22" s="2">
        <f t="shared" si="4"/>
        <v>0</v>
      </c>
      <c r="G22" s="2">
        <v>323</v>
      </c>
      <c r="H22" s="2">
        <f t="shared" si="0"/>
        <v>3</v>
      </c>
      <c r="I22" s="2">
        <f t="shared" si="1"/>
        <v>0</v>
      </c>
      <c r="J22" s="2">
        <f t="shared" si="2"/>
        <v>0</v>
      </c>
      <c r="K22" s="2">
        <f t="shared" si="3"/>
        <v>0</v>
      </c>
      <c r="L22" s="2">
        <v>669</v>
      </c>
      <c r="M22" s="2">
        <v>7</v>
      </c>
      <c r="N22" s="2">
        <v>0</v>
      </c>
      <c r="O22" s="2">
        <v>0</v>
      </c>
      <c r="P22" s="2">
        <f t="shared" si="5"/>
        <v>0</v>
      </c>
    </row>
    <row r="23" spans="1:16" ht="10.199999999999999" customHeight="1" x14ac:dyDescent="0.2">
      <c r="A23" s="2" t="s">
        <v>68</v>
      </c>
      <c r="B23" s="2">
        <v>1434</v>
      </c>
      <c r="C23" s="2">
        <v>4</v>
      </c>
      <c r="D23" s="2">
        <v>2</v>
      </c>
      <c r="E23" s="2">
        <v>0</v>
      </c>
      <c r="F23" s="2">
        <f t="shared" si="4"/>
        <v>2</v>
      </c>
      <c r="G23" s="2">
        <v>857</v>
      </c>
      <c r="H23" s="2">
        <f t="shared" si="0"/>
        <v>2</v>
      </c>
      <c r="I23" s="2">
        <f t="shared" si="1"/>
        <v>1</v>
      </c>
      <c r="J23" s="2">
        <f t="shared" si="2"/>
        <v>0</v>
      </c>
      <c r="K23" s="2">
        <f t="shared" si="3"/>
        <v>1</v>
      </c>
      <c r="L23" s="2">
        <v>577</v>
      </c>
      <c r="M23" s="2">
        <v>2</v>
      </c>
      <c r="N23" s="2">
        <v>1</v>
      </c>
      <c r="O23" s="2">
        <v>0</v>
      </c>
      <c r="P23" s="2">
        <f t="shared" si="5"/>
        <v>1</v>
      </c>
    </row>
    <row r="24" spans="1:16" ht="10.199999999999999" customHeight="1" x14ac:dyDescent="0.2">
      <c r="A24" s="2" t="s">
        <v>69</v>
      </c>
      <c r="B24" s="2">
        <v>235</v>
      </c>
      <c r="C24" s="2">
        <v>1</v>
      </c>
      <c r="D24" s="2">
        <v>0</v>
      </c>
      <c r="E24" s="2">
        <v>0</v>
      </c>
      <c r="F24" s="2">
        <f t="shared" si="4"/>
        <v>0</v>
      </c>
      <c r="G24" s="2">
        <v>121</v>
      </c>
      <c r="H24" s="2">
        <f t="shared" si="0"/>
        <v>1</v>
      </c>
      <c r="I24" s="2">
        <f t="shared" si="1"/>
        <v>0</v>
      </c>
      <c r="J24" s="2">
        <f t="shared" si="2"/>
        <v>0</v>
      </c>
      <c r="K24" s="2">
        <f t="shared" si="3"/>
        <v>0</v>
      </c>
      <c r="L24" s="7">
        <v>114</v>
      </c>
      <c r="M24" s="7">
        <v>0</v>
      </c>
      <c r="N24" s="7">
        <v>0</v>
      </c>
      <c r="O24" s="7">
        <v>0</v>
      </c>
      <c r="P24" s="2">
        <f t="shared" si="5"/>
        <v>0</v>
      </c>
    </row>
    <row r="25" spans="1:16" ht="10.199999999999999" customHeight="1" x14ac:dyDescent="0.2">
      <c r="A25" s="50" t="s">
        <v>20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</sheetData>
  <mergeCells count="4">
    <mergeCell ref="B2:F2"/>
    <mergeCell ref="G2:K2"/>
    <mergeCell ref="L2:P2"/>
    <mergeCell ref="A25:P25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4.777343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92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442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2</v>
      </c>
      <c r="B4" s="1">
        <f>B5+B24+B27</f>
        <v>43345</v>
      </c>
      <c r="C4" s="1">
        <f>C5+C24+C27</f>
        <v>1407</v>
      </c>
      <c r="D4" s="1">
        <f>D5+D24+D27</f>
        <v>1817</v>
      </c>
      <c r="E4" s="1">
        <f>E5+E24+E27</f>
        <v>969</v>
      </c>
      <c r="F4" s="2">
        <f>D4-E4</f>
        <v>848</v>
      </c>
      <c r="G4" s="2">
        <f t="shared" ref="G4:G27" si="0">B4-L4</f>
        <v>22802</v>
      </c>
      <c r="H4" s="2">
        <f t="shared" ref="H4:H27" si="1">C4-M4</f>
        <v>666</v>
      </c>
      <c r="I4" s="2">
        <f t="shared" ref="I4:I27" si="2">D4-N4</f>
        <v>875</v>
      </c>
      <c r="J4" s="2">
        <f t="shared" ref="J4:J27" si="3">E4-O4</f>
        <v>444</v>
      </c>
      <c r="K4" s="2">
        <f t="shared" ref="K4:K27" si="4">F4-P4</f>
        <v>431</v>
      </c>
      <c r="L4" s="2">
        <v>20543</v>
      </c>
      <c r="M4" s="2">
        <f>M5+M24+M27</f>
        <v>741</v>
      </c>
      <c r="N4" s="2">
        <f>N5+N24+N27</f>
        <v>942</v>
      </c>
      <c r="O4" s="2">
        <f>O5+O24+O27</f>
        <v>525</v>
      </c>
      <c r="P4" s="2">
        <f>N4-O4</f>
        <v>417</v>
      </c>
    </row>
    <row r="5" spans="1:16" ht="10.199999999999999" customHeight="1" x14ac:dyDescent="0.2">
      <c r="A5" s="2" t="s">
        <v>93</v>
      </c>
      <c r="B5" s="2">
        <f>SUM(B6:B15)+SUM(B21:B23)</f>
        <v>40990</v>
      </c>
      <c r="C5" s="2">
        <v>1348</v>
      </c>
      <c r="D5" s="2">
        <v>1724</v>
      </c>
      <c r="E5" s="2">
        <v>935</v>
      </c>
      <c r="F5" s="2">
        <f>D5-E5</f>
        <v>789</v>
      </c>
      <c r="G5" s="2">
        <f t="shared" si="0"/>
        <v>21586</v>
      </c>
      <c r="H5" s="2">
        <f t="shared" si="1"/>
        <v>637</v>
      </c>
      <c r="I5" s="2">
        <f t="shared" si="2"/>
        <v>818</v>
      </c>
      <c r="J5" s="2">
        <f t="shared" si="3"/>
        <v>428</v>
      </c>
      <c r="K5" s="2">
        <f t="shared" si="4"/>
        <v>390</v>
      </c>
      <c r="L5" s="2">
        <v>19404</v>
      </c>
      <c r="M5" s="2">
        <v>711</v>
      </c>
      <c r="N5" s="2">
        <v>906</v>
      </c>
      <c r="O5" s="2">
        <v>507</v>
      </c>
      <c r="P5" s="2">
        <f>N5-O5</f>
        <v>399</v>
      </c>
    </row>
    <row r="6" spans="1:16" ht="10.199999999999999" customHeight="1" x14ac:dyDescent="0.2">
      <c r="A6" s="2" t="s">
        <v>94</v>
      </c>
      <c r="B6" s="2">
        <v>12555</v>
      </c>
      <c r="C6" s="2">
        <v>86</v>
      </c>
      <c r="D6" s="2">
        <v>125</v>
      </c>
      <c r="E6" s="2">
        <v>4</v>
      </c>
      <c r="F6" s="2">
        <f t="shared" ref="F6:F27" si="5">D6-E6</f>
        <v>121</v>
      </c>
      <c r="G6" s="2">
        <f t="shared" si="0"/>
        <v>6397</v>
      </c>
      <c r="H6" s="2">
        <f t="shared" si="1"/>
        <v>46</v>
      </c>
      <c r="I6" s="2">
        <f t="shared" si="2"/>
        <v>67</v>
      </c>
      <c r="J6" s="2">
        <f t="shared" si="3"/>
        <v>3</v>
      </c>
      <c r="K6" s="2">
        <f t="shared" si="4"/>
        <v>64</v>
      </c>
      <c r="L6" s="2">
        <v>6158</v>
      </c>
      <c r="M6" s="2">
        <v>40</v>
      </c>
      <c r="N6" s="2">
        <v>58</v>
      </c>
      <c r="O6" s="2">
        <v>1</v>
      </c>
      <c r="P6" s="2">
        <f t="shared" ref="P6:P27" si="6">N6-O6</f>
        <v>57</v>
      </c>
    </row>
    <row r="7" spans="1:16" ht="10.199999999999999" customHeight="1" x14ac:dyDescent="0.2">
      <c r="A7" s="2" t="s">
        <v>95</v>
      </c>
      <c r="B7" s="2">
        <v>2348</v>
      </c>
      <c r="C7" s="2">
        <v>12</v>
      </c>
      <c r="D7" s="2">
        <v>38</v>
      </c>
      <c r="E7" s="2">
        <v>27</v>
      </c>
      <c r="F7" s="2">
        <f t="shared" si="5"/>
        <v>11</v>
      </c>
      <c r="G7" s="2">
        <f t="shared" si="0"/>
        <v>1164</v>
      </c>
      <c r="H7" s="2">
        <f t="shared" si="1"/>
        <v>5</v>
      </c>
      <c r="I7" s="2">
        <f t="shared" si="2"/>
        <v>16</v>
      </c>
      <c r="J7" s="2">
        <f t="shared" si="3"/>
        <v>10</v>
      </c>
      <c r="K7" s="2">
        <f t="shared" si="4"/>
        <v>6</v>
      </c>
      <c r="L7" s="2">
        <v>1184</v>
      </c>
      <c r="M7" s="2">
        <v>7</v>
      </c>
      <c r="N7" s="2">
        <v>22</v>
      </c>
      <c r="O7" s="2">
        <v>17</v>
      </c>
      <c r="P7" s="2">
        <f t="shared" si="6"/>
        <v>5</v>
      </c>
    </row>
    <row r="8" spans="1:16" ht="10.199999999999999" customHeight="1" x14ac:dyDescent="0.2">
      <c r="A8" s="2" t="s">
        <v>96</v>
      </c>
      <c r="B8" s="2">
        <v>1620</v>
      </c>
      <c r="C8" s="2">
        <v>1220</v>
      </c>
      <c r="D8" s="2">
        <v>28</v>
      </c>
      <c r="E8" s="2">
        <v>5</v>
      </c>
      <c r="F8" s="2">
        <f t="shared" si="5"/>
        <v>23</v>
      </c>
      <c r="G8" s="2">
        <f t="shared" si="0"/>
        <v>778</v>
      </c>
      <c r="H8" s="2">
        <f t="shared" si="1"/>
        <v>574</v>
      </c>
      <c r="I8" s="2">
        <f t="shared" si="2"/>
        <v>12</v>
      </c>
      <c r="J8" s="2">
        <f t="shared" si="3"/>
        <v>0</v>
      </c>
      <c r="K8" s="2">
        <f t="shared" si="4"/>
        <v>12</v>
      </c>
      <c r="L8" s="2">
        <v>842</v>
      </c>
      <c r="M8" s="2">
        <v>646</v>
      </c>
      <c r="N8" s="2">
        <v>16</v>
      </c>
      <c r="O8" s="2">
        <v>5</v>
      </c>
      <c r="P8" s="2">
        <f t="shared" si="6"/>
        <v>11</v>
      </c>
    </row>
    <row r="9" spans="1:16" ht="10.199999999999999" customHeight="1" x14ac:dyDescent="0.2">
      <c r="A9" s="2" t="s">
        <v>97</v>
      </c>
      <c r="B9" s="2">
        <v>1063</v>
      </c>
      <c r="C9" s="2">
        <v>10</v>
      </c>
      <c r="D9" s="2">
        <v>896</v>
      </c>
      <c r="E9" s="2">
        <v>889</v>
      </c>
      <c r="F9" s="2">
        <f t="shared" si="5"/>
        <v>7</v>
      </c>
      <c r="G9" s="2">
        <f t="shared" si="0"/>
        <v>485</v>
      </c>
      <c r="H9" s="2">
        <f t="shared" si="1"/>
        <v>4</v>
      </c>
      <c r="I9" s="2">
        <f t="shared" si="2"/>
        <v>413</v>
      </c>
      <c r="J9" s="2">
        <f t="shared" si="3"/>
        <v>410</v>
      </c>
      <c r="K9" s="2">
        <f t="shared" si="4"/>
        <v>3</v>
      </c>
      <c r="L9" s="2">
        <v>578</v>
      </c>
      <c r="M9" s="2">
        <v>6</v>
      </c>
      <c r="N9" s="2">
        <v>483</v>
      </c>
      <c r="O9" s="2">
        <v>479</v>
      </c>
      <c r="P9" s="2">
        <f t="shared" si="6"/>
        <v>4</v>
      </c>
    </row>
    <row r="10" spans="1:16" ht="10.199999999999999" customHeight="1" x14ac:dyDescent="0.2">
      <c r="A10" s="2" t="s">
        <v>98</v>
      </c>
      <c r="B10" s="2">
        <v>17</v>
      </c>
      <c r="C10" s="2">
        <v>0</v>
      </c>
      <c r="D10" s="2">
        <v>17</v>
      </c>
      <c r="E10" s="2">
        <v>1</v>
      </c>
      <c r="F10" s="2">
        <f t="shared" si="5"/>
        <v>16</v>
      </c>
      <c r="G10" s="2">
        <f t="shared" si="0"/>
        <v>9</v>
      </c>
      <c r="H10" s="2">
        <f t="shared" si="1"/>
        <v>0</v>
      </c>
      <c r="I10" s="2">
        <f t="shared" si="2"/>
        <v>9</v>
      </c>
      <c r="J10" s="2">
        <f t="shared" si="3"/>
        <v>0</v>
      </c>
      <c r="K10" s="2">
        <f t="shared" si="4"/>
        <v>9</v>
      </c>
      <c r="L10" s="2">
        <v>8</v>
      </c>
      <c r="M10" s="2">
        <v>0</v>
      </c>
      <c r="N10" s="2">
        <v>8</v>
      </c>
      <c r="O10" s="2">
        <v>1</v>
      </c>
      <c r="P10" s="2">
        <f t="shared" si="6"/>
        <v>7</v>
      </c>
    </row>
    <row r="11" spans="1:16" ht="10.199999999999999" customHeight="1" x14ac:dyDescent="0.2">
      <c r="A11" s="2" t="s">
        <v>99</v>
      </c>
      <c r="B11" s="2">
        <v>92</v>
      </c>
      <c r="C11" s="2">
        <v>0</v>
      </c>
      <c r="D11" s="2">
        <v>3</v>
      </c>
      <c r="E11" s="2">
        <v>0</v>
      </c>
      <c r="F11" s="2">
        <f t="shared" si="5"/>
        <v>3</v>
      </c>
      <c r="G11" s="2">
        <f t="shared" si="0"/>
        <v>38</v>
      </c>
      <c r="H11" s="2">
        <f t="shared" si="1"/>
        <v>0</v>
      </c>
      <c r="I11" s="2">
        <f t="shared" si="2"/>
        <v>2</v>
      </c>
      <c r="J11" s="2">
        <f t="shared" si="3"/>
        <v>0</v>
      </c>
      <c r="K11" s="2">
        <f t="shared" si="4"/>
        <v>2</v>
      </c>
      <c r="L11" s="2">
        <v>54</v>
      </c>
      <c r="M11" s="2">
        <v>0</v>
      </c>
      <c r="N11" s="2">
        <v>1</v>
      </c>
      <c r="O11" s="2">
        <v>0</v>
      </c>
      <c r="P11" s="2">
        <f t="shared" si="6"/>
        <v>1</v>
      </c>
    </row>
    <row r="12" spans="1:16" ht="10.199999999999999" customHeight="1" x14ac:dyDescent="0.2">
      <c r="A12" s="2" t="s">
        <v>100</v>
      </c>
      <c r="B12" s="2">
        <v>522</v>
      </c>
      <c r="C12" s="2">
        <v>2</v>
      </c>
      <c r="D12" s="2">
        <v>459</v>
      </c>
      <c r="E12" s="2">
        <v>4</v>
      </c>
      <c r="F12" s="2">
        <f t="shared" si="5"/>
        <v>455</v>
      </c>
      <c r="G12" s="2">
        <f t="shared" si="0"/>
        <v>243</v>
      </c>
      <c r="H12" s="2">
        <f t="shared" si="1"/>
        <v>0</v>
      </c>
      <c r="I12" s="2">
        <f t="shared" si="2"/>
        <v>210</v>
      </c>
      <c r="J12" s="2">
        <f t="shared" si="3"/>
        <v>3</v>
      </c>
      <c r="K12" s="2">
        <f t="shared" si="4"/>
        <v>207</v>
      </c>
      <c r="L12" s="2">
        <v>279</v>
      </c>
      <c r="M12" s="2">
        <v>2</v>
      </c>
      <c r="N12" s="2">
        <v>249</v>
      </c>
      <c r="O12" s="2">
        <v>1</v>
      </c>
      <c r="P12" s="2">
        <f t="shared" si="6"/>
        <v>248</v>
      </c>
    </row>
    <row r="13" spans="1:16" ht="10.199999999999999" customHeight="1" x14ac:dyDescent="0.2">
      <c r="A13" s="2" t="s">
        <v>101</v>
      </c>
      <c r="B13" s="2">
        <v>152</v>
      </c>
      <c r="C13" s="2">
        <v>1</v>
      </c>
      <c r="D13" s="2">
        <v>141</v>
      </c>
      <c r="E13" s="2">
        <v>0</v>
      </c>
      <c r="F13" s="2">
        <f t="shared" si="5"/>
        <v>141</v>
      </c>
      <c r="G13" s="2">
        <f t="shared" si="0"/>
        <v>93</v>
      </c>
      <c r="H13" s="2">
        <f t="shared" si="1"/>
        <v>0</v>
      </c>
      <c r="I13" s="2">
        <f t="shared" si="2"/>
        <v>83</v>
      </c>
      <c r="J13" s="2">
        <f t="shared" si="3"/>
        <v>0</v>
      </c>
      <c r="K13" s="2">
        <f t="shared" si="4"/>
        <v>83</v>
      </c>
      <c r="L13" s="2">
        <v>59</v>
      </c>
      <c r="M13" s="2">
        <v>1</v>
      </c>
      <c r="N13" s="2">
        <v>58</v>
      </c>
      <c r="O13" s="2">
        <v>0</v>
      </c>
      <c r="P13" s="2">
        <f t="shared" si="6"/>
        <v>58</v>
      </c>
    </row>
    <row r="14" spans="1:16" ht="10.199999999999999" customHeight="1" x14ac:dyDescent="0.2">
      <c r="A14" s="2" t="s">
        <v>102</v>
      </c>
      <c r="B14" s="2">
        <v>197</v>
      </c>
      <c r="C14" s="2">
        <v>1</v>
      </c>
      <c r="D14" s="2">
        <v>4</v>
      </c>
      <c r="E14" s="2">
        <v>2</v>
      </c>
      <c r="F14" s="2">
        <f t="shared" si="5"/>
        <v>2</v>
      </c>
      <c r="G14" s="2">
        <f t="shared" si="0"/>
        <v>106</v>
      </c>
      <c r="H14" s="2">
        <f t="shared" si="1"/>
        <v>1</v>
      </c>
      <c r="I14" s="2">
        <f t="shared" si="2"/>
        <v>2</v>
      </c>
      <c r="J14" s="2">
        <f t="shared" si="3"/>
        <v>1</v>
      </c>
      <c r="K14" s="2">
        <f t="shared" si="4"/>
        <v>1</v>
      </c>
      <c r="L14" s="2">
        <v>91</v>
      </c>
      <c r="M14" s="2">
        <v>0</v>
      </c>
      <c r="N14" s="2">
        <v>2</v>
      </c>
      <c r="O14" s="2">
        <v>1</v>
      </c>
      <c r="P14" s="2">
        <f t="shared" si="6"/>
        <v>1</v>
      </c>
    </row>
    <row r="15" spans="1:16" ht="10.199999999999999" customHeight="1" x14ac:dyDescent="0.2">
      <c r="A15" s="2" t="s">
        <v>103</v>
      </c>
      <c r="B15" s="2">
        <v>21332</v>
      </c>
      <c r="C15" s="2">
        <v>13</v>
      </c>
      <c r="D15" s="2">
        <v>9</v>
      </c>
      <c r="E15" s="2">
        <v>3</v>
      </c>
      <c r="F15" s="2">
        <f t="shared" si="5"/>
        <v>6</v>
      </c>
      <c r="G15" s="2">
        <f t="shared" si="0"/>
        <v>11590</v>
      </c>
      <c r="H15" s="2">
        <f t="shared" si="1"/>
        <v>5</v>
      </c>
      <c r="I15" s="2">
        <f t="shared" si="2"/>
        <v>2</v>
      </c>
      <c r="J15" s="2">
        <f t="shared" si="3"/>
        <v>1</v>
      </c>
      <c r="K15" s="2">
        <f t="shared" si="4"/>
        <v>1</v>
      </c>
      <c r="L15" s="2">
        <v>9742</v>
      </c>
      <c r="M15" s="2">
        <v>8</v>
      </c>
      <c r="N15" s="2">
        <v>7</v>
      </c>
      <c r="O15" s="2">
        <v>2</v>
      </c>
      <c r="P15" s="2">
        <f t="shared" si="6"/>
        <v>5</v>
      </c>
    </row>
    <row r="16" spans="1:16" ht="10.199999999999999" customHeight="1" x14ac:dyDescent="0.2">
      <c r="A16" s="2" t="s">
        <v>104</v>
      </c>
      <c r="B16" s="2">
        <v>2881</v>
      </c>
      <c r="C16" s="2">
        <v>1</v>
      </c>
      <c r="D16" s="2">
        <v>2</v>
      </c>
      <c r="E16" s="2">
        <v>2</v>
      </c>
      <c r="F16" s="2">
        <f t="shared" si="5"/>
        <v>0</v>
      </c>
      <c r="G16" s="2">
        <f t="shared" si="0"/>
        <v>783</v>
      </c>
      <c r="H16" s="2">
        <f t="shared" si="1"/>
        <v>1</v>
      </c>
      <c r="I16" s="2">
        <f t="shared" si="2"/>
        <v>1</v>
      </c>
      <c r="J16" s="2">
        <f t="shared" si="3"/>
        <v>1</v>
      </c>
      <c r="K16" s="2">
        <f t="shared" si="4"/>
        <v>0</v>
      </c>
      <c r="L16" s="2">
        <v>2098</v>
      </c>
      <c r="M16" s="2">
        <v>0</v>
      </c>
      <c r="N16" s="2">
        <v>1</v>
      </c>
      <c r="O16" s="2">
        <v>1</v>
      </c>
      <c r="P16" s="2">
        <f t="shared" si="6"/>
        <v>0</v>
      </c>
    </row>
    <row r="17" spans="1:16" ht="10.199999999999999" customHeight="1" x14ac:dyDescent="0.2">
      <c r="A17" s="2" t="s">
        <v>105</v>
      </c>
      <c r="B17" s="2">
        <v>14160</v>
      </c>
      <c r="C17" s="2">
        <v>2</v>
      </c>
      <c r="D17" s="2">
        <v>2</v>
      </c>
      <c r="E17" s="2">
        <v>1</v>
      </c>
      <c r="F17" s="2">
        <f t="shared" si="5"/>
        <v>1</v>
      </c>
      <c r="G17" s="2">
        <f t="shared" si="0"/>
        <v>9039</v>
      </c>
      <c r="H17" s="2">
        <f t="shared" si="1"/>
        <v>0</v>
      </c>
      <c r="I17" s="2">
        <f t="shared" si="2"/>
        <v>0</v>
      </c>
      <c r="J17" s="2">
        <f t="shared" si="3"/>
        <v>0</v>
      </c>
      <c r="K17" s="2">
        <f t="shared" si="4"/>
        <v>0</v>
      </c>
      <c r="L17" s="2">
        <v>5121</v>
      </c>
      <c r="M17" s="2">
        <v>2</v>
      </c>
      <c r="N17" s="2">
        <v>2</v>
      </c>
      <c r="O17" s="2">
        <v>1</v>
      </c>
      <c r="P17" s="2">
        <f t="shared" si="6"/>
        <v>1</v>
      </c>
    </row>
    <row r="18" spans="1:16" ht="10.199999999999999" customHeight="1" x14ac:dyDescent="0.2">
      <c r="A18" s="2" t="s">
        <v>106</v>
      </c>
      <c r="B18" s="2">
        <v>784</v>
      </c>
      <c r="C18" s="2">
        <v>1</v>
      </c>
      <c r="D18" s="2">
        <v>1</v>
      </c>
      <c r="E18" s="2">
        <v>0</v>
      </c>
      <c r="F18" s="2">
        <f t="shared" si="5"/>
        <v>1</v>
      </c>
      <c r="G18" s="2">
        <f t="shared" si="0"/>
        <v>523</v>
      </c>
      <c r="H18" s="2">
        <f t="shared" si="1"/>
        <v>1</v>
      </c>
      <c r="I18" s="2">
        <f t="shared" si="2"/>
        <v>1</v>
      </c>
      <c r="J18" s="2">
        <f t="shared" si="3"/>
        <v>0</v>
      </c>
      <c r="K18" s="2">
        <f t="shared" si="4"/>
        <v>1</v>
      </c>
      <c r="L18" s="2">
        <v>261</v>
      </c>
      <c r="M18" s="2">
        <v>0</v>
      </c>
      <c r="N18" s="2">
        <v>0</v>
      </c>
      <c r="O18" s="2">
        <v>0</v>
      </c>
      <c r="P18" s="2">
        <f t="shared" si="6"/>
        <v>0</v>
      </c>
    </row>
    <row r="19" spans="1:16" ht="10.199999999999999" customHeight="1" x14ac:dyDescent="0.2">
      <c r="A19" s="2" t="s">
        <v>107</v>
      </c>
      <c r="B19" s="2">
        <v>2571</v>
      </c>
      <c r="C19" s="2">
        <v>0</v>
      </c>
      <c r="D19" s="2">
        <v>0</v>
      </c>
      <c r="E19" s="2">
        <v>0</v>
      </c>
      <c r="F19" s="2">
        <f t="shared" si="5"/>
        <v>0</v>
      </c>
      <c r="G19" s="2">
        <f t="shared" si="0"/>
        <v>970</v>
      </c>
      <c r="H19" s="2">
        <f t="shared" si="1"/>
        <v>0</v>
      </c>
      <c r="I19" s="2">
        <f t="shared" si="2"/>
        <v>0</v>
      </c>
      <c r="J19" s="2">
        <f t="shared" si="3"/>
        <v>0</v>
      </c>
      <c r="K19" s="2">
        <f t="shared" si="4"/>
        <v>0</v>
      </c>
      <c r="L19" s="2">
        <v>1601</v>
      </c>
      <c r="M19" s="2">
        <v>0</v>
      </c>
      <c r="N19" s="2">
        <v>0</v>
      </c>
      <c r="O19" s="2">
        <v>0</v>
      </c>
      <c r="P19" s="2">
        <f t="shared" si="6"/>
        <v>0</v>
      </c>
    </row>
    <row r="20" spans="1:16" ht="10.199999999999999" customHeight="1" x14ac:dyDescent="0.2">
      <c r="A20" s="2" t="s">
        <v>108</v>
      </c>
      <c r="B20" s="2">
        <v>936</v>
      </c>
      <c r="C20" s="2">
        <v>9</v>
      </c>
      <c r="D20" s="2">
        <v>4</v>
      </c>
      <c r="E20" s="2">
        <v>0</v>
      </c>
      <c r="F20" s="2">
        <f t="shared" si="5"/>
        <v>4</v>
      </c>
      <c r="G20" s="2">
        <f t="shared" si="0"/>
        <v>275</v>
      </c>
      <c r="H20" s="2">
        <f t="shared" si="1"/>
        <v>3</v>
      </c>
      <c r="I20" s="2">
        <f t="shared" si="2"/>
        <v>0</v>
      </c>
      <c r="J20" s="2">
        <f t="shared" si="3"/>
        <v>0</v>
      </c>
      <c r="K20" s="2">
        <f t="shared" si="4"/>
        <v>0</v>
      </c>
      <c r="L20" s="2">
        <v>661</v>
      </c>
      <c r="M20" s="2">
        <v>6</v>
      </c>
      <c r="N20" s="2">
        <v>4</v>
      </c>
      <c r="O20" s="2">
        <v>0</v>
      </c>
      <c r="P20" s="2">
        <f t="shared" si="6"/>
        <v>4</v>
      </c>
    </row>
    <row r="21" spans="1:16" ht="10.199999999999999" customHeight="1" x14ac:dyDescent="0.2">
      <c r="A21" s="2" t="s">
        <v>109</v>
      </c>
      <c r="B21" s="2">
        <v>875</v>
      </c>
      <c r="C21" s="2">
        <v>2</v>
      </c>
      <c r="D21" s="2">
        <v>2</v>
      </c>
      <c r="E21" s="2">
        <v>0</v>
      </c>
      <c r="F21" s="2">
        <f t="shared" si="5"/>
        <v>2</v>
      </c>
      <c r="G21" s="2">
        <f t="shared" si="0"/>
        <v>555</v>
      </c>
      <c r="H21" s="2">
        <f t="shared" si="1"/>
        <v>1</v>
      </c>
      <c r="I21" s="2">
        <f t="shared" si="2"/>
        <v>1</v>
      </c>
      <c r="J21" s="2">
        <f t="shared" si="3"/>
        <v>0</v>
      </c>
      <c r="K21" s="2">
        <f t="shared" si="4"/>
        <v>1</v>
      </c>
      <c r="L21" s="2">
        <v>320</v>
      </c>
      <c r="M21" s="2">
        <v>1</v>
      </c>
      <c r="N21" s="2">
        <v>1</v>
      </c>
      <c r="O21" s="2">
        <v>0</v>
      </c>
      <c r="P21" s="2">
        <f t="shared" si="6"/>
        <v>1</v>
      </c>
    </row>
    <row r="22" spans="1:16" ht="10.199999999999999" customHeight="1" x14ac:dyDescent="0.2">
      <c r="A22" s="2" t="s">
        <v>110</v>
      </c>
      <c r="B22" s="2">
        <v>24</v>
      </c>
      <c r="C22" s="2">
        <v>0</v>
      </c>
      <c r="D22" s="2">
        <v>0</v>
      </c>
      <c r="E22" s="2">
        <v>0</v>
      </c>
      <c r="F22" s="2">
        <f t="shared" si="5"/>
        <v>0</v>
      </c>
      <c r="G22" s="2">
        <f t="shared" si="0"/>
        <v>21</v>
      </c>
      <c r="H22" s="2">
        <f t="shared" si="1"/>
        <v>0</v>
      </c>
      <c r="I22" s="2">
        <f t="shared" si="2"/>
        <v>0</v>
      </c>
      <c r="J22" s="2">
        <f t="shared" si="3"/>
        <v>0</v>
      </c>
      <c r="K22" s="2">
        <f t="shared" si="4"/>
        <v>0</v>
      </c>
      <c r="L22" s="2">
        <v>3</v>
      </c>
      <c r="M22" s="2">
        <v>0</v>
      </c>
      <c r="N22" s="2">
        <v>0</v>
      </c>
      <c r="O22" s="2">
        <v>0</v>
      </c>
      <c r="P22" s="2">
        <f t="shared" si="6"/>
        <v>0</v>
      </c>
    </row>
    <row r="23" spans="1:16" ht="10.199999999999999" customHeight="1" x14ac:dyDescent="0.2">
      <c r="A23" s="2" t="s">
        <v>111</v>
      </c>
      <c r="B23" s="2">
        <v>193</v>
      </c>
      <c r="C23" s="2">
        <v>1</v>
      </c>
      <c r="D23" s="2">
        <v>2</v>
      </c>
      <c r="E23" s="2">
        <v>0</v>
      </c>
      <c r="F23" s="2">
        <f t="shared" si="5"/>
        <v>2</v>
      </c>
      <c r="G23" s="2">
        <f t="shared" si="0"/>
        <v>107</v>
      </c>
      <c r="H23" s="2">
        <f t="shared" si="1"/>
        <v>1</v>
      </c>
      <c r="I23" s="2">
        <f t="shared" si="2"/>
        <v>1</v>
      </c>
      <c r="J23" s="2">
        <f t="shared" si="3"/>
        <v>0</v>
      </c>
      <c r="K23" s="2">
        <f t="shared" si="4"/>
        <v>1</v>
      </c>
      <c r="L23" s="2">
        <v>86</v>
      </c>
      <c r="M23" s="2">
        <v>0</v>
      </c>
      <c r="N23" s="2">
        <v>1</v>
      </c>
      <c r="O23" s="2">
        <v>0</v>
      </c>
      <c r="P23" s="2">
        <f t="shared" si="6"/>
        <v>1</v>
      </c>
    </row>
    <row r="24" spans="1:16" ht="10.199999999999999" customHeight="1" x14ac:dyDescent="0.2">
      <c r="A24" s="2" t="s">
        <v>112</v>
      </c>
      <c r="B24" s="2">
        <v>2354</v>
      </c>
      <c r="C24" s="2">
        <v>59</v>
      </c>
      <c r="D24" s="2">
        <v>93</v>
      </c>
      <c r="E24" s="2">
        <v>34</v>
      </c>
      <c r="F24" s="2">
        <f t="shared" si="5"/>
        <v>59</v>
      </c>
      <c r="G24" s="2">
        <f t="shared" si="0"/>
        <v>1215</v>
      </c>
      <c r="H24" s="2">
        <f t="shared" si="1"/>
        <v>29</v>
      </c>
      <c r="I24" s="2">
        <f t="shared" si="2"/>
        <v>57</v>
      </c>
      <c r="J24" s="2">
        <f t="shared" si="3"/>
        <v>16</v>
      </c>
      <c r="K24" s="2">
        <f t="shared" si="4"/>
        <v>41</v>
      </c>
      <c r="L24" s="2">
        <v>1139</v>
      </c>
      <c r="M24" s="2">
        <v>30</v>
      </c>
      <c r="N24" s="2">
        <v>36</v>
      </c>
      <c r="O24" s="2">
        <v>18</v>
      </c>
      <c r="P24" s="2">
        <f t="shared" si="6"/>
        <v>18</v>
      </c>
    </row>
    <row r="25" spans="1:16" ht="10.199999999999999" customHeight="1" x14ac:dyDescent="0.2">
      <c r="A25" s="2" t="s">
        <v>113</v>
      </c>
      <c r="B25" s="2">
        <v>639</v>
      </c>
      <c r="C25" s="2">
        <v>1</v>
      </c>
      <c r="D25" s="2">
        <v>19</v>
      </c>
      <c r="E25" s="2">
        <v>9</v>
      </c>
      <c r="F25" s="2">
        <f t="shared" si="5"/>
        <v>10</v>
      </c>
      <c r="G25" s="2">
        <f t="shared" si="0"/>
        <v>344</v>
      </c>
      <c r="H25" s="2">
        <f t="shared" si="1"/>
        <v>1</v>
      </c>
      <c r="I25" s="2">
        <f t="shared" si="2"/>
        <v>9</v>
      </c>
      <c r="J25" s="2">
        <f t="shared" si="3"/>
        <v>3</v>
      </c>
      <c r="K25" s="2">
        <f t="shared" si="4"/>
        <v>6</v>
      </c>
      <c r="L25" s="2">
        <v>295</v>
      </c>
      <c r="M25" s="2">
        <v>0</v>
      </c>
      <c r="N25" s="2">
        <v>10</v>
      </c>
      <c r="O25" s="2">
        <v>6</v>
      </c>
      <c r="P25" s="2">
        <f t="shared" si="6"/>
        <v>4</v>
      </c>
    </row>
    <row r="26" spans="1:16" ht="10.199999999999999" customHeight="1" x14ac:dyDescent="0.2">
      <c r="A26" s="2" t="s">
        <v>114</v>
      </c>
      <c r="B26" s="2">
        <v>1639</v>
      </c>
      <c r="C26" s="2">
        <v>30</v>
      </c>
      <c r="D26" s="2">
        <v>54</v>
      </c>
      <c r="E26" s="2">
        <v>15</v>
      </c>
      <c r="F26" s="2">
        <f t="shared" si="5"/>
        <v>39</v>
      </c>
      <c r="G26" s="2">
        <f t="shared" si="0"/>
        <v>885</v>
      </c>
      <c r="H26" s="2">
        <f t="shared" si="1"/>
        <v>15</v>
      </c>
      <c r="I26" s="2">
        <f t="shared" si="2"/>
        <v>38</v>
      </c>
      <c r="J26" s="2">
        <f t="shared" si="3"/>
        <v>11</v>
      </c>
      <c r="K26" s="2">
        <f t="shared" si="4"/>
        <v>27</v>
      </c>
      <c r="L26" s="2">
        <v>754</v>
      </c>
      <c r="M26" s="2">
        <v>15</v>
      </c>
      <c r="N26" s="2">
        <v>16</v>
      </c>
      <c r="O26" s="2">
        <v>4</v>
      </c>
      <c r="P26" s="2">
        <f t="shared" si="6"/>
        <v>12</v>
      </c>
    </row>
    <row r="27" spans="1:16" ht="10.199999999999999" customHeight="1" x14ac:dyDescent="0.2">
      <c r="A27" s="2" t="s">
        <v>115</v>
      </c>
      <c r="B27" s="2">
        <v>1</v>
      </c>
      <c r="C27" s="2">
        <v>0</v>
      </c>
      <c r="D27" s="2">
        <v>0</v>
      </c>
      <c r="E27" s="2">
        <v>0</v>
      </c>
      <c r="F27" s="2">
        <f t="shared" si="5"/>
        <v>0</v>
      </c>
      <c r="G27" s="2">
        <f t="shared" si="0"/>
        <v>1</v>
      </c>
      <c r="H27" s="2">
        <f t="shared" si="1"/>
        <v>0</v>
      </c>
      <c r="I27" s="2">
        <f t="shared" si="2"/>
        <v>0</v>
      </c>
      <c r="J27" s="2">
        <f t="shared" si="3"/>
        <v>0</v>
      </c>
      <c r="K27" s="2">
        <f t="shared" si="4"/>
        <v>0</v>
      </c>
      <c r="L27" s="7">
        <v>0</v>
      </c>
      <c r="M27" s="7">
        <v>0</v>
      </c>
      <c r="N27" s="7">
        <v>0</v>
      </c>
      <c r="O27" s="7">
        <v>0</v>
      </c>
      <c r="P27" s="2">
        <f t="shared" si="6"/>
        <v>0</v>
      </c>
    </row>
    <row r="28" spans="1:16" ht="10.199999999999999" customHeight="1" x14ac:dyDescent="0.2">
      <c r="A28" s="50" t="s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</sheetData>
  <mergeCells count="4">
    <mergeCell ref="B2:F2"/>
    <mergeCell ref="G2:K2"/>
    <mergeCell ref="L2:P2"/>
    <mergeCell ref="A28:P28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view="pageBreakPreview" zoomScale="125" zoomScaleNormal="100" zoomScaleSheetLayoutView="125" workbookViewId="0">
      <selection activeCell="B2" sqref="B2:P3"/>
    </sheetView>
  </sheetViews>
  <sheetFormatPr defaultColWidth="8.77734375" defaultRowHeight="10.199999999999999" customHeight="1" x14ac:dyDescent="0.2"/>
  <cols>
    <col min="1" max="1" width="17.77734375" style="6" customWidth="1"/>
    <col min="2" max="16" width="4.5546875" style="6" customWidth="1"/>
    <col min="17" max="256" width="8.88671875" style="6" customWidth="1"/>
    <col min="257" max="16384" width="8.77734375" style="6"/>
  </cols>
  <sheetData>
    <row r="1" spans="1:16" ht="10.199999999999999" customHeight="1" x14ac:dyDescent="0.2">
      <c r="A1" s="7" t="s">
        <v>116</v>
      </c>
      <c r="B1" s="7"/>
      <c r="C1" s="7"/>
      <c r="D1" s="7"/>
      <c r="E1" s="7"/>
      <c r="F1" s="7"/>
    </row>
    <row r="2" spans="1:16" ht="10.199999999999999" customHeight="1" x14ac:dyDescent="0.2">
      <c r="A2" s="17"/>
      <c r="B2" s="48" t="s">
        <v>1</v>
      </c>
      <c r="C2" s="48"/>
      <c r="D2" s="48"/>
      <c r="E2" s="48"/>
      <c r="F2" s="48"/>
      <c r="G2" s="48" t="s">
        <v>434</v>
      </c>
      <c r="H2" s="48"/>
      <c r="I2" s="48"/>
      <c r="J2" s="48"/>
      <c r="K2" s="48"/>
      <c r="L2" s="48" t="s">
        <v>435</v>
      </c>
      <c r="M2" s="48"/>
      <c r="N2" s="48"/>
      <c r="O2" s="48"/>
      <c r="P2" s="49"/>
    </row>
    <row r="3" spans="1:16" ht="10.199999999999999" customHeight="1" x14ac:dyDescent="0.2">
      <c r="A3" s="9" t="s">
        <v>117</v>
      </c>
      <c r="B3" s="10" t="s">
        <v>1</v>
      </c>
      <c r="C3" s="10" t="s">
        <v>52</v>
      </c>
      <c r="D3" s="10" t="s">
        <v>432</v>
      </c>
      <c r="E3" s="10" t="s">
        <v>448</v>
      </c>
      <c r="F3" s="10" t="s">
        <v>246</v>
      </c>
      <c r="G3" s="10" t="s">
        <v>1</v>
      </c>
      <c r="H3" s="10" t="s">
        <v>52</v>
      </c>
      <c r="I3" s="10" t="s">
        <v>432</v>
      </c>
      <c r="J3" s="10" t="s">
        <v>448</v>
      </c>
      <c r="K3" s="10" t="s">
        <v>246</v>
      </c>
      <c r="L3" s="10" t="s">
        <v>1</v>
      </c>
      <c r="M3" s="10" t="s">
        <v>52</v>
      </c>
      <c r="N3" s="10" t="s">
        <v>432</v>
      </c>
      <c r="O3" s="10" t="s">
        <v>448</v>
      </c>
      <c r="P3" s="10" t="s">
        <v>246</v>
      </c>
    </row>
    <row r="4" spans="1:16" ht="10.199999999999999" customHeight="1" x14ac:dyDescent="0.2">
      <c r="A4" s="1" t="s">
        <v>118</v>
      </c>
      <c r="B4" s="1">
        <v>39206</v>
      </c>
      <c r="C4" s="1">
        <f>C5+C7+C10</f>
        <v>1349</v>
      </c>
      <c r="D4" s="1">
        <f>D5+D7+D10</f>
        <v>1754</v>
      </c>
      <c r="E4" s="1">
        <f>E5+E7+E10</f>
        <v>934</v>
      </c>
      <c r="F4" s="1">
        <f>D4-E4</f>
        <v>820</v>
      </c>
      <c r="G4" s="2">
        <v>20672</v>
      </c>
      <c r="H4" s="2">
        <f t="shared" ref="H4:H29" si="0">C4-M4</f>
        <v>639</v>
      </c>
      <c r="I4" s="2">
        <f t="shared" ref="I4:I29" si="1">D4-N4</f>
        <v>841</v>
      </c>
      <c r="J4" s="2">
        <f t="shared" ref="J4:J29" si="2">E4-O4</f>
        <v>423</v>
      </c>
      <c r="K4" s="2">
        <f t="shared" ref="K4:K29" si="3">F4-P4</f>
        <v>418</v>
      </c>
      <c r="L4" s="2">
        <v>18534</v>
      </c>
      <c r="M4" s="2">
        <f>M5+M7+M10</f>
        <v>710</v>
      </c>
      <c r="N4" s="2">
        <f>N5+N7+N10</f>
        <v>913</v>
      </c>
      <c r="O4" s="2">
        <f>O5+O7+O10</f>
        <v>511</v>
      </c>
      <c r="P4" s="2">
        <f>N4-O4</f>
        <v>402</v>
      </c>
    </row>
    <row r="5" spans="1:16" ht="10.199999999999999" customHeight="1" x14ac:dyDescent="0.2">
      <c r="A5" s="2" t="s">
        <v>119</v>
      </c>
      <c r="B5" s="2">
        <v>11479</v>
      </c>
      <c r="C5" s="2">
        <v>452</v>
      </c>
      <c r="D5" s="2">
        <v>376</v>
      </c>
      <c r="E5" s="2">
        <v>141</v>
      </c>
      <c r="F5" s="2">
        <f>D5-E5</f>
        <v>235</v>
      </c>
      <c r="G5" s="2">
        <v>5981</v>
      </c>
      <c r="H5" s="2">
        <f t="shared" si="0"/>
        <v>202</v>
      </c>
      <c r="I5" s="2">
        <f t="shared" si="1"/>
        <v>193</v>
      </c>
      <c r="J5" s="2">
        <f t="shared" si="2"/>
        <v>71</v>
      </c>
      <c r="K5" s="2">
        <f t="shared" si="3"/>
        <v>122</v>
      </c>
      <c r="L5" s="2">
        <v>5498</v>
      </c>
      <c r="M5" s="2">
        <v>250</v>
      </c>
      <c r="N5" s="2">
        <v>183</v>
      </c>
      <c r="O5" s="2">
        <v>70</v>
      </c>
      <c r="P5" s="2">
        <f>N5-O5</f>
        <v>113</v>
      </c>
    </row>
    <row r="6" spans="1:16" ht="10.199999999999999" customHeight="1" x14ac:dyDescent="0.2">
      <c r="A6" s="2" t="s">
        <v>120</v>
      </c>
      <c r="B6" s="29">
        <f>B5*100/B4</f>
        <v>29.278681834413099</v>
      </c>
      <c r="C6" s="29">
        <f t="shared" ref="C6:P6" si="4">C5*100/C4</f>
        <v>33.5063009636768</v>
      </c>
      <c r="D6" s="29">
        <f t="shared" si="4"/>
        <v>21.436716077537056</v>
      </c>
      <c r="E6" s="29">
        <f t="shared" si="4"/>
        <v>15.096359743040685</v>
      </c>
      <c r="F6" s="29">
        <f t="shared" si="4"/>
        <v>28.658536585365855</v>
      </c>
      <c r="G6" s="29">
        <f t="shared" si="4"/>
        <v>28.932856037151701</v>
      </c>
      <c r="H6" s="29">
        <f t="shared" si="4"/>
        <v>31.611893583724569</v>
      </c>
      <c r="I6" s="29">
        <f t="shared" si="4"/>
        <v>22.948870392390013</v>
      </c>
      <c r="J6" s="29">
        <f t="shared" si="4"/>
        <v>16.784869976359339</v>
      </c>
      <c r="K6" s="29">
        <f t="shared" si="4"/>
        <v>29.186602870813399</v>
      </c>
      <c r="L6" s="29">
        <f t="shared" si="4"/>
        <v>29.664400561130893</v>
      </c>
      <c r="M6" s="29">
        <f t="shared" si="4"/>
        <v>35.2112676056338</v>
      </c>
      <c r="N6" s="29">
        <f t="shared" si="4"/>
        <v>20.04381161007667</v>
      </c>
      <c r="O6" s="29">
        <f t="shared" si="4"/>
        <v>13.698630136986301</v>
      </c>
      <c r="P6" s="29">
        <f t="shared" si="4"/>
        <v>28.109452736318406</v>
      </c>
    </row>
    <row r="7" spans="1:16" ht="10.199999999999999" customHeight="1" x14ac:dyDescent="0.2">
      <c r="A7" s="2" t="s">
        <v>121</v>
      </c>
      <c r="B7" s="2">
        <v>6870</v>
      </c>
      <c r="C7" s="2">
        <v>328</v>
      </c>
      <c r="D7" s="2">
        <v>367</v>
      </c>
      <c r="E7" s="2">
        <v>181</v>
      </c>
      <c r="F7" s="2">
        <f t="shared" ref="F7:F29" si="5">D7-E7</f>
        <v>186</v>
      </c>
      <c r="G7" s="2">
        <v>3582</v>
      </c>
      <c r="H7" s="2">
        <f t="shared" si="0"/>
        <v>152</v>
      </c>
      <c r="I7" s="2">
        <f t="shared" si="1"/>
        <v>189</v>
      </c>
      <c r="J7" s="2">
        <f t="shared" si="2"/>
        <v>89</v>
      </c>
      <c r="K7" s="2">
        <f t="shared" si="3"/>
        <v>100</v>
      </c>
      <c r="L7" s="2">
        <v>3288</v>
      </c>
      <c r="M7" s="2">
        <v>176</v>
      </c>
      <c r="N7" s="2">
        <v>178</v>
      </c>
      <c r="O7" s="2">
        <v>92</v>
      </c>
      <c r="P7" s="2">
        <f t="shared" ref="P7:P29" si="6">N7-O7</f>
        <v>86</v>
      </c>
    </row>
    <row r="8" spans="1:16" ht="10.199999999999999" customHeight="1" x14ac:dyDescent="0.2">
      <c r="A8" s="2" t="s">
        <v>122</v>
      </c>
      <c r="B8" s="2">
        <v>6536</v>
      </c>
      <c r="C8" s="2">
        <v>320</v>
      </c>
      <c r="D8" s="2">
        <v>362</v>
      </c>
      <c r="E8" s="2">
        <v>177</v>
      </c>
      <c r="F8" s="2">
        <f t="shared" si="5"/>
        <v>185</v>
      </c>
      <c r="G8" s="2">
        <v>3408</v>
      </c>
      <c r="H8" s="2">
        <f t="shared" si="0"/>
        <v>148</v>
      </c>
      <c r="I8" s="2">
        <f t="shared" si="1"/>
        <v>185</v>
      </c>
      <c r="J8" s="2">
        <f t="shared" si="2"/>
        <v>86</v>
      </c>
      <c r="K8" s="2">
        <f t="shared" si="3"/>
        <v>99</v>
      </c>
      <c r="L8" s="2">
        <v>3128</v>
      </c>
      <c r="M8" s="2">
        <v>172</v>
      </c>
      <c r="N8" s="2">
        <v>177</v>
      </c>
      <c r="O8" s="2">
        <v>91</v>
      </c>
      <c r="P8" s="2">
        <f t="shared" si="6"/>
        <v>86</v>
      </c>
    </row>
    <row r="9" spans="1:16" ht="10.199999999999999" customHeight="1" x14ac:dyDescent="0.2">
      <c r="A9" s="2" t="s">
        <v>123</v>
      </c>
      <c r="B9" s="2">
        <v>334</v>
      </c>
      <c r="C9" s="2">
        <v>8</v>
      </c>
      <c r="D9" s="2">
        <v>5</v>
      </c>
      <c r="E9" s="2">
        <v>4</v>
      </c>
      <c r="F9" s="2">
        <f t="shared" si="5"/>
        <v>1</v>
      </c>
      <c r="G9" s="2">
        <v>174</v>
      </c>
      <c r="H9" s="2">
        <f t="shared" si="0"/>
        <v>4</v>
      </c>
      <c r="I9" s="2">
        <f t="shared" si="1"/>
        <v>4</v>
      </c>
      <c r="J9" s="2">
        <f t="shared" si="2"/>
        <v>3</v>
      </c>
      <c r="K9" s="2">
        <f t="shared" si="3"/>
        <v>1</v>
      </c>
      <c r="L9" s="2">
        <v>160</v>
      </c>
      <c r="M9" s="2">
        <v>4</v>
      </c>
      <c r="N9" s="2">
        <v>1</v>
      </c>
      <c r="O9" s="2">
        <v>1</v>
      </c>
      <c r="P9" s="2">
        <f t="shared" si="6"/>
        <v>0</v>
      </c>
    </row>
    <row r="10" spans="1:16" ht="10.199999999999999" customHeight="1" x14ac:dyDescent="0.2">
      <c r="A10" s="2" t="s">
        <v>124</v>
      </c>
      <c r="B10" s="2">
        <v>20857</v>
      </c>
      <c r="C10" s="2">
        <v>569</v>
      </c>
      <c r="D10" s="2">
        <v>1011</v>
      </c>
      <c r="E10" s="2">
        <v>612</v>
      </c>
      <c r="F10" s="2">
        <f t="shared" si="5"/>
        <v>399</v>
      </c>
      <c r="G10" s="2">
        <v>11109</v>
      </c>
      <c r="H10" s="2">
        <f t="shared" si="0"/>
        <v>285</v>
      </c>
      <c r="I10" s="2">
        <f t="shared" si="1"/>
        <v>459</v>
      </c>
      <c r="J10" s="2">
        <f t="shared" si="2"/>
        <v>263</v>
      </c>
      <c r="K10" s="2">
        <f t="shared" si="3"/>
        <v>196</v>
      </c>
      <c r="L10" s="2">
        <v>9748</v>
      </c>
      <c r="M10" s="2">
        <v>284</v>
      </c>
      <c r="N10" s="2">
        <v>552</v>
      </c>
      <c r="O10" s="2">
        <v>349</v>
      </c>
      <c r="P10" s="2">
        <f t="shared" si="6"/>
        <v>203</v>
      </c>
    </row>
    <row r="11" spans="1:16" ht="10.199999999999999" customHeight="1" x14ac:dyDescent="0.2">
      <c r="A11" s="2" t="s">
        <v>125</v>
      </c>
      <c r="B11" s="2">
        <v>885</v>
      </c>
      <c r="C11" s="2">
        <v>34</v>
      </c>
      <c r="D11" s="2">
        <v>23</v>
      </c>
      <c r="E11" s="2">
        <v>13</v>
      </c>
      <c r="F11" s="2">
        <f t="shared" si="5"/>
        <v>10</v>
      </c>
      <c r="G11" s="2">
        <v>469</v>
      </c>
      <c r="H11" s="2">
        <f t="shared" si="0"/>
        <v>19</v>
      </c>
      <c r="I11" s="2">
        <f t="shared" si="1"/>
        <v>15</v>
      </c>
      <c r="J11" s="2">
        <f t="shared" si="2"/>
        <v>8</v>
      </c>
      <c r="K11" s="2">
        <f t="shared" si="3"/>
        <v>7</v>
      </c>
      <c r="L11" s="2">
        <v>416</v>
      </c>
      <c r="M11" s="2">
        <v>15</v>
      </c>
      <c r="N11" s="2">
        <v>8</v>
      </c>
      <c r="O11" s="2">
        <v>5</v>
      </c>
      <c r="P11" s="2">
        <f t="shared" si="6"/>
        <v>3</v>
      </c>
    </row>
    <row r="12" spans="1:16" ht="10.199999999999999" customHeight="1" x14ac:dyDescent="0.2">
      <c r="A12" s="2" t="s">
        <v>126</v>
      </c>
      <c r="B12" s="2">
        <v>548</v>
      </c>
      <c r="C12" s="2">
        <v>504</v>
      </c>
      <c r="D12" s="2">
        <v>8</v>
      </c>
      <c r="E12" s="2">
        <v>3</v>
      </c>
      <c r="F12" s="2">
        <f t="shared" si="5"/>
        <v>5</v>
      </c>
      <c r="G12" s="2">
        <v>280</v>
      </c>
      <c r="H12" s="2">
        <f t="shared" si="0"/>
        <v>253</v>
      </c>
      <c r="I12" s="2">
        <f t="shared" si="1"/>
        <v>5</v>
      </c>
      <c r="J12" s="2">
        <f t="shared" si="2"/>
        <v>1</v>
      </c>
      <c r="K12" s="2">
        <f t="shared" si="3"/>
        <v>4</v>
      </c>
      <c r="L12" s="2">
        <v>268</v>
      </c>
      <c r="M12" s="2">
        <v>251</v>
      </c>
      <c r="N12" s="2">
        <v>3</v>
      </c>
      <c r="O12" s="2">
        <v>2</v>
      </c>
      <c r="P12" s="2">
        <f t="shared" si="6"/>
        <v>1</v>
      </c>
    </row>
    <row r="13" spans="1:16" ht="10.199999999999999" customHeight="1" x14ac:dyDescent="0.2">
      <c r="A13" s="2" t="s">
        <v>127</v>
      </c>
      <c r="B13" s="2">
        <v>1032</v>
      </c>
      <c r="C13" s="2">
        <v>11</v>
      </c>
      <c r="D13" s="2">
        <v>962</v>
      </c>
      <c r="E13" s="2">
        <v>592</v>
      </c>
      <c r="F13" s="2">
        <f t="shared" si="5"/>
        <v>370</v>
      </c>
      <c r="G13" s="2">
        <v>469</v>
      </c>
      <c r="H13" s="2">
        <f t="shared" si="0"/>
        <v>4</v>
      </c>
      <c r="I13" s="2">
        <f t="shared" si="1"/>
        <v>433</v>
      </c>
      <c r="J13" s="2">
        <f t="shared" si="2"/>
        <v>253</v>
      </c>
      <c r="K13" s="2">
        <f t="shared" si="3"/>
        <v>180</v>
      </c>
      <c r="L13" s="2">
        <v>563</v>
      </c>
      <c r="M13" s="2">
        <v>7</v>
      </c>
      <c r="N13" s="2">
        <v>529</v>
      </c>
      <c r="O13" s="2">
        <v>339</v>
      </c>
      <c r="P13" s="2">
        <f t="shared" si="6"/>
        <v>190</v>
      </c>
    </row>
    <row r="14" spans="1:16" ht="10.199999999999999" customHeight="1" x14ac:dyDescent="0.2">
      <c r="A14" s="2" t="s">
        <v>128</v>
      </c>
      <c r="B14" s="2">
        <v>608</v>
      </c>
      <c r="C14" s="2">
        <v>4</v>
      </c>
      <c r="D14" s="2">
        <v>589</v>
      </c>
      <c r="E14" s="2">
        <v>585</v>
      </c>
      <c r="F14" s="2">
        <f t="shared" si="5"/>
        <v>4</v>
      </c>
      <c r="G14" s="2">
        <v>258</v>
      </c>
      <c r="H14" s="2">
        <f t="shared" si="0"/>
        <v>2</v>
      </c>
      <c r="I14" s="2">
        <f t="shared" si="1"/>
        <v>250</v>
      </c>
      <c r="J14" s="2">
        <f t="shared" si="2"/>
        <v>248</v>
      </c>
      <c r="K14" s="2">
        <f t="shared" si="3"/>
        <v>2</v>
      </c>
      <c r="L14" s="2">
        <v>350</v>
      </c>
      <c r="M14" s="2">
        <v>2</v>
      </c>
      <c r="N14" s="2">
        <v>339</v>
      </c>
      <c r="O14" s="2">
        <v>337</v>
      </c>
      <c r="P14" s="2">
        <f t="shared" si="6"/>
        <v>2</v>
      </c>
    </row>
    <row r="15" spans="1:16" ht="10.199999999999999" customHeight="1" x14ac:dyDescent="0.2">
      <c r="A15" s="2" t="s">
        <v>129</v>
      </c>
      <c r="B15" s="2">
        <v>12</v>
      </c>
      <c r="C15" s="2">
        <v>0</v>
      </c>
      <c r="D15" s="2">
        <v>6</v>
      </c>
      <c r="E15" s="2">
        <v>0</v>
      </c>
      <c r="F15" s="2">
        <f t="shared" si="5"/>
        <v>6</v>
      </c>
      <c r="G15" s="2">
        <v>7</v>
      </c>
      <c r="H15" s="2">
        <f t="shared" si="0"/>
        <v>0</v>
      </c>
      <c r="I15" s="2">
        <f t="shared" si="1"/>
        <v>3</v>
      </c>
      <c r="J15" s="2">
        <f t="shared" si="2"/>
        <v>0</v>
      </c>
      <c r="K15" s="2">
        <f t="shared" si="3"/>
        <v>3</v>
      </c>
      <c r="L15" s="2">
        <v>5</v>
      </c>
      <c r="M15" s="2">
        <v>0</v>
      </c>
      <c r="N15" s="2">
        <v>3</v>
      </c>
      <c r="O15" s="2">
        <v>0</v>
      </c>
      <c r="P15" s="2">
        <f t="shared" si="6"/>
        <v>3</v>
      </c>
    </row>
    <row r="16" spans="1:16" ht="10.199999999999999" customHeight="1" x14ac:dyDescent="0.2">
      <c r="A16" s="2" t="s">
        <v>130</v>
      </c>
      <c r="B16" s="2">
        <v>318</v>
      </c>
      <c r="C16" s="2">
        <v>1</v>
      </c>
      <c r="D16" s="2">
        <v>289</v>
      </c>
      <c r="E16" s="2">
        <v>7</v>
      </c>
      <c r="F16" s="2">
        <f t="shared" si="5"/>
        <v>282</v>
      </c>
      <c r="G16" s="2">
        <v>150</v>
      </c>
      <c r="H16" s="2">
        <f t="shared" si="0"/>
        <v>0</v>
      </c>
      <c r="I16" s="2">
        <f t="shared" si="1"/>
        <v>136</v>
      </c>
      <c r="J16" s="2">
        <f t="shared" si="2"/>
        <v>5</v>
      </c>
      <c r="K16" s="2">
        <f t="shared" si="3"/>
        <v>131</v>
      </c>
      <c r="L16" s="2">
        <v>168</v>
      </c>
      <c r="M16" s="2">
        <v>1</v>
      </c>
      <c r="N16" s="2">
        <v>153</v>
      </c>
      <c r="O16" s="2">
        <v>2</v>
      </c>
      <c r="P16" s="2">
        <f t="shared" si="6"/>
        <v>151</v>
      </c>
    </row>
    <row r="17" spans="1:16" ht="10.199999999999999" customHeight="1" x14ac:dyDescent="0.2">
      <c r="A17" s="2" t="s">
        <v>131</v>
      </c>
      <c r="B17" s="2">
        <v>94</v>
      </c>
      <c r="C17" s="2">
        <v>6</v>
      </c>
      <c r="D17" s="2">
        <v>78</v>
      </c>
      <c r="E17" s="2">
        <v>0</v>
      </c>
      <c r="F17" s="2">
        <f t="shared" si="5"/>
        <v>78</v>
      </c>
      <c r="G17" s="2">
        <v>54</v>
      </c>
      <c r="H17" s="2">
        <f t="shared" si="0"/>
        <v>2</v>
      </c>
      <c r="I17" s="2">
        <f t="shared" si="1"/>
        <v>44</v>
      </c>
      <c r="J17" s="2">
        <f t="shared" si="2"/>
        <v>0</v>
      </c>
      <c r="K17" s="2">
        <f t="shared" si="3"/>
        <v>44</v>
      </c>
      <c r="L17" s="2">
        <v>40</v>
      </c>
      <c r="M17" s="2">
        <v>4</v>
      </c>
      <c r="N17" s="2">
        <v>34</v>
      </c>
      <c r="O17" s="2">
        <v>0</v>
      </c>
      <c r="P17" s="2">
        <f t="shared" si="6"/>
        <v>34</v>
      </c>
    </row>
    <row r="18" spans="1:16" ht="10.199999999999999" customHeight="1" x14ac:dyDescent="0.2">
      <c r="A18" s="2" t="s">
        <v>132</v>
      </c>
      <c r="B18" s="2">
        <v>44</v>
      </c>
      <c r="C18" s="2">
        <v>1</v>
      </c>
      <c r="D18" s="2">
        <v>0</v>
      </c>
      <c r="E18" s="2">
        <v>0</v>
      </c>
      <c r="F18" s="2">
        <f t="shared" si="5"/>
        <v>0</v>
      </c>
      <c r="G18" s="2">
        <v>19</v>
      </c>
      <c r="H18" s="2">
        <f t="shared" si="0"/>
        <v>0</v>
      </c>
      <c r="I18" s="2">
        <f t="shared" si="1"/>
        <v>0</v>
      </c>
      <c r="J18" s="2">
        <f t="shared" si="2"/>
        <v>0</v>
      </c>
      <c r="K18" s="2">
        <f t="shared" si="3"/>
        <v>0</v>
      </c>
      <c r="L18" s="2">
        <v>25</v>
      </c>
      <c r="M18" s="2">
        <v>1</v>
      </c>
      <c r="N18" s="2">
        <v>0</v>
      </c>
      <c r="O18" s="2">
        <v>0</v>
      </c>
      <c r="P18" s="2">
        <f t="shared" si="6"/>
        <v>0</v>
      </c>
    </row>
    <row r="19" spans="1:16" ht="10.199999999999999" customHeight="1" x14ac:dyDescent="0.2">
      <c r="A19" s="2" t="s">
        <v>102</v>
      </c>
      <c r="B19" s="2">
        <v>84</v>
      </c>
      <c r="C19" s="2">
        <v>0</v>
      </c>
      <c r="D19" s="2">
        <v>1</v>
      </c>
      <c r="E19" s="2">
        <v>1</v>
      </c>
      <c r="F19" s="2">
        <f t="shared" si="5"/>
        <v>0</v>
      </c>
      <c r="G19" s="2">
        <v>43</v>
      </c>
      <c r="H19" s="2">
        <f t="shared" si="0"/>
        <v>0</v>
      </c>
      <c r="I19" s="2">
        <f t="shared" si="1"/>
        <v>0</v>
      </c>
      <c r="J19" s="2">
        <f t="shared" si="2"/>
        <v>0</v>
      </c>
      <c r="K19" s="2">
        <f t="shared" si="3"/>
        <v>0</v>
      </c>
      <c r="L19" s="2">
        <v>41</v>
      </c>
      <c r="M19" s="2">
        <v>0</v>
      </c>
      <c r="N19" s="2">
        <v>1</v>
      </c>
      <c r="O19" s="2">
        <v>1</v>
      </c>
      <c r="P19" s="2">
        <f t="shared" si="6"/>
        <v>0</v>
      </c>
    </row>
    <row r="20" spans="1:16" ht="10.199999999999999" customHeight="1" x14ac:dyDescent="0.2">
      <c r="A20" s="2" t="s">
        <v>133</v>
      </c>
      <c r="B20" s="2">
        <v>17005</v>
      </c>
      <c r="C20" s="2">
        <v>3</v>
      </c>
      <c r="D20" s="2">
        <v>2</v>
      </c>
      <c r="E20" s="2">
        <v>0</v>
      </c>
      <c r="F20" s="2">
        <f t="shared" si="5"/>
        <v>2</v>
      </c>
      <c r="G20" s="2">
        <v>9120</v>
      </c>
      <c r="H20" s="2">
        <f t="shared" si="0"/>
        <v>2</v>
      </c>
      <c r="I20" s="2">
        <f t="shared" si="1"/>
        <v>1</v>
      </c>
      <c r="J20" s="2">
        <f t="shared" si="2"/>
        <v>0</v>
      </c>
      <c r="K20" s="2">
        <f t="shared" si="3"/>
        <v>1</v>
      </c>
      <c r="L20" s="2">
        <v>7885</v>
      </c>
      <c r="M20" s="2">
        <v>1</v>
      </c>
      <c r="N20" s="2">
        <v>1</v>
      </c>
      <c r="O20" s="2">
        <v>0</v>
      </c>
      <c r="P20" s="2">
        <f t="shared" si="6"/>
        <v>1</v>
      </c>
    </row>
    <row r="21" spans="1:16" ht="10.199999999999999" customHeight="1" x14ac:dyDescent="0.2">
      <c r="A21" s="2" t="s">
        <v>134</v>
      </c>
      <c r="B21" s="2">
        <v>533</v>
      </c>
      <c r="C21" s="2">
        <v>2</v>
      </c>
      <c r="D21" s="2">
        <v>1</v>
      </c>
      <c r="E21" s="2">
        <v>0</v>
      </c>
      <c r="F21" s="2">
        <f t="shared" si="5"/>
        <v>1</v>
      </c>
      <c r="G21" s="2">
        <v>363</v>
      </c>
      <c r="H21" s="2">
        <f t="shared" si="0"/>
        <v>2</v>
      </c>
      <c r="I21" s="2">
        <f t="shared" si="1"/>
        <v>1</v>
      </c>
      <c r="J21" s="2">
        <f t="shared" si="2"/>
        <v>0</v>
      </c>
      <c r="K21" s="2">
        <f t="shared" si="3"/>
        <v>1</v>
      </c>
      <c r="L21" s="2">
        <v>170</v>
      </c>
      <c r="M21" s="2">
        <v>0</v>
      </c>
      <c r="N21" s="2">
        <v>0</v>
      </c>
      <c r="O21" s="2">
        <v>0</v>
      </c>
      <c r="P21" s="2">
        <f t="shared" si="6"/>
        <v>0</v>
      </c>
    </row>
    <row r="22" spans="1:16" ht="10.199999999999999" customHeight="1" x14ac:dyDescent="0.2">
      <c r="A22" s="2" t="s">
        <v>135</v>
      </c>
      <c r="B22" s="2">
        <v>2120</v>
      </c>
      <c r="C22" s="2">
        <v>0</v>
      </c>
      <c r="D22" s="2">
        <v>0</v>
      </c>
      <c r="E22" s="2">
        <v>0</v>
      </c>
      <c r="F22" s="2">
        <f t="shared" si="5"/>
        <v>0</v>
      </c>
      <c r="G22" s="2">
        <v>744</v>
      </c>
      <c r="H22" s="2">
        <f t="shared" si="0"/>
        <v>0</v>
      </c>
      <c r="I22" s="2">
        <f t="shared" si="1"/>
        <v>0</v>
      </c>
      <c r="J22" s="2">
        <f t="shared" si="2"/>
        <v>0</v>
      </c>
      <c r="K22" s="2">
        <f t="shared" si="3"/>
        <v>0</v>
      </c>
      <c r="L22" s="2">
        <v>1376</v>
      </c>
      <c r="M22" s="2">
        <v>0</v>
      </c>
      <c r="N22" s="2">
        <v>0</v>
      </c>
      <c r="O22" s="2">
        <v>0</v>
      </c>
      <c r="P22" s="2">
        <f t="shared" si="6"/>
        <v>0</v>
      </c>
    </row>
    <row r="23" spans="1:16" ht="10.199999999999999" customHeight="1" x14ac:dyDescent="0.2">
      <c r="A23" s="2" t="s">
        <v>136</v>
      </c>
      <c r="B23" s="2">
        <v>2644</v>
      </c>
      <c r="C23" s="2">
        <v>0</v>
      </c>
      <c r="D23" s="2">
        <v>0</v>
      </c>
      <c r="E23" s="2">
        <v>0</v>
      </c>
      <c r="F23" s="2">
        <f t="shared" si="5"/>
        <v>0</v>
      </c>
      <c r="G23" s="2">
        <v>632</v>
      </c>
      <c r="H23" s="2">
        <f t="shared" si="0"/>
        <v>0</v>
      </c>
      <c r="I23" s="2">
        <f t="shared" si="1"/>
        <v>0</v>
      </c>
      <c r="J23" s="2">
        <f t="shared" si="2"/>
        <v>0</v>
      </c>
      <c r="K23" s="2">
        <f t="shared" si="3"/>
        <v>0</v>
      </c>
      <c r="L23" s="2">
        <v>2012</v>
      </c>
      <c r="M23" s="2">
        <v>0</v>
      </c>
      <c r="N23" s="2">
        <v>0</v>
      </c>
      <c r="O23" s="2">
        <v>0</v>
      </c>
      <c r="P23" s="2">
        <f t="shared" si="6"/>
        <v>0</v>
      </c>
    </row>
    <row r="24" spans="1:16" ht="10.199999999999999" customHeight="1" x14ac:dyDescent="0.2">
      <c r="A24" s="2" t="s">
        <v>137</v>
      </c>
      <c r="B24" s="2">
        <v>10230</v>
      </c>
      <c r="C24" s="2">
        <v>1</v>
      </c>
      <c r="D24" s="2">
        <v>1</v>
      </c>
      <c r="E24" s="2">
        <v>0</v>
      </c>
      <c r="F24" s="2">
        <f t="shared" si="5"/>
        <v>1</v>
      </c>
      <c r="G24" s="2">
        <v>6570</v>
      </c>
      <c r="H24" s="2">
        <f t="shared" si="0"/>
        <v>0</v>
      </c>
      <c r="I24" s="2">
        <f t="shared" si="1"/>
        <v>0</v>
      </c>
      <c r="J24" s="2">
        <f t="shared" si="2"/>
        <v>0</v>
      </c>
      <c r="K24" s="2">
        <f t="shared" si="3"/>
        <v>0</v>
      </c>
      <c r="L24" s="2">
        <v>3660</v>
      </c>
      <c r="M24" s="2">
        <v>1</v>
      </c>
      <c r="N24" s="2">
        <v>1</v>
      </c>
      <c r="O24" s="2">
        <v>0</v>
      </c>
      <c r="P24" s="2">
        <f t="shared" si="6"/>
        <v>1</v>
      </c>
    </row>
    <row r="25" spans="1:16" ht="10.199999999999999" customHeight="1" x14ac:dyDescent="0.2">
      <c r="A25" s="2" t="s">
        <v>138</v>
      </c>
      <c r="B25" s="2">
        <v>29</v>
      </c>
      <c r="C25" s="2">
        <v>0</v>
      </c>
      <c r="D25" s="2">
        <v>0</v>
      </c>
      <c r="E25" s="2">
        <v>0</v>
      </c>
      <c r="F25" s="2">
        <f t="shared" si="5"/>
        <v>0</v>
      </c>
      <c r="G25" s="2">
        <v>18</v>
      </c>
      <c r="H25" s="2">
        <f t="shared" si="0"/>
        <v>0</v>
      </c>
      <c r="I25" s="2">
        <f t="shared" si="1"/>
        <v>0</v>
      </c>
      <c r="J25" s="2">
        <f t="shared" si="2"/>
        <v>0</v>
      </c>
      <c r="K25" s="2">
        <f t="shared" si="3"/>
        <v>0</v>
      </c>
      <c r="L25" s="2">
        <v>11</v>
      </c>
      <c r="M25" s="2">
        <v>0</v>
      </c>
      <c r="N25" s="2">
        <v>0</v>
      </c>
      <c r="O25" s="2">
        <v>0</v>
      </c>
      <c r="P25" s="2">
        <f t="shared" si="6"/>
        <v>0</v>
      </c>
    </row>
    <row r="26" spans="1:16" ht="10.199999999999999" customHeight="1" x14ac:dyDescent="0.2">
      <c r="A26" s="2" t="s">
        <v>139</v>
      </c>
      <c r="B26" s="2">
        <v>0</v>
      </c>
      <c r="C26" s="2">
        <v>0</v>
      </c>
      <c r="D26" s="2">
        <v>0</v>
      </c>
      <c r="E26" s="2">
        <v>0</v>
      </c>
      <c r="F26" s="2">
        <f t="shared" si="5"/>
        <v>0</v>
      </c>
      <c r="G26" s="2">
        <v>0</v>
      </c>
      <c r="H26" s="2">
        <f t="shared" si="0"/>
        <v>0</v>
      </c>
      <c r="I26" s="2">
        <f t="shared" si="1"/>
        <v>0</v>
      </c>
      <c r="J26" s="2">
        <f t="shared" si="2"/>
        <v>0</v>
      </c>
      <c r="K26" s="2">
        <f t="shared" si="3"/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6"/>
        <v>0</v>
      </c>
    </row>
    <row r="27" spans="1:16" ht="10.199999999999999" customHeight="1" x14ac:dyDescent="0.2">
      <c r="A27" s="2" t="s">
        <v>140</v>
      </c>
      <c r="B27" s="2">
        <v>1449</v>
      </c>
      <c r="C27" s="2">
        <v>0</v>
      </c>
      <c r="D27" s="2">
        <v>0</v>
      </c>
      <c r="E27" s="2">
        <v>0</v>
      </c>
      <c r="F27" s="2">
        <f t="shared" si="5"/>
        <v>0</v>
      </c>
      <c r="G27" s="2">
        <v>793</v>
      </c>
      <c r="H27" s="2">
        <f t="shared" si="0"/>
        <v>0</v>
      </c>
      <c r="I27" s="2">
        <f t="shared" si="1"/>
        <v>0</v>
      </c>
      <c r="J27" s="2">
        <f t="shared" si="2"/>
        <v>0</v>
      </c>
      <c r="K27" s="2">
        <f t="shared" si="3"/>
        <v>0</v>
      </c>
      <c r="L27" s="2">
        <v>656</v>
      </c>
      <c r="M27" s="2">
        <v>0</v>
      </c>
      <c r="N27" s="2">
        <v>0</v>
      </c>
      <c r="O27" s="2">
        <v>0</v>
      </c>
      <c r="P27" s="2">
        <f t="shared" si="6"/>
        <v>0</v>
      </c>
    </row>
    <row r="28" spans="1:16" ht="10.199999999999999" customHeight="1" x14ac:dyDescent="0.2">
      <c r="A28" s="2" t="s">
        <v>141</v>
      </c>
      <c r="B28" s="2">
        <v>1113</v>
      </c>
      <c r="C28" s="2">
        <v>16</v>
      </c>
      <c r="D28" s="2">
        <v>15</v>
      </c>
      <c r="E28" s="2">
        <v>3</v>
      </c>
      <c r="F28" s="2">
        <f t="shared" si="5"/>
        <v>12</v>
      </c>
      <c r="G28" s="2">
        <v>620</v>
      </c>
      <c r="H28" s="2">
        <f t="shared" si="0"/>
        <v>7</v>
      </c>
      <c r="I28" s="2">
        <f t="shared" si="1"/>
        <v>5</v>
      </c>
      <c r="J28" s="2">
        <f t="shared" si="2"/>
        <v>1</v>
      </c>
      <c r="K28" s="2">
        <f t="shared" si="3"/>
        <v>4</v>
      </c>
      <c r="L28" s="2">
        <v>493</v>
      </c>
      <c r="M28" s="2">
        <v>9</v>
      </c>
      <c r="N28" s="2">
        <v>10</v>
      </c>
      <c r="O28" s="2">
        <v>2</v>
      </c>
      <c r="P28" s="2">
        <f t="shared" si="6"/>
        <v>8</v>
      </c>
    </row>
    <row r="29" spans="1:16" ht="9.6" customHeight="1" x14ac:dyDescent="0.2">
      <c r="A29" s="2" t="s">
        <v>142</v>
      </c>
      <c r="B29" s="2">
        <v>146</v>
      </c>
      <c r="C29" s="2">
        <v>0</v>
      </c>
      <c r="D29" s="2">
        <v>0</v>
      </c>
      <c r="E29" s="2">
        <v>0</v>
      </c>
      <c r="F29" s="2">
        <f t="shared" si="5"/>
        <v>0</v>
      </c>
      <c r="G29" s="2">
        <v>89</v>
      </c>
      <c r="H29" s="2">
        <f t="shared" si="0"/>
        <v>0</v>
      </c>
      <c r="I29" s="2">
        <f t="shared" si="1"/>
        <v>0</v>
      </c>
      <c r="J29" s="2">
        <f t="shared" si="2"/>
        <v>0</v>
      </c>
      <c r="K29" s="2">
        <f t="shared" si="3"/>
        <v>0</v>
      </c>
      <c r="L29" s="7">
        <v>57</v>
      </c>
      <c r="M29" s="7">
        <v>0</v>
      </c>
      <c r="N29" s="7">
        <v>0</v>
      </c>
      <c r="O29" s="7">
        <v>0</v>
      </c>
      <c r="P29" s="2">
        <f t="shared" si="6"/>
        <v>0</v>
      </c>
    </row>
    <row r="30" spans="1:16" ht="10.199999999999999" customHeight="1" x14ac:dyDescent="0.2">
      <c r="A30" s="50" t="s">
        <v>20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</sheetData>
  <mergeCells count="4">
    <mergeCell ref="B2:F2"/>
    <mergeCell ref="G2:K2"/>
    <mergeCell ref="L2:P2"/>
    <mergeCell ref="A30:P30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CNMI90 FAS Age and Sex</vt:lpstr>
      <vt:lpstr>Fertility</vt:lpstr>
      <vt:lpstr>Marital Status</vt:lpstr>
      <vt:lpstr>Citizenship</vt:lpstr>
      <vt:lpstr>Year of entry</vt:lpstr>
      <vt:lpstr>FA Birthplace</vt:lpstr>
      <vt:lpstr>MO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Veteran's Status</vt:lpstr>
      <vt:lpstr>Labor Force Status</vt:lpstr>
      <vt:lpstr>Occupation</vt:lpstr>
      <vt:lpstr>Class of Worker</vt:lpstr>
      <vt:lpstr>Industry</vt:lpstr>
      <vt:lpstr>Commuting</vt:lpstr>
      <vt:lpstr>Work status in 1989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2018-04-19T00:40:20Z</dcterms:created>
  <dcterms:modified xsi:type="dcterms:W3CDTF">2019-06-14T01:01:40Z</dcterms:modified>
</cp:coreProperties>
</file>