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ificweb\BRADLEY_TODO\MicronesianMigrants\CNMI\"/>
    </mc:Choice>
  </mc:AlternateContent>
  <xr:revisionPtr revIDLastSave="0" documentId="8_{EC4E1066-AADC-4893-BD4C-093EDF8D7673}" xr6:coauthVersionLast="45" xr6:coauthVersionMax="45" xr10:uidLastSave="{00000000-0000-0000-0000-000000000000}"/>
  <bookViews>
    <workbookView xWindow="-108" yWindow="-108" windowWidth="23256" windowHeight="12576" activeTab="22" xr2:uid="{00000000-000D-0000-FFFF-FFFF00000000}"/>
  </bookViews>
  <sheets>
    <sheet name="CNMI 2012 COFA" sheetId="1" r:id="rId1"/>
    <sheet name="Relationship Religion" sheetId="47" r:id="rId2"/>
    <sheet name="relation,religion" sheetId="2" r:id="rId3"/>
    <sheet name="ethnicity" sheetId="3" r:id="rId4"/>
    <sheet name="Citiz 1" sheetId="48" r:id="rId5"/>
    <sheet name="citizenship" sheetId="4" r:id="rId6"/>
    <sheet name="migration" sheetId="5" r:id="rId7"/>
    <sheet name="education" sheetId="6" r:id="rId8"/>
    <sheet name="Educ programs" sheetId="49" r:id="rId9"/>
    <sheet name="ed programs" sheetId="7" r:id="rId10"/>
    <sheet name="Previous residence" sheetId="50" r:id="rId11"/>
    <sheet name="previous res" sheetId="8" r:id="rId12"/>
    <sheet name="Lang 1" sheetId="45" r:id="rId13"/>
    <sheet name="Language" sheetId="9" r:id="rId14"/>
    <sheet name="lang ability" sheetId="10" r:id="rId15"/>
    <sheet name="health" sheetId="11" r:id="rId16"/>
    <sheet name="Parents' birthplace" sheetId="12" r:id="rId17"/>
    <sheet name="CULTURAL 1" sheetId="46" r:id="rId18"/>
    <sheet name="cultural" sheetId="13" r:id="rId19"/>
    <sheet name="work last week" sheetId="14" r:id="rId20"/>
    <sheet name="work last year" sheetId="15" r:id="rId21"/>
    <sheet name="type of income" sheetId="16" r:id="rId22"/>
    <sheet name="total income" sheetId="17" r:id="rId23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50" l="1"/>
  <c r="C12" i="50"/>
  <c r="D12" i="50"/>
  <c r="E12" i="50"/>
  <c r="F12" i="50"/>
  <c r="G12" i="50"/>
  <c r="H12" i="50"/>
  <c r="I12" i="50"/>
  <c r="J12" i="50"/>
  <c r="K12" i="50"/>
  <c r="L12" i="50"/>
  <c r="M12" i="50"/>
  <c r="N12" i="50"/>
  <c r="O12" i="50"/>
  <c r="P12" i="50"/>
  <c r="B13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O13" i="50"/>
  <c r="P13" i="50"/>
  <c r="B8" i="50"/>
  <c r="C8" i="50"/>
  <c r="D8" i="50"/>
  <c r="E8" i="50"/>
  <c r="F8" i="50"/>
  <c r="G8" i="50"/>
  <c r="H8" i="50"/>
  <c r="I8" i="50"/>
  <c r="J8" i="50"/>
  <c r="K8" i="50"/>
  <c r="L8" i="50"/>
  <c r="M8" i="50"/>
  <c r="N8" i="50"/>
  <c r="O8" i="50"/>
  <c r="P8" i="50"/>
  <c r="B43" i="49"/>
  <c r="C43" i="49"/>
  <c r="D43" i="49"/>
  <c r="E43" i="49"/>
  <c r="F43" i="49"/>
  <c r="G43" i="49"/>
  <c r="H43" i="49"/>
  <c r="I43" i="49"/>
  <c r="J43" i="49"/>
  <c r="K43" i="49"/>
  <c r="L43" i="49"/>
  <c r="M43" i="49"/>
  <c r="N43" i="49"/>
  <c r="O43" i="49"/>
  <c r="P43" i="49"/>
  <c r="B36" i="49"/>
  <c r="C36" i="49"/>
  <c r="D36" i="49"/>
  <c r="E36" i="49"/>
  <c r="F36" i="49"/>
  <c r="G36" i="49"/>
  <c r="H36" i="49"/>
  <c r="I36" i="49"/>
  <c r="J36" i="49"/>
  <c r="K36" i="49"/>
  <c r="L36" i="49"/>
  <c r="M36" i="49"/>
  <c r="N36" i="49"/>
  <c r="O36" i="49"/>
  <c r="P36" i="49"/>
  <c r="B29" i="49"/>
  <c r="C29" i="49"/>
  <c r="D29" i="49"/>
  <c r="E29" i="49"/>
  <c r="F29" i="49"/>
  <c r="G29" i="49"/>
  <c r="H29" i="49"/>
  <c r="I29" i="49"/>
  <c r="J29" i="49"/>
  <c r="K29" i="49"/>
  <c r="L29" i="49"/>
  <c r="M29" i="49"/>
  <c r="N29" i="49"/>
  <c r="O29" i="49"/>
  <c r="P29" i="49"/>
  <c r="B22" i="49"/>
  <c r="C22" i="49"/>
  <c r="D22" i="49"/>
  <c r="E22" i="49"/>
  <c r="F22" i="49"/>
  <c r="G22" i="49"/>
  <c r="H22" i="49"/>
  <c r="I22" i="49"/>
  <c r="J22" i="49"/>
  <c r="K22" i="49"/>
  <c r="L22" i="49"/>
  <c r="M22" i="49"/>
  <c r="N22" i="49"/>
  <c r="O22" i="49"/>
  <c r="P22" i="49"/>
  <c r="B15" i="49"/>
  <c r="C15" i="49"/>
  <c r="D15" i="49"/>
  <c r="E15" i="49"/>
  <c r="F15" i="49"/>
  <c r="G15" i="49"/>
  <c r="H15" i="49"/>
  <c r="I15" i="49"/>
  <c r="J15" i="49"/>
  <c r="K15" i="49"/>
  <c r="L15" i="49"/>
  <c r="M15" i="49"/>
  <c r="N15" i="49"/>
  <c r="O15" i="49"/>
  <c r="P15" i="49"/>
  <c r="B8" i="49"/>
  <c r="C8" i="49"/>
  <c r="D8" i="49"/>
  <c r="E8" i="49"/>
  <c r="F8" i="49"/>
  <c r="G8" i="49"/>
  <c r="H8" i="49"/>
  <c r="I8" i="49"/>
  <c r="J8" i="49"/>
  <c r="K8" i="49"/>
  <c r="L8" i="49"/>
  <c r="M8" i="49"/>
  <c r="N8" i="49"/>
  <c r="O8" i="49"/>
  <c r="P8" i="49"/>
  <c r="P25" i="48" l="1"/>
  <c r="O25" i="48"/>
  <c r="N25" i="48"/>
  <c r="M25" i="48"/>
  <c r="K25" i="48"/>
  <c r="J25" i="48"/>
  <c r="I25" i="48"/>
  <c r="H25" i="48"/>
  <c r="F25" i="48"/>
  <c r="E25" i="48"/>
  <c r="D25" i="48"/>
  <c r="C25" i="48"/>
  <c r="P24" i="48"/>
  <c r="O24" i="48"/>
  <c r="N24" i="48"/>
  <c r="M24" i="48"/>
  <c r="K24" i="48"/>
  <c r="G24" i="48" s="1"/>
  <c r="J24" i="48"/>
  <c r="I24" i="48"/>
  <c r="H24" i="48"/>
  <c r="F24" i="48"/>
  <c r="E24" i="48"/>
  <c r="D24" i="48"/>
  <c r="C24" i="48"/>
  <c r="P23" i="48"/>
  <c r="O23" i="48"/>
  <c r="N23" i="48"/>
  <c r="M23" i="48"/>
  <c r="K23" i="48"/>
  <c r="J23" i="48"/>
  <c r="I23" i="48"/>
  <c r="H23" i="48"/>
  <c r="F23" i="48"/>
  <c r="E23" i="48"/>
  <c r="D23" i="48"/>
  <c r="C23" i="48"/>
  <c r="P22" i="48"/>
  <c r="O22" i="48"/>
  <c r="N22" i="48"/>
  <c r="M22" i="48"/>
  <c r="K22" i="48"/>
  <c r="J22" i="48"/>
  <c r="I22" i="48"/>
  <c r="H22" i="48"/>
  <c r="F22" i="48"/>
  <c r="E22" i="48"/>
  <c r="D22" i="48"/>
  <c r="C22" i="48"/>
  <c r="P21" i="48"/>
  <c r="O21" i="48"/>
  <c r="N21" i="48"/>
  <c r="M21" i="48"/>
  <c r="K21" i="48"/>
  <c r="J21" i="48"/>
  <c r="I21" i="48"/>
  <c r="H21" i="48"/>
  <c r="F21" i="48"/>
  <c r="E21" i="48"/>
  <c r="D21" i="48"/>
  <c r="C21" i="48"/>
  <c r="P20" i="48"/>
  <c r="O20" i="48"/>
  <c r="N20" i="48"/>
  <c r="M20" i="48"/>
  <c r="K20" i="48"/>
  <c r="J20" i="48"/>
  <c r="I20" i="48"/>
  <c r="H20" i="48"/>
  <c r="F20" i="48"/>
  <c r="E20" i="48"/>
  <c r="D20" i="48"/>
  <c r="C20" i="48"/>
  <c r="P19" i="48"/>
  <c r="P26" i="48" s="1"/>
  <c r="O19" i="48"/>
  <c r="N19" i="48"/>
  <c r="M19" i="48"/>
  <c r="L19" i="48"/>
  <c r="K19" i="48"/>
  <c r="J19" i="48"/>
  <c r="J26" i="48" s="1"/>
  <c r="I19" i="48"/>
  <c r="I26" i="48" s="1"/>
  <c r="H19" i="48"/>
  <c r="G19" i="48"/>
  <c r="F19" i="48"/>
  <c r="E19" i="48"/>
  <c r="D19" i="48"/>
  <c r="C19" i="48"/>
  <c r="B19" i="48"/>
  <c r="O17" i="48"/>
  <c r="N17" i="48"/>
  <c r="M17" i="48"/>
  <c r="L17" i="48"/>
  <c r="K17" i="48"/>
  <c r="J17" i="48"/>
  <c r="I17" i="48"/>
  <c r="H17" i="48"/>
  <c r="G17" i="48"/>
  <c r="F17" i="48"/>
  <c r="P17" i="48" s="1"/>
  <c r="E17" i="48"/>
  <c r="D17" i="48"/>
  <c r="C17" i="48"/>
  <c r="P16" i="48"/>
  <c r="B16" i="48"/>
  <c r="P15" i="48"/>
  <c r="B15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B14" i="48"/>
  <c r="P47" i="48"/>
  <c r="O47" i="48"/>
  <c r="N47" i="48"/>
  <c r="M47" i="48"/>
  <c r="L47" i="48"/>
  <c r="K47" i="48"/>
  <c r="J47" i="48"/>
  <c r="I47" i="48"/>
  <c r="H47" i="48"/>
  <c r="G47" i="48"/>
  <c r="F47" i="48"/>
  <c r="E47" i="48"/>
  <c r="D47" i="48"/>
  <c r="C47" i="48"/>
  <c r="B47" i="48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B8" i="47"/>
  <c r="C8" i="47"/>
  <c r="D8" i="47"/>
  <c r="E8" i="47"/>
  <c r="F8" i="47"/>
  <c r="G8" i="47"/>
  <c r="H8" i="47"/>
  <c r="I8" i="47"/>
  <c r="J8" i="47"/>
  <c r="K8" i="47"/>
  <c r="L8" i="47"/>
  <c r="M8" i="47"/>
  <c r="N8" i="47"/>
  <c r="O8" i="47"/>
  <c r="P8" i="47"/>
  <c r="B32" i="47"/>
  <c r="C32" i="47"/>
  <c r="D32" i="47"/>
  <c r="E32" i="47"/>
  <c r="F32" i="47"/>
  <c r="G32" i="47"/>
  <c r="H32" i="47"/>
  <c r="I32" i="47"/>
  <c r="J32" i="47"/>
  <c r="K32" i="47"/>
  <c r="L32" i="47"/>
  <c r="M32" i="47"/>
  <c r="N32" i="47"/>
  <c r="O32" i="47"/>
  <c r="P32" i="47"/>
  <c r="B34" i="47"/>
  <c r="C34" i="47"/>
  <c r="D34" i="47"/>
  <c r="E34" i="47"/>
  <c r="F34" i="47"/>
  <c r="G34" i="47"/>
  <c r="H34" i="47"/>
  <c r="I34" i="47"/>
  <c r="J34" i="47"/>
  <c r="K34" i="47"/>
  <c r="L34" i="47"/>
  <c r="M34" i="47"/>
  <c r="N34" i="47"/>
  <c r="O34" i="47"/>
  <c r="P34" i="47"/>
  <c r="B22" i="46"/>
  <c r="C22" i="46"/>
  <c r="D22" i="46"/>
  <c r="E22" i="46"/>
  <c r="F22" i="46"/>
  <c r="G22" i="46"/>
  <c r="H22" i="46"/>
  <c r="I22" i="46"/>
  <c r="J22" i="46"/>
  <c r="K22" i="46"/>
  <c r="L22" i="46"/>
  <c r="M22" i="46"/>
  <c r="N22" i="46"/>
  <c r="O22" i="46"/>
  <c r="P22" i="46"/>
  <c r="B28" i="46"/>
  <c r="C28" i="46"/>
  <c r="D28" i="46"/>
  <c r="E28" i="46"/>
  <c r="F28" i="46"/>
  <c r="G28" i="46"/>
  <c r="H28" i="46"/>
  <c r="I28" i="46"/>
  <c r="J28" i="46"/>
  <c r="K28" i="46"/>
  <c r="L28" i="46"/>
  <c r="M28" i="46"/>
  <c r="N28" i="46"/>
  <c r="O28" i="46"/>
  <c r="P28" i="46"/>
  <c r="B45" i="46"/>
  <c r="C45" i="46"/>
  <c r="D45" i="46"/>
  <c r="E45" i="46"/>
  <c r="F45" i="46"/>
  <c r="G45" i="46"/>
  <c r="H45" i="46"/>
  <c r="I45" i="46"/>
  <c r="J45" i="46"/>
  <c r="K45" i="46"/>
  <c r="L45" i="46"/>
  <c r="M45" i="46"/>
  <c r="N45" i="46"/>
  <c r="O45" i="46"/>
  <c r="P45" i="46"/>
  <c r="B35" i="46"/>
  <c r="C35" i="46"/>
  <c r="D35" i="46"/>
  <c r="E35" i="46"/>
  <c r="F35" i="46"/>
  <c r="G35" i="46"/>
  <c r="H35" i="46"/>
  <c r="I35" i="46"/>
  <c r="J35" i="46"/>
  <c r="K35" i="46"/>
  <c r="L35" i="46"/>
  <c r="M35" i="46"/>
  <c r="N35" i="46"/>
  <c r="O35" i="46"/>
  <c r="P35" i="46"/>
  <c r="P21" i="45"/>
  <c r="O21" i="45"/>
  <c r="N21" i="45"/>
  <c r="M21" i="45"/>
  <c r="K21" i="45"/>
  <c r="J21" i="45"/>
  <c r="I21" i="45"/>
  <c r="H21" i="45"/>
  <c r="F21" i="45"/>
  <c r="E21" i="45"/>
  <c r="D21" i="45"/>
  <c r="C21" i="45"/>
  <c r="B32" i="45"/>
  <c r="C32" i="45"/>
  <c r="D32" i="45"/>
  <c r="E32" i="45"/>
  <c r="F32" i="45"/>
  <c r="G32" i="45"/>
  <c r="H32" i="45"/>
  <c r="I32" i="45"/>
  <c r="J32" i="45"/>
  <c r="K32" i="45"/>
  <c r="L32" i="45"/>
  <c r="M32" i="45"/>
  <c r="N32" i="45"/>
  <c r="O32" i="45"/>
  <c r="P32" i="45"/>
  <c r="B33" i="45"/>
  <c r="C33" i="45"/>
  <c r="D33" i="45"/>
  <c r="E33" i="45"/>
  <c r="F33" i="45"/>
  <c r="G33" i="45"/>
  <c r="H33" i="45"/>
  <c r="I33" i="45"/>
  <c r="J33" i="45"/>
  <c r="K33" i="45"/>
  <c r="L33" i="45"/>
  <c r="M33" i="45"/>
  <c r="N33" i="45"/>
  <c r="O33" i="45"/>
  <c r="P33" i="45"/>
  <c r="B34" i="45"/>
  <c r="C34" i="45"/>
  <c r="D34" i="45"/>
  <c r="E34" i="45"/>
  <c r="F34" i="45"/>
  <c r="G34" i="45"/>
  <c r="H34" i="45"/>
  <c r="I34" i="45"/>
  <c r="J34" i="45"/>
  <c r="K34" i="45"/>
  <c r="L34" i="45"/>
  <c r="M34" i="45"/>
  <c r="N34" i="45"/>
  <c r="O34" i="45"/>
  <c r="P34" i="45"/>
  <c r="A35" i="45"/>
  <c r="B35" i="45"/>
  <c r="C35" i="45"/>
  <c r="D35" i="45"/>
  <c r="E35" i="45"/>
  <c r="F35" i="45"/>
  <c r="G35" i="45"/>
  <c r="H35" i="45"/>
  <c r="I35" i="45"/>
  <c r="J35" i="45"/>
  <c r="K35" i="45"/>
  <c r="L35" i="45"/>
  <c r="M35" i="45"/>
  <c r="N35" i="45"/>
  <c r="O35" i="45"/>
  <c r="P35" i="45"/>
  <c r="B8" i="45"/>
  <c r="C8" i="45"/>
  <c r="D8" i="45"/>
  <c r="E8" i="45"/>
  <c r="F8" i="45"/>
  <c r="G8" i="45"/>
  <c r="H8" i="45"/>
  <c r="I8" i="45"/>
  <c r="J8" i="45"/>
  <c r="K8" i="45"/>
  <c r="L8" i="45"/>
  <c r="M8" i="45"/>
  <c r="N8" i="45"/>
  <c r="O8" i="45"/>
  <c r="P8" i="45"/>
  <c r="B22" i="48" l="1"/>
  <c r="L24" i="48"/>
  <c r="G23" i="48"/>
  <c r="B20" i="48"/>
  <c r="G22" i="48"/>
  <c r="B25" i="48"/>
  <c r="O26" i="48"/>
  <c r="B24" i="48"/>
  <c r="E26" i="48"/>
  <c r="M26" i="48"/>
  <c r="L20" i="48"/>
  <c r="K26" i="48"/>
  <c r="L25" i="48"/>
  <c r="D26" i="48"/>
  <c r="F26" i="48"/>
  <c r="N26" i="48"/>
  <c r="G20" i="48"/>
  <c r="C26" i="48"/>
  <c r="G25" i="48"/>
  <c r="B17" i="48"/>
  <c r="L23" i="48"/>
  <c r="H26" i="48"/>
  <c r="B23" i="48"/>
  <c r="L22" i="48"/>
  <c r="B26" i="48"/>
  <c r="G26" i="48"/>
  <c r="L26" i="48" l="1"/>
  <c r="L33" i="17"/>
  <c r="L32" i="17"/>
  <c r="G33" i="17"/>
  <c r="G32" i="17"/>
  <c r="G34" i="17" s="1"/>
  <c r="G35" i="17" s="1"/>
  <c r="G36" i="17" s="1"/>
  <c r="B33" i="17"/>
  <c r="B32" i="17"/>
  <c r="A32" i="17"/>
  <c r="A34" i="17" s="1"/>
  <c r="A35" i="17" s="1"/>
  <c r="A36" i="17" s="1"/>
  <c r="C32" i="17"/>
  <c r="D32" i="17"/>
  <c r="E32" i="17"/>
  <c r="F32" i="17"/>
  <c r="H32" i="17"/>
  <c r="I32" i="17"/>
  <c r="J32" i="17"/>
  <c r="K32" i="17"/>
  <c r="M32" i="17"/>
  <c r="N32" i="17"/>
  <c r="O32" i="17"/>
  <c r="P32" i="17"/>
  <c r="P34" i="17" s="1"/>
  <c r="P35" i="17" s="1"/>
  <c r="P36" i="17" s="1"/>
  <c r="A33" i="17"/>
  <c r="C33" i="17"/>
  <c r="D33" i="17"/>
  <c r="D34" i="17" s="1"/>
  <c r="D35" i="17" s="1"/>
  <c r="D36" i="17" s="1"/>
  <c r="E33" i="17"/>
  <c r="F33" i="17"/>
  <c r="F34" i="17" s="1"/>
  <c r="F35" i="17" s="1"/>
  <c r="F36" i="17" s="1"/>
  <c r="H33" i="17"/>
  <c r="I33" i="17"/>
  <c r="J33" i="17"/>
  <c r="K33" i="17"/>
  <c r="M33" i="17"/>
  <c r="N33" i="17"/>
  <c r="O33" i="17"/>
  <c r="P33" i="17"/>
  <c r="J34" i="17" l="1"/>
  <c r="J35" i="17" s="1"/>
  <c r="J36" i="17" s="1"/>
  <c r="I34" i="17"/>
  <c r="I35" i="17" s="1"/>
  <c r="I36" i="17" s="1"/>
  <c r="H34" i="17"/>
  <c r="H35" i="17" s="1"/>
  <c r="H36" i="17" s="1"/>
  <c r="M34" i="17"/>
  <c r="M35" i="17" s="1"/>
  <c r="M36" i="17" s="1"/>
  <c r="N34" i="17"/>
  <c r="N35" i="17" s="1"/>
  <c r="N36" i="17" s="1"/>
  <c r="B34" i="17"/>
  <c r="B35" i="17" s="1"/>
  <c r="B36" i="17" s="1"/>
  <c r="O34" i="17"/>
  <c r="O35" i="17" s="1"/>
  <c r="O36" i="17" s="1"/>
  <c r="E34" i="17"/>
  <c r="E35" i="17" s="1"/>
  <c r="E36" i="17" s="1"/>
  <c r="C34" i="17"/>
  <c r="C35" i="17" s="1"/>
  <c r="C36" i="17" s="1"/>
  <c r="K34" i="17"/>
  <c r="K35" i="17" s="1"/>
  <c r="K36" i="17" s="1"/>
  <c r="L34" i="17"/>
  <c r="L35" i="17" s="1"/>
  <c r="L36" i="17" s="1"/>
  <c r="C42" i="4" l="1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B42" i="4"/>
</calcChain>
</file>

<file path=xl/sharedStrings.xml><?xml version="1.0" encoding="utf-8"?>
<sst xmlns="http://schemas.openxmlformats.org/spreadsheetml/2006/main" count="1260" uniqueCount="356">
  <si>
    <t>Total</t>
  </si>
  <si>
    <t>Male</t>
  </si>
  <si>
    <t>Female</t>
  </si>
  <si>
    <t>Chuuk</t>
  </si>
  <si>
    <t>Pohnpei</t>
  </si>
  <si>
    <t>Yap</t>
  </si>
  <si>
    <t>Kosrae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</si>
  <si>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</si>
  <si>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</si>
  <si>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</si>
  <si>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</si>
  <si>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</si>
  <si>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</si>
  <si>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</si>
  <si>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</si>
  <si>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</si>
  <si>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</si>
  <si>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</si>
  <si>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</si>
  <si>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</si>
  <si>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</si>
  <si>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</si>
  <si>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Median</t>
  </si>
  <si>
    <t>Now married</t>
  </si>
  <si>
    <t>Consensually married</t>
  </si>
  <si>
    <t>Widowed</t>
  </si>
  <si>
    <t>DIvorced</t>
  </si>
  <si>
    <t>Separated</t>
  </si>
  <si>
    <t>Never married</t>
  </si>
  <si>
    <t>None</t>
  </si>
  <si>
    <t>One</t>
  </si>
  <si>
    <t>Two</t>
  </si>
  <si>
    <t>Three</t>
  </si>
  <si>
    <t>Four</t>
  </si>
  <si>
    <t>Five</t>
  </si>
  <si>
    <t>Six</t>
  </si>
  <si>
    <t>Seven or more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</si>
  <si>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</si>
  <si>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</si>
  <si>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</si>
  <si>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</si>
  <si>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</si>
  <si>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</si>
  <si>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</si>
  <si>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</si>
  <si>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</si>
  <si>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</si>
  <si>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</si>
  <si>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</si>
  <si>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>Niece nephew</t>
  </si>
  <si>
    <t>Cousin</t>
  </si>
  <si>
    <t>Aunt uncle</t>
  </si>
  <si>
    <t>Child-in-law</t>
  </si>
  <si>
    <t>Parent-in-law</t>
  </si>
  <si>
    <t>Other in-law</t>
  </si>
  <si>
    <t>Catholic</t>
  </si>
  <si>
    <t>Protestant</t>
  </si>
  <si>
    <t>Assembly of God</t>
  </si>
  <si>
    <t>Other protestant</t>
  </si>
  <si>
    <t>Traditional religion</t>
  </si>
  <si>
    <t>Mormon (LSD)</t>
  </si>
  <si>
    <t>Seventh Day adventist</t>
  </si>
  <si>
    <t>Other religions</t>
  </si>
  <si>
    <t>Refused or no religion</t>
  </si>
  <si>
    <t>Chuukese</t>
  </si>
  <si>
    <t>Pohnpeian</t>
  </si>
  <si>
    <t>Kosraean</t>
  </si>
  <si>
    <t>Yapese</t>
  </si>
  <si>
    <t>Yap Outer Islander</t>
  </si>
  <si>
    <t>Others</t>
  </si>
  <si>
    <t>No second ethnicity</t>
  </si>
  <si>
    <t>FSM citizen</t>
  </si>
  <si>
    <t>Not FSM citizen</t>
  </si>
  <si>
    <t>US citizen</t>
  </si>
  <si>
    <t>Not US citizen</t>
  </si>
  <si>
    <t>Palau</t>
  </si>
  <si>
    <t>Marshall Islands</t>
  </si>
  <si>
    <t>CNMI</t>
  </si>
  <si>
    <t>Guam</t>
  </si>
  <si>
    <t>Hawaii</t>
  </si>
  <si>
    <t>Other Pacific</t>
  </si>
  <si>
    <t>United States</t>
  </si>
  <si>
    <t>Asia</t>
  </si>
  <si>
    <t>Employment</t>
  </si>
  <si>
    <t>Relative of employed person</t>
  </si>
  <si>
    <t>Family reasons</t>
  </si>
  <si>
    <t>Education</t>
  </si>
  <si>
    <t>Medical reasons</t>
  </si>
  <si>
    <t>Visiting or vacation</t>
  </si>
  <si>
    <t>Other</t>
  </si>
  <si>
    <t>Did not migrate</t>
  </si>
  <si>
    <t>2010-2012</t>
  </si>
  <si>
    <t>2005-2009</t>
  </si>
  <si>
    <t>2000-2004</t>
  </si>
  <si>
    <t>1995-1999</t>
  </si>
  <si>
    <t>1988-1994</t>
  </si>
  <si>
    <t>1987 or before</t>
  </si>
  <si>
    <t>0 times</t>
  </si>
  <si>
    <t>1 times</t>
  </si>
  <si>
    <t>2 times</t>
  </si>
  <si>
    <t>3 times</t>
  </si>
  <si>
    <t>4 times</t>
  </si>
  <si>
    <t>5 times</t>
  </si>
  <si>
    <t>6 to 8 times</t>
  </si>
  <si>
    <t>9 or more times</t>
  </si>
  <si>
    <t>2008 or 2009</t>
  </si>
  <si>
    <t>2005 to 2007</t>
  </si>
  <si>
    <t>2000 to 2004</t>
  </si>
  <si>
    <t>Before 2000</t>
  </si>
  <si>
    <t>No has not attended</t>
  </si>
  <si>
    <t>Yes public school or college</t>
  </si>
  <si>
    <t>Yes private school or college</t>
  </si>
  <si>
    <t>Nursery or Kindergarten</t>
  </si>
  <si>
    <t>1st through 4th grade</t>
  </si>
  <si>
    <t>5th or 6th grade</t>
  </si>
  <si>
    <t>7th or 8th grade</t>
  </si>
  <si>
    <t>9th or 10th grade</t>
  </si>
  <si>
    <t>11th</t>
  </si>
  <si>
    <t>12th</t>
  </si>
  <si>
    <t>High school graduate</t>
  </si>
  <si>
    <t>Some college</t>
  </si>
  <si>
    <t>AA - academic</t>
  </si>
  <si>
    <t>AA - occupational</t>
  </si>
  <si>
    <t>BA</t>
  </si>
  <si>
    <t>MS or higher</t>
  </si>
  <si>
    <t>Free or reduced meal</t>
  </si>
  <si>
    <t>No free or reduced meal</t>
  </si>
  <si>
    <t xml:space="preserve">   Afterschool</t>
  </si>
  <si>
    <t>After school program</t>
  </si>
  <si>
    <t>No after school program</t>
  </si>
  <si>
    <t xml:space="preserve">   Pell grant</t>
  </si>
  <si>
    <t>Pell grant</t>
  </si>
  <si>
    <t>No Pell grant</t>
  </si>
  <si>
    <t xml:space="preserve">   SEOG</t>
  </si>
  <si>
    <t>Suppl Educ Op Grant (SEOG)</t>
  </si>
  <si>
    <t>No SEOG</t>
  </si>
  <si>
    <t xml:space="preserve">   Work study</t>
  </si>
  <si>
    <t>Work Study</t>
  </si>
  <si>
    <t>No Work Study</t>
  </si>
  <si>
    <t xml:space="preserve">   Student loan</t>
  </si>
  <si>
    <t>Student loan</t>
  </si>
  <si>
    <t>No student loan</t>
  </si>
  <si>
    <t>Lived this house 5 years ago</t>
  </si>
  <si>
    <t>Lived elsewhere 5 years ago</t>
  </si>
  <si>
    <t>US Mainland</t>
  </si>
  <si>
    <t>Elsewhere</t>
  </si>
  <si>
    <t>Lived this house one year ago</t>
  </si>
  <si>
    <t>Live elsewhere one year ago</t>
  </si>
  <si>
    <t>Less than 1 year old</t>
  </si>
  <si>
    <t>Speak only English at home</t>
  </si>
  <si>
    <t>Speak other language at home</t>
  </si>
  <si>
    <t>English</t>
  </si>
  <si>
    <t>Yapese/Yap OI</t>
  </si>
  <si>
    <t>Other languages</t>
  </si>
  <si>
    <t>Yes other lang more than English</t>
  </si>
  <si>
    <t>Both equally often</t>
  </si>
  <si>
    <t>No other lang less than English</t>
  </si>
  <si>
    <t>Doesn't speak English</t>
  </si>
  <si>
    <t>Speak only English</t>
  </si>
  <si>
    <t>Other Lang more than English or no English</t>
  </si>
  <si>
    <t>Both equally often or other less than English</t>
  </si>
  <si>
    <t>At least one</t>
  </si>
  <si>
    <t>NA</t>
  </si>
  <si>
    <t>Yes</t>
  </si>
  <si>
    <t>No</t>
  </si>
  <si>
    <t xml:space="preserve">   Communicate</t>
  </si>
  <si>
    <t>Communicate with FSM daily</t>
  </si>
  <si>
    <t>Communicate weekly</t>
  </si>
  <si>
    <t>Communicate monthly</t>
  </si>
  <si>
    <t>Communicate less than monthly</t>
  </si>
  <si>
    <t>Never communicate</t>
  </si>
  <si>
    <t xml:space="preserve">   Usual communication</t>
  </si>
  <si>
    <t>Usual communicate by internet</t>
  </si>
  <si>
    <t>Usual by phone</t>
  </si>
  <si>
    <t>Usual by letter</t>
  </si>
  <si>
    <t>Usual by internet and phone</t>
  </si>
  <si>
    <t>Use all three</t>
  </si>
  <si>
    <t>Voted in last FSM election</t>
  </si>
  <si>
    <t>Did not vote in last FSM election</t>
  </si>
  <si>
    <t>Contacted FSM Office</t>
  </si>
  <si>
    <t>Did not contact FSM office</t>
  </si>
  <si>
    <t xml:space="preserve">   Mass transit</t>
  </si>
  <si>
    <t>Use mass transit daily</t>
  </si>
  <si>
    <t>Use transit a few times a week</t>
  </si>
  <si>
    <t>Did not use transit</t>
  </si>
  <si>
    <t>Never use mass transit</t>
  </si>
  <si>
    <t>Yes paid and no subsistence</t>
  </si>
  <si>
    <t>Yes paid and subsistence</t>
  </si>
  <si>
    <t>Yes Subsistence only</t>
  </si>
  <si>
    <t>1 to 14</t>
  </si>
  <si>
    <t>15 to 34</t>
  </si>
  <si>
    <t>35 to 39</t>
  </si>
  <si>
    <t>More than 40</t>
  </si>
  <si>
    <t>0.00 - 6.99</t>
  </si>
  <si>
    <t>7.00 - 7.99</t>
  </si>
  <si>
    <t>8.00 - 8.99</t>
  </si>
  <si>
    <t>9.00 - 9.99</t>
  </si>
  <si>
    <t>10.00 - 12.49</t>
  </si>
  <si>
    <t>12.50 - 14.99</t>
  </si>
  <si>
    <t>15.00 or more</t>
  </si>
  <si>
    <t>Private company</t>
  </si>
  <si>
    <t>Government</t>
  </si>
  <si>
    <t>Self employed</t>
  </si>
  <si>
    <t>Worked in 2011</t>
  </si>
  <si>
    <t>DId not work in 2011</t>
  </si>
  <si>
    <t>Less than 20 hours</t>
  </si>
  <si>
    <t>20 to 34 hours</t>
  </si>
  <si>
    <t>35 to 39 hours</t>
  </si>
  <si>
    <t>40 hours</t>
  </si>
  <si>
    <t>More than 40 hours</t>
  </si>
  <si>
    <t>Less than $5000</t>
  </si>
  <si>
    <t>$5000 to $9999</t>
  </si>
  <si>
    <t>$10000 to $14999</t>
  </si>
  <si>
    <t>$15000 to $19999</t>
  </si>
  <si>
    <t>$20000 to $29999</t>
  </si>
  <si>
    <t>$30000 or more</t>
  </si>
  <si>
    <t>Mean</t>
  </si>
  <si>
    <t>Less than $1000</t>
  </si>
  <si>
    <t>$1000 to $2499</t>
  </si>
  <si>
    <t>$2500 to $4999</t>
  </si>
  <si>
    <t>$10000 or more</t>
  </si>
  <si>
    <t>No income</t>
  </si>
  <si>
    <t>$1 to $999</t>
  </si>
  <si>
    <t>$5000 to $7499</t>
  </si>
  <si>
    <t>$7500 to $9999</t>
  </si>
  <si>
    <t>$30000 to $39999</t>
  </si>
  <si>
    <t>$40000 to $49999</t>
  </si>
  <si>
    <t>$50000 to $74999</t>
  </si>
  <si>
    <t>$75000 to $99999</t>
  </si>
  <si>
    <t>$100000 or more</t>
  </si>
  <si>
    <t>Source: 2012 Surveys of Micronesian Migrants to CNMI, Guam, Hawaii and the U.S. Mainland</t>
  </si>
  <si>
    <t>Note: Population Estimates from 2003 Survey and interim births and migrants</t>
  </si>
  <si>
    <t>Pohn</t>
  </si>
  <si>
    <t>Kos</t>
  </si>
  <si>
    <t>Relationship</t>
  </si>
  <si>
    <t>Religion</t>
  </si>
  <si>
    <t>First Ethnicity</t>
  </si>
  <si>
    <t>Residence in 2007</t>
  </si>
  <si>
    <t>Born after June 2007</t>
  </si>
  <si>
    <t>Place of Residence in 2007</t>
  </si>
  <si>
    <t>Residence in 2011</t>
  </si>
  <si>
    <t>Place of Residence in 2011</t>
  </si>
  <si>
    <t>60+ yrs</t>
  </si>
  <si>
    <t>Mother's Birthplace</t>
  </si>
  <si>
    <t>Father's Birthplace</t>
  </si>
  <si>
    <t xml:space="preserve">   Voted in Last FSM Election</t>
  </si>
  <si>
    <t xml:space="preserve">   Contacted Embassy or Other FSM</t>
  </si>
  <si>
    <t>Work in Previous Week</t>
  </si>
  <si>
    <t>Hourly Pay</t>
  </si>
  <si>
    <t>Sector</t>
  </si>
  <si>
    <t>Worked 50 to 52 weeks</t>
  </si>
  <si>
    <t>Worked 40 to 49 weeks</t>
  </si>
  <si>
    <t>Total Personal Income</t>
  </si>
  <si>
    <t>Characteristics</t>
  </si>
  <si>
    <t>Age</t>
  </si>
  <si>
    <t>Marital Status</t>
  </si>
  <si>
    <t>Children ever born</t>
  </si>
  <si>
    <t xml:space="preserve">Table C01.  Age, Marital Status, and Children Ever Born by Sex and State, CNMI: 2012 </t>
  </si>
  <si>
    <t>75+ years</t>
  </si>
  <si>
    <t>Note: See Text for weights based on Hezel's population estimates</t>
  </si>
  <si>
    <t>Table C02. Relationship and Religion by Sex and State, CNMI: 2012</t>
  </si>
  <si>
    <t>Table C03. Ethnicity by Sex and State, CNMI: 2012</t>
  </si>
  <si>
    <t>US Citizenship</t>
  </si>
  <si>
    <t>Birthplace</t>
  </si>
  <si>
    <t>Reason Migrated</t>
  </si>
  <si>
    <t>Table C04. FSM and US Citizenship, Birthplace, and Reason Migrated by Sex and State, CNMI: 2012</t>
  </si>
  <si>
    <t>FSM citizenship</t>
  </si>
  <si>
    <t>Table C05. Year left, Arrival year, Times returned, Year returned by Sex and State, CNMI: 2012</t>
  </si>
  <si>
    <t>Year Left FSM</t>
  </si>
  <si>
    <t>Arrival Year in CNMI</t>
  </si>
  <si>
    <t>Times Returned to FSM</t>
  </si>
  <si>
    <t>Year returned to CNMI last time</t>
  </si>
  <si>
    <t>Table C06. School attendance and Educational Attainment by Sex and State, CNMI: 2012</t>
  </si>
  <si>
    <t>School attendance</t>
  </si>
  <si>
    <t>Attending -- Educational Attainment</t>
  </si>
  <si>
    <t>Not attending - Educational Attainment</t>
  </si>
  <si>
    <t>SEOG</t>
  </si>
  <si>
    <t>Table C08. School Programs by Sex and State, CNMI: 2012</t>
  </si>
  <si>
    <t>Table C09. Residence in 2007 and Residence in 2011 by Sex and State, CNMI: 2012</t>
  </si>
  <si>
    <t>Born after 2007</t>
  </si>
  <si>
    <t>Table C10.  Language Use by Sex and State, CNMI: 2012</t>
  </si>
  <si>
    <t>Speaking English at home</t>
  </si>
  <si>
    <t>Frequency Speaking</t>
  </si>
  <si>
    <t>Chuukese Speaking</t>
  </si>
  <si>
    <t>Pohnpeian Speaking</t>
  </si>
  <si>
    <t>Kosraean Speaking</t>
  </si>
  <si>
    <t>Table C11. Language by Age, CNMI: 2012</t>
  </si>
  <si>
    <t>0-14 yrs</t>
  </si>
  <si>
    <t>15-29 yrs</t>
  </si>
  <si>
    <t>30-44 yrs</t>
  </si>
  <si>
    <t>45-59 yrs</t>
  </si>
  <si>
    <t>Total Other Language Speaking</t>
  </si>
  <si>
    <t>Yapese/Outer Islands Speaking</t>
  </si>
  <si>
    <t>Table M11. Language by Age, Mainland: 2012</t>
  </si>
  <si>
    <t>Med</t>
  </si>
  <si>
    <t>All Languages</t>
  </si>
  <si>
    <t>Dialysis</t>
  </si>
  <si>
    <t>Hospital visits</t>
  </si>
  <si>
    <t>Table C12. Health conditions by Sex and State, CNMI: 2012</t>
  </si>
  <si>
    <t>Health condition</t>
  </si>
  <si>
    <t>Table C13. Parents' Birthplace by Sex and State, CNMI: 2012</t>
  </si>
  <si>
    <t>Usual Communication</t>
  </si>
  <si>
    <t>Table C14. Communication and Mass Transit by Sex and State, CNMI: 2012</t>
  </si>
  <si>
    <t>Communication</t>
  </si>
  <si>
    <t>Mass Transit</t>
  </si>
  <si>
    <t>Table C15. Work in Previous Week, Hours worked and Pay, and Sector by Sex and State, CNMI: 2012</t>
  </si>
  <si>
    <t>Hours worked</t>
  </si>
  <si>
    <t>Work in 2011</t>
  </si>
  <si>
    <t>Table C16. Work in 2011, Weeks and Hours Worked by Sex and State, CNMI: 2012</t>
  </si>
  <si>
    <t>Total Hours and Weeks Worked</t>
  </si>
  <si>
    <t>Worked less than 39 weeks</t>
  </si>
  <si>
    <t>Annual Take Home Pay</t>
  </si>
  <si>
    <t>Household Income</t>
  </si>
  <si>
    <t>Table C18. Total Personal and Household Income by Sex and State, CNMI: 2012</t>
  </si>
  <si>
    <t xml:space="preserve">     Percent</t>
  </si>
  <si>
    <t>Table C17. Income by Type by Sex and State, CNMI: 2012</t>
  </si>
  <si>
    <t>Wages</t>
  </si>
  <si>
    <t>Business</t>
  </si>
  <si>
    <t>Interest</t>
  </si>
  <si>
    <t>Social Security</t>
  </si>
  <si>
    <t>Government Programs</t>
  </si>
  <si>
    <t>Remittances from outside CNMI</t>
  </si>
  <si>
    <t>Remitances from inside CNMI</t>
  </si>
  <si>
    <t>Other income</t>
  </si>
  <si>
    <t>Born in State</t>
  </si>
  <si>
    <t>Born CNMI</t>
  </si>
  <si>
    <t>Born Guam</t>
  </si>
  <si>
    <t>Born Hawaii</t>
  </si>
  <si>
    <t>Born Mainland</t>
  </si>
  <si>
    <t>Speaks other language more than English</t>
  </si>
  <si>
    <t>Both languages equally often</t>
  </si>
  <si>
    <t>Other language less than English</t>
  </si>
  <si>
    <t>Speaks language of State</t>
  </si>
  <si>
    <t xml:space="preserve">     Total</t>
  </si>
  <si>
    <t>SPEAKING ENGLISH</t>
  </si>
  <si>
    <t xml:space="preserve">        Total</t>
  </si>
  <si>
    <t>LANGUAGE SPOKEN AT HOME</t>
  </si>
  <si>
    <t>FREQUENCY OF SPEAKING</t>
  </si>
  <si>
    <t>Other language more</t>
  </si>
  <si>
    <t>English more</t>
  </si>
  <si>
    <t>PERCENTS:</t>
  </si>
  <si>
    <t xml:space="preserve">      Percent</t>
  </si>
  <si>
    <t xml:space="preserve">      Total</t>
  </si>
  <si>
    <t xml:space="preserve">        Percent</t>
  </si>
  <si>
    <t xml:space="preserve">       Total</t>
  </si>
  <si>
    <t xml:space="preserve">       Percent</t>
  </si>
  <si>
    <t>Seventh Day Adventist</t>
  </si>
  <si>
    <t xml:space="preserve">       Persons per HH</t>
  </si>
  <si>
    <t>Second ethnicities</t>
  </si>
  <si>
    <t>First or Second ethnicitiy</t>
  </si>
  <si>
    <t>Born in other state</t>
  </si>
  <si>
    <t>Born elsewhere</t>
  </si>
  <si>
    <t xml:space="preserve">   Free or reduced meal</t>
  </si>
  <si>
    <t>Persons aged 5+ years</t>
  </si>
  <si>
    <t xml:space="preserve">   Lived this house in 2007</t>
  </si>
  <si>
    <t xml:space="preserve">   Lived elsewhere in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</si>
</sst>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name val="Arial"/>
      <family val="2"/>
    </font>
    <font>
      <sz val="7"/>
      <color theme="1"/>
      <name val="Times New Roman"/>
      <family val="1"/>
    </font>
    <font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Arial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3" fontId="2" fillId="0" borderId="5" xfId="0" applyNumberFormat="1" applyFont="1" applyBorder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3" fontId="2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4" xfId="0" applyFont="1" applyBorder="1" applyAlignment="1">
      <alignment horizontal="left"/>
    </xf>
    <xf numFmtId="0" fontId="0" fillId="0" borderId="5" xfId="0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6" fillId="0" borderId="0" xfId="0" applyNumberFormat="1" applyFont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0" xfId="0" applyNumberFormat="1" applyFont="1" applyBorder="1"/>
    <xf numFmtId="3" fontId="2" fillId="0" borderId="8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2" fillId="0" borderId="0" xfId="0" applyNumberFormat="1" applyFont="1" applyBorder="1"/>
    <xf numFmtId="164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4" xfId="0" applyNumberFormat="1" applyFont="1" applyBorder="1"/>
    <xf numFmtId="166" fontId="1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166" fontId="2" fillId="0" borderId="0" xfId="0" applyNumberFormat="1" applyFont="1"/>
    <xf numFmtId="166" fontId="2" fillId="0" borderId="7" xfId="0" applyNumberFormat="1" applyFont="1" applyBorder="1"/>
    <xf numFmtId="166" fontId="2" fillId="0" borderId="0" xfId="0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166" fontId="2" fillId="0" borderId="10" xfId="0" applyNumberFormat="1" applyFont="1" applyBorder="1"/>
    <xf numFmtId="166" fontId="2" fillId="0" borderId="4" xfId="0" applyNumberFormat="1" applyFont="1" applyBorder="1"/>
    <xf numFmtId="0" fontId="4" fillId="0" borderId="5" xfId="0" applyFont="1" applyBorder="1"/>
    <xf numFmtId="166" fontId="2" fillId="0" borderId="2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8" fillId="0" borderId="0" xfId="0" applyNumberFormat="1" applyFont="1"/>
    <xf numFmtId="3" fontId="8" fillId="0" borderId="3" xfId="0" applyNumberFormat="1" applyFont="1" applyBorder="1"/>
    <xf numFmtId="3" fontId="8" fillId="0" borderId="4" xfId="0" applyNumberFormat="1" applyFont="1" applyBorder="1"/>
    <xf numFmtId="3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3" fontId="11" fillId="0" borderId="0" xfId="0" applyNumberFormat="1" applyFont="1"/>
    <xf numFmtId="3" fontId="8" fillId="0" borderId="6" xfId="0" applyNumberFormat="1" applyFont="1" applyBorder="1"/>
    <xf numFmtId="3" fontId="8" fillId="0" borderId="5" xfId="0" applyNumberFormat="1" applyFont="1" applyBorder="1"/>
    <xf numFmtId="3" fontId="7" fillId="0" borderId="7" xfId="0" applyNumberFormat="1" applyFont="1" applyBorder="1"/>
    <xf numFmtId="3" fontId="7" fillId="0" borderId="0" xfId="0" applyNumberFormat="1" applyFont="1" applyBorder="1"/>
    <xf numFmtId="3" fontId="7" fillId="0" borderId="8" xfId="0" applyNumberFormat="1" applyFont="1" applyBorder="1"/>
    <xf numFmtId="3" fontId="8" fillId="0" borderId="7" xfId="0" applyNumberFormat="1" applyFont="1" applyBorder="1"/>
    <xf numFmtId="3" fontId="8" fillId="0" borderId="0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3" fontId="2" fillId="0" borderId="3" xfId="0" applyNumberFormat="1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0" fontId="7" fillId="0" borderId="5" xfId="0" applyFont="1" applyBorder="1"/>
    <xf numFmtId="166" fontId="4" fillId="0" borderId="0" xfId="0" applyNumberFormat="1" applyFont="1"/>
    <xf numFmtId="4" fontId="1" fillId="0" borderId="0" xfId="0" applyNumberFormat="1" applyFont="1"/>
    <xf numFmtId="3" fontId="12" fillId="0" borderId="0" xfId="0" applyNumberFormat="1" applyFont="1"/>
    <xf numFmtId="3" fontId="12" fillId="0" borderId="3" xfId="0" applyNumberFormat="1" applyFont="1" applyBorder="1"/>
    <xf numFmtId="3" fontId="12" fillId="0" borderId="4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2" fillId="0" borderId="6" xfId="0" applyNumberFormat="1" applyFont="1" applyBorder="1"/>
    <xf numFmtId="3" fontId="12" fillId="0" borderId="5" xfId="0" applyNumberFormat="1" applyFont="1" applyBorder="1"/>
    <xf numFmtId="3" fontId="12" fillId="0" borderId="7" xfId="0" applyNumberFormat="1" applyFont="1" applyBorder="1"/>
    <xf numFmtId="3" fontId="12" fillId="0" borderId="0" xfId="0" applyNumberFormat="1" applyFont="1" applyBorder="1"/>
    <xf numFmtId="3" fontId="12" fillId="0" borderId="8" xfId="0" applyNumberFormat="1" applyFont="1" applyBorder="1"/>
    <xf numFmtId="166" fontId="7" fillId="0" borderId="0" xfId="0" applyNumberFormat="1" applyFont="1"/>
    <xf numFmtId="3" fontId="12" fillId="0" borderId="9" xfId="0" applyNumberFormat="1" applyFont="1" applyBorder="1"/>
    <xf numFmtId="3" fontId="12" fillId="0" borderId="10" xfId="0" applyNumberFormat="1" applyFont="1" applyBorder="1"/>
    <xf numFmtId="164" fontId="7" fillId="0" borderId="0" xfId="0" applyNumberFormat="1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4" fillId="0" borderId="5" xfId="0" applyFont="1" applyBorder="1"/>
    <xf numFmtId="3" fontId="16" fillId="0" borderId="5" xfId="0" applyNumberFormat="1" applyFont="1" applyBorder="1"/>
    <xf numFmtId="3" fontId="16" fillId="0" borderId="0" xfId="0" applyNumberFormat="1" applyFont="1"/>
    <xf numFmtId="3" fontId="16" fillId="0" borderId="3" xfId="0" applyNumberFormat="1" applyFont="1" applyBorder="1"/>
    <xf numFmtId="3" fontId="16" fillId="0" borderId="4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6" xfId="0" applyNumberFormat="1" applyFont="1" applyBorder="1"/>
    <xf numFmtId="3" fontId="16" fillId="0" borderId="7" xfId="0" applyNumberFormat="1" applyFont="1" applyBorder="1"/>
    <xf numFmtId="3" fontId="16" fillId="0" borderId="0" xfId="0" applyNumberFormat="1" applyFont="1" applyBorder="1"/>
    <xf numFmtId="3" fontId="16" fillId="0" borderId="8" xfId="0" applyNumberFormat="1" applyFont="1" applyBorder="1"/>
    <xf numFmtId="4" fontId="14" fillId="0" borderId="0" xfId="0" applyNumberFormat="1" applyFont="1"/>
    <xf numFmtId="166" fontId="14" fillId="0" borderId="0" xfId="0" applyNumberFormat="1" applyFont="1"/>
    <xf numFmtId="3" fontId="16" fillId="0" borderId="9" xfId="0" applyNumberFormat="1" applyFont="1" applyBorder="1"/>
    <xf numFmtId="3" fontId="16" fillId="0" borderId="10" xfId="0" applyNumberFormat="1" applyFont="1" applyBorder="1"/>
    <xf numFmtId="166" fontId="7" fillId="0" borderId="0" xfId="0" applyNumberFormat="1" applyFont="1" applyBorder="1"/>
    <xf numFmtId="0" fontId="7" fillId="0" borderId="11" xfId="0" applyFont="1" applyBorder="1"/>
    <xf numFmtId="0" fontId="7" fillId="0" borderId="1" xfId="0" applyFont="1" applyBorder="1"/>
    <xf numFmtId="164" fontId="7" fillId="0" borderId="2" xfId="0" applyNumberFormat="1" applyFont="1" applyBorder="1"/>
    <xf numFmtId="165" fontId="12" fillId="0" borderId="0" xfId="0" applyNumberFormat="1" applyFont="1"/>
    <xf numFmtId="165" fontId="12" fillId="0" borderId="7" xfId="0" applyNumberFormat="1" applyFont="1" applyBorder="1"/>
    <xf numFmtId="165" fontId="12" fillId="0" borderId="0" xfId="0" applyNumberFormat="1" applyFont="1" applyBorder="1"/>
    <xf numFmtId="165" fontId="12" fillId="0" borderId="8" xfId="0" applyNumberFormat="1" applyFont="1" applyBorder="1"/>
    <xf numFmtId="165" fontId="12" fillId="0" borderId="9" xfId="0" applyNumberFormat="1" applyFont="1" applyBorder="1"/>
    <xf numFmtId="165" fontId="12" fillId="0" borderId="10" xfId="0" applyNumberFormat="1" applyFont="1" applyBorder="1"/>
    <xf numFmtId="165" fontId="12" fillId="0" borderId="4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Never communicating with FSM by State,</a:t>
            </a:r>
            <a:r>
              <a:rPr lang="en-US" baseline="0"/>
              <a:t> Migrants: 2012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cultural!#REF!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cultural!#REF!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cultural!#REF!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7DC-4BAF-A9C5-6FE61462F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2608"/>
        <c:axId val="165974400"/>
      </c:barChart>
      <c:catAx>
        <c:axId val="16597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74400"/>
        <c:crosses val="autoZero"/>
        <c:auto val="1"/>
        <c:lblAlgn val="ctr"/>
        <c:lblOffset val="100"/>
        <c:noMultiLvlLbl val="0"/>
      </c:catAx>
      <c:valAx>
        <c:axId val="16597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97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Wages in 2011 by State and Sex, Migrants: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4AB-47B0-B482-329BFD38FDB0}"/>
            </c:ext>
          </c:extLst>
        </c:ser>
        <c:ser>
          <c:idx val="1"/>
          <c:order val="1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4AB-47B0-B482-329BFD38FDB0}"/>
            </c:ext>
          </c:extLst>
        </c:ser>
        <c:ser>
          <c:idx val="2"/>
          <c:order val="2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4AB-47B0-B482-329BFD38F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8912"/>
        <c:axId val="165811328"/>
      </c:barChart>
      <c:catAx>
        <c:axId val="16603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811328"/>
        <c:crosses val="autoZero"/>
        <c:auto val="1"/>
        <c:lblAlgn val="ctr"/>
        <c:lblOffset val="100"/>
        <c:noMultiLvlLbl val="0"/>
      </c:catAx>
      <c:valAx>
        <c:axId val="165811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603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Wages by State and Sex, Migrants: 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F8F-42BB-914E-8D1D24B9E3CB}"/>
            </c:ext>
          </c:extLst>
        </c:ser>
        <c:ser>
          <c:idx val="1"/>
          <c:order val="1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F8F-42BB-914E-8D1D24B9E3CB}"/>
            </c:ext>
          </c:extLst>
        </c:ser>
        <c:ser>
          <c:idx val="2"/>
          <c:order val="2"/>
          <c:invertIfNegative val="0"/>
          <c:val>
            <c:numRef>
              <c:f>'type of income'!#REF!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'type of income'!#REF!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F8F-42BB-914E-8D1D24B9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58208"/>
        <c:axId val="165835136"/>
      </c:barChart>
      <c:catAx>
        <c:axId val="16535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835136"/>
        <c:crosses val="autoZero"/>
        <c:auto val="1"/>
        <c:lblAlgn val="ctr"/>
        <c:lblOffset val="100"/>
        <c:noMultiLvlLbl val="0"/>
      </c:catAx>
      <c:valAx>
        <c:axId val="165835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535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100012</xdr:rowOff>
    </xdr:from>
    <xdr:to>
      <xdr:col>13</xdr:col>
      <xdr:colOff>85725</xdr:colOff>
      <xdr:row>72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33337</xdr:rowOff>
    </xdr:from>
    <xdr:to>
      <xdr:col>3</xdr:col>
      <xdr:colOff>323850</xdr:colOff>
      <xdr:row>70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51</xdr:row>
      <xdr:rowOff>61912</xdr:rowOff>
    </xdr:from>
    <xdr:to>
      <xdr:col>16</xdr:col>
      <xdr:colOff>0</xdr:colOff>
      <xdr:row>70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view="pageBreakPreview" zoomScaleNormal="100" zoomScaleSheetLayoutView="100" workbookViewId="0">
      <selection activeCell="Q1" sqref="Q1:AF1048576"/>
    </sheetView>
  </sheetViews>
  <sheetFormatPr defaultColWidth="9.109375" defaultRowHeight="10.199999999999999" x14ac:dyDescent="0.2"/>
  <cols>
    <col min="1" max="1" width="13.5546875" style="3" customWidth="1"/>
    <col min="2" max="16" width="5.109375" style="3" customWidth="1"/>
    <col min="17" max="16384" width="9.109375" style="3"/>
  </cols>
  <sheetData>
    <row r="1" spans="1:16" x14ac:dyDescent="0.2">
      <c r="A1" s="2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10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254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7</v>
      </c>
      <c r="B6" s="2">
        <v>492</v>
      </c>
      <c r="C6" s="2">
        <v>325</v>
      </c>
      <c r="D6" s="2">
        <v>118</v>
      </c>
      <c r="E6" s="2">
        <v>31</v>
      </c>
      <c r="F6" s="2">
        <v>18</v>
      </c>
      <c r="G6" s="17">
        <v>225</v>
      </c>
      <c r="H6" s="18">
        <v>153</v>
      </c>
      <c r="I6" s="18">
        <v>51</v>
      </c>
      <c r="J6" s="18">
        <v>12</v>
      </c>
      <c r="K6" s="19">
        <v>9</v>
      </c>
      <c r="L6" s="2">
        <v>267</v>
      </c>
      <c r="M6" s="2">
        <v>172</v>
      </c>
      <c r="N6" s="2">
        <v>68</v>
      </c>
      <c r="O6" s="2">
        <v>18</v>
      </c>
      <c r="P6" s="2">
        <v>9</v>
      </c>
    </row>
    <row r="7" spans="1:16" x14ac:dyDescent="0.2">
      <c r="A7" s="2" t="s">
        <v>8</v>
      </c>
      <c r="B7" s="2">
        <v>535</v>
      </c>
      <c r="C7" s="2">
        <v>324</v>
      </c>
      <c r="D7" s="2">
        <v>110</v>
      </c>
      <c r="E7" s="2">
        <v>68</v>
      </c>
      <c r="F7" s="2">
        <v>33</v>
      </c>
      <c r="G7" s="17">
        <v>218</v>
      </c>
      <c r="H7" s="18">
        <v>158</v>
      </c>
      <c r="I7" s="18">
        <v>8</v>
      </c>
      <c r="J7" s="18">
        <v>34</v>
      </c>
      <c r="K7" s="19">
        <v>18</v>
      </c>
      <c r="L7" s="2">
        <v>317</v>
      </c>
      <c r="M7" s="2">
        <v>167</v>
      </c>
      <c r="N7" s="2">
        <v>101</v>
      </c>
      <c r="O7" s="2">
        <v>34</v>
      </c>
      <c r="P7" s="2">
        <v>15</v>
      </c>
    </row>
    <row r="8" spans="1:16" x14ac:dyDescent="0.2">
      <c r="A8" s="2" t="s">
        <v>9</v>
      </c>
      <c r="B8" s="2">
        <v>622</v>
      </c>
      <c r="C8" s="2">
        <v>399</v>
      </c>
      <c r="D8" s="2">
        <v>169</v>
      </c>
      <c r="E8" s="2">
        <v>31</v>
      </c>
      <c r="F8" s="2">
        <v>24</v>
      </c>
      <c r="G8" s="17">
        <v>316</v>
      </c>
      <c r="H8" s="18">
        <v>213</v>
      </c>
      <c r="I8" s="18">
        <v>76</v>
      </c>
      <c r="J8" s="18">
        <v>12</v>
      </c>
      <c r="K8" s="19">
        <v>15</v>
      </c>
      <c r="L8" s="2">
        <v>306</v>
      </c>
      <c r="M8" s="2">
        <v>185</v>
      </c>
      <c r="N8" s="2">
        <v>93</v>
      </c>
      <c r="O8" s="2">
        <v>18</v>
      </c>
      <c r="P8" s="2">
        <v>9</v>
      </c>
    </row>
    <row r="9" spans="1:16" x14ac:dyDescent="0.2">
      <c r="A9" s="2" t="s">
        <v>10</v>
      </c>
      <c r="B9" s="2">
        <v>566</v>
      </c>
      <c r="C9" s="2">
        <v>348</v>
      </c>
      <c r="D9" s="2">
        <v>160</v>
      </c>
      <c r="E9" s="2">
        <v>49</v>
      </c>
      <c r="F9" s="2">
        <v>9</v>
      </c>
      <c r="G9" s="17">
        <v>264</v>
      </c>
      <c r="H9" s="18">
        <v>153</v>
      </c>
      <c r="I9" s="18">
        <v>93</v>
      </c>
      <c r="J9" s="18">
        <v>18</v>
      </c>
      <c r="K9" s="19">
        <v>0</v>
      </c>
      <c r="L9" s="2">
        <v>302</v>
      </c>
      <c r="M9" s="2">
        <v>195</v>
      </c>
      <c r="N9" s="2">
        <v>68</v>
      </c>
      <c r="O9" s="2">
        <v>31</v>
      </c>
      <c r="P9" s="2">
        <v>9</v>
      </c>
    </row>
    <row r="10" spans="1:16" x14ac:dyDescent="0.2">
      <c r="A10" s="2" t="s">
        <v>11</v>
      </c>
      <c r="B10" s="2">
        <v>263</v>
      </c>
      <c r="C10" s="2">
        <v>176</v>
      </c>
      <c r="D10" s="2">
        <v>59</v>
      </c>
      <c r="E10" s="2">
        <v>22</v>
      </c>
      <c r="F10" s="2">
        <v>6</v>
      </c>
      <c r="G10" s="17">
        <v>108</v>
      </c>
      <c r="H10" s="18">
        <v>88</v>
      </c>
      <c r="I10" s="18">
        <v>17</v>
      </c>
      <c r="J10" s="18">
        <v>3</v>
      </c>
      <c r="K10" s="19">
        <v>0</v>
      </c>
      <c r="L10" s="2">
        <v>155</v>
      </c>
      <c r="M10" s="2">
        <v>88</v>
      </c>
      <c r="N10" s="2">
        <v>42</v>
      </c>
      <c r="O10" s="2">
        <v>18</v>
      </c>
      <c r="P10" s="2">
        <v>6</v>
      </c>
    </row>
    <row r="11" spans="1:16" x14ac:dyDescent="0.2">
      <c r="A11" s="2" t="s">
        <v>12</v>
      </c>
      <c r="B11" s="2">
        <v>191</v>
      </c>
      <c r="C11" s="2">
        <v>120</v>
      </c>
      <c r="D11" s="2">
        <v>34</v>
      </c>
      <c r="E11" s="2">
        <v>34</v>
      </c>
      <c r="F11" s="2">
        <v>3</v>
      </c>
      <c r="G11" s="17">
        <v>98</v>
      </c>
      <c r="H11" s="18">
        <v>51</v>
      </c>
      <c r="I11" s="18">
        <v>25</v>
      </c>
      <c r="J11" s="18">
        <v>18</v>
      </c>
      <c r="K11" s="19">
        <v>3</v>
      </c>
      <c r="L11" s="2">
        <v>93</v>
      </c>
      <c r="M11" s="2">
        <v>70</v>
      </c>
      <c r="N11" s="2">
        <v>8</v>
      </c>
      <c r="O11" s="2">
        <v>15</v>
      </c>
      <c r="P11" s="2">
        <v>0</v>
      </c>
    </row>
    <row r="12" spans="1:16" x14ac:dyDescent="0.2">
      <c r="A12" s="2" t="s">
        <v>13</v>
      </c>
      <c r="B12" s="2">
        <v>252</v>
      </c>
      <c r="C12" s="2">
        <v>153</v>
      </c>
      <c r="D12" s="2">
        <v>59</v>
      </c>
      <c r="E12" s="2">
        <v>31</v>
      </c>
      <c r="F12" s="2">
        <v>9</v>
      </c>
      <c r="G12" s="17">
        <v>90</v>
      </c>
      <c r="H12" s="18">
        <v>70</v>
      </c>
      <c r="I12" s="18">
        <v>8</v>
      </c>
      <c r="J12" s="18">
        <v>12</v>
      </c>
      <c r="K12" s="19">
        <v>0</v>
      </c>
      <c r="L12" s="2">
        <v>162</v>
      </c>
      <c r="M12" s="2">
        <v>83</v>
      </c>
      <c r="N12" s="2">
        <v>51</v>
      </c>
      <c r="O12" s="2">
        <v>18</v>
      </c>
      <c r="P12" s="2">
        <v>9</v>
      </c>
    </row>
    <row r="13" spans="1:16" x14ac:dyDescent="0.2">
      <c r="A13" s="2" t="s">
        <v>14</v>
      </c>
      <c r="B13" s="2">
        <v>272</v>
      </c>
      <c r="C13" s="2">
        <v>167</v>
      </c>
      <c r="D13" s="2">
        <v>84</v>
      </c>
      <c r="E13" s="2">
        <v>6</v>
      </c>
      <c r="F13" s="2">
        <v>15</v>
      </c>
      <c r="G13" s="17">
        <v>136</v>
      </c>
      <c r="H13" s="18">
        <v>88</v>
      </c>
      <c r="I13" s="18">
        <v>42</v>
      </c>
      <c r="J13" s="18">
        <v>0</v>
      </c>
      <c r="K13" s="19">
        <v>6</v>
      </c>
      <c r="L13" s="2">
        <v>136</v>
      </c>
      <c r="M13" s="2">
        <v>79</v>
      </c>
      <c r="N13" s="2">
        <v>42</v>
      </c>
      <c r="O13" s="2">
        <v>6</v>
      </c>
      <c r="P13" s="2">
        <v>9</v>
      </c>
    </row>
    <row r="14" spans="1:16" x14ac:dyDescent="0.2">
      <c r="A14" s="2" t="s">
        <v>15</v>
      </c>
      <c r="B14" s="2">
        <v>305</v>
      </c>
      <c r="C14" s="2">
        <v>195</v>
      </c>
      <c r="D14" s="2">
        <v>68</v>
      </c>
      <c r="E14" s="2">
        <v>43</v>
      </c>
      <c r="F14" s="2">
        <v>0</v>
      </c>
      <c r="G14" s="17">
        <v>128</v>
      </c>
      <c r="H14" s="18">
        <v>79</v>
      </c>
      <c r="I14" s="18">
        <v>34</v>
      </c>
      <c r="J14" s="18">
        <v>15</v>
      </c>
      <c r="K14" s="19">
        <v>0</v>
      </c>
      <c r="L14" s="2">
        <v>177</v>
      </c>
      <c r="M14" s="2">
        <v>116</v>
      </c>
      <c r="N14" s="2">
        <v>34</v>
      </c>
      <c r="O14" s="2">
        <v>28</v>
      </c>
      <c r="P14" s="2">
        <v>0</v>
      </c>
    </row>
    <row r="15" spans="1:16" x14ac:dyDescent="0.2">
      <c r="A15" s="2" t="s">
        <v>16</v>
      </c>
      <c r="B15" s="2">
        <v>272</v>
      </c>
      <c r="C15" s="2">
        <v>153</v>
      </c>
      <c r="D15" s="2">
        <v>76</v>
      </c>
      <c r="E15" s="2">
        <v>31</v>
      </c>
      <c r="F15" s="2">
        <v>12</v>
      </c>
      <c r="G15" s="17">
        <v>133</v>
      </c>
      <c r="H15" s="18">
        <v>70</v>
      </c>
      <c r="I15" s="18">
        <v>42</v>
      </c>
      <c r="J15" s="18">
        <v>12</v>
      </c>
      <c r="K15" s="19">
        <v>9</v>
      </c>
      <c r="L15" s="2">
        <v>139</v>
      </c>
      <c r="M15" s="2">
        <v>83</v>
      </c>
      <c r="N15" s="2">
        <v>34</v>
      </c>
      <c r="O15" s="2">
        <v>18</v>
      </c>
      <c r="P15" s="2">
        <v>3</v>
      </c>
    </row>
    <row r="16" spans="1:16" x14ac:dyDescent="0.2">
      <c r="A16" s="2" t="s">
        <v>17</v>
      </c>
      <c r="B16" s="2">
        <v>230</v>
      </c>
      <c r="C16" s="2">
        <v>144</v>
      </c>
      <c r="D16" s="2">
        <v>34</v>
      </c>
      <c r="E16" s="2">
        <v>49</v>
      </c>
      <c r="F16" s="2">
        <v>3</v>
      </c>
      <c r="G16" s="17">
        <v>111</v>
      </c>
      <c r="H16" s="18">
        <v>70</v>
      </c>
      <c r="I16" s="18">
        <v>17</v>
      </c>
      <c r="J16" s="18">
        <v>25</v>
      </c>
      <c r="K16" s="19">
        <v>0</v>
      </c>
      <c r="L16" s="2">
        <v>119</v>
      </c>
      <c r="M16" s="2">
        <v>74</v>
      </c>
      <c r="N16" s="2">
        <v>17</v>
      </c>
      <c r="O16" s="2">
        <v>25</v>
      </c>
      <c r="P16" s="2">
        <v>3</v>
      </c>
    </row>
    <row r="17" spans="1:16" x14ac:dyDescent="0.2">
      <c r="A17" s="2" t="s">
        <v>18</v>
      </c>
      <c r="B17" s="2">
        <v>126</v>
      </c>
      <c r="C17" s="2">
        <v>74</v>
      </c>
      <c r="D17" s="2">
        <v>34</v>
      </c>
      <c r="E17" s="2">
        <v>12</v>
      </c>
      <c r="F17" s="2">
        <v>6</v>
      </c>
      <c r="G17" s="17">
        <v>69</v>
      </c>
      <c r="H17" s="18">
        <v>37</v>
      </c>
      <c r="I17" s="18">
        <v>17</v>
      </c>
      <c r="J17" s="18">
        <v>12</v>
      </c>
      <c r="K17" s="19">
        <v>3</v>
      </c>
      <c r="L17" s="2">
        <v>57</v>
      </c>
      <c r="M17" s="2">
        <v>37</v>
      </c>
      <c r="N17" s="2">
        <v>17</v>
      </c>
      <c r="O17" s="2">
        <v>0</v>
      </c>
      <c r="P17" s="2">
        <v>3</v>
      </c>
    </row>
    <row r="18" spans="1:16" x14ac:dyDescent="0.2">
      <c r="A18" s="2" t="s">
        <v>19</v>
      </c>
      <c r="B18" s="2">
        <v>97</v>
      </c>
      <c r="C18" s="2">
        <v>51</v>
      </c>
      <c r="D18" s="2">
        <v>34</v>
      </c>
      <c r="E18" s="2">
        <v>9</v>
      </c>
      <c r="F18" s="2">
        <v>3</v>
      </c>
      <c r="G18" s="17">
        <v>51</v>
      </c>
      <c r="H18" s="18">
        <v>28</v>
      </c>
      <c r="I18" s="18">
        <v>17</v>
      </c>
      <c r="J18" s="18">
        <v>3</v>
      </c>
      <c r="K18" s="19">
        <v>3</v>
      </c>
      <c r="L18" s="2">
        <v>46</v>
      </c>
      <c r="M18" s="2">
        <v>23</v>
      </c>
      <c r="N18" s="2">
        <v>17</v>
      </c>
      <c r="O18" s="2">
        <v>6</v>
      </c>
      <c r="P18" s="2">
        <v>0</v>
      </c>
    </row>
    <row r="19" spans="1:16" x14ac:dyDescent="0.2">
      <c r="A19" s="2" t="s">
        <v>20</v>
      </c>
      <c r="B19" s="2">
        <v>30</v>
      </c>
      <c r="C19" s="2">
        <v>19</v>
      </c>
      <c r="D19" s="2">
        <v>8</v>
      </c>
      <c r="E19" s="2">
        <v>3</v>
      </c>
      <c r="F19" s="2">
        <v>0</v>
      </c>
      <c r="G19" s="17">
        <v>21</v>
      </c>
      <c r="H19" s="18">
        <v>9</v>
      </c>
      <c r="I19" s="18">
        <v>8</v>
      </c>
      <c r="J19" s="18">
        <v>3</v>
      </c>
      <c r="K19" s="19">
        <v>0</v>
      </c>
      <c r="L19" s="2">
        <v>9</v>
      </c>
      <c r="M19" s="2">
        <v>9</v>
      </c>
      <c r="N19" s="2">
        <v>0</v>
      </c>
      <c r="O19" s="2">
        <v>0</v>
      </c>
      <c r="P19" s="2">
        <v>0</v>
      </c>
    </row>
    <row r="20" spans="1:16" x14ac:dyDescent="0.2">
      <c r="A20" s="2" t="s">
        <v>21</v>
      </c>
      <c r="B20" s="2">
        <v>12</v>
      </c>
      <c r="C20" s="2">
        <v>9</v>
      </c>
      <c r="D20" s="2">
        <v>0</v>
      </c>
      <c r="E20" s="2">
        <v>3</v>
      </c>
      <c r="F20" s="2">
        <v>0</v>
      </c>
      <c r="G20" s="17">
        <v>5</v>
      </c>
      <c r="H20" s="18">
        <v>5</v>
      </c>
      <c r="I20" s="18">
        <v>0</v>
      </c>
      <c r="J20" s="18">
        <v>0</v>
      </c>
      <c r="K20" s="19">
        <v>0</v>
      </c>
      <c r="L20" s="2">
        <v>8</v>
      </c>
      <c r="M20" s="2">
        <v>5</v>
      </c>
      <c r="N20" s="2">
        <v>0</v>
      </c>
      <c r="O20" s="2">
        <v>3</v>
      </c>
      <c r="P20" s="2">
        <v>0</v>
      </c>
    </row>
    <row r="21" spans="1:16" x14ac:dyDescent="0.2">
      <c r="A21" s="2" t="s">
        <v>258</v>
      </c>
      <c r="B21" s="2">
        <v>21</v>
      </c>
      <c r="C21" s="2">
        <v>0</v>
      </c>
      <c r="D21" s="2">
        <v>8</v>
      </c>
      <c r="E21" s="2">
        <v>12</v>
      </c>
      <c r="F21" s="2">
        <v>0</v>
      </c>
      <c r="G21" s="17">
        <v>15</v>
      </c>
      <c r="H21" s="18">
        <v>0</v>
      </c>
      <c r="I21" s="18">
        <v>8</v>
      </c>
      <c r="J21" s="18">
        <v>6</v>
      </c>
      <c r="K21" s="19">
        <v>0</v>
      </c>
      <c r="L21" s="2">
        <v>6</v>
      </c>
      <c r="M21" s="2">
        <v>0</v>
      </c>
      <c r="N21" s="2">
        <v>0</v>
      </c>
      <c r="O21" s="2">
        <v>6</v>
      </c>
      <c r="P21" s="2">
        <v>0</v>
      </c>
    </row>
    <row r="22" spans="1:16" x14ac:dyDescent="0.2">
      <c r="A22" s="20" t="s">
        <v>22</v>
      </c>
      <c r="B22" s="20">
        <v>19.399999999999999</v>
      </c>
      <c r="C22" s="20">
        <v>19</v>
      </c>
      <c r="D22" s="20">
        <v>19.100000000000001</v>
      </c>
      <c r="E22" s="20">
        <v>27.5</v>
      </c>
      <c r="F22" s="20">
        <v>14.1</v>
      </c>
      <c r="G22" s="21">
        <v>19.399999999999999</v>
      </c>
      <c r="H22" s="22">
        <v>18.600000000000001</v>
      </c>
      <c r="I22" s="22">
        <v>21.2</v>
      </c>
      <c r="J22" s="22">
        <v>28.8</v>
      </c>
      <c r="K22" s="23">
        <v>12</v>
      </c>
      <c r="L22" s="20">
        <v>19.3</v>
      </c>
      <c r="M22" s="20">
        <v>19.3</v>
      </c>
      <c r="N22" s="20">
        <v>17.5</v>
      </c>
      <c r="O22" s="20">
        <v>26</v>
      </c>
      <c r="P22" s="20">
        <v>17.5</v>
      </c>
    </row>
    <row r="23" spans="1:16" x14ac:dyDescent="0.2">
      <c r="A23" s="20"/>
      <c r="B23" s="20"/>
      <c r="C23" s="20"/>
      <c r="D23" s="20"/>
      <c r="E23" s="20"/>
      <c r="F23" s="20"/>
      <c r="G23" s="21"/>
      <c r="H23" s="22"/>
      <c r="I23" s="22"/>
      <c r="J23" s="22"/>
      <c r="K23" s="23"/>
      <c r="L23" s="20"/>
      <c r="M23" s="20"/>
      <c r="N23" s="20"/>
      <c r="O23" s="20"/>
      <c r="P23" s="20"/>
    </row>
    <row r="24" spans="1:16" x14ac:dyDescent="0.2">
      <c r="A24" s="20"/>
      <c r="B24" s="20"/>
      <c r="C24" s="20"/>
      <c r="D24" s="20"/>
      <c r="E24" s="20"/>
      <c r="F24" s="20"/>
      <c r="G24" s="21"/>
      <c r="H24" s="22"/>
      <c r="I24" s="22"/>
      <c r="J24" s="22"/>
      <c r="K24" s="23"/>
      <c r="L24" s="20"/>
      <c r="M24" s="20"/>
      <c r="N24" s="20"/>
      <c r="O24" s="20"/>
      <c r="P24" s="20"/>
    </row>
    <row r="25" spans="1:16" x14ac:dyDescent="0.2">
      <c r="A25" s="20"/>
      <c r="B25" s="20"/>
      <c r="C25" s="20"/>
      <c r="D25" s="20"/>
      <c r="E25" s="20"/>
      <c r="F25" s="20"/>
      <c r="G25" s="21"/>
      <c r="H25" s="22"/>
      <c r="I25" s="22"/>
      <c r="J25" s="22"/>
      <c r="K25" s="23"/>
      <c r="L25" s="20"/>
      <c r="M25" s="20"/>
      <c r="N25" s="20"/>
      <c r="O25" s="20"/>
      <c r="P25" s="20"/>
    </row>
    <row r="26" spans="1:16" x14ac:dyDescent="0.2">
      <c r="A26" s="20"/>
      <c r="B26" s="20"/>
      <c r="C26" s="20"/>
      <c r="D26" s="20"/>
      <c r="E26" s="20"/>
      <c r="F26" s="20"/>
      <c r="G26" s="21"/>
      <c r="H26" s="22"/>
      <c r="I26" s="22"/>
      <c r="J26" s="22"/>
      <c r="K26" s="23"/>
      <c r="L26" s="20"/>
      <c r="M26" s="20"/>
      <c r="N26" s="20"/>
      <c r="O26" s="20"/>
      <c r="P26" s="20"/>
    </row>
    <row r="27" spans="1:16" x14ac:dyDescent="0.2">
      <c r="A27" s="20"/>
      <c r="B27" s="20"/>
      <c r="C27" s="20"/>
      <c r="D27" s="20"/>
      <c r="E27" s="20"/>
      <c r="F27" s="20"/>
      <c r="G27" s="21"/>
      <c r="H27" s="22"/>
      <c r="I27" s="22"/>
      <c r="J27" s="22"/>
      <c r="K27" s="23"/>
      <c r="L27" s="20"/>
      <c r="M27" s="20"/>
      <c r="N27" s="20"/>
      <c r="O27" s="20"/>
      <c r="P27" s="20"/>
    </row>
    <row r="28" spans="1:16" x14ac:dyDescent="0.2">
      <c r="A28" s="20"/>
      <c r="B28" s="20"/>
      <c r="C28" s="20"/>
      <c r="D28" s="20"/>
      <c r="E28" s="20"/>
      <c r="F28" s="20"/>
      <c r="G28" s="21"/>
      <c r="H28" s="22"/>
      <c r="I28" s="22"/>
      <c r="J28" s="22"/>
      <c r="K28" s="23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1"/>
      <c r="H29" s="22"/>
      <c r="I29" s="22"/>
      <c r="J29" s="22"/>
      <c r="K29" s="23"/>
      <c r="L29" s="20"/>
      <c r="M29" s="20"/>
      <c r="N29" s="20"/>
      <c r="O29" s="20"/>
      <c r="P29" s="20"/>
    </row>
    <row r="30" spans="1:16" x14ac:dyDescent="0.2">
      <c r="A30" s="20"/>
      <c r="B30" s="20"/>
      <c r="C30" s="20"/>
      <c r="D30" s="20"/>
      <c r="E30" s="20"/>
      <c r="F30" s="20"/>
      <c r="G30" s="21"/>
      <c r="H30" s="22"/>
      <c r="I30" s="22"/>
      <c r="J30" s="22"/>
      <c r="K30" s="23"/>
      <c r="L30" s="20"/>
      <c r="M30" s="20"/>
      <c r="N30" s="20"/>
      <c r="O30" s="20"/>
      <c r="P30" s="20"/>
    </row>
    <row r="31" spans="1:16" x14ac:dyDescent="0.2">
      <c r="A31" s="20"/>
      <c r="B31" s="20"/>
      <c r="C31" s="20"/>
      <c r="D31" s="20"/>
      <c r="E31" s="20"/>
      <c r="F31" s="20"/>
      <c r="G31" s="21"/>
      <c r="H31" s="22"/>
      <c r="I31" s="22"/>
      <c r="J31" s="22"/>
      <c r="K31" s="23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1"/>
      <c r="H32" s="22"/>
      <c r="I32" s="22"/>
      <c r="J32" s="22"/>
      <c r="K32" s="23"/>
      <c r="L32" s="20"/>
      <c r="M32" s="20"/>
      <c r="N32" s="20"/>
      <c r="O32" s="20"/>
      <c r="P32" s="20"/>
    </row>
    <row r="33" spans="1:16" x14ac:dyDescent="0.2">
      <c r="A33" s="20"/>
      <c r="B33" s="20"/>
      <c r="C33" s="20"/>
      <c r="D33" s="20"/>
      <c r="E33" s="20"/>
      <c r="F33" s="20"/>
      <c r="G33" s="21"/>
      <c r="H33" s="22"/>
      <c r="I33" s="22"/>
      <c r="J33" s="22"/>
      <c r="K33" s="23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1"/>
      <c r="H34" s="22"/>
      <c r="I34" s="22"/>
      <c r="J34" s="22"/>
      <c r="K34" s="23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1"/>
      <c r="H35" s="22"/>
      <c r="I35" s="22"/>
      <c r="J35" s="22"/>
      <c r="K35" s="23"/>
      <c r="L35" s="20"/>
      <c r="M35" s="20"/>
      <c r="N35" s="20"/>
      <c r="O35" s="20"/>
      <c r="P35" s="20"/>
    </row>
    <row r="36" spans="1:16" x14ac:dyDescent="0.2">
      <c r="A36" s="20"/>
      <c r="B36" s="20"/>
      <c r="C36" s="20"/>
      <c r="D36" s="20"/>
      <c r="E36" s="20"/>
      <c r="F36" s="20"/>
      <c r="G36" s="21"/>
      <c r="H36" s="22"/>
      <c r="I36" s="22"/>
      <c r="J36" s="22"/>
      <c r="K36" s="23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1"/>
      <c r="H37" s="22"/>
      <c r="I37" s="22"/>
      <c r="J37" s="22"/>
      <c r="K37" s="23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1"/>
      <c r="H38" s="22"/>
      <c r="I38" s="22"/>
      <c r="J38" s="22"/>
      <c r="K38" s="23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1"/>
      <c r="H39" s="22"/>
      <c r="I39" s="22"/>
      <c r="J39" s="22"/>
      <c r="K39" s="23"/>
      <c r="L39" s="20"/>
      <c r="M39" s="20"/>
      <c r="N39" s="20"/>
      <c r="O39" s="20"/>
      <c r="P39" s="20"/>
    </row>
    <row r="40" spans="1:16" x14ac:dyDescent="0.2">
      <c r="A40" s="15" t="s">
        <v>255</v>
      </c>
      <c r="B40" s="2"/>
      <c r="C40" s="2"/>
      <c r="D40" s="2"/>
      <c r="E40" s="2"/>
      <c r="F40" s="2"/>
      <c r="G40" s="17"/>
      <c r="H40" s="18"/>
      <c r="I40" s="18"/>
      <c r="J40" s="18"/>
      <c r="K40" s="19"/>
      <c r="L40" s="2"/>
      <c r="M40" s="2"/>
      <c r="N40" s="2"/>
      <c r="O40" s="2"/>
      <c r="P40" s="2"/>
    </row>
    <row r="41" spans="1:16" x14ac:dyDescent="0.2">
      <c r="A41" s="2" t="s">
        <v>0</v>
      </c>
      <c r="B41" s="2">
        <v>4286</v>
      </c>
      <c r="C41" s="2">
        <v>2656</v>
      </c>
      <c r="D41" s="2">
        <v>1055</v>
      </c>
      <c r="E41" s="2">
        <v>434</v>
      </c>
      <c r="F41" s="2">
        <v>141</v>
      </c>
      <c r="G41" s="17">
        <v>1988</v>
      </c>
      <c r="H41" s="18">
        <v>1270</v>
      </c>
      <c r="I41" s="18">
        <v>464</v>
      </c>
      <c r="J41" s="18">
        <v>188</v>
      </c>
      <c r="K41" s="19">
        <v>66</v>
      </c>
      <c r="L41" s="2">
        <v>2298</v>
      </c>
      <c r="M41" s="2">
        <v>1386</v>
      </c>
      <c r="N41" s="2">
        <v>591</v>
      </c>
      <c r="O41" s="2">
        <v>246</v>
      </c>
      <c r="P41" s="2">
        <v>75</v>
      </c>
    </row>
    <row r="42" spans="1:16" x14ac:dyDescent="0.2">
      <c r="A42" s="2" t="s">
        <v>23</v>
      </c>
      <c r="B42" s="2">
        <v>983</v>
      </c>
      <c r="C42" s="2">
        <v>621</v>
      </c>
      <c r="D42" s="2">
        <v>203</v>
      </c>
      <c r="E42" s="2">
        <v>135</v>
      </c>
      <c r="F42" s="2">
        <v>24</v>
      </c>
      <c r="G42" s="17">
        <v>495</v>
      </c>
      <c r="H42" s="18">
        <v>315</v>
      </c>
      <c r="I42" s="18">
        <v>110</v>
      </c>
      <c r="J42" s="18">
        <v>58</v>
      </c>
      <c r="K42" s="19">
        <v>12</v>
      </c>
      <c r="L42" s="2">
        <v>488</v>
      </c>
      <c r="M42" s="2">
        <v>306</v>
      </c>
      <c r="N42" s="2">
        <v>93</v>
      </c>
      <c r="O42" s="2">
        <v>77</v>
      </c>
      <c r="P42" s="2">
        <v>12</v>
      </c>
    </row>
    <row r="43" spans="1:16" x14ac:dyDescent="0.2">
      <c r="A43" s="2" t="s">
        <v>24</v>
      </c>
      <c r="B43" s="2">
        <v>551</v>
      </c>
      <c r="C43" s="2">
        <v>273</v>
      </c>
      <c r="D43" s="2">
        <v>220</v>
      </c>
      <c r="E43" s="2">
        <v>46</v>
      </c>
      <c r="F43" s="2">
        <v>12</v>
      </c>
      <c r="G43" s="17">
        <v>280</v>
      </c>
      <c r="H43" s="18">
        <v>134</v>
      </c>
      <c r="I43" s="18">
        <v>118</v>
      </c>
      <c r="J43" s="18">
        <v>22</v>
      </c>
      <c r="K43" s="19">
        <v>6</v>
      </c>
      <c r="L43" s="2">
        <v>271</v>
      </c>
      <c r="M43" s="2">
        <v>139</v>
      </c>
      <c r="N43" s="2">
        <v>101</v>
      </c>
      <c r="O43" s="2">
        <v>25</v>
      </c>
      <c r="P43" s="2">
        <v>6</v>
      </c>
    </row>
    <row r="44" spans="1:16" x14ac:dyDescent="0.2">
      <c r="A44" s="2" t="s">
        <v>25</v>
      </c>
      <c r="B44" s="2">
        <v>69</v>
      </c>
      <c r="C44" s="2">
        <v>46</v>
      </c>
      <c r="D44" s="2">
        <v>17</v>
      </c>
      <c r="E44" s="2">
        <v>3</v>
      </c>
      <c r="F44" s="2">
        <v>3</v>
      </c>
      <c r="G44" s="17">
        <v>21</v>
      </c>
      <c r="H44" s="18">
        <v>9</v>
      </c>
      <c r="I44" s="18">
        <v>8</v>
      </c>
      <c r="J44" s="18">
        <v>0</v>
      </c>
      <c r="K44" s="19">
        <v>3</v>
      </c>
      <c r="L44" s="2">
        <v>49</v>
      </c>
      <c r="M44" s="2">
        <v>37</v>
      </c>
      <c r="N44" s="2">
        <v>8</v>
      </c>
      <c r="O44" s="2">
        <v>3</v>
      </c>
      <c r="P44" s="2">
        <v>0</v>
      </c>
    </row>
    <row r="45" spans="1:16" x14ac:dyDescent="0.2">
      <c r="A45" s="2" t="s">
        <v>26</v>
      </c>
      <c r="B45" s="2">
        <v>35</v>
      </c>
      <c r="C45" s="2">
        <v>23</v>
      </c>
      <c r="D45" s="2">
        <v>8</v>
      </c>
      <c r="E45" s="2">
        <v>3</v>
      </c>
      <c r="F45" s="2">
        <v>0</v>
      </c>
      <c r="G45" s="17">
        <v>19</v>
      </c>
      <c r="H45" s="18">
        <v>19</v>
      </c>
      <c r="I45" s="18">
        <v>0</v>
      </c>
      <c r="J45" s="18">
        <v>0</v>
      </c>
      <c r="K45" s="19">
        <v>0</v>
      </c>
      <c r="L45" s="2">
        <v>16</v>
      </c>
      <c r="M45" s="2">
        <v>5</v>
      </c>
      <c r="N45" s="2">
        <v>8</v>
      </c>
      <c r="O45" s="2">
        <v>3</v>
      </c>
      <c r="P45" s="2">
        <v>0</v>
      </c>
    </row>
    <row r="46" spans="1:16" x14ac:dyDescent="0.2">
      <c r="A46" s="2" t="s">
        <v>27</v>
      </c>
      <c r="B46" s="2">
        <v>63</v>
      </c>
      <c r="C46" s="2">
        <v>5</v>
      </c>
      <c r="D46" s="2">
        <v>34</v>
      </c>
      <c r="E46" s="2">
        <v>25</v>
      </c>
      <c r="F46" s="2">
        <v>0</v>
      </c>
      <c r="G46" s="17">
        <v>24</v>
      </c>
      <c r="H46" s="18">
        <v>0</v>
      </c>
      <c r="I46" s="18">
        <v>8</v>
      </c>
      <c r="J46" s="18">
        <v>15</v>
      </c>
      <c r="K46" s="19">
        <v>0</v>
      </c>
      <c r="L46" s="2">
        <v>39</v>
      </c>
      <c r="M46" s="2">
        <v>5</v>
      </c>
      <c r="N46" s="2">
        <v>25</v>
      </c>
      <c r="O46" s="2">
        <v>9</v>
      </c>
      <c r="P46" s="2">
        <v>0</v>
      </c>
    </row>
    <row r="47" spans="1:16" x14ac:dyDescent="0.2">
      <c r="A47" s="2" t="s">
        <v>28</v>
      </c>
      <c r="B47" s="2">
        <v>2585</v>
      </c>
      <c r="C47" s="2">
        <v>1687</v>
      </c>
      <c r="D47" s="2">
        <v>574</v>
      </c>
      <c r="E47" s="2">
        <v>222</v>
      </c>
      <c r="F47" s="2">
        <v>102</v>
      </c>
      <c r="G47" s="17">
        <v>1149</v>
      </c>
      <c r="H47" s="18">
        <v>793</v>
      </c>
      <c r="I47" s="18">
        <v>220</v>
      </c>
      <c r="J47" s="18">
        <v>92</v>
      </c>
      <c r="K47" s="19">
        <v>45</v>
      </c>
      <c r="L47" s="2">
        <v>1435</v>
      </c>
      <c r="M47" s="2">
        <v>894</v>
      </c>
      <c r="N47" s="2">
        <v>355</v>
      </c>
      <c r="O47" s="2">
        <v>129</v>
      </c>
      <c r="P47" s="2">
        <v>57</v>
      </c>
    </row>
    <row r="48" spans="1:16" x14ac:dyDescent="0.2">
      <c r="A48" s="2"/>
      <c r="B48" s="2"/>
      <c r="C48" s="2"/>
      <c r="D48" s="2"/>
      <c r="E48" s="2"/>
      <c r="F48" s="2"/>
      <c r="G48" s="17"/>
      <c r="H48" s="18"/>
      <c r="I48" s="18"/>
      <c r="J48" s="18"/>
      <c r="K48" s="19"/>
      <c r="L48" s="2"/>
      <c r="M48" s="2"/>
      <c r="N48" s="2"/>
      <c r="O48" s="2"/>
      <c r="P48" s="2"/>
    </row>
    <row r="49" spans="1:16" x14ac:dyDescent="0.2">
      <c r="A49" s="15" t="s">
        <v>256</v>
      </c>
      <c r="B49" s="2"/>
      <c r="C49" s="2"/>
      <c r="D49" s="2"/>
      <c r="E49" s="2"/>
      <c r="F49" s="2"/>
      <c r="G49" s="17"/>
      <c r="H49" s="18"/>
      <c r="I49" s="18"/>
      <c r="J49" s="18"/>
      <c r="K49" s="19"/>
      <c r="L49" s="2"/>
      <c r="M49" s="2"/>
      <c r="N49" s="2"/>
      <c r="O49" s="2"/>
      <c r="P49" s="2"/>
    </row>
    <row r="50" spans="1:16" x14ac:dyDescent="0.2">
      <c r="A50" s="2" t="s">
        <v>0</v>
      </c>
      <c r="B50" s="2">
        <v>1409</v>
      </c>
      <c r="C50" s="2">
        <v>862</v>
      </c>
      <c r="D50" s="2">
        <v>329</v>
      </c>
      <c r="E50" s="2">
        <v>175</v>
      </c>
      <c r="F50" s="2">
        <v>42</v>
      </c>
      <c r="G50" s="17">
        <v>0</v>
      </c>
      <c r="H50" s="18">
        <v>0</v>
      </c>
      <c r="I50" s="18">
        <v>0</v>
      </c>
      <c r="J50" s="18">
        <v>0</v>
      </c>
      <c r="K50" s="19">
        <v>0</v>
      </c>
      <c r="L50" s="2">
        <v>1409</v>
      </c>
      <c r="M50" s="2">
        <v>862</v>
      </c>
      <c r="N50" s="2">
        <v>329</v>
      </c>
      <c r="O50" s="2">
        <v>175</v>
      </c>
      <c r="P50" s="2">
        <v>42</v>
      </c>
    </row>
    <row r="51" spans="1:16" x14ac:dyDescent="0.2">
      <c r="A51" s="2" t="s">
        <v>29</v>
      </c>
      <c r="B51" s="2">
        <v>603</v>
      </c>
      <c r="C51" s="2">
        <v>361</v>
      </c>
      <c r="D51" s="2">
        <v>144</v>
      </c>
      <c r="E51" s="2">
        <v>83</v>
      </c>
      <c r="F51" s="2">
        <v>15</v>
      </c>
      <c r="G51" s="17">
        <v>0</v>
      </c>
      <c r="H51" s="18">
        <v>0</v>
      </c>
      <c r="I51" s="18">
        <v>0</v>
      </c>
      <c r="J51" s="18">
        <v>0</v>
      </c>
      <c r="K51" s="19">
        <v>0</v>
      </c>
      <c r="L51" s="2">
        <v>603</v>
      </c>
      <c r="M51" s="2">
        <v>361</v>
      </c>
      <c r="N51" s="2">
        <v>144</v>
      </c>
      <c r="O51" s="2">
        <v>83</v>
      </c>
      <c r="P51" s="2">
        <v>15</v>
      </c>
    </row>
    <row r="52" spans="1:16" x14ac:dyDescent="0.2">
      <c r="A52" s="2" t="s">
        <v>30</v>
      </c>
      <c r="B52" s="2">
        <v>121</v>
      </c>
      <c r="C52" s="2">
        <v>74</v>
      </c>
      <c r="D52" s="2">
        <v>25</v>
      </c>
      <c r="E52" s="2">
        <v>18</v>
      </c>
      <c r="F52" s="2">
        <v>3</v>
      </c>
      <c r="G52" s="17">
        <v>0</v>
      </c>
      <c r="H52" s="18">
        <v>0</v>
      </c>
      <c r="I52" s="18">
        <v>0</v>
      </c>
      <c r="J52" s="18">
        <v>0</v>
      </c>
      <c r="K52" s="19">
        <v>0</v>
      </c>
      <c r="L52" s="2">
        <v>121</v>
      </c>
      <c r="M52" s="2">
        <v>74</v>
      </c>
      <c r="N52" s="2">
        <v>25</v>
      </c>
      <c r="O52" s="2">
        <v>18</v>
      </c>
      <c r="P52" s="2">
        <v>3</v>
      </c>
    </row>
    <row r="53" spans="1:16" x14ac:dyDescent="0.2">
      <c r="A53" s="2" t="s">
        <v>31</v>
      </c>
      <c r="B53" s="2">
        <v>125</v>
      </c>
      <c r="C53" s="2">
        <v>65</v>
      </c>
      <c r="D53" s="2">
        <v>42</v>
      </c>
      <c r="E53" s="2">
        <v>15</v>
      </c>
      <c r="F53" s="2">
        <v>3</v>
      </c>
      <c r="G53" s="17">
        <v>0</v>
      </c>
      <c r="H53" s="18">
        <v>0</v>
      </c>
      <c r="I53" s="18">
        <v>0</v>
      </c>
      <c r="J53" s="18">
        <v>0</v>
      </c>
      <c r="K53" s="19">
        <v>0</v>
      </c>
      <c r="L53" s="2">
        <v>125</v>
      </c>
      <c r="M53" s="2">
        <v>65</v>
      </c>
      <c r="N53" s="2">
        <v>42</v>
      </c>
      <c r="O53" s="2">
        <v>15</v>
      </c>
      <c r="P53" s="2">
        <v>3</v>
      </c>
    </row>
    <row r="54" spans="1:16" x14ac:dyDescent="0.2">
      <c r="A54" s="2" t="s">
        <v>32</v>
      </c>
      <c r="B54" s="2">
        <v>153</v>
      </c>
      <c r="C54" s="2">
        <v>74</v>
      </c>
      <c r="D54" s="2">
        <v>42</v>
      </c>
      <c r="E54" s="2">
        <v>31</v>
      </c>
      <c r="F54" s="2">
        <v>6</v>
      </c>
      <c r="G54" s="17">
        <v>0</v>
      </c>
      <c r="H54" s="18">
        <v>0</v>
      </c>
      <c r="I54" s="18">
        <v>0</v>
      </c>
      <c r="J54" s="18">
        <v>0</v>
      </c>
      <c r="K54" s="19">
        <v>0</v>
      </c>
      <c r="L54" s="2">
        <v>153</v>
      </c>
      <c r="M54" s="2">
        <v>74</v>
      </c>
      <c r="N54" s="2">
        <v>42</v>
      </c>
      <c r="O54" s="2">
        <v>31</v>
      </c>
      <c r="P54" s="2">
        <v>6</v>
      </c>
    </row>
    <row r="55" spans="1:16" x14ac:dyDescent="0.2">
      <c r="A55" s="2" t="s">
        <v>33</v>
      </c>
      <c r="B55" s="2">
        <v>139</v>
      </c>
      <c r="C55" s="2">
        <v>107</v>
      </c>
      <c r="D55" s="2">
        <v>17</v>
      </c>
      <c r="E55" s="2">
        <v>12</v>
      </c>
      <c r="F55" s="2">
        <v>3</v>
      </c>
      <c r="G55" s="17">
        <v>0</v>
      </c>
      <c r="H55" s="18">
        <v>0</v>
      </c>
      <c r="I55" s="18">
        <v>0</v>
      </c>
      <c r="J55" s="18">
        <v>0</v>
      </c>
      <c r="K55" s="19">
        <v>0</v>
      </c>
      <c r="L55" s="2">
        <v>139</v>
      </c>
      <c r="M55" s="2">
        <v>107</v>
      </c>
      <c r="N55" s="2">
        <v>17</v>
      </c>
      <c r="O55" s="2">
        <v>12</v>
      </c>
      <c r="P55" s="2">
        <v>3</v>
      </c>
    </row>
    <row r="56" spans="1:16" x14ac:dyDescent="0.2">
      <c r="A56" s="2" t="s">
        <v>34</v>
      </c>
      <c r="B56" s="2">
        <v>112</v>
      </c>
      <c r="C56" s="2">
        <v>60</v>
      </c>
      <c r="D56" s="2">
        <v>42</v>
      </c>
      <c r="E56" s="2">
        <v>6</v>
      </c>
      <c r="F56" s="2">
        <v>3</v>
      </c>
      <c r="G56" s="17">
        <v>0</v>
      </c>
      <c r="H56" s="18">
        <v>0</v>
      </c>
      <c r="I56" s="18">
        <v>0</v>
      </c>
      <c r="J56" s="18">
        <v>0</v>
      </c>
      <c r="K56" s="19">
        <v>0</v>
      </c>
      <c r="L56" s="2">
        <v>112</v>
      </c>
      <c r="M56" s="2">
        <v>60</v>
      </c>
      <c r="N56" s="2">
        <v>42</v>
      </c>
      <c r="O56" s="2">
        <v>6</v>
      </c>
      <c r="P56" s="2">
        <v>3</v>
      </c>
    </row>
    <row r="57" spans="1:16" x14ac:dyDescent="0.2">
      <c r="A57" s="2" t="s">
        <v>35</v>
      </c>
      <c r="B57" s="2">
        <v>49</v>
      </c>
      <c r="C57" s="2">
        <v>46</v>
      </c>
      <c r="D57" s="2">
        <v>0</v>
      </c>
      <c r="E57" s="2">
        <v>3</v>
      </c>
      <c r="F57" s="2">
        <v>0</v>
      </c>
      <c r="G57" s="17">
        <v>0</v>
      </c>
      <c r="H57" s="18">
        <v>0</v>
      </c>
      <c r="I57" s="18">
        <v>0</v>
      </c>
      <c r="J57" s="18">
        <v>0</v>
      </c>
      <c r="K57" s="19">
        <v>0</v>
      </c>
      <c r="L57" s="2">
        <v>49</v>
      </c>
      <c r="M57" s="2">
        <v>46</v>
      </c>
      <c r="N57" s="2">
        <v>0</v>
      </c>
      <c r="O57" s="2">
        <v>3</v>
      </c>
      <c r="P57" s="2">
        <v>0</v>
      </c>
    </row>
    <row r="58" spans="1:16" x14ac:dyDescent="0.2">
      <c r="A58" s="2" t="s">
        <v>36</v>
      </c>
      <c r="B58" s="2">
        <v>106</v>
      </c>
      <c r="C58" s="2">
        <v>74</v>
      </c>
      <c r="D58" s="2">
        <v>17</v>
      </c>
      <c r="E58" s="2">
        <v>6</v>
      </c>
      <c r="F58" s="2">
        <v>9</v>
      </c>
      <c r="G58" s="24">
        <v>0</v>
      </c>
      <c r="H58" s="25">
        <v>0</v>
      </c>
      <c r="I58" s="25">
        <v>0</v>
      </c>
      <c r="J58" s="25">
        <v>0</v>
      </c>
      <c r="K58" s="26">
        <v>0</v>
      </c>
      <c r="L58" s="2">
        <v>106</v>
      </c>
      <c r="M58" s="2">
        <v>74</v>
      </c>
      <c r="N58" s="2">
        <v>17</v>
      </c>
      <c r="O58" s="2">
        <v>6</v>
      </c>
      <c r="P58" s="2">
        <v>9</v>
      </c>
    </row>
    <row r="59" spans="1:16" ht="14.4" x14ac:dyDescent="0.3">
      <c r="A59" s="1" t="s">
        <v>230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4.4" x14ac:dyDescent="0.3">
      <c r="A60" s="2" t="s">
        <v>231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</sheetData>
  <mergeCells count="3">
    <mergeCell ref="G2:K2"/>
    <mergeCell ref="L2:P2"/>
    <mergeCell ref="B2:F2"/>
  </mergeCells>
  <pageMargins left="0.7" right="0.7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3"/>
  <sheetViews>
    <sheetView view="pageBreakPreview" zoomScaleNormal="100" zoomScaleSheetLayoutView="100" workbookViewId="0">
      <selection activeCell="Q1" sqref="Q1:AH1048576"/>
    </sheetView>
  </sheetViews>
  <sheetFormatPr defaultColWidth="4.88671875" defaultRowHeight="10.199999999999999" x14ac:dyDescent="0.2"/>
  <cols>
    <col min="1" max="1" width="17.6640625" style="3" customWidth="1"/>
    <col min="2" max="16384" width="4.88671875" style="3"/>
  </cols>
  <sheetData>
    <row r="1" spans="1:16" x14ac:dyDescent="0.2">
      <c r="A1" s="2" t="s">
        <v>277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125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1487</v>
      </c>
      <c r="C5" s="2">
        <v>913</v>
      </c>
      <c r="D5" s="2">
        <v>397</v>
      </c>
      <c r="E5" s="2">
        <v>123</v>
      </c>
      <c r="F5" s="2">
        <v>54</v>
      </c>
      <c r="G5" s="17">
        <v>727</v>
      </c>
      <c r="H5" s="18">
        <v>482</v>
      </c>
      <c r="I5" s="18">
        <v>169</v>
      </c>
      <c r="J5" s="18">
        <v>49</v>
      </c>
      <c r="K5" s="19">
        <v>27</v>
      </c>
      <c r="L5" s="2">
        <v>760</v>
      </c>
      <c r="M5" s="2">
        <v>431</v>
      </c>
      <c r="N5" s="2">
        <v>228</v>
      </c>
      <c r="O5" s="2">
        <v>74</v>
      </c>
      <c r="P5" s="2">
        <v>27</v>
      </c>
    </row>
    <row r="6" spans="1:16" x14ac:dyDescent="0.2">
      <c r="A6" s="2" t="s">
        <v>125</v>
      </c>
      <c r="B6" s="2">
        <v>1293</v>
      </c>
      <c r="C6" s="2">
        <v>848</v>
      </c>
      <c r="D6" s="2">
        <v>329</v>
      </c>
      <c r="E6" s="2">
        <v>83</v>
      </c>
      <c r="F6" s="2">
        <v>33</v>
      </c>
      <c r="G6" s="17">
        <v>613</v>
      </c>
      <c r="H6" s="18">
        <v>449</v>
      </c>
      <c r="I6" s="18">
        <v>118</v>
      </c>
      <c r="J6" s="18">
        <v>31</v>
      </c>
      <c r="K6" s="19">
        <v>15</v>
      </c>
      <c r="L6" s="2">
        <v>680</v>
      </c>
      <c r="M6" s="2">
        <v>399</v>
      </c>
      <c r="N6" s="2">
        <v>211</v>
      </c>
      <c r="O6" s="2">
        <v>52</v>
      </c>
      <c r="P6" s="2">
        <v>18</v>
      </c>
    </row>
    <row r="7" spans="1:16" x14ac:dyDescent="0.2">
      <c r="A7" s="2"/>
      <c r="B7" s="2"/>
      <c r="C7" s="2"/>
      <c r="D7" s="2"/>
      <c r="E7" s="2"/>
      <c r="F7" s="2"/>
      <c r="G7" s="17"/>
      <c r="H7" s="18"/>
      <c r="I7" s="18"/>
      <c r="J7" s="18"/>
      <c r="K7" s="19"/>
      <c r="L7" s="2"/>
      <c r="M7" s="2"/>
      <c r="N7" s="2"/>
      <c r="O7" s="2"/>
      <c r="P7" s="2"/>
    </row>
    <row r="8" spans="1:16" x14ac:dyDescent="0.2">
      <c r="A8" s="2"/>
      <c r="B8" s="2"/>
      <c r="C8" s="2"/>
      <c r="D8" s="2"/>
      <c r="E8" s="2"/>
      <c r="F8" s="2"/>
      <c r="G8" s="17"/>
      <c r="H8" s="18"/>
      <c r="I8" s="18"/>
      <c r="J8" s="18"/>
      <c r="K8" s="19"/>
      <c r="L8" s="2"/>
      <c r="M8" s="2"/>
      <c r="N8" s="2"/>
      <c r="O8" s="2"/>
      <c r="P8" s="2"/>
    </row>
    <row r="9" spans="1:16" x14ac:dyDescent="0.2">
      <c r="A9" s="2"/>
      <c r="B9" s="2"/>
      <c r="C9" s="2"/>
      <c r="D9" s="2"/>
      <c r="E9" s="2"/>
      <c r="F9" s="2"/>
      <c r="G9" s="17"/>
      <c r="H9" s="18"/>
      <c r="I9" s="18"/>
      <c r="J9" s="18"/>
      <c r="K9" s="19"/>
      <c r="L9" s="2"/>
      <c r="M9" s="2"/>
      <c r="N9" s="2"/>
      <c r="O9" s="2"/>
      <c r="P9" s="2"/>
    </row>
    <row r="10" spans="1:16" x14ac:dyDescent="0.2">
      <c r="A10" s="2"/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2" t="s">
        <v>126</v>
      </c>
      <c r="B11" s="2">
        <v>193</v>
      </c>
      <c r="C11" s="2">
        <v>65</v>
      </c>
      <c r="D11" s="2">
        <v>68</v>
      </c>
      <c r="E11" s="2">
        <v>40</v>
      </c>
      <c r="F11" s="2">
        <v>21</v>
      </c>
      <c r="G11" s="17">
        <v>114</v>
      </c>
      <c r="H11" s="18">
        <v>32</v>
      </c>
      <c r="I11" s="18">
        <v>51</v>
      </c>
      <c r="J11" s="18">
        <v>18</v>
      </c>
      <c r="K11" s="19">
        <v>12</v>
      </c>
      <c r="L11" s="2">
        <v>80</v>
      </c>
      <c r="M11" s="2">
        <v>32</v>
      </c>
      <c r="N11" s="2">
        <v>17</v>
      </c>
      <c r="O11" s="2">
        <v>22</v>
      </c>
      <c r="P11" s="2">
        <v>9</v>
      </c>
    </row>
    <row r="12" spans="1:16" x14ac:dyDescent="0.2">
      <c r="A12" s="2"/>
      <c r="B12" s="2"/>
      <c r="C12" s="2"/>
      <c r="D12" s="2"/>
      <c r="E12" s="2"/>
      <c r="F12" s="2"/>
      <c r="G12" s="17"/>
      <c r="H12" s="18"/>
      <c r="I12" s="18"/>
      <c r="J12" s="18"/>
      <c r="K12" s="19"/>
      <c r="L12" s="2"/>
      <c r="M12" s="2"/>
      <c r="N12" s="2"/>
      <c r="O12" s="2"/>
      <c r="P12" s="2"/>
    </row>
    <row r="13" spans="1:16" x14ac:dyDescent="0.2">
      <c r="A13" s="15" t="s">
        <v>128</v>
      </c>
      <c r="B13" s="2"/>
      <c r="C13" s="2"/>
      <c r="D13" s="2"/>
      <c r="E13" s="2"/>
      <c r="F13" s="2"/>
      <c r="G13" s="17"/>
      <c r="H13" s="18"/>
      <c r="I13" s="18"/>
      <c r="J13" s="18"/>
      <c r="K13" s="19"/>
      <c r="L13" s="2"/>
      <c r="M13" s="2"/>
      <c r="N13" s="2"/>
      <c r="O13" s="2"/>
      <c r="P13" s="2"/>
    </row>
    <row r="14" spans="1:16" x14ac:dyDescent="0.2">
      <c r="A14" s="2" t="s">
        <v>0</v>
      </c>
      <c r="B14" s="2">
        <v>1487</v>
      </c>
      <c r="C14" s="2">
        <v>913</v>
      </c>
      <c r="D14" s="2">
        <v>397</v>
      </c>
      <c r="E14" s="2">
        <v>123</v>
      </c>
      <c r="F14" s="2">
        <v>54</v>
      </c>
      <c r="G14" s="17">
        <v>727</v>
      </c>
      <c r="H14" s="18">
        <v>482</v>
      </c>
      <c r="I14" s="18">
        <v>169</v>
      </c>
      <c r="J14" s="18">
        <v>49</v>
      </c>
      <c r="K14" s="19">
        <v>27</v>
      </c>
      <c r="L14" s="2">
        <v>760</v>
      </c>
      <c r="M14" s="2">
        <v>431</v>
      </c>
      <c r="N14" s="2">
        <v>228</v>
      </c>
      <c r="O14" s="2">
        <v>74</v>
      </c>
      <c r="P14" s="2">
        <v>27</v>
      </c>
    </row>
    <row r="15" spans="1:16" x14ac:dyDescent="0.2">
      <c r="A15" s="2" t="s">
        <v>128</v>
      </c>
      <c r="B15" s="2">
        <v>502</v>
      </c>
      <c r="C15" s="2">
        <v>440</v>
      </c>
      <c r="D15" s="2">
        <v>34</v>
      </c>
      <c r="E15" s="2">
        <v>22</v>
      </c>
      <c r="F15" s="2">
        <v>6</v>
      </c>
      <c r="G15" s="17">
        <v>268</v>
      </c>
      <c r="H15" s="18">
        <v>236</v>
      </c>
      <c r="I15" s="18">
        <v>25</v>
      </c>
      <c r="J15" s="18">
        <v>6</v>
      </c>
      <c r="K15" s="19">
        <v>0</v>
      </c>
      <c r="L15" s="2">
        <v>234</v>
      </c>
      <c r="M15" s="2">
        <v>204</v>
      </c>
      <c r="N15" s="2">
        <v>8</v>
      </c>
      <c r="O15" s="2">
        <v>15</v>
      </c>
      <c r="P15" s="2">
        <v>6</v>
      </c>
    </row>
    <row r="16" spans="1:16" x14ac:dyDescent="0.2">
      <c r="A16" s="2"/>
      <c r="B16" s="2"/>
      <c r="C16" s="2"/>
      <c r="D16" s="2"/>
      <c r="E16" s="2"/>
      <c r="F16" s="2"/>
      <c r="G16" s="17"/>
      <c r="H16" s="18"/>
      <c r="I16" s="18"/>
      <c r="J16" s="18"/>
      <c r="K16" s="19"/>
      <c r="L16" s="2"/>
      <c r="M16" s="2"/>
      <c r="N16" s="2"/>
      <c r="O16" s="2"/>
      <c r="P16" s="2"/>
    </row>
    <row r="17" spans="1:16" x14ac:dyDescent="0.2">
      <c r="A17" s="2"/>
      <c r="B17" s="2"/>
      <c r="C17" s="2"/>
      <c r="D17" s="2"/>
      <c r="E17" s="2"/>
      <c r="F17" s="2"/>
      <c r="G17" s="17"/>
      <c r="H17" s="18"/>
      <c r="I17" s="18"/>
      <c r="J17" s="18"/>
      <c r="K17" s="19"/>
      <c r="L17" s="2"/>
      <c r="M17" s="2"/>
      <c r="N17" s="2"/>
      <c r="O17" s="2"/>
      <c r="P17" s="2"/>
    </row>
    <row r="18" spans="1:16" x14ac:dyDescent="0.2">
      <c r="A18" s="2"/>
      <c r="B18" s="2"/>
      <c r="C18" s="2"/>
      <c r="D18" s="2"/>
      <c r="E18" s="2"/>
      <c r="F18" s="2"/>
      <c r="G18" s="17"/>
      <c r="H18" s="18"/>
      <c r="I18" s="18"/>
      <c r="J18" s="18"/>
      <c r="K18" s="19"/>
      <c r="L18" s="2"/>
      <c r="M18" s="2"/>
      <c r="N18" s="2"/>
      <c r="O18" s="2"/>
      <c r="P18" s="2"/>
    </row>
    <row r="19" spans="1:16" x14ac:dyDescent="0.2">
      <c r="A19" s="2"/>
      <c r="B19" s="2"/>
      <c r="C19" s="2"/>
      <c r="D19" s="2"/>
      <c r="E19" s="2"/>
      <c r="F19" s="2"/>
      <c r="G19" s="17"/>
      <c r="H19" s="18"/>
      <c r="I19" s="18"/>
      <c r="J19" s="18"/>
      <c r="K19" s="19"/>
      <c r="L19" s="2"/>
      <c r="M19" s="2"/>
      <c r="N19" s="2"/>
      <c r="O19" s="2"/>
      <c r="P19" s="2"/>
    </row>
    <row r="20" spans="1:16" x14ac:dyDescent="0.2">
      <c r="A20" s="2"/>
      <c r="B20" s="2"/>
      <c r="C20" s="2"/>
      <c r="D20" s="2"/>
      <c r="E20" s="2"/>
      <c r="F20" s="2"/>
      <c r="G20" s="17"/>
      <c r="H20" s="18"/>
      <c r="I20" s="18"/>
      <c r="J20" s="18"/>
      <c r="K20" s="19"/>
      <c r="L20" s="2"/>
      <c r="M20" s="2"/>
      <c r="N20" s="2"/>
      <c r="O20" s="2"/>
      <c r="P20" s="2"/>
    </row>
    <row r="21" spans="1:16" x14ac:dyDescent="0.2">
      <c r="A21" s="2" t="s">
        <v>129</v>
      </c>
      <c r="B21" s="2">
        <v>985</v>
      </c>
      <c r="C21" s="2">
        <v>473</v>
      </c>
      <c r="D21" s="2">
        <v>363</v>
      </c>
      <c r="E21" s="2">
        <v>102</v>
      </c>
      <c r="F21" s="2">
        <v>48</v>
      </c>
      <c r="G21" s="17">
        <v>459</v>
      </c>
      <c r="H21" s="18">
        <v>246</v>
      </c>
      <c r="I21" s="18">
        <v>144</v>
      </c>
      <c r="J21" s="18">
        <v>43</v>
      </c>
      <c r="K21" s="19">
        <v>27</v>
      </c>
      <c r="L21" s="2">
        <v>526</v>
      </c>
      <c r="M21" s="2">
        <v>227</v>
      </c>
      <c r="N21" s="2">
        <v>220</v>
      </c>
      <c r="O21" s="2">
        <v>58</v>
      </c>
      <c r="P21" s="2">
        <v>21</v>
      </c>
    </row>
    <row r="22" spans="1:16" x14ac:dyDescent="0.2">
      <c r="A22" s="2"/>
      <c r="B22" s="2"/>
      <c r="C22" s="2"/>
      <c r="D22" s="2"/>
      <c r="E22" s="2"/>
      <c r="F22" s="2"/>
      <c r="G22" s="17"/>
      <c r="H22" s="18"/>
      <c r="I22" s="18"/>
      <c r="J22" s="18"/>
      <c r="K22" s="19"/>
      <c r="L22" s="2"/>
      <c r="M22" s="2"/>
      <c r="N22" s="2"/>
      <c r="O22" s="2"/>
      <c r="P22" s="2"/>
    </row>
    <row r="23" spans="1:16" x14ac:dyDescent="0.2">
      <c r="A23" s="15" t="s">
        <v>131</v>
      </c>
      <c r="B23" s="2"/>
      <c r="C23" s="2"/>
      <c r="D23" s="2"/>
      <c r="E23" s="2"/>
      <c r="F23" s="2"/>
      <c r="G23" s="17"/>
      <c r="H23" s="18"/>
      <c r="I23" s="18"/>
      <c r="J23" s="18"/>
      <c r="K23" s="19"/>
      <c r="L23" s="2"/>
      <c r="M23" s="2"/>
      <c r="N23" s="2"/>
      <c r="O23" s="2"/>
      <c r="P23" s="2"/>
    </row>
    <row r="24" spans="1:16" x14ac:dyDescent="0.2">
      <c r="A24" s="2" t="s">
        <v>0</v>
      </c>
      <c r="B24" s="2">
        <v>420</v>
      </c>
      <c r="C24" s="2">
        <v>222</v>
      </c>
      <c r="D24" s="2">
        <v>127</v>
      </c>
      <c r="E24" s="2">
        <v>65</v>
      </c>
      <c r="F24" s="2">
        <v>6</v>
      </c>
      <c r="G24" s="17">
        <v>214</v>
      </c>
      <c r="H24" s="18">
        <v>130</v>
      </c>
      <c r="I24" s="18">
        <v>51</v>
      </c>
      <c r="J24" s="18">
        <v>31</v>
      </c>
      <c r="K24" s="19">
        <v>3</v>
      </c>
      <c r="L24" s="2">
        <v>206</v>
      </c>
      <c r="M24" s="2">
        <v>93</v>
      </c>
      <c r="N24" s="2">
        <v>76</v>
      </c>
      <c r="O24" s="2">
        <v>34</v>
      </c>
      <c r="P24" s="2">
        <v>3</v>
      </c>
    </row>
    <row r="25" spans="1:16" x14ac:dyDescent="0.2">
      <c r="A25" s="2" t="s">
        <v>131</v>
      </c>
      <c r="B25" s="2">
        <v>323</v>
      </c>
      <c r="C25" s="2">
        <v>171</v>
      </c>
      <c r="D25" s="2">
        <v>93</v>
      </c>
      <c r="E25" s="2">
        <v>55</v>
      </c>
      <c r="F25" s="2">
        <v>3</v>
      </c>
      <c r="G25" s="17">
        <v>137</v>
      </c>
      <c r="H25" s="18">
        <v>79</v>
      </c>
      <c r="I25" s="18">
        <v>34</v>
      </c>
      <c r="J25" s="18">
        <v>25</v>
      </c>
      <c r="K25" s="19">
        <v>0</v>
      </c>
      <c r="L25" s="2">
        <v>186</v>
      </c>
      <c r="M25" s="2">
        <v>93</v>
      </c>
      <c r="N25" s="2">
        <v>59</v>
      </c>
      <c r="O25" s="2">
        <v>31</v>
      </c>
      <c r="P25" s="2">
        <v>3</v>
      </c>
    </row>
    <row r="26" spans="1:16" x14ac:dyDescent="0.2">
      <c r="A26" s="2"/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2"/>
      <c r="B27" s="2"/>
      <c r="C27" s="2"/>
      <c r="D27" s="2"/>
      <c r="E27" s="2"/>
      <c r="F27" s="2"/>
      <c r="G27" s="17"/>
      <c r="H27" s="18"/>
      <c r="I27" s="18"/>
      <c r="J27" s="18"/>
      <c r="K27" s="19"/>
      <c r="L27" s="2"/>
      <c r="M27" s="2"/>
      <c r="N27" s="2"/>
      <c r="O27" s="2"/>
      <c r="P27" s="2"/>
    </row>
    <row r="28" spans="1:16" x14ac:dyDescent="0.2">
      <c r="A28" s="2"/>
      <c r="B28" s="2"/>
      <c r="C28" s="2"/>
      <c r="D28" s="2"/>
      <c r="E28" s="2"/>
      <c r="F28" s="2"/>
      <c r="G28" s="17"/>
      <c r="H28" s="18"/>
      <c r="I28" s="18"/>
      <c r="J28" s="18"/>
      <c r="K28" s="19"/>
      <c r="L28" s="2"/>
      <c r="M28" s="2"/>
      <c r="N28" s="2"/>
      <c r="O28" s="2"/>
      <c r="P28" s="2"/>
    </row>
    <row r="29" spans="1:16" x14ac:dyDescent="0.2">
      <c r="A29" s="2"/>
      <c r="B29" s="2"/>
      <c r="C29" s="2"/>
      <c r="D29" s="2"/>
      <c r="E29" s="2"/>
      <c r="F29" s="2"/>
      <c r="G29" s="17"/>
      <c r="H29" s="18"/>
      <c r="I29" s="18"/>
      <c r="J29" s="18"/>
      <c r="K29" s="19"/>
      <c r="L29" s="2"/>
      <c r="M29" s="2"/>
      <c r="N29" s="2"/>
      <c r="O29" s="2"/>
      <c r="P29" s="2"/>
    </row>
    <row r="30" spans="1:16" x14ac:dyDescent="0.2">
      <c r="A30" s="2"/>
      <c r="B30" s="2"/>
      <c r="C30" s="2"/>
      <c r="D30" s="2"/>
      <c r="E30" s="2"/>
      <c r="F30" s="2"/>
      <c r="G30" s="17"/>
      <c r="H30" s="18"/>
      <c r="I30" s="18"/>
      <c r="J30" s="18"/>
      <c r="K30" s="19"/>
      <c r="L30" s="2"/>
      <c r="M30" s="2"/>
      <c r="N30" s="2"/>
      <c r="O30" s="2"/>
      <c r="P30" s="2"/>
    </row>
    <row r="31" spans="1:16" x14ac:dyDescent="0.2">
      <c r="A31" s="2" t="s">
        <v>132</v>
      </c>
      <c r="B31" s="2">
        <v>97</v>
      </c>
      <c r="C31" s="2">
        <v>51</v>
      </c>
      <c r="D31" s="2">
        <v>34</v>
      </c>
      <c r="E31" s="2">
        <v>9</v>
      </c>
      <c r="F31" s="2">
        <v>3</v>
      </c>
      <c r="G31" s="17">
        <v>77</v>
      </c>
      <c r="H31" s="18">
        <v>51</v>
      </c>
      <c r="I31" s="18">
        <v>17</v>
      </c>
      <c r="J31" s="18">
        <v>6</v>
      </c>
      <c r="K31" s="19">
        <v>3</v>
      </c>
      <c r="L31" s="2">
        <v>20</v>
      </c>
      <c r="M31" s="2">
        <v>0</v>
      </c>
      <c r="N31" s="2">
        <v>17</v>
      </c>
      <c r="O31" s="2">
        <v>3</v>
      </c>
      <c r="P31" s="2">
        <v>0</v>
      </c>
    </row>
    <row r="32" spans="1:16" x14ac:dyDescent="0.2">
      <c r="A32" s="2"/>
      <c r="B32" s="2"/>
      <c r="C32" s="2"/>
      <c r="D32" s="2"/>
      <c r="E32" s="2"/>
      <c r="F32" s="2"/>
      <c r="G32" s="17"/>
      <c r="H32" s="18"/>
      <c r="I32" s="18"/>
      <c r="J32" s="18"/>
      <c r="K32" s="19"/>
      <c r="L32" s="2"/>
      <c r="M32" s="2"/>
      <c r="N32" s="2"/>
      <c r="O32" s="2"/>
      <c r="P32" s="2"/>
    </row>
    <row r="33" spans="1:16" x14ac:dyDescent="0.2">
      <c r="A33" s="15" t="s">
        <v>276</v>
      </c>
      <c r="B33" s="2"/>
      <c r="C33" s="2"/>
      <c r="D33" s="2"/>
      <c r="E33" s="2"/>
      <c r="F33" s="2"/>
      <c r="G33" s="17"/>
      <c r="H33" s="18"/>
      <c r="I33" s="18"/>
      <c r="J33" s="18"/>
      <c r="K33" s="19"/>
      <c r="L33" s="2"/>
      <c r="M33" s="2"/>
      <c r="N33" s="2"/>
      <c r="O33" s="2"/>
      <c r="P33" s="2"/>
    </row>
    <row r="34" spans="1:16" x14ac:dyDescent="0.2">
      <c r="A34" s="2" t="s">
        <v>0</v>
      </c>
      <c r="B34" s="2">
        <v>420</v>
      </c>
      <c r="C34" s="2">
        <v>222</v>
      </c>
      <c r="D34" s="2">
        <v>127</v>
      </c>
      <c r="E34" s="2">
        <v>65</v>
      </c>
      <c r="F34" s="2">
        <v>6</v>
      </c>
      <c r="G34" s="17">
        <v>214</v>
      </c>
      <c r="H34" s="18">
        <v>130</v>
      </c>
      <c r="I34" s="18">
        <v>51</v>
      </c>
      <c r="J34" s="18">
        <v>31</v>
      </c>
      <c r="K34" s="19">
        <v>3</v>
      </c>
      <c r="L34" s="2">
        <v>206</v>
      </c>
      <c r="M34" s="2">
        <v>93</v>
      </c>
      <c r="N34" s="2">
        <v>76</v>
      </c>
      <c r="O34" s="2">
        <v>34</v>
      </c>
      <c r="P34" s="2">
        <v>3</v>
      </c>
    </row>
    <row r="35" spans="1:16" x14ac:dyDescent="0.2">
      <c r="A35" s="2" t="s">
        <v>134</v>
      </c>
      <c r="B35" s="2">
        <v>89</v>
      </c>
      <c r="C35" s="2">
        <v>32</v>
      </c>
      <c r="D35" s="2">
        <v>17</v>
      </c>
      <c r="E35" s="2">
        <v>40</v>
      </c>
      <c r="F35" s="2">
        <v>0</v>
      </c>
      <c r="G35" s="17">
        <v>62</v>
      </c>
      <c r="H35" s="18">
        <v>23</v>
      </c>
      <c r="I35" s="18">
        <v>17</v>
      </c>
      <c r="J35" s="18">
        <v>22</v>
      </c>
      <c r="K35" s="19">
        <v>0</v>
      </c>
      <c r="L35" s="2">
        <v>28</v>
      </c>
      <c r="M35" s="2">
        <v>9</v>
      </c>
      <c r="N35" s="2">
        <v>0</v>
      </c>
      <c r="O35" s="2">
        <v>18</v>
      </c>
      <c r="P35" s="2">
        <v>0</v>
      </c>
    </row>
    <row r="37" spans="1:16" x14ac:dyDescent="0.2">
      <c r="A37" s="2"/>
      <c r="B37" s="2"/>
      <c r="C37" s="2"/>
      <c r="D37" s="2"/>
      <c r="E37" s="2"/>
      <c r="F37" s="2"/>
      <c r="G37" s="17"/>
      <c r="H37" s="18"/>
      <c r="I37" s="18"/>
      <c r="J37" s="18"/>
      <c r="K37" s="19"/>
      <c r="L37" s="2"/>
      <c r="M37" s="2"/>
      <c r="N37" s="2"/>
      <c r="O37" s="2"/>
      <c r="P37" s="2"/>
    </row>
    <row r="38" spans="1:16" x14ac:dyDescent="0.2">
      <c r="A38" s="2"/>
      <c r="B38" s="2"/>
      <c r="C38" s="2"/>
      <c r="D38" s="2"/>
      <c r="E38" s="2"/>
      <c r="F38" s="2"/>
      <c r="G38" s="17"/>
      <c r="H38" s="18"/>
      <c r="I38" s="18"/>
      <c r="J38" s="18"/>
      <c r="K38" s="19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17"/>
      <c r="H39" s="18"/>
      <c r="I39" s="18"/>
      <c r="J39" s="18"/>
      <c r="K39" s="19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17"/>
      <c r="H40" s="18"/>
      <c r="I40" s="18"/>
      <c r="J40" s="18"/>
      <c r="K40" s="19"/>
      <c r="L40" s="2"/>
      <c r="M40" s="2"/>
      <c r="N40" s="2"/>
      <c r="O40" s="2"/>
      <c r="P40" s="2"/>
    </row>
    <row r="41" spans="1:16" x14ac:dyDescent="0.2">
      <c r="A41" s="2" t="s">
        <v>135</v>
      </c>
      <c r="B41" s="2">
        <v>330</v>
      </c>
      <c r="C41" s="2">
        <v>190</v>
      </c>
      <c r="D41" s="2">
        <v>110</v>
      </c>
      <c r="E41" s="2">
        <v>25</v>
      </c>
      <c r="F41" s="2">
        <v>6</v>
      </c>
      <c r="G41" s="17">
        <v>153</v>
      </c>
      <c r="H41" s="18">
        <v>107</v>
      </c>
      <c r="I41" s="18">
        <v>34</v>
      </c>
      <c r="J41" s="18">
        <v>9</v>
      </c>
      <c r="K41" s="19">
        <v>3</v>
      </c>
      <c r="L41" s="2">
        <v>178</v>
      </c>
      <c r="M41" s="2">
        <v>83</v>
      </c>
      <c r="N41" s="2">
        <v>76</v>
      </c>
      <c r="O41" s="2">
        <v>15</v>
      </c>
      <c r="P41" s="2">
        <v>3</v>
      </c>
    </row>
    <row r="42" spans="1:16" x14ac:dyDescent="0.2">
      <c r="A42" s="2"/>
      <c r="B42" s="2"/>
      <c r="C42" s="2"/>
      <c r="D42" s="2"/>
      <c r="E42" s="2"/>
      <c r="F42" s="2"/>
      <c r="G42" s="17"/>
      <c r="H42" s="18"/>
      <c r="I42" s="18"/>
      <c r="J42" s="18"/>
      <c r="K42" s="19"/>
      <c r="L42" s="2"/>
      <c r="M42" s="2"/>
      <c r="N42" s="2"/>
      <c r="O42" s="2"/>
      <c r="P42" s="2"/>
    </row>
    <row r="43" spans="1:16" x14ac:dyDescent="0.2">
      <c r="A43" s="15" t="s">
        <v>137</v>
      </c>
      <c r="B43" s="2"/>
      <c r="C43" s="2"/>
      <c r="D43" s="2"/>
      <c r="E43" s="2"/>
      <c r="F43" s="2"/>
      <c r="G43" s="17"/>
      <c r="H43" s="18"/>
      <c r="I43" s="18"/>
      <c r="J43" s="18"/>
      <c r="K43" s="19"/>
      <c r="L43" s="2"/>
      <c r="M43" s="2"/>
      <c r="N43" s="2"/>
      <c r="O43" s="2"/>
      <c r="P43" s="2"/>
    </row>
    <row r="44" spans="1:16" x14ac:dyDescent="0.2">
      <c r="A44" s="2" t="s">
        <v>0</v>
      </c>
      <c r="B44" s="2">
        <v>420</v>
      </c>
      <c r="C44" s="2">
        <v>222</v>
      </c>
      <c r="D44" s="2">
        <v>127</v>
      </c>
      <c r="E44" s="2">
        <v>65</v>
      </c>
      <c r="F44" s="2">
        <v>6</v>
      </c>
      <c r="G44" s="17">
        <v>214</v>
      </c>
      <c r="H44" s="18">
        <v>130</v>
      </c>
      <c r="I44" s="18">
        <v>51</v>
      </c>
      <c r="J44" s="18">
        <v>31</v>
      </c>
      <c r="K44" s="19">
        <v>3</v>
      </c>
      <c r="L44" s="2">
        <v>206</v>
      </c>
      <c r="M44" s="2">
        <v>93</v>
      </c>
      <c r="N44" s="2">
        <v>76</v>
      </c>
      <c r="O44" s="2">
        <v>34</v>
      </c>
      <c r="P44" s="2">
        <v>3</v>
      </c>
    </row>
    <row r="45" spans="1:16" x14ac:dyDescent="0.2">
      <c r="A45" s="2" t="s">
        <v>137</v>
      </c>
      <c r="B45" s="2">
        <v>196</v>
      </c>
      <c r="C45" s="2">
        <v>125</v>
      </c>
      <c r="D45" s="2">
        <v>34</v>
      </c>
      <c r="E45" s="2">
        <v>37</v>
      </c>
      <c r="F45" s="2">
        <v>0</v>
      </c>
      <c r="G45" s="17">
        <v>107</v>
      </c>
      <c r="H45" s="18">
        <v>74</v>
      </c>
      <c r="I45" s="18">
        <v>8</v>
      </c>
      <c r="J45" s="18">
        <v>25</v>
      </c>
      <c r="K45" s="19">
        <v>0</v>
      </c>
      <c r="L45" s="2">
        <v>89</v>
      </c>
      <c r="M45" s="2">
        <v>51</v>
      </c>
      <c r="N45" s="2">
        <v>25</v>
      </c>
      <c r="O45" s="2">
        <v>12</v>
      </c>
      <c r="P45" s="2">
        <v>0</v>
      </c>
    </row>
    <row r="46" spans="1:16" x14ac:dyDescent="0.2">
      <c r="A46" s="2"/>
      <c r="B46" s="2"/>
      <c r="C46" s="2"/>
      <c r="D46" s="2"/>
      <c r="E46" s="2"/>
      <c r="F46" s="2"/>
      <c r="G46" s="17"/>
      <c r="H46" s="18"/>
      <c r="I46" s="18"/>
      <c r="J46" s="18"/>
      <c r="K46" s="19"/>
      <c r="L46" s="2"/>
      <c r="M46" s="2"/>
      <c r="N46" s="2"/>
      <c r="O46" s="2"/>
      <c r="P46" s="2"/>
    </row>
    <row r="47" spans="1:16" x14ac:dyDescent="0.2">
      <c r="A47" s="2"/>
      <c r="B47" s="2"/>
      <c r="C47" s="2"/>
      <c r="D47" s="2"/>
      <c r="E47" s="2"/>
      <c r="F47" s="2"/>
      <c r="G47" s="17"/>
      <c r="H47" s="18"/>
      <c r="I47" s="18"/>
      <c r="J47" s="18"/>
      <c r="K47" s="19"/>
      <c r="L47" s="2"/>
      <c r="M47" s="2"/>
      <c r="N47" s="2"/>
      <c r="O47" s="2"/>
      <c r="P47" s="2"/>
    </row>
    <row r="48" spans="1:16" x14ac:dyDescent="0.2">
      <c r="A48" s="2"/>
      <c r="B48" s="2"/>
      <c r="C48" s="2"/>
      <c r="D48" s="2"/>
      <c r="E48" s="2"/>
      <c r="F48" s="2"/>
      <c r="G48" s="17"/>
      <c r="H48" s="18"/>
      <c r="I48" s="18"/>
      <c r="J48" s="18"/>
      <c r="K48" s="19"/>
      <c r="L48" s="2"/>
      <c r="M48" s="2"/>
      <c r="N48" s="2"/>
      <c r="O48" s="2"/>
      <c r="P48" s="2"/>
    </row>
    <row r="49" spans="1:16" x14ac:dyDescent="0.2">
      <c r="A49" s="2"/>
      <c r="B49" s="2"/>
      <c r="C49" s="2"/>
      <c r="D49" s="2"/>
      <c r="E49" s="2"/>
      <c r="F49" s="2"/>
      <c r="G49" s="17"/>
      <c r="H49" s="18"/>
      <c r="I49" s="18"/>
      <c r="J49" s="18"/>
      <c r="K49" s="19"/>
      <c r="L49" s="2"/>
      <c r="M49" s="2"/>
      <c r="N49" s="2"/>
      <c r="O49" s="2"/>
      <c r="P49" s="2"/>
    </row>
    <row r="50" spans="1:16" x14ac:dyDescent="0.2">
      <c r="A50" s="2" t="s">
        <v>138</v>
      </c>
      <c r="B50" s="2">
        <v>224</v>
      </c>
      <c r="C50" s="2">
        <v>97</v>
      </c>
      <c r="D50" s="2">
        <v>93</v>
      </c>
      <c r="E50" s="2">
        <v>28</v>
      </c>
      <c r="F50" s="2">
        <v>6</v>
      </c>
      <c r="G50" s="17">
        <v>107</v>
      </c>
      <c r="H50" s="18">
        <v>56</v>
      </c>
      <c r="I50" s="18">
        <v>42</v>
      </c>
      <c r="J50" s="18">
        <v>6</v>
      </c>
      <c r="K50" s="19">
        <v>3</v>
      </c>
      <c r="L50" s="2">
        <v>117</v>
      </c>
      <c r="M50" s="2">
        <v>42</v>
      </c>
      <c r="N50" s="2">
        <v>51</v>
      </c>
      <c r="O50" s="2">
        <v>22</v>
      </c>
      <c r="P50" s="2">
        <v>3</v>
      </c>
    </row>
    <row r="51" spans="1:16" x14ac:dyDescent="0.2">
      <c r="A51" s="2"/>
      <c r="B51" s="2"/>
      <c r="C51" s="2"/>
      <c r="D51" s="2"/>
      <c r="E51" s="2"/>
      <c r="F51" s="2"/>
      <c r="G51" s="17"/>
      <c r="H51" s="18"/>
      <c r="I51" s="18"/>
      <c r="J51" s="18"/>
      <c r="K51" s="19"/>
      <c r="L51" s="2"/>
      <c r="M51" s="2"/>
      <c r="N51" s="2"/>
      <c r="O51" s="2"/>
      <c r="P51" s="2"/>
    </row>
    <row r="52" spans="1:16" x14ac:dyDescent="0.2">
      <c r="A52" s="15" t="s">
        <v>140</v>
      </c>
      <c r="B52" s="2"/>
      <c r="C52" s="2"/>
      <c r="D52" s="2"/>
      <c r="E52" s="2"/>
      <c r="F52" s="2"/>
      <c r="G52" s="17"/>
      <c r="H52" s="18"/>
      <c r="I52" s="18"/>
      <c r="J52" s="18"/>
      <c r="K52" s="19"/>
      <c r="L52" s="2"/>
      <c r="M52" s="2"/>
      <c r="N52" s="2"/>
      <c r="O52" s="2"/>
      <c r="P52" s="2"/>
    </row>
    <row r="53" spans="1:16" x14ac:dyDescent="0.2">
      <c r="A53" s="2" t="s">
        <v>0</v>
      </c>
      <c r="B53" s="2">
        <v>340</v>
      </c>
      <c r="C53" s="2">
        <v>176</v>
      </c>
      <c r="D53" s="2">
        <v>93</v>
      </c>
      <c r="E53" s="2">
        <v>65</v>
      </c>
      <c r="F53" s="2">
        <v>6</v>
      </c>
      <c r="G53" s="17">
        <v>169</v>
      </c>
      <c r="H53" s="18">
        <v>102</v>
      </c>
      <c r="I53" s="18">
        <v>34</v>
      </c>
      <c r="J53" s="18">
        <v>31</v>
      </c>
      <c r="K53" s="19">
        <v>3</v>
      </c>
      <c r="L53" s="2">
        <v>170</v>
      </c>
      <c r="M53" s="2">
        <v>74</v>
      </c>
      <c r="N53" s="2">
        <v>59</v>
      </c>
      <c r="O53" s="2">
        <v>34</v>
      </c>
      <c r="P53" s="2">
        <v>3</v>
      </c>
    </row>
    <row r="54" spans="1:16" x14ac:dyDescent="0.2">
      <c r="A54" s="2" t="s">
        <v>140</v>
      </c>
      <c r="B54" s="2">
        <v>34</v>
      </c>
      <c r="C54" s="2">
        <v>19</v>
      </c>
      <c r="D54" s="2">
        <v>0</v>
      </c>
      <c r="E54" s="2">
        <v>15</v>
      </c>
      <c r="F54" s="2">
        <v>0</v>
      </c>
      <c r="G54" s="17">
        <v>20</v>
      </c>
      <c r="H54" s="18">
        <v>14</v>
      </c>
      <c r="I54" s="18">
        <v>0</v>
      </c>
      <c r="J54" s="18">
        <v>6</v>
      </c>
      <c r="K54" s="19">
        <v>0</v>
      </c>
      <c r="L54" s="2">
        <v>14</v>
      </c>
      <c r="M54" s="2">
        <v>5</v>
      </c>
      <c r="N54" s="2">
        <v>0</v>
      </c>
      <c r="O54" s="2">
        <v>9</v>
      </c>
      <c r="P54" s="2">
        <v>0</v>
      </c>
    </row>
    <row r="55" spans="1:16" x14ac:dyDescent="0.2">
      <c r="A55" s="2"/>
      <c r="B55" s="2"/>
      <c r="C55" s="2"/>
      <c r="D55" s="2"/>
      <c r="E55" s="2"/>
      <c r="F55" s="2"/>
      <c r="G55" s="17"/>
      <c r="H55" s="18"/>
      <c r="I55" s="18"/>
      <c r="J55" s="18"/>
      <c r="K55" s="19"/>
      <c r="L55" s="2"/>
      <c r="M55" s="2"/>
      <c r="N55" s="2"/>
      <c r="O55" s="2"/>
      <c r="P55" s="2"/>
    </row>
    <row r="56" spans="1:16" x14ac:dyDescent="0.2">
      <c r="A56" s="2"/>
      <c r="B56" s="2"/>
      <c r="C56" s="2"/>
      <c r="D56" s="2"/>
      <c r="E56" s="2"/>
      <c r="F56" s="2"/>
      <c r="G56" s="17"/>
      <c r="H56" s="18"/>
      <c r="I56" s="18"/>
      <c r="J56" s="18"/>
      <c r="K56" s="19"/>
      <c r="L56" s="2"/>
      <c r="M56" s="2"/>
      <c r="N56" s="2"/>
      <c r="O56" s="2"/>
      <c r="P56" s="2"/>
    </row>
    <row r="57" spans="1:16" x14ac:dyDescent="0.2">
      <c r="A57" s="2"/>
      <c r="B57" s="2"/>
      <c r="C57" s="2"/>
      <c r="D57" s="2"/>
      <c r="E57" s="2"/>
      <c r="F57" s="2"/>
      <c r="G57" s="17"/>
      <c r="H57" s="18"/>
      <c r="I57" s="18"/>
      <c r="J57" s="18"/>
      <c r="K57" s="19"/>
      <c r="L57" s="2"/>
      <c r="M57" s="2"/>
      <c r="N57" s="2"/>
      <c r="O57" s="2"/>
      <c r="P57" s="2"/>
    </row>
    <row r="58" spans="1:16" x14ac:dyDescent="0.2">
      <c r="A58" s="2"/>
      <c r="B58" s="2"/>
      <c r="C58" s="2"/>
      <c r="D58" s="2"/>
      <c r="E58" s="2"/>
      <c r="F58" s="2"/>
      <c r="G58" s="17"/>
      <c r="H58" s="18"/>
      <c r="I58" s="18"/>
      <c r="J58" s="18"/>
      <c r="K58" s="19"/>
      <c r="L58" s="2"/>
      <c r="M58" s="2"/>
      <c r="N58" s="2"/>
      <c r="O58" s="2"/>
      <c r="P58" s="2"/>
    </row>
    <row r="59" spans="1:16" x14ac:dyDescent="0.2">
      <c r="A59" s="2"/>
      <c r="B59" s="2"/>
      <c r="C59" s="2"/>
      <c r="D59" s="2"/>
      <c r="E59" s="2"/>
      <c r="F59" s="2"/>
      <c r="G59" s="17"/>
      <c r="H59" s="18"/>
      <c r="I59" s="18"/>
      <c r="J59" s="18"/>
      <c r="K59" s="19"/>
      <c r="L59" s="2"/>
      <c r="M59" s="2"/>
      <c r="N59" s="2"/>
      <c r="O59" s="2"/>
      <c r="P59" s="2"/>
    </row>
    <row r="60" spans="1:16" x14ac:dyDescent="0.2">
      <c r="A60" s="2"/>
      <c r="B60" s="2"/>
      <c r="C60" s="2"/>
      <c r="D60" s="2"/>
      <c r="E60" s="2"/>
      <c r="F60" s="2"/>
      <c r="G60" s="17"/>
      <c r="H60" s="18"/>
      <c r="I60" s="18"/>
      <c r="J60" s="18"/>
      <c r="K60" s="19"/>
      <c r="L60" s="2"/>
      <c r="M60" s="2"/>
      <c r="N60" s="2"/>
      <c r="O60" s="2"/>
      <c r="P60" s="2"/>
    </row>
    <row r="61" spans="1:16" x14ac:dyDescent="0.2">
      <c r="A61" s="2" t="s">
        <v>141</v>
      </c>
      <c r="B61" s="2">
        <v>306</v>
      </c>
      <c r="C61" s="2">
        <v>158</v>
      </c>
      <c r="D61" s="2">
        <v>93</v>
      </c>
      <c r="E61" s="2">
        <v>49</v>
      </c>
      <c r="F61" s="2">
        <v>6</v>
      </c>
      <c r="G61" s="24">
        <v>149</v>
      </c>
      <c r="H61" s="25">
        <v>88</v>
      </c>
      <c r="I61" s="25">
        <v>34</v>
      </c>
      <c r="J61" s="25">
        <v>25</v>
      </c>
      <c r="K61" s="26">
        <v>3</v>
      </c>
      <c r="L61" s="2">
        <v>156</v>
      </c>
      <c r="M61" s="2">
        <v>70</v>
      </c>
      <c r="N61" s="2">
        <v>59</v>
      </c>
      <c r="O61" s="2">
        <v>25</v>
      </c>
      <c r="P61" s="2">
        <v>3</v>
      </c>
    </row>
    <row r="62" spans="1:16" ht="14.4" x14ac:dyDescent="0.3">
      <c r="A62" s="1" t="s">
        <v>230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ht="14.4" x14ac:dyDescent="0.3">
      <c r="A63" s="2" t="s">
        <v>231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</sheetData>
  <mergeCells count="3">
    <mergeCell ref="G2:K2"/>
    <mergeCell ref="L2:P2"/>
    <mergeCell ref="B2:F2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A6B-048B-4BCF-80F9-8DDB7E947D98}">
  <dimension ref="A1:P48"/>
  <sheetViews>
    <sheetView view="pageBreakPreview" topLeftCell="G1" zoomScale="125" zoomScaleNormal="100" zoomScaleSheetLayoutView="125" workbookViewId="0">
      <selection activeCell="Q1" sqref="Q1:AH1048576"/>
    </sheetView>
  </sheetViews>
  <sheetFormatPr defaultColWidth="9.109375" defaultRowHeight="9.6" x14ac:dyDescent="0.2"/>
  <cols>
    <col min="1" max="1" width="15.44140625" style="40" customWidth="1"/>
    <col min="2" max="16" width="4.5546875" style="40" customWidth="1"/>
    <col min="17" max="16384" width="9.109375" style="40"/>
  </cols>
  <sheetData>
    <row r="1" spans="1:16" x14ac:dyDescent="0.2">
      <c r="A1" s="65" t="s">
        <v>278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2">
      <c r="A2" s="66"/>
      <c r="B2" s="114" t="s">
        <v>0</v>
      </c>
      <c r="C2" s="114"/>
      <c r="D2" s="114"/>
      <c r="E2" s="114"/>
      <c r="F2" s="114"/>
      <c r="G2" s="114" t="s">
        <v>1</v>
      </c>
      <c r="H2" s="114"/>
      <c r="I2" s="114"/>
      <c r="J2" s="114"/>
      <c r="K2" s="114"/>
      <c r="L2" s="114" t="s">
        <v>2</v>
      </c>
      <c r="M2" s="114"/>
      <c r="N2" s="114"/>
      <c r="O2" s="114"/>
      <c r="P2" s="115"/>
    </row>
    <row r="3" spans="1:16" x14ac:dyDescent="0.2">
      <c r="A3" s="67" t="s">
        <v>253</v>
      </c>
      <c r="B3" s="68" t="s">
        <v>0</v>
      </c>
      <c r="C3" s="68" t="s">
        <v>3</v>
      </c>
      <c r="D3" s="68" t="s">
        <v>232</v>
      </c>
      <c r="E3" s="68" t="s">
        <v>5</v>
      </c>
      <c r="F3" s="68" t="s">
        <v>233</v>
      </c>
      <c r="G3" s="68" t="s">
        <v>0</v>
      </c>
      <c r="H3" s="68" t="s">
        <v>3</v>
      </c>
      <c r="I3" s="68" t="s">
        <v>232</v>
      </c>
      <c r="J3" s="68" t="s">
        <v>5</v>
      </c>
      <c r="K3" s="68" t="s">
        <v>233</v>
      </c>
      <c r="L3" s="68" t="s">
        <v>0</v>
      </c>
      <c r="M3" s="68" t="s">
        <v>3</v>
      </c>
      <c r="N3" s="68" t="s">
        <v>232</v>
      </c>
      <c r="O3" s="68" t="s">
        <v>5</v>
      </c>
      <c r="P3" s="69" t="s">
        <v>233</v>
      </c>
    </row>
    <row r="4" spans="1:16" x14ac:dyDescent="0.2">
      <c r="A4" s="48" t="s">
        <v>237</v>
      </c>
      <c r="B4" s="65"/>
      <c r="C4" s="65"/>
      <c r="D4" s="65"/>
      <c r="E4" s="65"/>
      <c r="F4" s="65"/>
      <c r="G4" s="71"/>
      <c r="H4" s="72"/>
      <c r="I4" s="72"/>
      <c r="J4" s="72"/>
      <c r="K4" s="66"/>
      <c r="L4" s="65"/>
      <c r="M4" s="65"/>
      <c r="N4" s="65"/>
      <c r="O4" s="65"/>
      <c r="P4" s="65"/>
    </row>
    <row r="5" spans="1:16" x14ac:dyDescent="0.2">
      <c r="A5" s="48"/>
      <c r="B5" s="65"/>
      <c r="C5" s="65"/>
      <c r="D5" s="65"/>
      <c r="E5" s="65"/>
      <c r="F5" s="65"/>
      <c r="G5" s="73"/>
      <c r="H5" s="74"/>
      <c r="I5" s="74"/>
      <c r="J5" s="74"/>
      <c r="K5" s="75"/>
      <c r="L5" s="65"/>
      <c r="M5" s="65"/>
      <c r="N5" s="65"/>
      <c r="O5" s="65"/>
      <c r="P5" s="65"/>
    </row>
    <row r="6" spans="1:16" x14ac:dyDescent="0.2">
      <c r="A6" s="40" t="s">
        <v>333</v>
      </c>
      <c r="B6" s="65">
        <v>4286</v>
      </c>
      <c r="C6" s="65">
        <v>2656</v>
      </c>
      <c r="D6" s="65">
        <v>1055</v>
      </c>
      <c r="E6" s="65">
        <v>434</v>
      </c>
      <c r="F6" s="65">
        <v>141</v>
      </c>
      <c r="G6" s="73">
        <v>1988</v>
      </c>
      <c r="H6" s="74">
        <v>1270</v>
      </c>
      <c r="I6" s="74">
        <v>464</v>
      </c>
      <c r="J6" s="74">
        <v>188</v>
      </c>
      <c r="K6" s="75">
        <v>66</v>
      </c>
      <c r="L6" s="65">
        <v>2298</v>
      </c>
      <c r="M6" s="65">
        <v>1386</v>
      </c>
      <c r="N6" s="65">
        <v>591</v>
      </c>
      <c r="O6" s="65">
        <v>246</v>
      </c>
      <c r="P6" s="65">
        <v>75</v>
      </c>
    </row>
    <row r="7" spans="1:16" x14ac:dyDescent="0.2">
      <c r="A7" s="40" t="s">
        <v>238</v>
      </c>
      <c r="B7" s="65">
        <v>492</v>
      </c>
      <c r="C7" s="65">
        <v>325</v>
      </c>
      <c r="D7" s="65">
        <v>118</v>
      </c>
      <c r="E7" s="65">
        <v>31</v>
      </c>
      <c r="F7" s="65">
        <v>18</v>
      </c>
      <c r="G7" s="73">
        <v>225</v>
      </c>
      <c r="H7" s="74">
        <v>153</v>
      </c>
      <c r="I7" s="74">
        <v>51</v>
      </c>
      <c r="J7" s="74">
        <v>12</v>
      </c>
      <c r="K7" s="75">
        <v>9</v>
      </c>
      <c r="L7" s="65">
        <v>267</v>
      </c>
      <c r="M7" s="65">
        <v>172</v>
      </c>
      <c r="N7" s="65">
        <v>68</v>
      </c>
      <c r="O7" s="65">
        <v>18</v>
      </c>
      <c r="P7" s="65">
        <v>9</v>
      </c>
    </row>
    <row r="8" spans="1:16" x14ac:dyDescent="0.2">
      <c r="A8" s="40" t="s">
        <v>353</v>
      </c>
      <c r="B8" s="41">
        <f t="shared" ref="B8:P8" si="0">B9+B10</f>
        <v>3794</v>
      </c>
      <c r="C8" s="41">
        <f t="shared" si="0"/>
        <v>2331</v>
      </c>
      <c r="D8" s="41">
        <f t="shared" si="0"/>
        <v>938</v>
      </c>
      <c r="E8" s="41">
        <f t="shared" si="0"/>
        <v>403</v>
      </c>
      <c r="F8" s="41">
        <f t="shared" si="0"/>
        <v>123</v>
      </c>
      <c r="G8" s="41">
        <f t="shared" si="0"/>
        <v>1763</v>
      </c>
      <c r="H8" s="41">
        <f t="shared" si="0"/>
        <v>1117</v>
      </c>
      <c r="I8" s="41">
        <f t="shared" si="0"/>
        <v>414</v>
      </c>
      <c r="J8" s="41">
        <f t="shared" si="0"/>
        <v>175</v>
      </c>
      <c r="K8" s="41">
        <f t="shared" si="0"/>
        <v>57</v>
      </c>
      <c r="L8" s="41">
        <f t="shared" si="0"/>
        <v>2032</v>
      </c>
      <c r="M8" s="41">
        <f t="shared" si="0"/>
        <v>1214</v>
      </c>
      <c r="N8" s="41">
        <f t="shared" si="0"/>
        <v>524</v>
      </c>
      <c r="O8" s="41">
        <f t="shared" si="0"/>
        <v>227</v>
      </c>
      <c r="P8" s="41">
        <f t="shared" si="0"/>
        <v>66</v>
      </c>
    </row>
    <row r="9" spans="1:16" x14ac:dyDescent="0.2">
      <c r="A9" s="40" t="s">
        <v>354</v>
      </c>
      <c r="B9" s="65">
        <v>2112</v>
      </c>
      <c r="C9" s="65">
        <v>1413</v>
      </c>
      <c r="D9" s="65">
        <v>448</v>
      </c>
      <c r="E9" s="65">
        <v>225</v>
      </c>
      <c r="F9" s="65">
        <v>27</v>
      </c>
      <c r="G9" s="73">
        <v>902</v>
      </c>
      <c r="H9" s="74">
        <v>626</v>
      </c>
      <c r="I9" s="74">
        <v>169</v>
      </c>
      <c r="J9" s="74">
        <v>95</v>
      </c>
      <c r="K9" s="75">
        <v>12</v>
      </c>
      <c r="L9" s="65">
        <v>1211</v>
      </c>
      <c r="M9" s="65">
        <v>788</v>
      </c>
      <c r="N9" s="65">
        <v>279</v>
      </c>
      <c r="O9" s="65">
        <v>129</v>
      </c>
      <c r="P9" s="65">
        <v>15</v>
      </c>
    </row>
    <row r="10" spans="1:16" x14ac:dyDescent="0.2">
      <c r="A10" s="80" t="s">
        <v>355</v>
      </c>
      <c r="B10" s="65">
        <v>1682</v>
      </c>
      <c r="C10" s="65">
        <v>918</v>
      </c>
      <c r="D10" s="65">
        <v>490</v>
      </c>
      <c r="E10" s="65">
        <v>178</v>
      </c>
      <c r="F10" s="65">
        <v>96</v>
      </c>
      <c r="G10" s="73">
        <v>861</v>
      </c>
      <c r="H10" s="74">
        <v>491</v>
      </c>
      <c r="I10" s="74">
        <v>245</v>
      </c>
      <c r="J10" s="74">
        <v>80</v>
      </c>
      <c r="K10" s="75">
        <v>45</v>
      </c>
      <c r="L10" s="65">
        <v>821</v>
      </c>
      <c r="M10" s="65">
        <v>426</v>
      </c>
      <c r="N10" s="65">
        <v>245</v>
      </c>
      <c r="O10" s="65">
        <v>98</v>
      </c>
      <c r="P10" s="65">
        <v>51</v>
      </c>
    </row>
    <row r="11" spans="1:16" x14ac:dyDescent="0.2">
      <c r="A11" s="80"/>
      <c r="B11" s="65"/>
      <c r="C11" s="65"/>
      <c r="D11" s="65"/>
      <c r="E11" s="65"/>
      <c r="F11" s="65"/>
      <c r="G11" s="73"/>
      <c r="H11" s="74"/>
      <c r="I11" s="74"/>
      <c r="J11" s="74"/>
      <c r="K11" s="75"/>
      <c r="L11" s="65"/>
      <c r="M11" s="65"/>
      <c r="N11" s="65"/>
      <c r="O11" s="65"/>
      <c r="P11" s="65"/>
    </row>
    <row r="12" spans="1:16" x14ac:dyDescent="0.2">
      <c r="A12" s="40" t="s">
        <v>354</v>
      </c>
      <c r="B12" s="99">
        <f t="shared" ref="B12:P12" si="1">B9*100/(B6-B7)</f>
        <v>55.66684238270954</v>
      </c>
      <c r="C12" s="99">
        <f t="shared" si="1"/>
        <v>60.617760617760617</v>
      </c>
      <c r="D12" s="99">
        <f t="shared" si="1"/>
        <v>47.812166488794027</v>
      </c>
      <c r="E12" s="99">
        <f t="shared" si="1"/>
        <v>55.831265508684865</v>
      </c>
      <c r="F12" s="99">
        <f t="shared" si="1"/>
        <v>21.951219512195124</v>
      </c>
      <c r="G12" s="99">
        <f t="shared" si="1"/>
        <v>51.162790697674417</v>
      </c>
      <c r="H12" s="99">
        <f t="shared" si="1"/>
        <v>56.042972247090418</v>
      </c>
      <c r="I12" s="99">
        <f t="shared" si="1"/>
        <v>40.92009685230024</v>
      </c>
      <c r="J12" s="99">
        <f t="shared" si="1"/>
        <v>53.977272727272727</v>
      </c>
      <c r="K12" s="99">
        <f t="shared" si="1"/>
        <v>21.05263157894737</v>
      </c>
      <c r="L12" s="99">
        <f t="shared" si="1"/>
        <v>59.625800098473661</v>
      </c>
      <c r="M12" s="99">
        <f t="shared" si="1"/>
        <v>64.909390444810541</v>
      </c>
      <c r="N12" s="99">
        <f t="shared" si="1"/>
        <v>53.346080305927345</v>
      </c>
      <c r="O12" s="99">
        <f t="shared" si="1"/>
        <v>56.578947368421055</v>
      </c>
      <c r="P12" s="99">
        <f t="shared" si="1"/>
        <v>22.727272727272727</v>
      </c>
    </row>
    <row r="13" spans="1:16" x14ac:dyDescent="0.2">
      <c r="A13" s="80" t="s">
        <v>355</v>
      </c>
      <c r="B13" s="99">
        <f t="shared" ref="B13:P13" si="2">B10*100/(B6-B7)</f>
        <v>44.33315761729046</v>
      </c>
      <c r="C13" s="99">
        <f t="shared" si="2"/>
        <v>39.382239382239383</v>
      </c>
      <c r="D13" s="99">
        <f t="shared" si="2"/>
        <v>52.294557097118464</v>
      </c>
      <c r="E13" s="99">
        <f t="shared" si="2"/>
        <v>44.168734491315135</v>
      </c>
      <c r="F13" s="99">
        <f t="shared" si="2"/>
        <v>78.048780487804876</v>
      </c>
      <c r="G13" s="99">
        <f t="shared" si="2"/>
        <v>48.837209302325583</v>
      </c>
      <c r="H13" s="99">
        <f t="shared" si="2"/>
        <v>43.957027752909582</v>
      </c>
      <c r="I13" s="99">
        <f t="shared" si="2"/>
        <v>59.322033898305087</v>
      </c>
      <c r="J13" s="99">
        <f t="shared" si="2"/>
        <v>45.454545454545453</v>
      </c>
      <c r="K13" s="99">
        <f t="shared" si="2"/>
        <v>78.94736842105263</v>
      </c>
      <c r="L13" s="99">
        <f t="shared" si="2"/>
        <v>40.423436730674545</v>
      </c>
      <c r="M13" s="99">
        <f t="shared" si="2"/>
        <v>35.090609555189459</v>
      </c>
      <c r="N13" s="99">
        <f t="shared" si="2"/>
        <v>46.845124282982795</v>
      </c>
      <c r="O13" s="99">
        <f t="shared" si="2"/>
        <v>42.982456140350877</v>
      </c>
      <c r="P13" s="99">
        <f t="shared" si="2"/>
        <v>77.272727272727266</v>
      </c>
    </row>
    <row r="14" spans="1:16" x14ac:dyDescent="0.2">
      <c r="B14" s="65"/>
      <c r="C14" s="65"/>
      <c r="D14" s="65"/>
      <c r="E14" s="65"/>
      <c r="F14" s="65"/>
      <c r="G14" s="73"/>
      <c r="H14" s="74"/>
      <c r="I14" s="74"/>
      <c r="J14" s="74"/>
      <c r="K14" s="75"/>
      <c r="L14" s="65"/>
      <c r="M14" s="65"/>
      <c r="N14" s="65"/>
      <c r="O14" s="65"/>
      <c r="P14" s="65"/>
    </row>
    <row r="15" spans="1:16" x14ac:dyDescent="0.2">
      <c r="A15" s="48" t="s">
        <v>239</v>
      </c>
      <c r="B15" s="65"/>
      <c r="C15" s="65"/>
      <c r="D15" s="65"/>
      <c r="E15" s="65"/>
      <c r="F15" s="65"/>
      <c r="G15" s="73"/>
      <c r="H15" s="74"/>
      <c r="I15" s="74"/>
      <c r="J15" s="74"/>
      <c r="K15" s="75"/>
      <c r="L15" s="65"/>
      <c r="M15" s="65"/>
      <c r="N15" s="65"/>
      <c r="O15" s="65"/>
      <c r="P15" s="65"/>
    </row>
    <row r="16" spans="1:16" x14ac:dyDescent="0.2">
      <c r="A16" s="48"/>
      <c r="B16" s="65"/>
      <c r="C16" s="65"/>
      <c r="D16" s="65"/>
      <c r="E16" s="65"/>
      <c r="F16" s="65"/>
      <c r="G16" s="73"/>
      <c r="H16" s="74"/>
      <c r="I16" s="74"/>
      <c r="J16" s="74"/>
      <c r="K16" s="75"/>
      <c r="L16" s="65"/>
      <c r="M16" s="65"/>
      <c r="N16" s="65"/>
      <c r="O16" s="65"/>
      <c r="P16" s="65"/>
    </row>
    <row r="17" spans="1:16" x14ac:dyDescent="0.2">
      <c r="A17" s="40" t="s">
        <v>333</v>
      </c>
      <c r="B17" s="65">
        <v>1682</v>
      </c>
      <c r="C17" s="65">
        <v>918</v>
      </c>
      <c r="D17" s="65">
        <v>490</v>
      </c>
      <c r="E17" s="65">
        <v>178</v>
      </c>
      <c r="F17" s="65">
        <v>96</v>
      </c>
      <c r="G17" s="73">
        <v>861</v>
      </c>
      <c r="H17" s="74">
        <v>491</v>
      </c>
      <c r="I17" s="74">
        <v>245</v>
      </c>
      <c r="J17" s="74">
        <v>80</v>
      </c>
      <c r="K17" s="75">
        <v>45</v>
      </c>
      <c r="L17" s="65">
        <v>821</v>
      </c>
      <c r="M17" s="65">
        <v>426</v>
      </c>
      <c r="N17" s="65">
        <v>245</v>
      </c>
      <c r="O17" s="65">
        <v>98</v>
      </c>
      <c r="P17" s="65">
        <v>51</v>
      </c>
    </row>
    <row r="18" spans="1:16" x14ac:dyDescent="0.2">
      <c r="A18" s="40" t="s">
        <v>3</v>
      </c>
      <c r="B18" s="65">
        <v>209</v>
      </c>
      <c r="C18" s="65">
        <v>116</v>
      </c>
      <c r="D18" s="65">
        <v>25</v>
      </c>
      <c r="E18" s="65">
        <v>52</v>
      </c>
      <c r="F18" s="65">
        <v>15</v>
      </c>
      <c r="G18" s="73">
        <v>93</v>
      </c>
      <c r="H18" s="74">
        <v>60</v>
      </c>
      <c r="I18" s="74">
        <v>8</v>
      </c>
      <c r="J18" s="74">
        <v>15</v>
      </c>
      <c r="K18" s="75">
        <v>9</v>
      </c>
      <c r="L18" s="65">
        <v>115</v>
      </c>
      <c r="M18" s="65">
        <v>56</v>
      </c>
      <c r="N18" s="65">
        <v>17</v>
      </c>
      <c r="O18" s="65">
        <v>37</v>
      </c>
      <c r="P18" s="65">
        <v>6</v>
      </c>
    </row>
    <row r="19" spans="1:16" x14ac:dyDescent="0.2">
      <c r="A19" s="40" t="s">
        <v>4</v>
      </c>
      <c r="B19" s="65">
        <v>56</v>
      </c>
      <c r="C19" s="65">
        <v>28</v>
      </c>
      <c r="D19" s="65">
        <v>25</v>
      </c>
      <c r="E19" s="65">
        <v>0</v>
      </c>
      <c r="F19" s="65">
        <v>3</v>
      </c>
      <c r="G19" s="73">
        <v>27</v>
      </c>
      <c r="H19" s="74">
        <v>19</v>
      </c>
      <c r="I19" s="74">
        <v>8</v>
      </c>
      <c r="J19" s="74">
        <v>0</v>
      </c>
      <c r="K19" s="75">
        <v>0</v>
      </c>
      <c r="L19" s="65">
        <v>29</v>
      </c>
      <c r="M19" s="65">
        <v>9</v>
      </c>
      <c r="N19" s="65">
        <v>17</v>
      </c>
      <c r="O19" s="65">
        <v>0</v>
      </c>
      <c r="P19" s="65">
        <v>3</v>
      </c>
    </row>
    <row r="20" spans="1:16" x14ac:dyDescent="0.2">
      <c r="A20" s="40" t="s">
        <v>5</v>
      </c>
      <c r="B20" s="65">
        <v>43</v>
      </c>
      <c r="C20" s="65">
        <v>0</v>
      </c>
      <c r="D20" s="65">
        <v>0</v>
      </c>
      <c r="E20" s="65">
        <v>25</v>
      </c>
      <c r="F20" s="65">
        <v>18</v>
      </c>
      <c r="G20" s="73">
        <v>18</v>
      </c>
      <c r="H20" s="74">
        <v>0</v>
      </c>
      <c r="I20" s="74">
        <v>0</v>
      </c>
      <c r="J20" s="74">
        <v>9</v>
      </c>
      <c r="K20" s="75">
        <v>9</v>
      </c>
      <c r="L20" s="65">
        <v>24</v>
      </c>
      <c r="M20" s="65">
        <v>0</v>
      </c>
      <c r="N20" s="65">
        <v>0</v>
      </c>
      <c r="O20" s="65">
        <v>15</v>
      </c>
      <c r="P20" s="65">
        <v>9</v>
      </c>
    </row>
    <row r="21" spans="1:16" x14ac:dyDescent="0.2">
      <c r="A21" s="40" t="s">
        <v>6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73">
        <v>0</v>
      </c>
      <c r="H21" s="74">
        <v>0</v>
      </c>
      <c r="I21" s="74">
        <v>0</v>
      </c>
      <c r="J21" s="74">
        <v>0</v>
      </c>
      <c r="K21" s="7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16" x14ac:dyDescent="0.2">
      <c r="A22" s="40" t="s">
        <v>77</v>
      </c>
      <c r="B22" s="65">
        <v>1304</v>
      </c>
      <c r="C22" s="65">
        <v>723</v>
      </c>
      <c r="D22" s="65">
        <v>422</v>
      </c>
      <c r="E22" s="65">
        <v>98</v>
      </c>
      <c r="F22" s="65">
        <v>60</v>
      </c>
      <c r="G22" s="73">
        <v>683</v>
      </c>
      <c r="H22" s="74">
        <v>385</v>
      </c>
      <c r="I22" s="74">
        <v>220</v>
      </c>
      <c r="J22" s="74">
        <v>52</v>
      </c>
      <c r="K22" s="75">
        <v>27</v>
      </c>
      <c r="L22" s="65">
        <v>620</v>
      </c>
      <c r="M22" s="65">
        <v>338</v>
      </c>
      <c r="N22" s="65">
        <v>203</v>
      </c>
      <c r="O22" s="65">
        <v>46</v>
      </c>
      <c r="P22" s="65">
        <v>33</v>
      </c>
    </row>
    <row r="23" spans="1:16" x14ac:dyDescent="0.2">
      <c r="A23" s="40" t="s">
        <v>78</v>
      </c>
      <c r="B23" s="65">
        <v>46</v>
      </c>
      <c r="C23" s="65">
        <v>37</v>
      </c>
      <c r="D23" s="65">
        <v>8</v>
      </c>
      <c r="E23" s="65">
        <v>0</v>
      </c>
      <c r="F23" s="65">
        <v>0</v>
      </c>
      <c r="G23" s="73">
        <v>32</v>
      </c>
      <c r="H23" s="74">
        <v>23</v>
      </c>
      <c r="I23" s="74">
        <v>8</v>
      </c>
      <c r="J23" s="74">
        <v>0</v>
      </c>
      <c r="K23" s="75">
        <v>0</v>
      </c>
      <c r="L23" s="65">
        <v>14</v>
      </c>
      <c r="M23" s="65">
        <v>14</v>
      </c>
      <c r="N23" s="65">
        <v>0</v>
      </c>
      <c r="O23" s="65">
        <v>0</v>
      </c>
      <c r="P23" s="65">
        <v>0</v>
      </c>
    </row>
    <row r="24" spans="1:16" x14ac:dyDescent="0.2">
      <c r="A24" s="40" t="s">
        <v>79</v>
      </c>
      <c r="B24" s="65">
        <v>13</v>
      </c>
      <c r="C24" s="65">
        <v>5</v>
      </c>
      <c r="D24" s="65">
        <v>8</v>
      </c>
      <c r="E24" s="65">
        <v>0</v>
      </c>
      <c r="F24" s="65">
        <v>0</v>
      </c>
      <c r="G24" s="73">
        <v>0</v>
      </c>
      <c r="H24" s="74">
        <v>0</v>
      </c>
      <c r="I24" s="74">
        <v>0</v>
      </c>
      <c r="J24" s="74">
        <v>0</v>
      </c>
      <c r="K24" s="75">
        <v>0</v>
      </c>
      <c r="L24" s="65">
        <v>13</v>
      </c>
      <c r="M24" s="65">
        <v>5</v>
      </c>
      <c r="N24" s="65">
        <v>8</v>
      </c>
      <c r="O24" s="65">
        <v>0</v>
      </c>
      <c r="P24" s="65">
        <v>0</v>
      </c>
    </row>
    <row r="25" spans="1:16" x14ac:dyDescent="0.2">
      <c r="A25" s="40" t="s">
        <v>144</v>
      </c>
      <c r="B25" s="65">
        <v>9</v>
      </c>
      <c r="C25" s="65">
        <v>9</v>
      </c>
      <c r="D25" s="65">
        <v>0</v>
      </c>
      <c r="E25" s="65">
        <v>0</v>
      </c>
      <c r="F25" s="65">
        <v>0</v>
      </c>
      <c r="G25" s="73">
        <v>5</v>
      </c>
      <c r="H25" s="74">
        <v>5</v>
      </c>
      <c r="I25" s="74">
        <v>0</v>
      </c>
      <c r="J25" s="74">
        <v>0</v>
      </c>
      <c r="K25" s="75">
        <v>0</v>
      </c>
      <c r="L25" s="65">
        <v>5</v>
      </c>
      <c r="M25" s="65">
        <v>5</v>
      </c>
      <c r="N25" s="65">
        <v>0</v>
      </c>
      <c r="O25" s="65">
        <v>0</v>
      </c>
      <c r="P25" s="65">
        <v>0</v>
      </c>
    </row>
    <row r="26" spans="1:16" x14ac:dyDescent="0.2">
      <c r="A26" s="40" t="s">
        <v>145</v>
      </c>
      <c r="B26" s="65">
        <v>16</v>
      </c>
      <c r="C26" s="65">
        <v>5</v>
      </c>
      <c r="D26" s="65">
        <v>8</v>
      </c>
      <c r="E26" s="65">
        <v>3</v>
      </c>
      <c r="F26" s="65">
        <v>0</v>
      </c>
      <c r="G26" s="73">
        <v>3</v>
      </c>
      <c r="H26" s="74">
        <v>0</v>
      </c>
      <c r="I26" s="74">
        <v>0</v>
      </c>
      <c r="J26" s="74">
        <v>3</v>
      </c>
      <c r="K26" s="75">
        <v>0</v>
      </c>
      <c r="L26" s="65">
        <v>13</v>
      </c>
      <c r="M26" s="65">
        <v>5</v>
      </c>
      <c r="N26" s="65">
        <v>8</v>
      </c>
      <c r="O26" s="65">
        <v>0</v>
      </c>
      <c r="P26" s="65">
        <v>0</v>
      </c>
    </row>
    <row r="27" spans="1:16" x14ac:dyDescent="0.2">
      <c r="B27" s="65"/>
      <c r="C27" s="65"/>
      <c r="D27" s="65"/>
      <c r="E27" s="65"/>
      <c r="F27" s="65"/>
      <c r="G27" s="73"/>
      <c r="H27" s="74"/>
      <c r="I27" s="74"/>
      <c r="J27" s="74"/>
      <c r="K27" s="75"/>
      <c r="L27" s="65"/>
      <c r="M27" s="65"/>
      <c r="N27" s="65"/>
      <c r="O27" s="65"/>
      <c r="P27" s="65"/>
    </row>
    <row r="28" spans="1:16" x14ac:dyDescent="0.2">
      <c r="A28" s="48" t="s">
        <v>240</v>
      </c>
      <c r="B28" s="65"/>
      <c r="C28" s="65"/>
      <c r="D28" s="65"/>
      <c r="E28" s="65"/>
      <c r="F28" s="65"/>
      <c r="G28" s="73"/>
      <c r="H28" s="74"/>
      <c r="I28" s="74"/>
      <c r="J28" s="74"/>
      <c r="K28" s="75"/>
      <c r="L28" s="65"/>
      <c r="M28" s="65"/>
      <c r="N28" s="65"/>
      <c r="O28" s="65"/>
      <c r="P28" s="65"/>
    </row>
    <row r="29" spans="1:16" x14ac:dyDescent="0.2">
      <c r="A29" s="48"/>
      <c r="B29" s="65"/>
      <c r="C29" s="65"/>
      <c r="D29" s="65"/>
      <c r="E29" s="65"/>
      <c r="F29" s="65"/>
      <c r="G29" s="73"/>
      <c r="H29" s="74"/>
      <c r="I29" s="74"/>
      <c r="J29" s="74"/>
      <c r="K29" s="75"/>
      <c r="L29" s="65"/>
      <c r="M29" s="65"/>
      <c r="N29" s="65"/>
      <c r="O29" s="65"/>
      <c r="P29" s="65"/>
    </row>
    <row r="30" spans="1:16" x14ac:dyDescent="0.2">
      <c r="A30" s="40" t="s">
        <v>333</v>
      </c>
      <c r="B30" s="65">
        <v>4286</v>
      </c>
      <c r="C30" s="65">
        <v>2656</v>
      </c>
      <c r="D30" s="65">
        <v>1055</v>
      </c>
      <c r="E30" s="65">
        <v>434</v>
      </c>
      <c r="F30" s="65">
        <v>141</v>
      </c>
      <c r="G30" s="73">
        <v>1988</v>
      </c>
      <c r="H30" s="74">
        <v>1270</v>
      </c>
      <c r="I30" s="74">
        <v>464</v>
      </c>
      <c r="J30" s="74">
        <v>188</v>
      </c>
      <c r="K30" s="75">
        <v>66</v>
      </c>
      <c r="L30" s="65">
        <v>2298</v>
      </c>
      <c r="M30" s="65">
        <v>1386</v>
      </c>
      <c r="N30" s="65">
        <v>591</v>
      </c>
      <c r="O30" s="65">
        <v>246</v>
      </c>
      <c r="P30" s="65">
        <v>75</v>
      </c>
    </row>
    <row r="31" spans="1:16" x14ac:dyDescent="0.2">
      <c r="A31" s="40" t="s">
        <v>146</v>
      </c>
      <c r="B31" s="65">
        <v>3931</v>
      </c>
      <c r="C31" s="65">
        <v>2484</v>
      </c>
      <c r="D31" s="65">
        <v>878</v>
      </c>
      <c r="E31" s="65">
        <v>428</v>
      </c>
      <c r="F31" s="65">
        <v>141</v>
      </c>
      <c r="G31" s="73">
        <v>1825</v>
      </c>
      <c r="H31" s="74">
        <v>1177</v>
      </c>
      <c r="I31" s="74">
        <v>397</v>
      </c>
      <c r="J31" s="74">
        <v>185</v>
      </c>
      <c r="K31" s="75">
        <v>66</v>
      </c>
      <c r="L31" s="65">
        <v>2106</v>
      </c>
      <c r="M31" s="65">
        <v>1307</v>
      </c>
      <c r="N31" s="65">
        <v>481</v>
      </c>
      <c r="O31" s="65">
        <v>243</v>
      </c>
      <c r="P31" s="65">
        <v>75</v>
      </c>
    </row>
    <row r="32" spans="1:16" x14ac:dyDescent="0.2">
      <c r="A32" s="40" t="s">
        <v>147</v>
      </c>
      <c r="B32" s="65">
        <v>351</v>
      </c>
      <c r="C32" s="65">
        <v>167</v>
      </c>
      <c r="D32" s="65">
        <v>177</v>
      </c>
      <c r="E32" s="65">
        <v>6</v>
      </c>
      <c r="F32" s="65">
        <v>0</v>
      </c>
      <c r="G32" s="73">
        <v>163</v>
      </c>
      <c r="H32" s="74">
        <v>93</v>
      </c>
      <c r="I32" s="74">
        <v>68</v>
      </c>
      <c r="J32" s="74">
        <v>3</v>
      </c>
      <c r="K32" s="75">
        <v>0</v>
      </c>
      <c r="L32" s="65">
        <v>187</v>
      </c>
      <c r="M32" s="65">
        <v>74</v>
      </c>
      <c r="N32" s="65">
        <v>110</v>
      </c>
      <c r="O32" s="65">
        <v>3</v>
      </c>
      <c r="P32" s="65">
        <v>0</v>
      </c>
    </row>
    <row r="33" spans="1:16" x14ac:dyDescent="0.2">
      <c r="A33" s="40" t="s">
        <v>148</v>
      </c>
      <c r="B33" s="65">
        <v>5</v>
      </c>
      <c r="C33" s="65">
        <v>5</v>
      </c>
      <c r="D33" s="65">
        <v>0</v>
      </c>
      <c r="E33" s="65">
        <v>0</v>
      </c>
      <c r="F33" s="65">
        <v>0</v>
      </c>
      <c r="G33" s="73">
        <v>0</v>
      </c>
      <c r="H33" s="74">
        <v>0</v>
      </c>
      <c r="I33" s="74">
        <v>0</v>
      </c>
      <c r="J33" s="74">
        <v>0</v>
      </c>
      <c r="K33" s="75">
        <v>0</v>
      </c>
      <c r="L33" s="65">
        <v>5</v>
      </c>
      <c r="M33" s="65">
        <v>5</v>
      </c>
      <c r="N33" s="65">
        <v>0</v>
      </c>
      <c r="O33" s="65">
        <v>0</v>
      </c>
      <c r="P33" s="65">
        <v>0</v>
      </c>
    </row>
    <row r="34" spans="1:16" x14ac:dyDescent="0.2">
      <c r="B34" s="65"/>
      <c r="C34" s="65"/>
      <c r="D34" s="65"/>
      <c r="E34" s="65"/>
      <c r="F34" s="65"/>
      <c r="G34" s="73"/>
      <c r="H34" s="74"/>
      <c r="I34" s="74"/>
      <c r="J34" s="74"/>
      <c r="K34" s="75"/>
      <c r="L34" s="65"/>
      <c r="M34" s="65"/>
      <c r="N34" s="65"/>
      <c r="O34" s="65"/>
      <c r="P34" s="65"/>
    </row>
    <row r="35" spans="1:16" x14ac:dyDescent="0.2">
      <c r="A35" s="48" t="s">
        <v>241</v>
      </c>
      <c r="B35" s="65"/>
      <c r="C35" s="65"/>
      <c r="D35" s="65"/>
      <c r="E35" s="65"/>
      <c r="F35" s="65"/>
      <c r="G35" s="73"/>
      <c r="H35" s="74"/>
      <c r="I35" s="74"/>
      <c r="J35" s="74"/>
      <c r="K35" s="75"/>
      <c r="L35" s="65"/>
      <c r="M35" s="65"/>
      <c r="N35" s="65"/>
      <c r="O35" s="65"/>
      <c r="P35" s="65"/>
    </row>
    <row r="36" spans="1:16" x14ac:dyDescent="0.2">
      <c r="A36" s="48"/>
      <c r="B36" s="65"/>
      <c r="C36" s="65"/>
      <c r="D36" s="65"/>
      <c r="E36" s="65"/>
      <c r="F36" s="65"/>
      <c r="G36" s="73"/>
      <c r="H36" s="74"/>
      <c r="I36" s="74"/>
      <c r="J36" s="74"/>
      <c r="K36" s="75"/>
      <c r="L36" s="65"/>
      <c r="M36" s="65"/>
      <c r="N36" s="65"/>
      <c r="O36" s="65"/>
      <c r="P36" s="65"/>
    </row>
    <row r="37" spans="1:16" x14ac:dyDescent="0.2">
      <c r="A37" s="40" t="s">
        <v>333</v>
      </c>
      <c r="B37" s="65">
        <v>351</v>
      </c>
      <c r="C37" s="65">
        <v>167</v>
      </c>
      <c r="D37" s="65">
        <v>177</v>
      </c>
      <c r="E37" s="65">
        <v>6</v>
      </c>
      <c r="F37" s="65">
        <v>0</v>
      </c>
      <c r="G37" s="73">
        <v>163</v>
      </c>
      <c r="H37" s="74">
        <v>93</v>
      </c>
      <c r="I37" s="74">
        <v>68</v>
      </c>
      <c r="J37" s="74">
        <v>3</v>
      </c>
      <c r="K37" s="75">
        <v>0</v>
      </c>
      <c r="L37" s="65">
        <v>187</v>
      </c>
      <c r="M37" s="65">
        <v>74</v>
      </c>
      <c r="N37" s="65">
        <v>110</v>
      </c>
      <c r="O37" s="65">
        <v>3</v>
      </c>
      <c r="P37" s="65">
        <v>0</v>
      </c>
    </row>
    <row r="38" spans="1:16" x14ac:dyDescent="0.2">
      <c r="A38" s="40" t="s">
        <v>3</v>
      </c>
      <c r="B38" s="65">
        <v>8</v>
      </c>
      <c r="C38" s="65">
        <v>0</v>
      </c>
      <c r="D38" s="65">
        <v>8</v>
      </c>
      <c r="E38" s="65">
        <v>0</v>
      </c>
      <c r="F38" s="65">
        <v>0</v>
      </c>
      <c r="G38" s="73">
        <v>0</v>
      </c>
      <c r="H38" s="74">
        <v>0</v>
      </c>
      <c r="I38" s="74">
        <v>0</v>
      </c>
      <c r="J38" s="74">
        <v>0</v>
      </c>
      <c r="K38" s="75">
        <v>0</v>
      </c>
      <c r="L38" s="65">
        <v>8</v>
      </c>
      <c r="M38" s="65">
        <v>0</v>
      </c>
      <c r="N38" s="65">
        <v>8</v>
      </c>
      <c r="O38" s="65">
        <v>0</v>
      </c>
      <c r="P38" s="65">
        <v>0</v>
      </c>
    </row>
    <row r="39" spans="1:16" x14ac:dyDescent="0.2">
      <c r="A39" s="40" t="s">
        <v>4</v>
      </c>
      <c r="B39" s="65">
        <v>12</v>
      </c>
      <c r="C39" s="65">
        <v>0</v>
      </c>
      <c r="D39" s="65">
        <v>8</v>
      </c>
      <c r="E39" s="65">
        <v>3</v>
      </c>
      <c r="F39" s="65">
        <v>0</v>
      </c>
      <c r="G39" s="73">
        <v>0</v>
      </c>
      <c r="H39" s="74">
        <v>0</v>
      </c>
      <c r="I39" s="74">
        <v>0</v>
      </c>
      <c r="J39" s="74">
        <v>0</v>
      </c>
      <c r="K39" s="75">
        <v>0</v>
      </c>
      <c r="L39" s="65">
        <v>12</v>
      </c>
      <c r="M39" s="65">
        <v>0</v>
      </c>
      <c r="N39" s="65">
        <v>8</v>
      </c>
      <c r="O39" s="65">
        <v>3</v>
      </c>
      <c r="P39" s="65">
        <v>0</v>
      </c>
    </row>
    <row r="40" spans="1:16" x14ac:dyDescent="0.2">
      <c r="A40" s="40" t="s">
        <v>5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73">
        <v>0</v>
      </c>
      <c r="H40" s="74">
        <v>0</v>
      </c>
      <c r="I40" s="74">
        <v>0</v>
      </c>
      <c r="J40" s="74">
        <v>0</v>
      </c>
      <c r="K40" s="7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</row>
    <row r="41" spans="1:16" x14ac:dyDescent="0.2">
      <c r="A41" s="40" t="s">
        <v>6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73">
        <v>0</v>
      </c>
      <c r="H41" s="74">
        <v>0</v>
      </c>
      <c r="I41" s="74">
        <v>0</v>
      </c>
      <c r="J41" s="74">
        <v>0</v>
      </c>
      <c r="K41" s="7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</row>
    <row r="42" spans="1:16" x14ac:dyDescent="0.2">
      <c r="A42" s="40" t="s">
        <v>77</v>
      </c>
      <c r="B42" s="65">
        <v>318</v>
      </c>
      <c r="C42" s="65">
        <v>158</v>
      </c>
      <c r="D42" s="65">
        <v>160</v>
      </c>
      <c r="E42" s="65">
        <v>0</v>
      </c>
      <c r="F42" s="65">
        <v>0</v>
      </c>
      <c r="G42" s="73">
        <v>156</v>
      </c>
      <c r="H42" s="74">
        <v>88</v>
      </c>
      <c r="I42" s="74">
        <v>68</v>
      </c>
      <c r="J42" s="74">
        <v>0</v>
      </c>
      <c r="K42" s="75">
        <v>0</v>
      </c>
      <c r="L42" s="65">
        <v>163</v>
      </c>
      <c r="M42" s="65">
        <v>70</v>
      </c>
      <c r="N42" s="65">
        <v>93</v>
      </c>
      <c r="O42" s="65">
        <v>0</v>
      </c>
      <c r="P42" s="65">
        <v>0</v>
      </c>
    </row>
    <row r="43" spans="1:16" x14ac:dyDescent="0.2">
      <c r="A43" s="40" t="s">
        <v>78</v>
      </c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73">
        <v>0</v>
      </c>
      <c r="H43" s="74">
        <v>0</v>
      </c>
      <c r="I43" s="74">
        <v>0</v>
      </c>
      <c r="J43" s="74">
        <v>0</v>
      </c>
      <c r="K43" s="7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</row>
    <row r="44" spans="1:16" x14ac:dyDescent="0.2">
      <c r="A44" s="40" t="s">
        <v>79</v>
      </c>
      <c r="B44" s="65">
        <v>9</v>
      </c>
      <c r="C44" s="65">
        <v>9</v>
      </c>
      <c r="D44" s="65">
        <v>0</v>
      </c>
      <c r="E44" s="65">
        <v>0</v>
      </c>
      <c r="F44" s="65">
        <v>0</v>
      </c>
      <c r="G44" s="73">
        <v>5</v>
      </c>
      <c r="H44" s="74">
        <v>5</v>
      </c>
      <c r="I44" s="74">
        <v>0</v>
      </c>
      <c r="J44" s="74">
        <v>0</v>
      </c>
      <c r="K44" s="75">
        <v>0</v>
      </c>
      <c r="L44" s="65">
        <v>5</v>
      </c>
      <c r="M44" s="65">
        <v>5</v>
      </c>
      <c r="N44" s="65">
        <v>0</v>
      </c>
      <c r="O44" s="65">
        <v>0</v>
      </c>
      <c r="P44" s="65">
        <v>0</v>
      </c>
    </row>
    <row r="45" spans="1:16" x14ac:dyDescent="0.2">
      <c r="A45" s="40" t="s">
        <v>144</v>
      </c>
      <c r="B45" s="65">
        <v>0</v>
      </c>
      <c r="C45" s="65">
        <v>0</v>
      </c>
      <c r="D45" s="65">
        <v>0</v>
      </c>
      <c r="E45" s="65">
        <v>0</v>
      </c>
      <c r="F45" s="65">
        <v>0</v>
      </c>
      <c r="G45" s="73">
        <v>0</v>
      </c>
      <c r="H45" s="74">
        <v>0</v>
      </c>
      <c r="I45" s="74">
        <v>0</v>
      </c>
      <c r="J45" s="74">
        <v>0</v>
      </c>
      <c r="K45" s="7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</row>
    <row r="46" spans="1:16" x14ac:dyDescent="0.2">
      <c r="A46" s="40" t="s">
        <v>145</v>
      </c>
      <c r="B46" s="65">
        <v>12</v>
      </c>
      <c r="C46" s="65">
        <v>9</v>
      </c>
      <c r="D46" s="65">
        <v>0</v>
      </c>
      <c r="E46" s="65">
        <v>3</v>
      </c>
      <c r="F46" s="65">
        <v>0</v>
      </c>
      <c r="G46" s="77">
        <v>8</v>
      </c>
      <c r="H46" s="78">
        <v>5</v>
      </c>
      <c r="I46" s="78">
        <v>0</v>
      </c>
      <c r="J46" s="78">
        <v>3</v>
      </c>
      <c r="K46" s="67">
        <v>0</v>
      </c>
      <c r="L46" s="65">
        <v>5</v>
      </c>
      <c r="M46" s="65">
        <v>5</v>
      </c>
      <c r="N46" s="65">
        <v>0</v>
      </c>
      <c r="O46" s="65">
        <v>0</v>
      </c>
      <c r="P46" s="65">
        <v>0</v>
      </c>
    </row>
    <row r="47" spans="1:16" x14ac:dyDescent="0.2">
      <c r="A47" s="72" t="s">
        <v>230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  <row r="48" spans="1:16" x14ac:dyDescent="0.2">
      <c r="A48" s="65" t="s">
        <v>231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5"/>
  <sheetViews>
    <sheetView view="pageBreakPreview" zoomScaleNormal="100" zoomScaleSheetLayoutView="100" workbookViewId="0">
      <selection activeCell="H17" sqref="H17"/>
    </sheetView>
  </sheetViews>
  <sheetFormatPr defaultColWidth="9.109375" defaultRowHeight="10.199999999999999" x14ac:dyDescent="0.2"/>
  <cols>
    <col min="1" max="1" width="18.88671875" style="3" customWidth="1"/>
    <col min="2" max="16" width="5.88671875" style="3" customWidth="1"/>
    <col min="17" max="16384" width="9.109375" style="3"/>
  </cols>
  <sheetData>
    <row r="1" spans="1:16" x14ac:dyDescent="0.2">
      <c r="A1" s="2" t="s">
        <v>278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237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279</v>
      </c>
      <c r="B6" s="2">
        <v>492</v>
      </c>
      <c r="C6" s="2">
        <v>325</v>
      </c>
      <c r="D6" s="2">
        <v>118</v>
      </c>
      <c r="E6" s="2">
        <v>31</v>
      </c>
      <c r="F6" s="2">
        <v>18</v>
      </c>
      <c r="G6" s="17">
        <v>225</v>
      </c>
      <c r="H6" s="18">
        <v>153</v>
      </c>
      <c r="I6" s="18">
        <v>51</v>
      </c>
      <c r="J6" s="18">
        <v>12</v>
      </c>
      <c r="K6" s="19">
        <v>9</v>
      </c>
      <c r="L6" s="2">
        <v>267</v>
      </c>
      <c r="M6" s="2">
        <v>172</v>
      </c>
      <c r="N6" s="2">
        <v>68</v>
      </c>
      <c r="O6" s="2">
        <v>18</v>
      </c>
      <c r="P6" s="2">
        <v>9</v>
      </c>
    </row>
    <row r="7" spans="1:16" x14ac:dyDescent="0.2">
      <c r="A7" s="2"/>
      <c r="B7" s="2"/>
      <c r="C7" s="2"/>
      <c r="D7" s="2"/>
      <c r="E7" s="2"/>
      <c r="F7" s="2"/>
      <c r="G7" s="17"/>
      <c r="H7" s="18"/>
      <c r="I7" s="18"/>
      <c r="J7" s="18"/>
      <c r="K7" s="19"/>
      <c r="L7" s="2"/>
      <c r="M7" s="2"/>
      <c r="N7" s="2"/>
      <c r="O7" s="2"/>
      <c r="P7" s="2"/>
    </row>
    <row r="8" spans="1:16" x14ac:dyDescent="0.2">
      <c r="A8" s="2" t="s">
        <v>142</v>
      </c>
      <c r="B8" s="2">
        <v>2112</v>
      </c>
      <c r="C8" s="2">
        <v>1413</v>
      </c>
      <c r="D8" s="2">
        <v>448</v>
      </c>
      <c r="E8" s="2">
        <v>225</v>
      </c>
      <c r="F8" s="2">
        <v>27</v>
      </c>
      <c r="G8" s="17">
        <v>902</v>
      </c>
      <c r="H8" s="18">
        <v>626</v>
      </c>
      <c r="I8" s="18">
        <v>169</v>
      </c>
      <c r="J8" s="18">
        <v>95</v>
      </c>
      <c r="K8" s="19">
        <v>12</v>
      </c>
      <c r="L8" s="2">
        <v>1211</v>
      </c>
      <c r="M8" s="2">
        <v>788</v>
      </c>
      <c r="N8" s="2">
        <v>279</v>
      </c>
      <c r="O8" s="2">
        <v>129</v>
      </c>
      <c r="P8" s="2">
        <v>15</v>
      </c>
    </row>
    <row r="9" spans="1:16" x14ac:dyDescent="0.2">
      <c r="A9" s="2" t="s">
        <v>143</v>
      </c>
      <c r="B9" s="2">
        <v>1682</v>
      </c>
      <c r="C9" s="2">
        <v>918</v>
      </c>
      <c r="D9" s="2">
        <v>490</v>
      </c>
      <c r="E9" s="2">
        <v>178</v>
      </c>
      <c r="F9" s="2">
        <v>96</v>
      </c>
      <c r="G9" s="17">
        <v>861</v>
      </c>
      <c r="H9" s="18">
        <v>491</v>
      </c>
      <c r="I9" s="18">
        <v>245</v>
      </c>
      <c r="J9" s="18">
        <v>80</v>
      </c>
      <c r="K9" s="19">
        <v>45</v>
      </c>
      <c r="L9" s="2">
        <v>821</v>
      </c>
      <c r="M9" s="2">
        <v>426</v>
      </c>
      <c r="N9" s="2">
        <v>245</v>
      </c>
      <c r="O9" s="2">
        <v>98</v>
      </c>
      <c r="P9" s="2">
        <v>51</v>
      </c>
    </row>
    <row r="10" spans="1:16" x14ac:dyDescent="0.2">
      <c r="A10" s="2"/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2"/>
      <c r="B11" s="2"/>
      <c r="C11" s="2"/>
      <c r="D11" s="2"/>
      <c r="E11" s="2"/>
      <c r="F11" s="2"/>
      <c r="G11" s="17"/>
      <c r="H11" s="18"/>
      <c r="I11" s="18"/>
      <c r="J11" s="18"/>
      <c r="K11" s="19"/>
      <c r="L11" s="2"/>
      <c r="M11" s="2"/>
      <c r="N11" s="2"/>
      <c r="O11" s="2"/>
      <c r="P11" s="2"/>
    </row>
    <row r="12" spans="1:16" x14ac:dyDescent="0.2">
      <c r="A12" s="2"/>
      <c r="B12" s="2"/>
      <c r="C12" s="2"/>
      <c r="D12" s="2"/>
      <c r="E12" s="2"/>
      <c r="F12" s="2"/>
      <c r="G12" s="17"/>
      <c r="H12" s="18"/>
      <c r="I12" s="18"/>
      <c r="J12" s="18"/>
      <c r="K12" s="19"/>
      <c r="L12" s="2"/>
      <c r="M12" s="2"/>
      <c r="N12" s="2"/>
      <c r="O12" s="2"/>
      <c r="P12" s="2"/>
    </row>
    <row r="13" spans="1:16" x14ac:dyDescent="0.2">
      <c r="A13" s="2"/>
      <c r="B13" s="2"/>
      <c r="C13" s="2"/>
      <c r="D13" s="2"/>
      <c r="E13" s="2"/>
      <c r="F13" s="2"/>
      <c r="G13" s="17"/>
      <c r="H13" s="18"/>
      <c r="I13" s="18"/>
      <c r="J13" s="18"/>
      <c r="K13" s="19"/>
      <c r="L13" s="2"/>
      <c r="M13" s="2"/>
      <c r="N13" s="2"/>
      <c r="O13" s="2"/>
      <c r="P13" s="2"/>
    </row>
    <row r="14" spans="1:16" x14ac:dyDescent="0.2">
      <c r="A14" s="2"/>
      <c r="B14" s="2"/>
      <c r="C14" s="2"/>
      <c r="D14" s="2"/>
      <c r="E14" s="2"/>
      <c r="F14" s="2"/>
      <c r="G14" s="17"/>
      <c r="H14" s="18"/>
      <c r="I14" s="18"/>
      <c r="J14" s="18"/>
      <c r="K14" s="19"/>
      <c r="L14" s="2"/>
      <c r="M14" s="2"/>
      <c r="N14" s="2"/>
      <c r="O14" s="2"/>
      <c r="P14" s="2"/>
    </row>
    <row r="15" spans="1:16" x14ac:dyDescent="0.2">
      <c r="A15" s="15" t="s">
        <v>239</v>
      </c>
      <c r="B15" s="2"/>
      <c r="C15" s="2"/>
      <c r="D15" s="2"/>
      <c r="E15" s="2"/>
      <c r="F15" s="2"/>
      <c r="G15" s="17"/>
      <c r="H15" s="18"/>
      <c r="I15" s="18"/>
      <c r="J15" s="18"/>
      <c r="K15" s="19"/>
      <c r="L15" s="2"/>
      <c r="M15" s="2"/>
      <c r="N15" s="2"/>
      <c r="O15" s="2"/>
      <c r="P15" s="2"/>
    </row>
    <row r="16" spans="1:16" x14ac:dyDescent="0.2">
      <c r="A16" s="2" t="s">
        <v>0</v>
      </c>
      <c r="B16" s="2">
        <v>1682</v>
      </c>
      <c r="C16" s="2">
        <v>918</v>
      </c>
      <c r="D16" s="2">
        <v>490</v>
      </c>
      <c r="E16" s="2">
        <v>178</v>
      </c>
      <c r="F16" s="2">
        <v>96</v>
      </c>
      <c r="G16" s="17">
        <v>861</v>
      </c>
      <c r="H16" s="18">
        <v>491</v>
      </c>
      <c r="I16" s="18">
        <v>245</v>
      </c>
      <c r="J16" s="18">
        <v>80</v>
      </c>
      <c r="K16" s="19">
        <v>45</v>
      </c>
      <c r="L16" s="2">
        <v>821</v>
      </c>
      <c r="M16" s="2">
        <v>426</v>
      </c>
      <c r="N16" s="2">
        <v>245</v>
      </c>
      <c r="O16" s="2">
        <v>98</v>
      </c>
      <c r="P16" s="2">
        <v>51</v>
      </c>
    </row>
    <row r="17" spans="1:16" x14ac:dyDescent="0.2">
      <c r="A17" s="2" t="s">
        <v>3</v>
      </c>
      <c r="B17" s="2">
        <v>209</v>
      </c>
      <c r="C17" s="2">
        <v>116</v>
      </c>
      <c r="D17" s="2">
        <v>25</v>
      </c>
      <c r="E17" s="2">
        <v>52</v>
      </c>
      <c r="F17" s="2">
        <v>15</v>
      </c>
      <c r="G17" s="17">
        <v>93</v>
      </c>
      <c r="H17" s="18">
        <v>60</v>
      </c>
      <c r="I17" s="18">
        <v>8</v>
      </c>
      <c r="J17" s="18">
        <v>15</v>
      </c>
      <c r="K17" s="19">
        <v>9</v>
      </c>
      <c r="L17" s="2">
        <v>115</v>
      </c>
      <c r="M17" s="2">
        <v>56</v>
      </c>
      <c r="N17" s="2">
        <v>17</v>
      </c>
      <c r="O17" s="2">
        <v>37</v>
      </c>
      <c r="P17" s="2">
        <v>6</v>
      </c>
    </row>
    <row r="18" spans="1:16" x14ac:dyDescent="0.2">
      <c r="A18" s="2" t="s">
        <v>4</v>
      </c>
      <c r="B18" s="2">
        <v>56</v>
      </c>
      <c r="C18" s="2">
        <v>28</v>
      </c>
      <c r="D18" s="2">
        <v>25</v>
      </c>
      <c r="E18" s="2">
        <v>0</v>
      </c>
      <c r="F18" s="2">
        <v>3</v>
      </c>
      <c r="G18" s="17">
        <v>27</v>
      </c>
      <c r="H18" s="18">
        <v>19</v>
      </c>
      <c r="I18" s="18">
        <v>8</v>
      </c>
      <c r="J18" s="18">
        <v>0</v>
      </c>
      <c r="K18" s="19">
        <v>0</v>
      </c>
      <c r="L18" s="2">
        <v>29</v>
      </c>
      <c r="M18" s="2">
        <v>9</v>
      </c>
      <c r="N18" s="2">
        <v>17</v>
      </c>
      <c r="O18" s="2">
        <v>0</v>
      </c>
      <c r="P18" s="2">
        <v>3</v>
      </c>
    </row>
    <row r="19" spans="1:16" x14ac:dyDescent="0.2">
      <c r="A19" s="2" t="s">
        <v>5</v>
      </c>
      <c r="B19" s="2">
        <v>43</v>
      </c>
      <c r="C19" s="2">
        <v>0</v>
      </c>
      <c r="D19" s="2">
        <v>0</v>
      </c>
      <c r="E19" s="2">
        <v>25</v>
      </c>
      <c r="F19" s="2">
        <v>18</v>
      </c>
      <c r="G19" s="17">
        <v>18</v>
      </c>
      <c r="H19" s="18">
        <v>0</v>
      </c>
      <c r="I19" s="18">
        <v>0</v>
      </c>
      <c r="J19" s="18">
        <v>9</v>
      </c>
      <c r="K19" s="19">
        <v>9</v>
      </c>
      <c r="L19" s="2">
        <v>24</v>
      </c>
      <c r="M19" s="2">
        <v>0</v>
      </c>
      <c r="N19" s="2">
        <v>0</v>
      </c>
      <c r="O19" s="2">
        <v>15</v>
      </c>
      <c r="P19" s="2">
        <v>9</v>
      </c>
    </row>
    <row r="20" spans="1:16" x14ac:dyDescent="0.2">
      <c r="A20" s="2" t="s">
        <v>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17">
        <v>0</v>
      </c>
      <c r="H20" s="18">
        <v>0</v>
      </c>
      <c r="I20" s="18">
        <v>0</v>
      </c>
      <c r="J20" s="18">
        <v>0</v>
      </c>
      <c r="K20" s="19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x14ac:dyDescent="0.2">
      <c r="A21" s="2" t="s">
        <v>77</v>
      </c>
      <c r="B21" s="2">
        <v>1304</v>
      </c>
      <c r="C21" s="2">
        <v>723</v>
      </c>
      <c r="D21" s="2">
        <v>422</v>
      </c>
      <c r="E21" s="2">
        <v>98</v>
      </c>
      <c r="F21" s="2">
        <v>60</v>
      </c>
      <c r="G21" s="17">
        <v>683</v>
      </c>
      <c r="H21" s="18">
        <v>385</v>
      </c>
      <c r="I21" s="18">
        <v>220</v>
      </c>
      <c r="J21" s="18">
        <v>52</v>
      </c>
      <c r="K21" s="19">
        <v>27</v>
      </c>
      <c r="L21" s="2">
        <v>620</v>
      </c>
      <c r="M21" s="2">
        <v>338</v>
      </c>
      <c r="N21" s="2">
        <v>203</v>
      </c>
      <c r="O21" s="2">
        <v>46</v>
      </c>
      <c r="P21" s="2">
        <v>33</v>
      </c>
    </row>
    <row r="22" spans="1:16" x14ac:dyDescent="0.2">
      <c r="A22" s="2" t="s">
        <v>78</v>
      </c>
      <c r="B22" s="2">
        <v>46</v>
      </c>
      <c r="C22" s="2">
        <v>37</v>
      </c>
      <c r="D22" s="2">
        <v>8</v>
      </c>
      <c r="E22" s="2">
        <v>0</v>
      </c>
      <c r="F22" s="2">
        <v>0</v>
      </c>
      <c r="G22" s="17">
        <v>32</v>
      </c>
      <c r="H22" s="18">
        <v>23</v>
      </c>
      <c r="I22" s="18">
        <v>8</v>
      </c>
      <c r="J22" s="18">
        <v>0</v>
      </c>
      <c r="K22" s="19">
        <v>0</v>
      </c>
      <c r="L22" s="2">
        <v>14</v>
      </c>
      <c r="M22" s="2">
        <v>14</v>
      </c>
      <c r="N22" s="2">
        <v>0</v>
      </c>
      <c r="O22" s="2">
        <v>0</v>
      </c>
      <c r="P22" s="2">
        <v>0</v>
      </c>
    </row>
    <row r="23" spans="1:16" x14ac:dyDescent="0.2">
      <c r="A23" s="2" t="s">
        <v>79</v>
      </c>
      <c r="B23" s="2">
        <v>13</v>
      </c>
      <c r="C23" s="2">
        <v>5</v>
      </c>
      <c r="D23" s="2">
        <v>8</v>
      </c>
      <c r="E23" s="2">
        <v>0</v>
      </c>
      <c r="F23" s="2">
        <v>0</v>
      </c>
      <c r="G23" s="17">
        <v>0</v>
      </c>
      <c r="H23" s="18">
        <v>0</v>
      </c>
      <c r="I23" s="18">
        <v>0</v>
      </c>
      <c r="J23" s="18">
        <v>0</v>
      </c>
      <c r="K23" s="19">
        <v>0</v>
      </c>
      <c r="L23" s="2">
        <v>13</v>
      </c>
      <c r="M23" s="2">
        <v>5</v>
      </c>
      <c r="N23" s="2">
        <v>8</v>
      </c>
      <c r="O23" s="2">
        <v>0</v>
      </c>
      <c r="P23" s="2">
        <v>0</v>
      </c>
    </row>
    <row r="24" spans="1:16" x14ac:dyDescent="0.2">
      <c r="A24" s="2" t="s">
        <v>144</v>
      </c>
      <c r="B24" s="2">
        <v>9</v>
      </c>
      <c r="C24" s="2">
        <v>9</v>
      </c>
      <c r="D24" s="2">
        <v>0</v>
      </c>
      <c r="E24" s="2">
        <v>0</v>
      </c>
      <c r="F24" s="2">
        <v>0</v>
      </c>
      <c r="G24" s="17">
        <v>5</v>
      </c>
      <c r="H24" s="18">
        <v>5</v>
      </c>
      <c r="I24" s="18">
        <v>0</v>
      </c>
      <c r="J24" s="18">
        <v>0</v>
      </c>
      <c r="K24" s="19">
        <v>0</v>
      </c>
      <c r="L24" s="2">
        <v>5</v>
      </c>
      <c r="M24" s="2">
        <v>5</v>
      </c>
      <c r="N24" s="2">
        <v>0</v>
      </c>
      <c r="O24" s="2">
        <v>0</v>
      </c>
      <c r="P24" s="2">
        <v>0</v>
      </c>
    </row>
    <row r="25" spans="1:16" x14ac:dyDescent="0.2">
      <c r="A25" s="2" t="s">
        <v>145</v>
      </c>
      <c r="B25" s="2">
        <v>16</v>
      </c>
      <c r="C25" s="2">
        <v>5</v>
      </c>
      <c r="D25" s="2">
        <v>8</v>
      </c>
      <c r="E25" s="2">
        <v>3</v>
      </c>
      <c r="F25" s="2">
        <v>0</v>
      </c>
      <c r="G25" s="17">
        <v>3</v>
      </c>
      <c r="H25" s="18">
        <v>0</v>
      </c>
      <c r="I25" s="18">
        <v>0</v>
      </c>
      <c r="J25" s="18">
        <v>3</v>
      </c>
      <c r="K25" s="19">
        <v>0</v>
      </c>
      <c r="L25" s="2">
        <v>13</v>
      </c>
      <c r="M25" s="2">
        <v>5</v>
      </c>
      <c r="N25" s="2">
        <v>8</v>
      </c>
      <c r="O25" s="2">
        <v>0</v>
      </c>
      <c r="P25" s="2">
        <v>0</v>
      </c>
    </row>
    <row r="26" spans="1:16" x14ac:dyDescent="0.2">
      <c r="A26" s="2"/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15" t="s">
        <v>240</v>
      </c>
      <c r="B27" s="2"/>
      <c r="C27" s="2"/>
      <c r="D27" s="2"/>
      <c r="E27" s="2"/>
      <c r="F27" s="2"/>
      <c r="G27" s="17"/>
      <c r="H27" s="18"/>
      <c r="I27" s="18"/>
      <c r="J27" s="18"/>
      <c r="K27" s="19"/>
      <c r="L27" s="2"/>
      <c r="M27" s="2"/>
      <c r="N27" s="2"/>
      <c r="O27" s="2"/>
      <c r="P27" s="2"/>
    </row>
    <row r="28" spans="1:16" x14ac:dyDescent="0.2">
      <c r="A28" s="2" t="s">
        <v>0</v>
      </c>
      <c r="B28" s="2">
        <v>4286</v>
      </c>
      <c r="C28" s="2">
        <v>2656</v>
      </c>
      <c r="D28" s="2">
        <v>1055</v>
      </c>
      <c r="E28" s="2">
        <v>434</v>
      </c>
      <c r="F28" s="2">
        <v>141</v>
      </c>
      <c r="G28" s="17">
        <v>1988</v>
      </c>
      <c r="H28" s="18">
        <v>1270</v>
      </c>
      <c r="I28" s="18">
        <v>464</v>
      </c>
      <c r="J28" s="18">
        <v>188</v>
      </c>
      <c r="K28" s="19">
        <v>66</v>
      </c>
      <c r="L28" s="2">
        <v>2298</v>
      </c>
      <c r="M28" s="2">
        <v>1386</v>
      </c>
      <c r="N28" s="2">
        <v>591</v>
      </c>
      <c r="O28" s="2">
        <v>246</v>
      </c>
      <c r="P28" s="2">
        <v>75</v>
      </c>
    </row>
    <row r="29" spans="1:16" x14ac:dyDescent="0.2">
      <c r="A29" s="2" t="s">
        <v>146</v>
      </c>
      <c r="B29" s="2">
        <v>3931</v>
      </c>
      <c r="C29" s="2">
        <v>2484</v>
      </c>
      <c r="D29" s="2">
        <v>878</v>
      </c>
      <c r="E29" s="2">
        <v>428</v>
      </c>
      <c r="F29" s="2">
        <v>141</v>
      </c>
      <c r="G29" s="17">
        <v>1825</v>
      </c>
      <c r="H29" s="18">
        <v>1177</v>
      </c>
      <c r="I29" s="18">
        <v>397</v>
      </c>
      <c r="J29" s="18">
        <v>185</v>
      </c>
      <c r="K29" s="19">
        <v>66</v>
      </c>
      <c r="L29" s="2">
        <v>2106</v>
      </c>
      <c r="M29" s="2">
        <v>1307</v>
      </c>
      <c r="N29" s="2">
        <v>481</v>
      </c>
      <c r="O29" s="2">
        <v>243</v>
      </c>
      <c r="P29" s="2">
        <v>75</v>
      </c>
    </row>
    <row r="30" spans="1:16" x14ac:dyDescent="0.2">
      <c r="A30" s="2" t="s">
        <v>147</v>
      </c>
      <c r="B30" s="2">
        <v>351</v>
      </c>
      <c r="C30" s="2">
        <v>167</v>
      </c>
      <c r="D30" s="2">
        <v>177</v>
      </c>
      <c r="E30" s="2">
        <v>6</v>
      </c>
      <c r="F30" s="2">
        <v>0</v>
      </c>
      <c r="G30" s="17">
        <v>163</v>
      </c>
      <c r="H30" s="18">
        <v>93</v>
      </c>
      <c r="I30" s="18">
        <v>68</v>
      </c>
      <c r="J30" s="18">
        <v>3</v>
      </c>
      <c r="K30" s="19">
        <v>0</v>
      </c>
      <c r="L30" s="2">
        <v>187</v>
      </c>
      <c r="M30" s="2">
        <v>74</v>
      </c>
      <c r="N30" s="2">
        <v>110</v>
      </c>
      <c r="O30" s="2">
        <v>3</v>
      </c>
      <c r="P30" s="2">
        <v>0</v>
      </c>
    </row>
    <row r="31" spans="1:16" x14ac:dyDescent="0.2">
      <c r="A31" s="2" t="s">
        <v>148</v>
      </c>
      <c r="B31" s="2">
        <v>5</v>
      </c>
      <c r="C31" s="2">
        <v>5</v>
      </c>
      <c r="D31" s="2">
        <v>0</v>
      </c>
      <c r="E31" s="2">
        <v>0</v>
      </c>
      <c r="F31" s="2">
        <v>0</v>
      </c>
      <c r="G31" s="17">
        <v>0</v>
      </c>
      <c r="H31" s="18">
        <v>0</v>
      </c>
      <c r="I31" s="18">
        <v>0</v>
      </c>
      <c r="J31" s="18">
        <v>0</v>
      </c>
      <c r="K31" s="19">
        <v>0</v>
      </c>
      <c r="L31" s="2">
        <v>5</v>
      </c>
      <c r="M31" s="2">
        <v>5</v>
      </c>
      <c r="N31" s="2">
        <v>0</v>
      </c>
      <c r="O31" s="2">
        <v>0</v>
      </c>
      <c r="P31" s="2">
        <v>0</v>
      </c>
    </row>
    <row r="32" spans="1:16" x14ac:dyDescent="0.2">
      <c r="A32" s="2"/>
      <c r="B32" s="2"/>
      <c r="C32" s="2"/>
      <c r="D32" s="2"/>
      <c r="E32" s="2"/>
      <c r="F32" s="2"/>
      <c r="G32" s="17"/>
      <c r="H32" s="18"/>
      <c r="I32" s="18"/>
      <c r="J32" s="18"/>
      <c r="K32" s="19"/>
      <c r="L32" s="2"/>
      <c r="M32" s="2"/>
      <c r="N32" s="2"/>
      <c r="O32" s="2"/>
      <c r="P32" s="2"/>
    </row>
    <row r="33" spans="1:16" x14ac:dyDescent="0.2">
      <c r="A33" s="15" t="s">
        <v>241</v>
      </c>
      <c r="B33" s="2"/>
      <c r="C33" s="2"/>
      <c r="D33" s="2"/>
      <c r="E33" s="2"/>
      <c r="F33" s="2"/>
      <c r="G33" s="17"/>
      <c r="H33" s="18"/>
      <c r="I33" s="18"/>
      <c r="J33" s="18"/>
      <c r="K33" s="19"/>
      <c r="L33" s="2"/>
      <c r="M33" s="2"/>
      <c r="N33" s="2"/>
      <c r="O33" s="2"/>
      <c r="P33" s="2"/>
    </row>
    <row r="34" spans="1:16" x14ac:dyDescent="0.2">
      <c r="A34" s="2" t="s">
        <v>0</v>
      </c>
      <c r="B34" s="2">
        <v>351</v>
      </c>
      <c r="C34" s="2">
        <v>167</v>
      </c>
      <c r="D34" s="2">
        <v>177</v>
      </c>
      <c r="E34" s="2">
        <v>6</v>
      </c>
      <c r="F34" s="2">
        <v>0</v>
      </c>
      <c r="G34" s="17">
        <v>163</v>
      </c>
      <c r="H34" s="18">
        <v>93</v>
      </c>
      <c r="I34" s="18">
        <v>68</v>
      </c>
      <c r="J34" s="18">
        <v>3</v>
      </c>
      <c r="K34" s="19">
        <v>0</v>
      </c>
      <c r="L34" s="2">
        <v>187</v>
      </c>
      <c r="M34" s="2">
        <v>74</v>
      </c>
      <c r="N34" s="2">
        <v>110</v>
      </c>
      <c r="O34" s="2">
        <v>3</v>
      </c>
      <c r="P34" s="2">
        <v>0</v>
      </c>
    </row>
    <row r="35" spans="1:16" x14ac:dyDescent="0.2">
      <c r="A35" s="2" t="s">
        <v>3</v>
      </c>
      <c r="B35" s="2">
        <v>8</v>
      </c>
      <c r="C35" s="2">
        <v>0</v>
      </c>
      <c r="D35" s="2">
        <v>8</v>
      </c>
      <c r="E35" s="2">
        <v>0</v>
      </c>
      <c r="F35" s="2">
        <v>0</v>
      </c>
      <c r="G35" s="17">
        <v>0</v>
      </c>
      <c r="H35" s="18">
        <v>0</v>
      </c>
      <c r="I35" s="18">
        <v>0</v>
      </c>
      <c r="J35" s="18">
        <v>0</v>
      </c>
      <c r="K35" s="19">
        <v>0</v>
      </c>
      <c r="L35" s="2">
        <v>8</v>
      </c>
      <c r="M35" s="2">
        <v>0</v>
      </c>
      <c r="N35" s="2">
        <v>8</v>
      </c>
      <c r="O35" s="2">
        <v>0</v>
      </c>
      <c r="P35" s="2">
        <v>0</v>
      </c>
    </row>
    <row r="36" spans="1:16" x14ac:dyDescent="0.2">
      <c r="A36" s="2" t="s">
        <v>4</v>
      </c>
      <c r="B36" s="2">
        <v>12</v>
      </c>
      <c r="C36" s="2">
        <v>0</v>
      </c>
      <c r="D36" s="2">
        <v>8</v>
      </c>
      <c r="E36" s="2">
        <v>3</v>
      </c>
      <c r="F36" s="2">
        <v>0</v>
      </c>
      <c r="G36" s="17">
        <v>0</v>
      </c>
      <c r="H36" s="18">
        <v>0</v>
      </c>
      <c r="I36" s="18">
        <v>0</v>
      </c>
      <c r="J36" s="18">
        <v>0</v>
      </c>
      <c r="K36" s="19">
        <v>0</v>
      </c>
      <c r="L36" s="2">
        <v>12</v>
      </c>
      <c r="M36" s="2">
        <v>0</v>
      </c>
      <c r="N36" s="2">
        <v>8</v>
      </c>
      <c r="O36" s="2">
        <v>3</v>
      </c>
      <c r="P36" s="2">
        <v>0</v>
      </c>
    </row>
    <row r="37" spans="1:16" x14ac:dyDescent="0.2">
      <c r="A37" s="2" t="s">
        <v>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17">
        <v>0</v>
      </c>
      <c r="H37" s="18">
        <v>0</v>
      </c>
      <c r="I37" s="18">
        <v>0</v>
      </c>
      <c r="J37" s="18">
        <v>0</v>
      </c>
      <c r="K37" s="19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</row>
    <row r="38" spans="1:16" x14ac:dyDescent="0.2">
      <c r="A38" s="2" t="s">
        <v>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17">
        <v>0</v>
      </c>
      <c r="H38" s="18">
        <v>0</v>
      </c>
      <c r="I38" s="18">
        <v>0</v>
      </c>
      <c r="J38" s="18">
        <v>0</v>
      </c>
      <c r="K38" s="19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1:16" x14ac:dyDescent="0.2">
      <c r="A39" s="2" t="s">
        <v>77</v>
      </c>
      <c r="B39" s="2">
        <v>318</v>
      </c>
      <c r="C39" s="2">
        <v>158</v>
      </c>
      <c r="D39" s="2">
        <v>160</v>
      </c>
      <c r="E39" s="2">
        <v>0</v>
      </c>
      <c r="F39" s="2">
        <v>0</v>
      </c>
      <c r="G39" s="17">
        <v>156</v>
      </c>
      <c r="H39" s="18">
        <v>88</v>
      </c>
      <c r="I39" s="18">
        <v>68</v>
      </c>
      <c r="J39" s="18">
        <v>0</v>
      </c>
      <c r="K39" s="19">
        <v>0</v>
      </c>
      <c r="L39" s="2">
        <v>163</v>
      </c>
      <c r="M39" s="2">
        <v>70</v>
      </c>
      <c r="N39" s="2">
        <v>93</v>
      </c>
      <c r="O39" s="2">
        <v>0</v>
      </c>
      <c r="P39" s="2">
        <v>0</v>
      </c>
    </row>
    <row r="40" spans="1:16" x14ac:dyDescent="0.2">
      <c r="A40" s="2" t="s">
        <v>78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17">
        <v>0</v>
      </c>
      <c r="H40" s="18">
        <v>0</v>
      </c>
      <c r="I40" s="18">
        <v>0</v>
      </c>
      <c r="J40" s="18">
        <v>0</v>
      </c>
      <c r="K40" s="19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 x14ac:dyDescent="0.2">
      <c r="A41" s="2" t="s">
        <v>79</v>
      </c>
      <c r="B41" s="2">
        <v>9</v>
      </c>
      <c r="C41" s="2">
        <v>9</v>
      </c>
      <c r="D41" s="2">
        <v>0</v>
      </c>
      <c r="E41" s="2">
        <v>0</v>
      </c>
      <c r="F41" s="2">
        <v>0</v>
      </c>
      <c r="G41" s="17">
        <v>5</v>
      </c>
      <c r="H41" s="18">
        <v>5</v>
      </c>
      <c r="I41" s="18">
        <v>0</v>
      </c>
      <c r="J41" s="18">
        <v>0</v>
      </c>
      <c r="K41" s="19">
        <v>0</v>
      </c>
      <c r="L41" s="2">
        <v>5</v>
      </c>
      <c r="M41" s="2">
        <v>5</v>
      </c>
      <c r="N41" s="2">
        <v>0</v>
      </c>
      <c r="O41" s="2">
        <v>0</v>
      </c>
      <c r="P41" s="2">
        <v>0</v>
      </c>
    </row>
    <row r="42" spans="1:16" x14ac:dyDescent="0.2">
      <c r="A42" s="2" t="s">
        <v>144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17">
        <v>0</v>
      </c>
      <c r="H42" s="18">
        <v>0</v>
      </c>
      <c r="I42" s="18">
        <v>0</v>
      </c>
      <c r="J42" s="18">
        <v>0</v>
      </c>
      <c r="K42" s="19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1:16" x14ac:dyDescent="0.2">
      <c r="A43" s="2" t="s">
        <v>145</v>
      </c>
      <c r="B43" s="2">
        <v>12</v>
      </c>
      <c r="C43" s="2">
        <v>9</v>
      </c>
      <c r="D43" s="2">
        <v>0</v>
      </c>
      <c r="E43" s="2">
        <v>3</v>
      </c>
      <c r="F43" s="2">
        <v>0</v>
      </c>
      <c r="G43" s="24">
        <v>8</v>
      </c>
      <c r="H43" s="25">
        <v>5</v>
      </c>
      <c r="I43" s="25">
        <v>0</v>
      </c>
      <c r="J43" s="25">
        <v>3</v>
      </c>
      <c r="K43" s="26">
        <v>0</v>
      </c>
      <c r="L43" s="2">
        <v>5</v>
      </c>
      <c r="M43" s="2">
        <v>5</v>
      </c>
      <c r="N43" s="2">
        <v>0</v>
      </c>
      <c r="O43" s="2">
        <v>0</v>
      </c>
      <c r="P43" s="2">
        <v>0</v>
      </c>
    </row>
    <row r="44" spans="1:16" ht="14.4" x14ac:dyDescent="0.3">
      <c r="A44" s="1" t="s">
        <v>230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4.4" x14ac:dyDescent="0.3">
      <c r="A45" s="2" t="s">
        <v>231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</sheetData>
  <mergeCells count="3">
    <mergeCell ref="G2:K2"/>
    <mergeCell ref="L2:P2"/>
    <mergeCell ref="B2:F2"/>
  </mergeCells>
  <pageMargins left="0.7" right="0.7" top="0.75" bottom="0.75" header="0.3" footer="0.3"/>
  <pageSetup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BB199-5763-4D90-AF96-BEF7CA1FEA4E}">
  <dimension ref="A1:P69"/>
  <sheetViews>
    <sheetView view="pageBreakPreview" topLeftCell="C1" zoomScale="125" zoomScaleNormal="100" zoomScaleSheetLayoutView="125" workbookViewId="0">
      <selection activeCell="Q1" sqref="Q1:AV1048576"/>
    </sheetView>
  </sheetViews>
  <sheetFormatPr defaultColWidth="9.109375" defaultRowHeight="9.6" x14ac:dyDescent="0.2"/>
  <cols>
    <col min="1" max="1" width="17" style="40" customWidth="1"/>
    <col min="2" max="16" width="4.88671875" style="40" customWidth="1"/>
    <col min="17" max="16384" width="9.109375" style="40"/>
  </cols>
  <sheetData>
    <row r="1" spans="1:16" x14ac:dyDescent="0.2">
      <c r="A1" s="65" t="s">
        <v>280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2">
      <c r="A2" s="66"/>
      <c r="B2" s="114" t="s">
        <v>0</v>
      </c>
      <c r="C2" s="114"/>
      <c r="D2" s="114"/>
      <c r="E2" s="114"/>
      <c r="F2" s="114"/>
      <c r="G2" s="114" t="s">
        <v>1</v>
      </c>
      <c r="H2" s="114"/>
      <c r="I2" s="114"/>
      <c r="J2" s="114"/>
      <c r="K2" s="114"/>
      <c r="L2" s="114" t="s">
        <v>2</v>
      </c>
      <c r="M2" s="114"/>
      <c r="N2" s="114"/>
      <c r="O2" s="114"/>
      <c r="P2" s="115"/>
    </row>
    <row r="3" spans="1:16" x14ac:dyDescent="0.2">
      <c r="A3" s="67" t="s">
        <v>253</v>
      </c>
      <c r="B3" s="68" t="s">
        <v>0</v>
      </c>
      <c r="C3" s="68" t="s">
        <v>3</v>
      </c>
      <c r="D3" s="68" t="s">
        <v>232</v>
      </c>
      <c r="E3" s="68" t="s">
        <v>5</v>
      </c>
      <c r="F3" s="68" t="s">
        <v>233</v>
      </c>
      <c r="G3" s="68" t="s">
        <v>0</v>
      </c>
      <c r="H3" s="68" t="s">
        <v>3</v>
      </c>
      <c r="I3" s="68" t="s">
        <v>232</v>
      </c>
      <c r="J3" s="68" t="s">
        <v>5</v>
      </c>
      <c r="K3" s="68" t="s">
        <v>233</v>
      </c>
      <c r="L3" s="68" t="s">
        <v>0</v>
      </c>
      <c r="M3" s="68" t="s">
        <v>3</v>
      </c>
      <c r="N3" s="68" t="s">
        <v>232</v>
      </c>
      <c r="O3" s="68" t="s">
        <v>5</v>
      </c>
      <c r="P3" s="69" t="s">
        <v>233</v>
      </c>
    </row>
    <row r="4" spans="1:16" x14ac:dyDescent="0.2">
      <c r="A4" s="48" t="s">
        <v>334</v>
      </c>
      <c r="B4" s="65"/>
      <c r="C4" s="65"/>
      <c r="D4" s="65"/>
      <c r="E4" s="65"/>
      <c r="F4" s="65"/>
      <c r="G4" s="71"/>
      <c r="H4" s="72"/>
      <c r="I4" s="72"/>
      <c r="J4" s="72"/>
      <c r="K4" s="66"/>
      <c r="L4" s="65"/>
      <c r="M4" s="65"/>
      <c r="N4" s="65"/>
      <c r="O4" s="65"/>
      <c r="P4" s="65"/>
    </row>
    <row r="5" spans="1:16" x14ac:dyDescent="0.2">
      <c r="A5" s="48"/>
      <c r="B5" s="65"/>
      <c r="C5" s="65"/>
      <c r="D5" s="65"/>
      <c r="E5" s="65"/>
      <c r="F5" s="65"/>
      <c r="G5" s="73"/>
      <c r="H5" s="74"/>
      <c r="I5" s="74"/>
      <c r="J5" s="74"/>
      <c r="K5" s="75"/>
      <c r="L5" s="65"/>
      <c r="M5" s="65"/>
      <c r="N5" s="65"/>
      <c r="O5" s="65"/>
      <c r="P5" s="65"/>
    </row>
    <row r="6" spans="1:16" x14ac:dyDescent="0.2">
      <c r="A6" s="40" t="s">
        <v>335</v>
      </c>
      <c r="B6" s="65">
        <v>4286</v>
      </c>
      <c r="C6" s="65">
        <v>2656</v>
      </c>
      <c r="D6" s="65">
        <v>1055</v>
      </c>
      <c r="E6" s="65">
        <v>434</v>
      </c>
      <c r="F6" s="65">
        <v>141</v>
      </c>
      <c r="G6" s="73">
        <v>1988</v>
      </c>
      <c r="H6" s="74">
        <v>1270</v>
      </c>
      <c r="I6" s="74">
        <v>464</v>
      </c>
      <c r="J6" s="74">
        <v>188</v>
      </c>
      <c r="K6" s="75">
        <v>66</v>
      </c>
      <c r="L6" s="65">
        <v>2298</v>
      </c>
      <c r="M6" s="65">
        <v>1386</v>
      </c>
      <c r="N6" s="65">
        <v>591</v>
      </c>
      <c r="O6" s="65">
        <v>246</v>
      </c>
      <c r="P6" s="65">
        <v>75</v>
      </c>
    </row>
    <row r="7" spans="1:16" x14ac:dyDescent="0.2">
      <c r="A7" s="40" t="s">
        <v>149</v>
      </c>
      <c r="B7" s="65">
        <v>1426</v>
      </c>
      <c r="C7" s="65">
        <v>496</v>
      </c>
      <c r="D7" s="65">
        <v>633</v>
      </c>
      <c r="E7" s="65">
        <v>240</v>
      </c>
      <c r="F7" s="65">
        <v>57</v>
      </c>
      <c r="G7" s="73">
        <v>633</v>
      </c>
      <c r="H7" s="74">
        <v>218</v>
      </c>
      <c r="I7" s="74">
        <v>287</v>
      </c>
      <c r="J7" s="74">
        <v>92</v>
      </c>
      <c r="K7" s="75">
        <v>36</v>
      </c>
      <c r="L7" s="65">
        <v>793</v>
      </c>
      <c r="M7" s="65">
        <v>278</v>
      </c>
      <c r="N7" s="65">
        <v>346</v>
      </c>
      <c r="O7" s="65">
        <v>148</v>
      </c>
      <c r="P7" s="65">
        <v>21</v>
      </c>
    </row>
    <row r="8" spans="1:16" x14ac:dyDescent="0.2">
      <c r="A8" s="40" t="s">
        <v>314</v>
      </c>
      <c r="B8" s="76">
        <f t="shared" ref="B8:P8" si="0">B7*100/B6</f>
        <v>33.271115258982732</v>
      </c>
      <c r="C8" s="76">
        <f t="shared" si="0"/>
        <v>18.674698795180724</v>
      </c>
      <c r="D8" s="76">
        <f t="shared" si="0"/>
        <v>60</v>
      </c>
      <c r="E8" s="76">
        <f t="shared" si="0"/>
        <v>55.299539170506911</v>
      </c>
      <c r="F8" s="76">
        <f t="shared" si="0"/>
        <v>40.425531914893618</v>
      </c>
      <c r="G8" s="76">
        <f t="shared" si="0"/>
        <v>31.841046277665995</v>
      </c>
      <c r="H8" s="76">
        <f t="shared" si="0"/>
        <v>17.165354330708663</v>
      </c>
      <c r="I8" s="76">
        <f t="shared" si="0"/>
        <v>61.853448275862071</v>
      </c>
      <c r="J8" s="76">
        <f t="shared" si="0"/>
        <v>48.936170212765958</v>
      </c>
      <c r="K8" s="76">
        <f t="shared" si="0"/>
        <v>54.545454545454547</v>
      </c>
      <c r="L8" s="76">
        <f t="shared" si="0"/>
        <v>34.508268059181894</v>
      </c>
      <c r="M8" s="76">
        <f t="shared" si="0"/>
        <v>20.057720057720058</v>
      </c>
      <c r="N8" s="76">
        <f t="shared" si="0"/>
        <v>58.544839255499156</v>
      </c>
      <c r="O8" s="76">
        <f t="shared" si="0"/>
        <v>60.162601626016261</v>
      </c>
      <c r="P8" s="76">
        <f t="shared" si="0"/>
        <v>28</v>
      </c>
    </row>
    <row r="9" spans="1:16" x14ac:dyDescent="0.2">
      <c r="A9" s="40" t="s">
        <v>150</v>
      </c>
      <c r="B9" s="65">
        <v>2860</v>
      </c>
      <c r="C9" s="65">
        <v>2160</v>
      </c>
      <c r="D9" s="65">
        <v>422</v>
      </c>
      <c r="E9" s="65">
        <v>194</v>
      </c>
      <c r="F9" s="65">
        <v>84</v>
      </c>
      <c r="G9" s="73">
        <v>1355</v>
      </c>
      <c r="H9" s="74">
        <v>1052</v>
      </c>
      <c r="I9" s="74">
        <v>177</v>
      </c>
      <c r="J9" s="74">
        <v>95</v>
      </c>
      <c r="K9" s="75">
        <v>30</v>
      </c>
      <c r="L9" s="65">
        <v>1505</v>
      </c>
      <c r="M9" s="65">
        <v>1108</v>
      </c>
      <c r="N9" s="65">
        <v>245</v>
      </c>
      <c r="O9" s="65">
        <v>98</v>
      </c>
      <c r="P9" s="65">
        <v>54</v>
      </c>
    </row>
    <row r="10" spans="1:16" x14ac:dyDescent="0.2">
      <c r="B10" s="65"/>
      <c r="C10" s="65"/>
      <c r="D10" s="65"/>
      <c r="E10" s="65"/>
      <c r="F10" s="65"/>
      <c r="G10" s="73"/>
      <c r="H10" s="74"/>
      <c r="I10" s="74"/>
      <c r="J10" s="74"/>
      <c r="K10" s="75"/>
      <c r="L10" s="65"/>
      <c r="M10" s="65"/>
      <c r="N10" s="65"/>
      <c r="O10" s="65"/>
      <c r="P10" s="65"/>
    </row>
    <row r="11" spans="1:16" x14ac:dyDescent="0.2">
      <c r="A11" s="48" t="s">
        <v>336</v>
      </c>
      <c r="B11" s="65"/>
      <c r="C11" s="65"/>
      <c r="D11" s="65"/>
      <c r="E11" s="65"/>
      <c r="F11" s="65"/>
      <c r="G11" s="73"/>
      <c r="H11" s="74"/>
      <c r="I11" s="74"/>
      <c r="J11" s="74"/>
      <c r="K11" s="75"/>
      <c r="L11" s="65"/>
      <c r="M11" s="65"/>
      <c r="N11" s="65"/>
      <c r="O11" s="65"/>
      <c r="P11" s="65"/>
    </row>
    <row r="12" spans="1:16" x14ac:dyDescent="0.2">
      <c r="A12" s="48"/>
      <c r="B12" s="65"/>
      <c r="C12" s="65"/>
      <c r="D12" s="65"/>
      <c r="E12" s="65"/>
      <c r="F12" s="65"/>
      <c r="G12" s="73"/>
      <c r="H12" s="74"/>
      <c r="I12" s="74"/>
      <c r="J12" s="74"/>
      <c r="K12" s="75"/>
      <c r="L12" s="65"/>
      <c r="M12" s="65"/>
      <c r="N12" s="65"/>
      <c r="O12" s="65"/>
      <c r="P12" s="65"/>
    </row>
    <row r="13" spans="1:16" x14ac:dyDescent="0.2">
      <c r="A13" s="40" t="s">
        <v>333</v>
      </c>
      <c r="B13" s="65">
        <v>4286</v>
      </c>
      <c r="C13" s="65">
        <v>2656</v>
      </c>
      <c r="D13" s="65">
        <v>1055</v>
      </c>
      <c r="E13" s="65">
        <v>434</v>
      </c>
      <c r="F13" s="65">
        <v>141</v>
      </c>
      <c r="G13" s="73">
        <v>1988</v>
      </c>
      <c r="H13" s="74">
        <v>1270</v>
      </c>
      <c r="I13" s="74">
        <v>464</v>
      </c>
      <c r="J13" s="74">
        <v>188</v>
      </c>
      <c r="K13" s="75">
        <v>66</v>
      </c>
      <c r="L13" s="65">
        <v>2298</v>
      </c>
      <c r="M13" s="65">
        <v>1386</v>
      </c>
      <c r="N13" s="65">
        <v>591</v>
      </c>
      <c r="O13" s="65">
        <v>246</v>
      </c>
      <c r="P13" s="65">
        <v>75</v>
      </c>
    </row>
    <row r="14" spans="1:16" x14ac:dyDescent="0.2">
      <c r="A14" s="40" t="s">
        <v>151</v>
      </c>
      <c r="B14" s="65">
        <v>1426</v>
      </c>
      <c r="C14" s="65">
        <v>496</v>
      </c>
      <c r="D14" s="65">
        <v>633</v>
      </c>
      <c r="E14" s="65">
        <v>240</v>
      </c>
      <c r="F14" s="65">
        <v>57</v>
      </c>
      <c r="G14" s="73">
        <v>633</v>
      </c>
      <c r="H14" s="74">
        <v>218</v>
      </c>
      <c r="I14" s="74">
        <v>287</v>
      </c>
      <c r="J14" s="74">
        <v>92</v>
      </c>
      <c r="K14" s="75">
        <v>36</v>
      </c>
      <c r="L14" s="65">
        <v>793</v>
      </c>
      <c r="M14" s="65">
        <v>278</v>
      </c>
      <c r="N14" s="65">
        <v>346</v>
      </c>
      <c r="O14" s="65">
        <v>148</v>
      </c>
      <c r="P14" s="65">
        <v>21</v>
      </c>
    </row>
    <row r="15" spans="1:16" x14ac:dyDescent="0.2">
      <c r="A15" s="40" t="s">
        <v>64</v>
      </c>
      <c r="B15" s="65">
        <v>1685</v>
      </c>
      <c r="C15" s="65">
        <v>1682</v>
      </c>
      <c r="D15" s="65">
        <v>0</v>
      </c>
      <c r="E15" s="65">
        <v>0</v>
      </c>
      <c r="F15" s="65">
        <v>3</v>
      </c>
      <c r="G15" s="73">
        <v>823</v>
      </c>
      <c r="H15" s="74">
        <v>820</v>
      </c>
      <c r="I15" s="74">
        <v>0</v>
      </c>
      <c r="J15" s="74">
        <v>0</v>
      </c>
      <c r="K15" s="75">
        <v>3</v>
      </c>
      <c r="L15" s="65">
        <v>862</v>
      </c>
      <c r="M15" s="65">
        <v>862</v>
      </c>
      <c r="N15" s="65">
        <v>0</v>
      </c>
      <c r="O15" s="65">
        <v>0</v>
      </c>
      <c r="P15" s="65">
        <v>0</v>
      </c>
    </row>
    <row r="16" spans="1:16" x14ac:dyDescent="0.2">
      <c r="A16" s="40" t="s">
        <v>65</v>
      </c>
      <c r="B16" s="65">
        <v>379</v>
      </c>
      <c r="C16" s="65">
        <v>23</v>
      </c>
      <c r="D16" s="65">
        <v>287</v>
      </c>
      <c r="E16" s="65">
        <v>0</v>
      </c>
      <c r="F16" s="65">
        <v>69</v>
      </c>
      <c r="G16" s="73">
        <v>175</v>
      </c>
      <c r="H16" s="74">
        <v>5</v>
      </c>
      <c r="I16" s="74">
        <v>144</v>
      </c>
      <c r="J16" s="74">
        <v>0</v>
      </c>
      <c r="K16" s="75">
        <v>27</v>
      </c>
      <c r="L16" s="65">
        <v>204</v>
      </c>
      <c r="M16" s="65">
        <v>19</v>
      </c>
      <c r="N16" s="65">
        <v>144</v>
      </c>
      <c r="O16" s="65">
        <v>0</v>
      </c>
      <c r="P16" s="65">
        <v>42</v>
      </c>
    </row>
    <row r="17" spans="1:16" x14ac:dyDescent="0.2">
      <c r="A17" s="40" t="s">
        <v>66</v>
      </c>
      <c r="B17" s="65">
        <v>77</v>
      </c>
      <c r="C17" s="65">
        <v>0</v>
      </c>
      <c r="D17" s="65">
        <v>8</v>
      </c>
      <c r="E17" s="65">
        <v>0</v>
      </c>
      <c r="F17" s="65">
        <v>69</v>
      </c>
      <c r="G17" s="73">
        <v>35</v>
      </c>
      <c r="H17" s="74">
        <v>0</v>
      </c>
      <c r="I17" s="74">
        <v>8</v>
      </c>
      <c r="J17" s="74">
        <v>0</v>
      </c>
      <c r="K17" s="75">
        <v>27</v>
      </c>
      <c r="L17" s="65">
        <v>42</v>
      </c>
      <c r="M17" s="65">
        <v>0</v>
      </c>
      <c r="N17" s="65">
        <v>0</v>
      </c>
      <c r="O17" s="65">
        <v>0</v>
      </c>
      <c r="P17" s="65">
        <v>42</v>
      </c>
    </row>
    <row r="18" spans="1:16" x14ac:dyDescent="0.2">
      <c r="A18" s="40" t="s">
        <v>152</v>
      </c>
      <c r="B18" s="65">
        <v>132</v>
      </c>
      <c r="C18" s="65">
        <v>9</v>
      </c>
      <c r="D18" s="65">
        <v>0</v>
      </c>
      <c r="E18" s="65">
        <v>123</v>
      </c>
      <c r="F18" s="65">
        <v>0</v>
      </c>
      <c r="G18" s="73">
        <v>74</v>
      </c>
      <c r="H18" s="74">
        <v>9</v>
      </c>
      <c r="I18" s="74">
        <v>0</v>
      </c>
      <c r="J18" s="74">
        <v>65</v>
      </c>
      <c r="K18" s="75">
        <v>0</v>
      </c>
      <c r="L18" s="65">
        <v>58</v>
      </c>
      <c r="M18" s="65">
        <v>0</v>
      </c>
      <c r="N18" s="65">
        <v>0</v>
      </c>
      <c r="O18" s="65">
        <v>58</v>
      </c>
      <c r="P18" s="65">
        <v>0</v>
      </c>
    </row>
    <row r="19" spans="1:16" x14ac:dyDescent="0.2">
      <c r="A19" s="40" t="s">
        <v>153</v>
      </c>
      <c r="B19" s="65">
        <v>663</v>
      </c>
      <c r="C19" s="65">
        <v>445</v>
      </c>
      <c r="D19" s="65">
        <v>135</v>
      </c>
      <c r="E19" s="65">
        <v>71</v>
      </c>
      <c r="F19" s="65">
        <v>12</v>
      </c>
      <c r="G19" s="73">
        <v>282</v>
      </c>
      <c r="H19" s="74">
        <v>218</v>
      </c>
      <c r="I19" s="74">
        <v>34</v>
      </c>
      <c r="J19" s="74">
        <v>31</v>
      </c>
      <c r="K19" s="75">
        <v>0</v>
      </c>
      <c r="L19" s="65">
        <v>380</v>
      </c>
      <c r="M19" s="65">
        <v>227</v>
      </c>
      <c r="N19" s="65">
        <v>101</v>
      </c>
      <c r="O19" s="65">
        <v>40</v>
      </c>
      <c r="P19" s="65">
        <v>12</v>
      </c>
    </row>
    <row r="20" spans="1:16" x14ac:dyDescent="0.2">
      <c r="B20" s="65"/>
      <c r="C20" s="65"/>
      <c r="D20" s="65"/>
      <c r="E20" s="65"/>
      <c r="F20" s="65"/>
      <c r="G20" s="73"/>
      <c r="H20" s="74"/>
      <c r="I20" s="74"/>
      <c r="J20" s="74"/>
      <c r="K20" s="75"/>
      <c r="L20" s="65"/>
      <c r="M20" s="65"/>
      <c r="N20" s="65"/>
      <c r="O20" s="65"/>
      <c r="P20" s="65"/>
    </row>
    <row r="21" spans="1:16" x14ac:dyDescent="0.2">
      <c r="A21" s="40" t="s">
        <v>332</v>
      </c>
      <c r="B21" s="81" t="s">
        <v>162</v>
      </c>
      <c r="C21" s="76">
        <f>C15*100/C13</f>
        <v>63.328313253012048</v>
      </c>
      <c r="D21" s="76">
        <f>D16*100/D13</f>
        <v>27.203791469194314</v>
      </c>
      <c r="E21" s="76">
        <f>E18*100/E13</f>
        <v>28.341013824884794</v>
      </c>
      <c r="F21" s="76">
        <f>F17*100/F13</f>
        <v>48.936170212765958</v>
      </c>
      <c r="G21" s="81" t="s">
        <v>162</v>
      </c>
      <c r="H21" s="76">
        <f>H15*100/H13</f>
        <v>64.566929133858267</v>
      </c>
      <c r="I21" s="76">
        <f>I16*100/I13</f>
        <v>31.03448275862069</v>
      </c>
      <c r="J21" s="76">
        <f>J18*100/J13</f>
        <v>34.574468085106382</v>
      </c>
      <c r="K21" s="76">
        <f>K17*100/K13</f>
        <v>40.909090909090907</v>
      </c>
      <c r="L21" s="81" t="s">
        <v>162</v>
      </c>
      <c r="M21" s="76">
        <f>M15*100/M13</f>
        <v>62.193362193362191</v>
      </c>
      <c r="N21" s="76">
        <f>N16*100/N13</f>
        <v>24.365482233502537</v>
      </c>
      <c r="O21" s="76">
        <f>O18*100/O13</f>
        <v>23.577235772357724</v>
      </c>
      <c r="P21" s="76">
        <f>P17*100/P13</f>
        <v>56</v>
      </c>
    </row>
    <row r="22" spans="1:16" x14ac:dyDescent="0.2">
      <c r="B22" s="65"/>
      <c r="C22" s="65"/>
      <c r="D22" s="65"/>
      <c r="E22" s="65"/>
      <c r="F22" s="65"/>
      <c r="G22" s="73"/>
      <c r="H22" s="74"/>
      <c r="I22" s="74"/>
      <c r="J22" s="74"/>
      <c r="K22" s="75"/>
      <c r="L22" s="65"/>
      <c r="M22" s="65"/>
      <c r="N22" s="65"/>
      <c r="O22" s="65"/>
      <c r="P22" s="65"/>
    </row>
    <row r="23" spans="1:16" x14ac:dyDescent="0.2">
      <c r="A23" s="48" t="s">
        <v>337</v>
      </c>
      <c r="B23" s="65"/>
      <c r="C23" s="65"/>
      <c r="D23" s="65"/>
      <c r="E23" s="65"/>
      <c r="F23" s="65"/>
      <c r="G23" s="73"/>
      <c r="H23" s="74"/>
      <c r="I23" s="74"/>
      <c r="J23" s="74"/>
      <c r="K23" s="75"/>
      <c r="L23" s="65"/>
      <c r="M23" s="65"/>
      <c r="N23" s="65"/>
      <c r="O23" s="65"/>
      <c r="P23" s="65"/>
    </row>
    <row r="24" spans="1:16" x14ac:dyDescent="0.2">
      <c r="B24" s="65"/>
      <c r="C24" s="65"/>
      <c r="D24" s="65"/>
      <c r="E24" s="65"/>
      <c r="F24" s="65"/>
      <c r="G24" s="73"/>
      <c r="H24" s="74"/>
      <c r="I24" s="74"/>
      <c r="J24" s="74"/>
      <c r="K24" s="75"/>
      <c r="L24" s="65"/>
      <c r="M24" s="65"/>
      <c r="N24" s="65"/>
      <c r="O24" s="65"/>
      <c r="P24" s="65"/>
    </row>
    <row r="25" spans="1:16" x14ac:dyDescent="0.2">
      <c r="A25" s="40" t="s">
        <v>333</v>
      </c>
      <c r="B25" s="65">
        <v>4286</v>
      </c>
      <c r="C25" s="65">
        <v>2656</v>
      </c>
      <c r="D25" s="65">
        <v>1055</v>
      </c>
      <c r="E25" s="65">
        <v>434</v>
      </c>
      <c r="F25" s="65">
        <v>141</v>
      </c>
      <c r="G25" s="73">
        <v>1988</v>
      </c>
      <c r="H25" s="74">
        <v>1270</v>
      </c>
      <c r="I25" s="74">
        <v>464</v>
      </c>
      <c r="J25" s="74">
        <v>188</v>
      </c>
      <c r="K25" s="75">
        <v>66</v>
      </c>
      <c r="L25" s="65">
        <v>2298</v>
      </c>
      <c r="M25" s="65">
        <v>1386</v>
      </c>
      <c r="N25" s="65">
        <v>591</v>
      </c>
      <c r="O25" s="65">
        <v>246</v>
      </c>
      <c r="P25" s="65">
        <v>75</v>
      </c>
    </row>
    <row r="26" spans="1:16" x14ac:dyDescent="0.2">
      <c r="A26" s="40" t="s">
        <v>338</v>
      </c>
      <c r="B26" s="65">
        <v>1805</v>
      </c>
      <c r="C26" s="65">
        <v>1437</v>
      </c>
      <c r="D26" s="65">
        <v>236</v>
      </c>
      <c r="E26" s="65">
        <v>123</v>
      </c>
      <c r="F26" s="65">
        <v>9</v>
      </c>
      <c r="G26" s="73">
        <v>875</v>
      </c>
      <c r="H26" s="74">
        <v>709</v>
      </c>
      <c r="I26" s="74">
        <v>101</v>
      </c>
      <c r="J26" s="74">
        <v>62</v>
      </c>
      <c r="K26" s="75">
        <v>3</v>
      </c>
      <c r="L26" s="65">
        <v>930</v>
      </c>
      <c r="M26" s="65">
        <v>728</v>
      </c>
      <c r="N26" s="65">
        <v>135</v>
      </c>
      <c r="O26" s="65">
        <v>62</v>
      </c>
      <c r="P26" s="65">
        <v>6</v>
      </c>
    </row>
    <row r="27" spans="1:16" x14ac:dyDescent="0.2">
      <c r="A27" s="40" t="s">
        <v>155</v>
      </c>
      <c r="B27" s="65">
        <v>577</v>
      </c>
      <c r="C27" s="65">
        <v>449</v>
      </c>
      <c r="D27" s="65">
        <v>42</v>
      </c>
      <c r="E27" s="65">
        <v>52</v>
      </c>
      <c r="F27" s="65">
        <v>33</v>
      </c>
      <c r="G27" s="73">
        <v>243</v>
      </c>
      <c r="H27" s="74">
        <v>195</v>
      </c>
      <c r="I27" s="74">
        <v>8</v>
      </c>
      <c r="J27" s="74">
        <v>25</v>
      </c>
      <c r="K27" s="75">
        <v>15</v>
      </c>
      <c r="L27" s="65">
        <v>334</v>
      </c>
      <c r="M27" s="65">
        <v>255</v>
      </c>
      <c r="N27" s="65">
        <v>34</v>
      </c>
      <c r="O27" s="65">
        <v>28</v>
      </c>
      <c r="P27" s="65">
        <v>18</v>
      </c>
    </row>
    <row r="28" spans="1:16" x14ac:dyDescent="0.2">
      <c r="A28" s="40" t="s">
        <v>339</v>
      </c>
      <c r="B28" s="65">
        <v>477</v>
      </c>
      <c r="C28" s="65">
        <v>273</v>
      </c>
      <c r="D28" s="65">
        <v>144</v>
      </c>
      <c r="E28" s="65">
        <v>18</v>
      </c>
      <c r="F28" s="65">
        <v>42</v>
      </c>
      <c r="G28" s="73">
        <v>237</v>
      </c>
      <c r="H28" s="74">
        <v>148</v>
      </c>
      <c r="I28" s="74">
        <v>68</v>
      </c>
      <c r="J28" s="74">
        <v>9</v>
      </c>
      <c r="K28" s="75">
        <v>12</v>
      </c>
      <c r="L28" s="65">
        <v>240</v>
      </c>
      <c r="M28" s="65">
        <v>125</v>
      </c>
      <c r="N28" s="65">
        <v>76</v>
      </c>
      <c r="O28" s="65">
        <v>9</v>
      </c>
      <c r="P28" s="65">
        <v>30</v>
      </c>
    </row>
    <row r="29" spans="1:16" x14ac:dyDescent="0.2">
      <c r="A29" s="40" t="s">
        <v>157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73">
        <v>0</v>
      </c>
      <c r="H29" s="74">
        <v>0</v>
      </c>
      <c r="I29" s="74">
        <v>0</v>
      </c>
      <c r="J29" s="74">
        <v>0</v>
      </c>
      <c r="K29" s="7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</row>
    <row r="30" spans="1:16" x14ac:dyDescent="0.2">
      <c r="A30" s="40" t="s">
        <v>158</v>
      </c>
      <c r="B30" s="65">
        <v>1426</v>
      </c>
      <c r="C30" s="65">
        <v>496</v>
      </c>
      <c r="D30" s="65">
        <v>633</v>
      </c>
      <c r="E30" s="65">
        <v>240</v>
      </c>
      <c r="F30" s="65">
        <v>57</v>
      </c>
      <c r="G30" s="77">
        <v>633</v>
      </c>
      <c r="H30" s="78">
        <v>218</v>
      </c>
      <c r="I30" s="78">
        <v>287</v>
      </c>
      <c r="J30" s="78">
        <v>92</v>
      </c>
      <c r="K30" s="67">
        <v>36</v>
      </c>
      <c r="L30" s="65">
        <v>793</v>
      </c>
      <c r="M30" s="65">
        <v>278</v>
      </c>
      <c r="N30" s="65">
        <v>346</v>
      </c>
      <c r="O30" s="65">
        <v>148</v>
      </c>
      <c r="P30" s="65">
        <v>21</v>
      </c>
    </row>
    <row r="31" spans="1:16" x14ac:dyDescent="0.2">
      <c r="A31" s="40" t="s">
        <v>340</v>
      </c>
    </row>
    <row r="32" spans="1:16" x14ac:dyDescent="0.2">
      <c r="A32" s="40" t="s">
        <v>329</v>
      </c>
      <c r="B32" s="79">
        <f t="shared" ref="B32:P32" si="1">B26*100/(B$25-B$30)</f>
        <v>63.111888111888113</v>
      </c>
      <c r="C32" s="79">
        <f t="shared" si="1"/>
        <v>66.527777777777771</v>
      </c>
      <c r="D32" s="79">
        <f t="shared" si="1"/>
        <v>55.924170616113742</v>
      </c>
      <c r="E32" s="79">
        <f t="shared" si="1"/>
        <v>63.402061855670105</v>
      </c>
      <c r="F32" s="79">
        <f t="shared" si="1"/>
        <v>10.714285714285714</v>
      </c>
      <c r="G32" s="79">
        <f t="shared" si="1"/>
        <v>64.575645756457561</v>
      </c>
      <c r="H32" s="79">
        <f t="shared" si="1"/>
        <v>67.395437262357419</v>
      </c>
      <c r="I32" s="79">
        <f t="shared" si="1"/>
        <v>57.06214689265537</v>
      </c>
      <c r="J32" s="79">
        <f t="shared" si="1"/>
        <v>64.583333333333329</v>
      </c>
      <c r="K32" s="79">
        <f t="shared" si="1"/>
        <v>10</v>
      </c>
      <c r="L32" s="79">
        <f t="shared" si="1"/>
        <v>61.794019933554814</v>
      </c>
      <c r="M32" s="79">
        <f t="shared" si="1"/>
        <v>65.70397111913357</v>
      </c>
      <c r="N32" s="79">
        <f t="shared" si="1"/>
        <v>55.102040816326529</v>
      </c>
      <c r="O32" s="79">
        <f t="shared" si="1"/>
        <v>63.265306122448976</v>
      </c>
      <c r="P32" s="79">
        <f t="shared" si="1"/>
        <v>11.111111111111111</v>
      </c>
    </row>
    <row r="33" spans="1:16" x14ac:dyDescent="0.2">
      <c r="A33" s="40" t="s">
        <v>330</v>
      </c>
      <c r="B33" s="79">
        <f t="shared" ref="B33:P33" si="2">B27*100/(B$25-B$30)</f>
        <v>20.174825174825173</v>
      </c>
      <c r="C33" s="79">
        <f t="shared" si="2"/>
        <v>20.787037037037038</v>
      </c>
      <c r="D33" s="79">
        <f t="shared" si="2"/>
        <v>9.9526066350710902</v>
      </c>
      <c r="E33" s="79">
        <f t="shared" si="2"/>
        <v>26.804123711340207</v>
      </c>
      <c r="F33" s="79">
        <f t="shared" si="2"/>
        <v>39.285714285714285</v>
      </c>
      <c r="G33" s="79">
        <f t="shared" si="2"/>
        <v>17.933579335793358</v>
      </c>
      <c r="H33" s="79">
        <f t="shared" si="2"/>
        <v>18.536121673003802</v>
      </c>
      <c r="I33" s="79">
        <f t="shared" si="2"/>
        <v>4.5197740112994351</v>
      </c>
      <c r="J33" s="79">
        <f t="shared" si="2"/>
        <v>26.041666666666668</v>
      </c>
      <c r="K33" s="79">
        <f t="shared" si="2"/>
        <v>50</v>
      </c>
      <c r="L33" s="79">
        <f t="shared" si="2"/>
        <v>22.192691029900331</v>
      </c>
      <c r="M33" s="79">
        <f t="shared" si="2"/>
        <v>23.014440433212997</v>
      </c>
      <c r="N33" s="79">
        <f t="shared" si="2"/>
        <v>13.877551020408163</v>
      </c>
      <c r="O33" s="79">
        <f t="shared" si="2"/>
        <v>28.571428571428573</v>
      </c>
      <c r="P33" s="79">
        <f t="shared" si="2"/>
        <v>33.333333333333336</v>
      </c>
    </row>
    <row r="34" spans="1:16" x14ac:dyDescent="0.2">
      <c r="A34" s="40" t="s">
        <v>331</v>
      </c>
      <c r="B34" s="79">
        <f t="shared" ref="B34:P34" si="3">B28*100/(B$25-B$30)</f>
        <v>16.678321678321677</v>
      </c>
      <c r="C34" s="79">
        <f t="shared" si="3"/>
        <v>12.638888888888889</v>
      </c>
      <c r="D34" s="79">
        <f t="shared" si="3"/>
        <v>34.123222748815166</v>
      </c>
      <c r="E34" s="79">
        <f t="shared" si="3"/>
        <v>9.2783505154639183</v>
      </c>
      <c r="F34" s="79">
        <f t="shared" si="3"/>
        <v>50</v>
      </c>
      <c r="G34" s="79">
        <f t="shared" si="3"/>
        <v>17.490774907749078</v>
      </c>
      <c r="H34" s="79">
        <f t="shared" si="3"/>
        <v>14.068441064638783</v>
      </c>
      <c r="I34" s="79">
        <f t="shared" si="3"/>
        <v>38.418079096045197</v>
      </c>
      <c r="J34" s="79">
        <f t="shared" si="3"/>
        <v>9.375</v>
      </c>
      <c r="K34" s="79">
        <f t="shared" si="3"/>
        <v>40</v>
      </c>
      <c r="L34" s="79">
        <f t="shared" si="3"/>
        <v>15.946843853820598</v>
      </c>
      <c r="M34" s="79">
        <f t="shared" si="3"/>
        <v>11.28158844765343</v>
      </c>
      <c r="N34" s="79">
        <f t="shared" si="3"/>
        <v>31.020408163265305</v>
      </c>
      <c r="O34" s="79">
        <f t="shared" si="3"/>
        <v>9.183673469387756</v>
      </c>
      <c r="P34" s="79">
        <f t="shared" si="3"/>
        <v>55.555555555555557</v>
      </c>
    </row>
    <row r="35" spans="1:16" x14ac:dyDescent="0.2">
      <c r="A35" s="79" t="e">
        <f t="shared" ref="A35:P35" si="4">A29*100/(A$25-A$30)</f>
        <v>#VALUE!</v>
      </c>
      <c r="B35" s="79">
        <f t="shared" si="4"/>
        <v>0</v>
      </c>
      <c r="C35" s="79">
        <f t="shared" si="4"/>
        <v>0</v>
      </c>
      <c r="D35" s="79">
        <f t="shared" si="4"/>
        <v>0</v>
      </c>
      <c r="E35" s="79">
        <f t="shared" si="4"/>
        <v>0</v>
      </c>
      <c r="F35" s="79">
        <f t="shared" si="4"/>
        <v>0</v>
      </c>
      <c r="G35" s="79">
        <f t="shared" si="4"/>
        <v>0</v>
      </c>
      <c r="H35" s="79">
        <f t="shared" si="4"/>
        <v>0</v>
      </c>
      <c r="I35" s="79">
        <f t="shared" si="4"/>
        <v>0</v>
      </c>
      <c r="J35" s="79">
        <f t="shared" si="4"/>
        <v>0</v>
      </c>
      <c r="K35" s="79">
        <f t="shared" si="4"/>
        <v>0</v>
      </c>
      <c r="L35" s="79">
        <f t="shared" si="4"/>
        <v>0</v>
      </c>
      <c r="M35" s="79">
        <f t="shared" si="4"/>
        <v>0</v>
      </c>
      <c r="N35" s="79">
        <f t="shared" si="4"/>
        <v>0</v>
      </c>
      <c r="O35" s="79">
        <f t="shared" si="4"/>
        <v>0</v>
      </c>
      <c r="P35" s="79">
        <f t="shared" si="4"/>
        <v>0</v>
      </c>
    </row>
    <row r="36" spans="1:16" x14ac:dyDescent="0.2">
      <c r="A36" s="72" t="s">
        <v>230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x14ac:dyDescent="0.2">
      <c r="A37" s="65" t="s">
        <v>231</v>
      </c>
    </row>
    <row r="39" spans="1:16" x14ac:dyDescent="0.2">
      <c r="A39" s="40" t="s">
        <v>293</v>
      </c>
      <c r="H39" s="79"/>
    </row>
    <row r="40" spans="1:16" x14ac:dyDescent="0.2">
      <c r="A40" s="100" t="s">
        <v>253</v>
      </c>
      <c r="B40" s="101" t="s">
        <v>0</v>
      </c>
      <c r="C40" s="101" t="s">
        <v>287</v>
      </c>
      <c r="D40" s="101" t="s">
        <v>288</v>
      </c>
      <c r="E40" s="101" t="s">
        <v>289</v>
      </c>
      <c r="F40" s="101" t="s">
        <v>290</v>
      </c>
      <c r="G40" s="101" t="s">
        <v>242</v>
      </c>
      <c r="H40" s="102" t="s">
        <v>294</v>
      </c>
    </row>
    <row r="41" spans="1:16" x14ac:dyDescent="0.2">
      <c r="A41" s="48" t="s">
        <v>295</v>
      </c>
      <c r="H41" s="79"/>
    </row>
    <row r="42" spans="1:16" x14ac:dyDescent="0.2">
      <c r="A42" s="40" t="s">
        <v>0</v>
      </c>
      <c r="B42" s="41">
        <v>18887</v>
      </c>
      <c r="C42" s="41">
        <v>4584</v>
      </c>
      <c r="D42" s="41">
        <v>5153</v>
      </c>
      <c r="E42" s="41">
        <v>6939</v>
      </c>
      <c r="F42" s="41">
        <v>1750</v>
      </c>
      <c r="G42" s="41">
        <v>460</v>
      </c>
      <c r="H42" s="79">
        <v>29.1</v>
      </c>
    </row>
    <row r="43" spans="1:16" x14ac:dyDescent="0.2">
      <c r="A43" s="40" t="s">
        <v>159</v>
      </c>
      <c r="B43" s="41">
        <v>7475</v>
      </c>
      <c r="C43" s="41">
        <v>871</v>
      </c>
      <c r="D43" s="41">
        <v>2576</v>
      </c>
      <c r="E43" s="41">
        <v>2982</v>
      </c>
      <c r="F43" s="41">
        <v>708</v>
      </c>
      <c r="G43" s="41">
        <v>337</v>
      </c>
      <c r="H43" s="79">
        <v>31.5</v>
      </c>
    </row>
    <row r="44" spans="1:16" x14ac:dyDescent="0.2">
      <c r="A44" s="40" t="s">
        <v>160</v>
      </c>
      <c r="B44" s="41">
        <v>11412</v>
      </c>
      <c r="C44" s="41">
        <v>3713</v>
      </c>
      <c r="D44" s="41">
        <v>2577</v>
      </c>
      <c r="E44" s="41">
        <v>3957</v>
      </c>
      <c r="F44" s="41">
        <v>1042</v>
      </c>
      <c r="G44" s="41">
        <v>123</v>
      </c>
      <c r="H44" s="79">
        <v>26.6</v>
      </c>
    </row>
    <row r="45" spans="1:16" x14ac:dyDescent="0.2">
      <c r="B45" s="41"/>
      <c r="C45" s="41"/>
      <c r="D45" s="41"/>
      <c r="E45" s="41"/>
      <c r="F45" s="41"/>
      <c r="G45" s="41"/>
      <c r="H45" s="79"/>
    </row>
    <row r="46" spans="1:16" x14ac:dyDescent="0.2">
      <c r="B46" s="41"/>
      <c r="C46" s="41"/>
      <c r="D46" s="41"/>
      <c r="E46" s="41"/>
      <c r="F46" s="41"/>
      <c r="G46" s="41"/>
      <c r="H46" s="79"/>
    </row>
    <row r="47" spans="1:16" x14ac:dyDescent="0.2">
      <c r="B47" s="41"/>
      <c r="C47" s="41"/>
      <c r="D47" s="41"/>
      <c r="E47" s="41"/>
      <c r="F47" s="41"/>
      <c r="G47" s="41"/>
      <c r="H47" s="79"/>
    </row>
    <row r="48" spans="1:16" x14ac:dyDescent="0.2">
      <c r="B48" s="41"/>
      <c r="C48" s="41"/>
      <c r="D48" s="41"/>
      <c r="E48" s="41"/>
      <c r="F48" s="41"/>
      <c r="G48" s="41"/>
      <c r="H48" s="79"/>
    </row>
    <row r="49" spans="1:8" x14ac:dyDescent="0.2">
      <c r="A49" s="48" t="s">
        <v>283</v>
      </c>
      <c r="B49" s="41"/>
      <c r="C49" s="41"/>
      <c r="D49" s="41"/>
      <c r="E49" s="41"/>
      <c r="F49" s="41"/>
      <c r="G49" s="41"/>
      <c r="H49" s="79"/>
    </row>
    <row r="50" spans="1:8" x14ac:dyDescent="0.2">
      <c r="A50" s="40" t="s">
        <v>0</v>
      </c>
      <c r="B50" s="41">
        <v>9439</v>
      </c>
      <c r="C50" s="41">
        <v>1856</v>
      </c>
      <c r="D50" s="41">
        <v>3236</v>
      </c>
      <c r="E50" s="41">
        <v>3256</v>
      </c>
      <c r="F50" s="41">
        <v>875</v>
      </c>
      <c r="G50" s="41">
        <v>216</v>
      </c>
      <c r="H50" s="79">
        <v>28.3</v>
      </c>
    </row>
    <row r="51" spans="1:8" x14ac:dyDescent="0.2">
      <c r="A51" s="40" t="s">
        <v>159</v>
      </c>
      <c r="B51" s="41">
        <v>5435</v>
      </c>
      <c r="C51" s="41">
        <v>629</v>
      </c>
      <c r="D51" s="41">
        <v>2073</v>
      </c>
      <c r="E51" s="41">
        <v>2129</v>
      </c>
      <c r="F51" s="41">
        <v>410</v>
      </c>
      <c r="G51" s="41">
        <v>194</v>
      </c>
      <c r="H51" s="79">
        <v>30.1</v>
      </c>
    </row>
    <row r="52" spans="1:8" x14ac:dyDescent="0.2">
      <c r="A52" s="40" t="s">
        <v>160</v>
      </c>
      <c r="B52" s="41">
        <v>4004</v>
      </c>
      <c r="C52" s="41">
        <v>1227</v>
      </c>
      <c r="D52" s="41">
        <v>1163</v>
      </c>
      <c r="E52" s="41">
        <v>1127</v>
      </c>
      <c r="F52" s="41">
        <v>464</v>
      </c>
      <c r="G52" s="41">
        <v>22</v>
      </c>
      <c r="H52" s="79">
        <v>25</v>
      </c>
    </row>
    <row r="53" spans="1:8" x14ac:dyDescent="0.2">
      <c r="B53" s="41"/>
      <c r="C53" s="41"/>
      <c r="D53" s="41"/>
      <c r="E53" s="41"/>
      <c r="F53" s="41"/>
      <c r="G53" s="41"/>
      <c r="H53" s="79"/>
    </row>
    <row r="54" spans="1:8" x14ac:dyDescent="0.2">
      <c r="A54" s="48" t="s">
        <v>284</v>
      </c>
      <c r="B54" s="41"/>
      <c r="C54" s="41"/>
      <c r="D54" s="41"/>
      <c r="E54" s="41"/>
      <c r="F54" s="41"/>
      <c r="G54" s="41"/>
      <c r="H54" s="79"/>
    </row>
    <row r="55" spans="1:8" x14ac:dyDescent="0.2">
      <c r="A55" s="40" t="s">
        <v>0</v>
      </c>
      <c r="B55" s="41">
        <v>7537</v>
      </c>
      <c r="C55" s="41">
        <v>2276</v>
      </c>
      <c r="D55" s="41">
        <v>1406</v>
      </c>
      <c r="E55" s="41">
        <v>3037</v>
      </c>
      <c r="F55" s="41">
        <v>635</v>
      </c>
      <c r="G55" s="41">
        <v>184</v>
      </c>
      <c r="H55" s="79">
        <v>30.4</v>
      </c>
    </row>
    <row r="56" spans="1:8" x14ac:dyDescent="0.2">
      <c r="A56" s="40" t="s">
        <v>159</v>
      </c>
      <c r="B56" s="41">
        <v>1566</v>
      </c>
      <c r="C56" s="41">
        <v>242</v>
      </c>
      <c r="D56" s="41">
        <v>262</v>
      </c>
      <c r="E56" s="41">
        <v>680</v>
      </c>
      <c r="F56" s="41">
        <v>268</v>
      </c>
      <c r="G56" s="41">
        <v>113</v>
      </c>
      <c r="H56" s="79">
        <v>36.1</v>
      </c>
    </row>
    <row r="57" spans="1:8" x14ac:dyDescent="0.2">
      <c r="A57" s="40" t="s">
        <v>160</v>
      </c>
      <c r="B57" s="41">
        <v>5971</v>
      </c>
      <c r="C57" s="41">
        <v>2034</v>
      </c>
      <c r="D57" s="41">
        <v>1143</v>
      </c>
      <c r="E57" s="41">
        <v>2357</v>
      </c>
      <c r="F57" s="41">
        <v>367</v>
      </c>
      <c r="G57" s="41">
        <v>71</v>
      </c>
      <c r="H57" s="79">
        <v>27.5</v>
      </c>
    </row>
    <row r="58" spans="1:8" x14ac:dyDescent="0.2">
      <c r="B58" s="41"/>
      <c r="C58" s="41"/>
      <c r="D58" s="41"/>
      <c r="E58" s="41"/>
      <c r="F58" s="41"/>
      <c r="G58" s="41"/>
      <c r="H58" s="79"/>
    </row>
    <row r="59" spans="1:8" x14ac:dyDescent="0.2">
      <c r="A59" s="48" t="s">
        <v>285</v>
      </c>
      <c r="B59" s="41"/>
      <c r="C59" s="41"/>
      <c r="D59" s="41"/>
      <c r="E59" s="41"/>
      <c r="F59" s="41"/>
      <c r="G59" s="41"/>
      <c r="H59" s="79"/>
    </row>
    <row r="60" spans="1:8" x14ac:dyDescent="0.2">
      <c r="A60" s="40" t="s">
        <v>0</v>
      </c>
      <c r="B60" s="41">
        <v>2132</v>
      </c>
      <c r="C60" s="41">
        <v>849</v>
      </c>
      <c r="D60" s="41">
        <v>269</v>
      </c>
      <c r="E60" s="41">
        <v>845</v>
      </c>
      <c r="F60" s="41">
        <v>85</v>
      </c>
      <c r="G60" s="41">
        <v>85</v>
      </c>
      <c r="H60" s="79">
        <v>27.1</v>
      </c>
    </row>
    <row r="61" spans="1:8" x14ac:dyDescent="0.2">
      <c r="A61" s="40" t="s">
        <v>159</v>
      </c>
      <c r="B61" s="41">
        <v>127</v>
      </c>
      <c r="C61" s="41">
        <v>0</v>
      </c>
      <c r="D61" s="41">
        <v>0</v>
      </c>
      <c r="E61" s="41">
        <v>85</v>
      </c>
      <c r="F61" s="41">
        <v>0</v>
      </c>
      <c r="G61" s="41">
        <v>42</v>
      </c>
      <c r="H61" s="79">
        <v>41.3</v>
      </c>
    </row>
    <row r="62" spans="1:8" x14ac:dyDescent="0.2">
      <c r="A62" s="40" t="s">
        <v>160</v>
      </c>
      <c r="B62" s="41">
        <v>2005</v>
      </c>
      <c r="C62" s="41">
        <v>849</v>
      </c>
      <c r="D62" s="41">
        <v>269</v>
      </c>
      <c r="E62" s="41">
        <v>760</v>
      </c>
      <c r="F62" s="41">
        <v>85</v>
      </c>
      <c r="G62" s="41">
        <v>42</v>
      </c>
      <c r="H62" s="79">
        <v>23.6</v>
      </c>
    </row>
    <row r="63" spans="1:8" x14ac:dyDescent="0.2">
      <c r="B63" s="41"/>
      <c r="C63" s="41"/>
      <c r="D63" s="41"/>
      <c r="E63" s="41"/>
      <c r="F63" s="41"/>
      <c r="G63" s="41"/>
      <c r="H63" s="79"/>
    </row>
    <row r="64" spans="1:8" x14ac:dyDescent="0.2">
      <c r="A64" s="48" t="s">
        <v>292</v>
      </c>
      <c r="B64" s="41"/>
      <c r="C64" s="41"/>
      <c r="D64" s="41"/>
      <c r="E64" s="41"/>
      <c r="F64" s="41"/>
      <c r="G64" s="41"/>
      <c r="H64" s="79"/>
    </row>
    <row r="65" spans="1:8" x14ac:dyDescent="0.2">
      <c r="A65" s="40" t="s">
        <v>0</v>
      </c>
      <c r="B65" s="41">
        <v>1911</v>
      </c>
      <c r="C65" s="41">
        <v>451</v>
      </c>
      <c r="D65" s="41">
        <v>512</v>
      </c>
      <c r="E65" s="41">
        <v>647</v>
      </c>
      <c r="F65" s="41">
        <v>241</v>
      </c>
      <c r="G65" s="41">
        <v>60</v>
      </c>
      <c r="H65" s="79">
        <v>29.8</v>
      </c>
    </row>
    <row r="66" spans="1:8" x14ac:dyDescent="0.2">
      <c r="A66" s="40" t="s">
        <v>159</v>
      </c>
      <c r="B66" s="41">
        <v>474</v>
      </c>
      <c r="C66" s="41">
        <v>0</v>
      </c>
      <c r="D66" s="41">
        <v>241</v>
      </c>
      <c r="E66" s="41">
        <v>173</v>
      </c>
      <c r="F66" s="41">
        <v>30</v>
      </c>
      <c r="G66" s="41">
        <v>30</v>
      </c>
      <c r="H66" s="79">
        <v>29.8</v>
      </c>
    </row>
    <row r="67" spans="1:8" x14ac:dyDescent="0.2">
      <c r="A67" s="40" t="s">
        <v>160</v>
      </c>
      <c r="B67" s="41">
        <v>1437</v>
      </c>
      <c r="C67" s="41">
        <v>451</v>
      </c>
      <c r="D67" s="41">
        <v>271</v>
      </c>
      <c r="E67" s="41">
        <v>474</v>
      </c>
      <c r="F67" s="41">
        <v>211</v>
      </c>
      <c r="G67" s="41">
        <v>30</v>
      </c>
      <c r="H67" s="79">
        <v>29.8</v>
      </c>
    </row>
    <row r="68" spans="1:8" x14ac:dyDescent="0.2">
      <c r="A68" s="72" t="s">
        <v>230</v>
      </c>
      <c r="B68" s="62"/>
      <c r="C68" s="62"/>
      <c r="D68" s="62"/>
      <c r="E68" s="62"/>
      <c r="F68" s="62"/>
      <c r="G68" s="62"/>
      <c r="H68" s="62"/>
    </row>
    <row r="69" spans="1:8" x14ac:dyDescent="0.2">
      <c r="A69" s="65" t="s">
        <v>259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4"/>
  <sheetViews>
    <sheetView view="pageBreakPreview" zoomScaleNormal="100" zoomScaleSheetLayoutView="100" workbookViewId="0">
      <selection activeCell="P8" sqref="P8"/>
    </sheetView>
  </sheetViews>
  <sheetFormatPr defaultColWidth="9.109375" defaultRowHeight="10.199999999999999" x14ac:dyDescent="0.2"/>
  <cols>
    <col min="1" max="1" width="20.44140625" style="3" customWidth="1"/>
    <col min="2" max="16" width="5.109375" style="3" customWidth="1"/>
    <col min="17" max="16384" width="9.109375" style="3"/>
  </cols>
  <sheetData>
    <row r="1" spans="1:16" x14ac:dyDescent="0.2">
      <c r="A1" s="2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281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149</v>
      </c>
      <c r="B6" s="2">
        <v>1426</v>
      </c>
      <c r="C6" s="2">
        <v>496</v>
      </c>
      <c r="D6" s="2">
        <v>633</v>
      </c>
      <c r="E6" s="2">
        <v>240</v>
      </c>
      <c r="F6" s="2">
        <v>57</v>
      </c>
      <c r="G6" s="17">
        <v>633</v>
      </c>
      <c r="H6" s="18">
        <v>218</v>
      </c>
      <c r="I6" s="18">
        <v>287</v>
      </c>
      <c r="J6" s="18">
        <v>92</v>
      </c>
      <c r="K6" s="19">
        <v>36</v>
      </c>
      <c r="L6" s="2">
        <v>793</v>
      </c>
      <c r="M6" s="2">
        <v>278</v>
      </c>
      <c r="N6" s="2">
        <v>346</v>
      </c>
      <c r="O6" s="2">
        <v>148</v>
      </c>
      <c r="P6" s="2">
        <v>21</v>
      </c>
    </row>
    <row r="7" spans="1:16" x14ac:dyDescent="0.2">
      <c r="A7" s="2" t="s">
        <v>150</v>
      </c>
      <c r="B7" s="2">
        <v>2860</v>
      </c>
      <c r="C7" s="2">
        <v>2160</v>
      </c>
      <c r="D7" s="2">
        <v>422</v>
      </c>
      <c r="E7" s="2">
        <v>194</v>
      </c>
      <c r="F7" s="2">
        <v>84</v>
      </c>
      <c r="G7" s="17">
        <v>1355</v>
      </c>
      <c r="H7" s="18">
        <v>1052</v>
      </c>
      <c r="I7" s="18">
        <v>177</v>
      </c>
      <c r="J7" s="18">
        <v>95</v>
      </c>
      <c r="K7" s="19">
        <v>30</v>
      </c>
      <c r="L7" s="2">
        <v>1505</v>
      </c>
      <c r="M7" s="2">
        <v>1108</v>
      </c>
      <c r="N7" s="2">
        <v>245</v>
      </c>
      <c r="O7" s="2">
        <v>98</v>
      </c>
      <c r="P7" s="2">
        <v>54</v>
      </c>
    </row>
    <row r="8" spans="1:16" x14ac:dyDescent="0.2">
      <c r="A8" s="2"/>
      <c r="B8" s="2"/>
      <c r="C8" s="2"/>
      <c r="D8" s="2"/>
      <c r="E8" s="2"/>
      <c r="F8" s="2"/>
      <c r="G8" s="17"/>
      <c r="H8" s="18"/>
      <c r="I8" s="18"/>
      <c r="J8" s="18"/>
      <c r="K8" s="19"/>
      <c r="L8" s="2"/>
      <c r="M8" s="2"/>
      <c r="N8" s="2"/>
      <c r="O8" s="2"/>
      <c r="P8" s="2"/>
    </row>
    <row r="9" spans="1:16" x14ac:dyDescent="0.2">
      <c r="A9" s="2"/>
      <c r="B9" s="2"/>
      <c r="C9" s="2"/>
      <c r="D9" s="2"/>
      <c r="E9" s="2"/>
      <c r="F9" s="2"/>
      <c r="G9" s="17"/>
      <c r="H9" s="18"/>
      <c r="I9" s="18"/>
      <c r="J9" s="18"/>
      <c r="K9" s="19"/>
      <c r="L9" s="2"/>
      <c r="M9" s="2"/>
      <c r="N9" s="2"/>
      <c r="O9" s="2"/>
      <c r="P9" s="2"/>
    </row>
    <row r="10" spans="1:16" x14ac:dyDescent="0.2">
      <c r="A10" s="2"/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2"/>
      <c r="B11" s="2"/>
      <c r="C11" s="2"/>
      <c r="D11" s="2"/>
      <c r="E11" s="2"/>
      <c r="F11" s="2"/>
      <c r="G11" s="17"/>
      <c r="H11" s="18"/>
      <c r="I11" s="18"/>
      <c r="J11" s="18"/>
      <c r="K11" s="19"/>
      <c r="L11" s="2"/>
      <c r="M11" s="2"/>
      <c r="N11" s="2"/>
      <c r="O11" s="2"/>
      <c r="P11" s="2"/>
    </row>
    <row r="12" spans="1:16" x14ac:dyDescent="0.2">
      <c r="A12" s="15" t="s">
        <v>153</v>
      </c>
      <c r="B12" s="2"/>
      <c r="C12" s="2"/>
      <c r="D12" s="2"/>
      <c r="E12" s="2"/>
      <c r="F12" s="2"/>
      <c r="G12" s="17"/>
      <c r="H12" s="18"/>
      <c r="I12" s="18"/>
      <c r="J12" s="18"/>
      <c r="K12" s="19"/>
      <c r="L12" s="2"/>
      <c r="M12" s="2"/>
      <c r="N12" s="2"/>
      <c r="O12" s="2"/>
      <c r="P12" s="2"/>
    </row>
    <row r="13" spans="1:16" x14ac:dyDescent="0.2">
      <c r="A13" s="2" t="s">
        <v>0</v>
      </c>
      <c r="B13" s="2">
        <v>4286</v>
      </c>
      <c r="C13" s="2">
        <v>2656</v>
      </c>
      <c r="D13" s="2">
        <v>1055</v>
      </c>
      <c r="E13" s="2">
        <v>434</v>
      </c>
      <c r="F13" s="2">
        <v>141</v>
      </c>
      <c r="G13" s="17">
        <v>1988</v>
      </c>
      <c r="H13" s="18">
        <v>1270</v>
      </c>
      <c r="I13" s="18">
        <v>464</v>
      </c>
      <c r="J13" s="18">
        <v>188</v>
      </c>
      <c r="K13" s="19">
        <v>66</v>
      </c>
      <c r="L13" s="2">
        <v>2298</v>
      </c>
      <c r="M13" s="2">
        <v>1386</v>
      </c>
      <c r="N13" s="2">
        <v>591</v>
      </c>
      <c r="O13" s="2">
        <v>246</v>
      </c>
      <c r="P13" s="2">
        <v>75</v>
      </c>
    </row>
    <row r="14" spans="1:16" x14ac:dyDescent="0.2">
      <c r="A14" s="2" t="s">
        <v>151</v>
      </c>
      <c r="B14" s="2">
        <v>1426</v>
      </c>
      <c r="C14" s="2">
        <v>496</v>
      </c>
      <c r="D14" s="2">
        <v>633</v>
      </c>
      <c r="E14" s="2">
        <v>240</v>
      </c>
      <c r="F14" s="2">
        <v>57</v>
      </c>
      <c r="G14" s="17">
        <v>633</v>
      </c>
      <c r="H14" s="18">
        <v>218</v>
      </c>
      <c r="I14" s="18">
        <v>287</v>
      </c>
      <c r="J14" s="18">
        <v>92</v>
      </c>
      <c r="K14" s="19">
        <v>36</v>
      </c>
      <c r="L14" s="2">
        <v>793</v>
      </c>
      <c r="M14" s="2">
        <v>278</v>
      </c>
      <c r="N14" s="2">
        <v>346</v>
      </c>
      <c r="O14" s="2">
        <v>148</v>
      </c>
      <c r="P14" s="2">
        <v>21</v>
      </c>
    </row>
    <row r="15" spans="1:16" x14ac:dyDescent="0.2">
      <c r="A15" s="2" t="s">
        <v>64</v>
      </c>
      <c r="B15" s="2">
        <v>1685</v>
      </c>
      <c r="C15" s="2">
        <v>1682</v>
      </c>
      <c r="D15" s="2">
        <v>0</v>
      </c>
      <c r="E15" s="2">
        <v>0</v>
      </c>
      <c r="F15" s="2">
        <v>3</v>
      </c>
      <c r="G15" s="17">
        <v>823</v>
      </c>
      <c r="H15" s="18">
        <v>820</v>
      </c>
      <c r="I15" s="18">
        <v>0</v>
      </c>
      <c r="J15" s="18">
        <v>0</v>
      </c>
      <c r="K15" s="19">
        <v>3</v>
      </c>
      <c r="L15" s="2">
        <v>862</v>
      </c>
      <c r="M15" s="2">
        <v>862</v>
      </c>
      <c r="N15" s="2">
        <v>0</v>
      </c>
      <c r="O15" s="2">
        <v>0</v>
      </c>
      <c r="P15" s="2">
        <v>0</v>
      </c>
    </row>
    <row r="16" spans="1:16" x14ac:dyDescent="0.2">
      <c r="A16" s="2" t="s">
        <v>65</v>
      </c>
      <c r="B16" s="2">
        <v>379</v>
      </c>
      <c r="C16" s="2">
        <v>23</v>
      </c>
      <c r="D16" s="2">
        <v>287</v>
      </c>
      <c r="E16" s="2">
        <v>0</v>
      </c>
      <c r="F16" s="2">
        <v>69</v>
      </c>
      <c r="G16" s="17">
        <v>175</v>
      </c>
      <c r="H16" s="18">
        <v>5</v>
      </c>
      <c r="I16" s="18">
        <v>144</v>
      </c>
      <c r="J16" s="18">
        <v>0</v>
      </c>
      <c r="K16" s="19">
        <v>27</v>
      </c>
      <c r="L16" s="2">
        <v>204</v>
      </c>
      <c r="M16" s="2">
        <v>19</v>
      </c>
      <c r="N16" s="2">
        <v>144</v>
      </c>
      <c r="O16" s="2">
        <v>0</v>
      </c>
      <c r="P16" s="2">
        <v>42</v>
      </c>
    </row>
    <row r="17" spans="1:16" x14ac:dyDescent="0.2">
      <c r="A17" s="2" t="s">
        <v>66</v>
      </c>
      <c r="B17" s="2">
        <v>77</v>
      </c>
      <c r="C17" s="2">
        <v>0</v>
      </c>
      <c r="D17" s="2">
        <v>8</v>
      </c>
      <c r="E17" s="2">
        <v>0</v>
      </c>
      <c r="F17" s="2">
        <v>69</v>
      </c>
      <c r="G17" s="17">
        <v>35</v>
      </c>
      <c r="H17" s="18">
        <v>0</v>
      </c>
      <c r="I17" s="18">
        <v>8</v>
      </c>
      <c r="J17" s="18">
        <v>0</v>
      </c>
      <c r="K17" s="19">
        <v>27</v>
      </c>
      <c r="L17" s="2">
        <v>42</v>
      </c>
      <c r="M17" s="2">
        <v>0</v>
      </c>
      <c r="N17" s="2">
        <v>0</v>
      </c>
      <c r="O17" s="2">
        <v>0</v>
      </c>
      <c r="P17" s="2">
        <v>42</v>
      </c>
    </row>
    <row r="18" spans="1:16" x14ac:dyDescent="0.2">
      <c r="A18" s="2" t="s">
        <v>152</v>
      </c>
      <c r="B18" s="2">
        <v>132</v>
      </c>
      <c r="C18" s="2">
        <v>9</v>
      </c>
      <c r="D18" s="2">
        <v>0</v>
      </c>
      <c r="E18" s="2">
        <v>123</v>
      </c>
      <c r="F18" s="2">
        <v>0</v>
      </c>
      <c r="G18" s="17">
        <v>74</v>
      </c>
      <c r="H18" s="18">
        <v>9</v>
      </c>
      <c r="I18" s="18">
        <v>0</v>
      </c>
      <c r="J18" s="18">
        <v>65</v>
      </c>
      <c r="K18" s="19">
        <v>0</v>
      </c>
      <c r="L18" s="2">
        <v>58</v>
      </c>
      <c r="M18" s="2">
        <v>0</v>
      </c>
      <c r="N18" s="2">
        <v>0</v>
      </c>
      <c r="O18" s="2">
        <v>58</v>
      </c>
      <c r="P18" s="2">
        <v>0</v>
      </c>
    </row>
    <row r="19" spans="1:16" x14ac:dyDescent="0.2">
      <c r="A19" s="2" t="s">
        <v>153</v>
      </c>
      <c r="B19" s="2">
        <v>663</v>
      </c>
      <c r="C19" s="2">
        <v>445</v>
      </c>
      <c r="D19" s="2">
        <v>135</v>
      </c>
      <c r="E19" s="2">
        <v>71</v>
      </c>
      <c r="F19" s="2">
        <v>12</v>
      </c>
      <c r="G19" s="17">
        <v>282</v>
      </c>
      <c r="H19" s="18">
        <v>218</v>
      </c>
      <c r="I19" s="18">
        <v>34</v>
      </c>
      <c r="J19" s="18">
        <v>31</v>
      </c>
      <c r="K19" s="19">
        <v>0</v>
      </c>
      <c r="L19" s="2">
        <v>380</v>
      </c>
      <c r="M19" s="2">
        <v>227</v>
      </c>
      <c r="N19" s="2">
        <v>101</v>
      </c>
      <c r="O19" s="2">
        <v>40</v>
      </c>
      <c r="P19" s="2">
        <v>12</v>
      </c>
    </row>
    <row r="20" spans="1:16" x14ac:dyDescent="0.2">
      <c r="A20" s="2"/>
      <c r="B20" s="2"/>
      <c r="C20" s="2"/>
      <c r="D20" s="2"/>
      <c r="E20" s="2"/>
      <c r="F20" s="2"/>
      <c r="G20" s="17"/>
      <c r="H20" s="18"/>
      <c r="I20" s="18"/>
      <c r="J20" s="18"/>
      <c r="K20" s="19"/>
      <c r="L20" s="2"/>
      <c r="M20" s="2"/>
      <c r="N20" s="2"/>
      <c r="O20" s="2"/>
      <c r="P20" s="2"/>
    </row>
    <row r="21" spans="1:16" x14ac:dyDescent="0.2">
      <c r="A21" s="2"/>
      <c r="B21" s="2"/>
      <c r="C21" s="2"/>
      <c r="D21" s="2"/>
      <c r="E21" s="2"/>
      <c r="F21" s="2"/>
      <c r="G21" s="17"/>
      <c r="H21" s="18"/>
      <c r="I21" s="18"/>
      <c r="J21" s="18"/>
      <c r="K21" s="19"/>
      <c r="L21" s="2"/>
      <c r="M21" s="2"/>
      <c r="N21" s="2"/>
      <c r="O21" s="2"/>
      <c r="P21" s="2"/>
    </row>
    <row r="22" spans="1:16" x14ac:dyDescent="0.2">
      <c r="A22" s="2"/>
      <c r="B22" s="2"/>
      <c r="C22" s="2"/>
      <c r="D22" s="2"/>
      <c r="E22" s="2"/>
      <c r="F22" s="2"/>
      <c r="G22" s="17"/>
      <c r="H22" s="18"/>
      <c r="I22" s="18"/>
      <c r="J22" s="18"/>
      <c r="K22" s="19"/>
      <c r="L22" s="2"/>
      <c r="M22" s="2"/>
      <c r="N22" s="2"/>
      <c r="O22" s="2"/>
      <c r="P22" s="2"/>
    </row>
    <row r="23" spans="1:16" x14ac:dyDescent="0.2">
      <c r="A23" s="2"/>
      <c r="B23" s="2"/>
      <c r="C23" s="2"/>
      <c r="D23" s="2"/>
      <c r="E23" s="2"/>
      <c r="F23" s="2"/>
      <c r="G23" s="17"/>
      <c r="H23" s="18"/>
      <c r="I23" s="18"/>
      <c r="J23" s="18"/>
      <c r="K23" s="19"/>
      <c r="L23" s="2"/>
      <c r="M23" s="2"/>
      <c r="N23" s="2"/>
      <c r="O23" s="2"/>
      <c r="P23" s="2"/>
    </row>
    <row r="24" spans="1:16" x14ac:dyDescent="0.2">
      <c r="A24" s="2"/>
      <c r="B24" s="2"/>
      <c r="C24" s="2"/>
      <c r="D24" s="2"/>
      <c r="E24" s="2"/>
      <c r="F24" s="2"/>
      <c r="G24" s="17"/>
      <c r="H24" s="18"/>
      <c r="I24" s="18"/>
      <c r="J24" s="18"/>
      <c r="K24" s="19"/>
      <c r="L24" s="2"/>
      <c r="M24" s="2"/>
      <c r="N24" s="2"/>
      <c r="O24" s="2"/>
      <c r="P24" s="2"/>
    </row>
    <row r="25" spans="1:16" x14ac:dyDescent="0.2">
      <c r="A25" s="2"/>
      <c r="B25" s="2"/>
      <c r="C25" s="2"/>
      <c r="D25" s="2"/>
      <c r="E25" s="2"/>
      <c r="F25" s="2"/>
      <c r="G25" s="17"/>
      <c r="H25" s="18"/>
      <c r="I25" s="18"/>
      <c r="J25" s="18"/>
      <c r="K25" s="19"/>
      <c r="L25" s="2"/>
      <c r="M25" s="2"/>
      <c r="N25" s="2"/>
      <c r="O25" s="2"/>
      <c r="P25" s="2"/>
    </row>
    <row r="26" spans="1:16" x14ac:dyDescent="0.2">
      <c r="A26" s="15" t="s">
        <v>282</v>
      </c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2" t="s">
        <v>0</v>
      </c>
      <c r="B27" s="2">
        <v>4286</v>
      </c>
      <c r="C27" s="2">
        <v>2656</v>
      </c>
      <c r="D27" s="2">
        <v>1055</v>
      </c>
      <c r="E27" s="2">
        <v>434</v>
      </c>
      <c r="F27" s="2">
        <v>141</v>
      </c>
      <c r="G27" s="17">
        <v>1988</v>
      </c>
      <c r="H27" s="18">
        <v>1270</v>
      </c>
      <c r="I27" s="18">
        <v>464</v>
      </c>
      <c r="J27" s="18">
        <v>188</v>
      </c>
      <c r="K27" s="19">
        <v>66</v>
      </c>
      <c r="L27" s="2">
        <v>2298</v>
      </c>
      <c r="M27" s="2">
        <v>1386</v>
      </c>
      <c r="N27" s="2">
        <v>591</v>
      </c>
      <c r="O27" s="2">
        <v>246</v>
      </c>
      <c r="P27" s="2">
        <v>75</v>
      </c>
    </row>
    <row r="28" spans="1:16" x14ac:dyDescent="0.2">
      <c r="A28" s="2" t="s">
        <v>154</v>
      </c>
      <c r="B28" s="2">
        <v>1805</v>
      </c>
      <c r="C28" s="2">
        <v>1437</v>
      </c>
      <c r="D28" s="2">
        <v>236</v>
      </c>
      <c r="E28" s="2">
        <v>123</v>
      </c>
      <c r="F28" s="2">
        <v>9</v>
      </c>
      <c r="G28" s="17">
        <v>875</v>
      </c>
      <c r="H28" s="18">
        <v>709</v>
      </c>
      <c r="I28" s="18">
        <v>101</v>
      </c>
      <c r="J28" s="18">
        <v>62</v>
      </c>
      <c r="K28" s="19">
        <v>3</v>
      </c>
      <c r="L28" s="2">
        <v>930</v>
      </c>
      <c r="M28" s="2">
        <v>728</v>
      </c>
      <c r="N28" s="2">
        <v>135</v>
      </c>
      <c r="O28" s="2">
        <v>62</v>
      </c>
      <c r="P28" s="2">
        <v>6</v>
      </c>
    </row>
    <row r="29" spans="1:16" x14ac:dyDescent="0.2">
      <c r="A29" s="2" t="s">
        <v>155</v>
      </c>
      <c r="B29" s="2">
        <v>577</v>
      </c>
      <c r="C29" s="2">
        <v>449</v>
      </c>
      <c r="D29" s="2">
        <v>42</v>
      </c>
      <c r="E29" s="2">
        <v>52</v>
      </c>
      <c r="F29" s="2">
        <v>33</v>
      </c>
      <c r="G29" s="17">
        <v>243</v>
      </c>
      <c r="H29" s="18">
        <v>195</v>
      </c>
      <c r="I29" s="18">
        <v>8</v>
      </c>
      <c r="J29" s="18">
        <v>25</v>
      </c>
      <c r="K29" s="19">
        <v>15</v>
      </c>
      <c r="L29" s="2">
        <v>334</v>
      </c>
      <c r="M29" s="2">
        <v>255</v>
      </c>
      <c r="N29" s="2">
        <v>34</v>
      </c>
      <c r="O29" s="2">
        <v>28</v>
      </c>
      <c r="P29" s="2">
        <v>18</v>
      </c>
    </row>
    <row r="30" spans="1:16" x14ac:dyDescent="0.2">
      <c r="A30" s="2" t="s">
        <v>156</v>
      </c>
      <c r="B30" s="2">
        <v>477</v>
      </c>
      <c r="C30" s="2">
        <v>273</v>
      </c>
      <c r="D30" s="2">
        <v>144</v>
      </c>
      <c r="E30" s="2">
        <v>18</v>
      </c>
      <c r="F30" s="2">
        <v>42</v>
      </c>
      <c r="G30" s="17">
        <v>237</v>
      </c>
      <c r="H30" s="18">
        <v>148</v>
      </c>
      <c r="I30" s="18">
        <v>68</v>
      </c>
      <c r="J30" s="18">
        <v>9</v>
      </c>
      <c r="K30" s="19">
        <v>12</v>
      </c>
      <c r="L30" s="2">
        <v>240</v>
      </c>
      <c r="M30" s="2">
        <v>125</v>
      </c>
      <c r="N30" s="2">
        <v>76</v>
      </c>
      <c r="O30" s="2">
        <v>9</v>
      </c>
      <c r="P30" s="2">
        <v>30</v>
      </c>
    </row>
    <row r="31" spans="1:16" x14ac:dyDescent="0.2">
      <c r="A31" s="2" t="s">
        <v>157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17">
        <v>0</v>
      </c>
      <c r="H31" s="18">
        <v>0</v>
      </c>
      <c r="I31" s="18">
        <v>0</v>
      </c>
      <c r="J31" s="18">
        <v>0</v>
      </c>
      <c r="K31" s="19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1:16" x14ac:dyDescent="0.2">
      <c r="A32" s="2" t="s">
        <v>158</v>
      </c>
      <c r="B32" s="2">
        <v>1426</v>
      </c>
      <c r="C32" s="2">
        <v>496</v>
      </c>
      <c r="D32" s="2">
        <v>633</v>
      </c>
      <c r="E32" s="2">
        <v>240</v>
      </c>
      <c r="F32" s="2">
        <v>57</v>
      </c>
      <c r="G32" s="24">
        <v>633</v>
      </c>
      <c r="H32" s="25">
        <v>218</v>
      </c>
      <c r="I32" s="25">
        <v>287</v>
      </c>
      <c r="J32" s="25">
        <v>92</v>
      </c>
      <c r="K32" s="26">
        <v>36</v>
      </c>
      <c r="L32" s="2">
        <v>793</v>
      </c>
      <c r="M32" s="2">
        <v>278</v>
      </c>
      <c r="N32" s="2">
        <v>346</v>
      </c>
      <c r="O32" s="2">
        <v>148</v>
      </c>
      <c r="P32" s="2">
        <v>21</v>
      </c>
    </row>
    <row r="33" spans="1:16" ht="14.4" x14ac:dyDescent="0.3">
      <c r="A33" s="1" t="s">
        <v>230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4.4" x14ac:dyDescent="0.3">
      <c r="A34" s="2" t="s">
        <v>231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</sheetData>
  <mergeCells count="3">
    <mergeCell ref="B2:F2"/>
    <mergeCell ref="G2:K2"/>
    <mergeCell ref="L2:P2"/>
  </mergeCells>
  <pageMargins left="0.7" right="0.7" top="0.75" bottom="0.75" header="0.3" footer="0.3"/>
  <pageSetup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1"/>
  <sheetViews>
    <sheetView view="pageBreakPreview" zoomScaleNormal="100" zoomScaleSheetLayoutView="100" workbookViewId="0">
      <selection activeCell="I4" sqref="I1:Q1048576"/>
    </sheetView>
  </sheetViews>
  <sheetFormatPr defaultColWidth="9.109375" defaultRowHeight="10.199999999999999" x14ac:dyDescent="0.2"/>
  <cols>
    <col min="1" max="16384" width="9.109375" style="3"/>
  </cols>
  <sheetData>
    <row r="1" spans="1:8" x14ac:dyDescent="0.2">
      <c r="A1" s="2" t="s">
        <v>286</v>
      </c>
      <c r="B1" s="2"/>
      <c r="C1" s="2"/>
      <c r="D1" s="2"/>
      <c r="E1" s="2"/>
      <c r="F1" s="2"/>
      <c r="G1" s="2"/>
      <c r="H1" s="31"/>
    </row>
    <row r="2" spans="1:8" x14ac:dyDescent="0.2">
      <c r="A2" s="26" t="s">
        <v>253</v>
      </c>
      <c r="B2" s="13" t="s">
        <v>0</v>
      </c>
      <c r="C2" s="13" t="s">
        <v>287</v>
      </c>
      <c r="D2" s="13" t="s">
        <v>288</v>
      </c>
      <c r="E2" s="13" t="s">
        <v>289</v>
      </c>
      <c r="F2" s="13" t="s">
        <v>290</v>
      </c>
      <c r="G2" s="13" t="s">
        <v>242</v>
      </c>
      <c r="H2" s="39" t="s">
        <v>22</v>
      </c>
    </row>
    <row r="3" spans="1:8" x14ac:dyDescent="0.2">
      <c r="A3" s="15" t="s">
        <v>291</v>
      </c>
      <c r="B3" s="2"/>
      <c r="C3" s="2"/>
      <c r="D3" s="2"/>
      <c r="E3" s="2"/>
      <c r="F3" s="2"/>
      <c r="G3" s="2"/>
      <c r="H3" s="31"/>
    </row>
    <row r="4" spans="1:8" x14ac:dyDescent="0.2">
      <c r="A4" s="2" t="s">
        <v>0</v>
      </c>
      <c r="B4" s="2">
        <v>2197</v>
      </c>
      <c r="C4" s="2">
        <v>687</v>
      </c>
      <c r="D4" s="2">
        <v>547</v>
      </c>
      <c r="E4" s="2">
        <v>476</v>
      </c>
      <c r="F4" s="2">
        <v>378</v>
      </c>
      <c r="G4" s="2">
        <v>109</v>
      </c>
      <c r="H4" s="31">
        <v>26.3</v>
      </c>
    </row>
    <row r="5" spans="1:8" x14ac:dyDescent="0.2">
      <c r="A5" s="2" t="s">
        <v>159</v>
      </c>
      <c r="B5" s="2">
        <v>1383</v>
      </c>
      <c r="C5" s="2">
        <v>319</v>
      </c>
      <c r="D5" s="2">
        <v>348</v>
      </c>
      <c r="E5" s="2">
        <v>333</v>
      </c>
      <c r="F5" s="2">
        <v>308</v>
      </c>
      <c r="G5" s="2">
        <v>75</v>
      </c>
      <c r="H5" s="31">
        <v>31.1</v>
      </c>
    </row>
    <row r="6" spans="1:8" x14ac:dyDescent="0.2">
      <c r="A6" s="2" t="s">
        <v>160</v>
      </c>
      <c r="B6" s="2">
        <v>814</v>
      </c>
      <c r="C6" s="2">
        <v>368</v>
      </c>
      <c r="D6" s="2">
        <v>199</v>
      </c>
      <c r="E6" s="2">
        <v>142</v>
      </c>
      <c r="F6" s="2">
        <v>70</v>
      </c>
      <c r="G6" s="2">
        <v>35</v>
      </c>
      <c r="H6" s="31">
        <v>17.899999999999999</v>
      </c>
    </row>
    <row r="7" spans="1:8" x14ac:dyDescent="0.2">
      <c r="A7" s="2"/>
      <c r="B7" s="2"/>
      <c r="C7" s="2"/>
      <c r="D7" s="2"/>
      <c r="E7" s="2"/>
      <c r="F7" s="2"/>
      <c r="G7" s="2"/>
      <c r="H7" s="31"/>
    </row>
    <row r="8" spans="1:8" x14ac:dyDescent="0.2">
      <c r="A8" s="2"/>
      <c r="B8" s="2"/>
      <c r="C8" s="2"/>
      <c r="D8" s="2"/>
      <c r="E8" s="2"/>
      <c r="F8" s="2"/>
      <c r="G8" s="2"/>
      <c r="H8" s="31"/>
    </row>
    <row r="9" spans="1:8" x14ac:dyDescent="0.2">
      <c r="A9" s="2"/>
      <c r="B9" s="2"/>
      <c r="C9" s="2"/>
      <c r="D9" s="2"/>
      <c r="E9" s="2"/>
      <c r="F9" s="2"/>
      <c r="G9" s="2"/>
      <c r="H9" s="31"/>
    </row>
    <row r="10" spans="1:8" x14ac:dyDescent="0.2">
      <c r="A10" s="2"/>
      <c r="B10" s="2"/>
      <c r="C10" s="2"/>
      <c r="D10" s="2"/>
      <c r="E10" s="2"/>
      <c r="F10" s="2"/>
      <c r="G10" s="2"/>
      <c r="H10" s="31"/>
    </row>
    <row r="11" spans="1:8" x14ac:dyDescent="0.2">
      <c r="A11" s="15" t="s">
        <v>283</v>
      </c>
      <c r="B11" s="2"/>
      <c r="C11" s="2"/>
      <c r="D11" s="2"/>
      <c r="E11" s="2"/>
      <c r="F11" s="2"/>
      <c r="G11" s="2"/>
      <c r="H11" s="31"/>
    </row>
    <row r="12" spans="1:8" x14ac:dyDescent="0.2">
      <c r="A12" s="2" t="s">
        <v>0</v>
      </c>
      <c r="B12" s="2">
        <v>1685</v>
      </c>
      <c r="C12" s="2">
        <v>528</v>
      </c>
      <c r="D12" s="2">
        <v>440</v>
      </c>
      <c r="E12" s="2">
        <v>375</v>
      </c>
      <c r="F12" s="2">
        <v>281</v>
      </c>
      <c r="G12" s="2">
        <v>60</v>
      </c>
      <c r="H12" s="31">
        <v>25.7</v>
      </c>
    </row>
    <row r="13" spans="1:8" x14ac:dyDescent="0.2">
      <c r="A13" s="2" t="s">
        <v>159</v>
      </c>
      <c r="B13" s="2">
        <v>1136</v>
      </c>
      <c r="C13" s="2">
        <v>301</v>
      </c>
      <c r="D13" s="2">
        <v>273</v>
      </c>
      <c r="E13" s="2">
        <v>283</v>
      </c>
      <c r="F13" s="2">
        <v>241</v>
      </c>
      <c r="G13" s="2">
        <v>37</v>
      </c>
      <c r="H13" s="31">
        <v>29.6</v>
      </c>
    </row>
    <row r="14" spans="1:8" x14ac:dyDescent="0.2">
      <c r="A14" s="2" t="s">
        <v>160</v>
      </c>
      <c r="B14" s="2">
        <v>550</v>
      </c>
      <c r="C14" s="2">
        <v>227</v>
      </c>
      <c r="D14" s="2">
        <v>167</v>
      </c>
      <c r="E14" s="2">
        <v>93</v>
      </c>
      <c r="F14" s="2">
        <v>40</v>
      </c>
      <c r="G14" s="2">
        <v>23</v>
      </c>
      <c r="H14" s="31">
        <v>19.3</v>
      </c>
    </row>
    <row r="15" spans="1:8" x14ac:dyDescent="0.2">
      <c r="A15" s="2"/>
      <c r="B15" s="2"/>
      <c r="C15" s="2"/>
      <c r="D15" s="2"/>
      <c r="E15" s="2"/>
      <c r="F15" s="2"/>
      <c r="G15" s="2"/>
      <c r="H15" s="31"/>
    </row>
    <row r="16" spans="1:8" x14ac:dyDescent="0.2">
      <c r="A16" s="15" t="s">
        <v>284</v>
      </c>
      <c r="B16" s="2"/>
      <c r="C16" s="2"/>
      <c r="D16" s="2"/>
      <c r="E16" s="2"/>
      <c r="F16" s="2"/>
      <c r="G16" s="2"/>
      <c r="H16" s="31"/>
    </row>
    <row r="17" spans="1:8" x14ac:dyDescent="0.2">
      <c r="A17" s="2" t="s">
        <v>0</v>
      </c>
      <c r="B17" s="2">
        <v>379</v>
      </c>
      <c r="C17" s="2">
        <v>139</v>
      </c>
      <c r="D17" s="2">
        <v>76</v>
      </c>
      <c r="E17" s="2">
        <v>68</v>
      </c>
      <c r="F17" s="2">
        <v>63</v>
      </c>
      <c r="G17" s="2">
        <v>34</v>
      </c>
      <c r="H17" s="31">
        <v>25</v>
      </c>
    </row>
    <row r="18" spans="1:8" x14ac:dyDescent="0.2">
      <c r="A18" s="2" t="s">
        <v>159</v>
      </c>
      <c r="B18" s="2">
        <v>166</v>
      </c>
      <c r="C18" s="2">
        <v>8</v>
      </c>
      <c r="D18" s="2">
        <v>50</v>
      </c>
      <c r="E18" s="2">
        <v>34</v>
      </c>
      <c r="F18" s="2">
        <v>48</v>
      </c>
      <c r="G18" s="2">
        <v>25</v>
      </c>
      <c r="H18" s="31">
        <v>40.9</v>
      </c>
    </row>
    <row r="19" spans="1:8" x14ac:dyDescent="0.2">
      <c r="A19" s="2" t="s">
        <v>160</v>
      </c>
      <c r="B19" s="2">
        <v>214</v>
      </c>
      <c r="C19" s="2">
        <v>131</v>
      </c>
      <c r="D19" s="2">
        <v>26</v>
      </c>
      <c r="E19" s="2">
        <v>34</v>
      </c>
      <c r="F19" s="2">
        <v>14</v>
      </c>
      <c r="G19" s="2">
        <v>8</v>
      </c>
      <c r="H19" s="31">
        <v>12.3</v>
      </c>
    </row>
    <row r="20" spans="1:8" x14ac:dyDescent="0.2">
      <c r="A20" s="2"/>
      <c r="B20" s="2"/>
      <c r="C20" s="2"/>
      <c r="D20" s="2"/>
      <c r="E20" s="2"/>
      <c r="F20" s="2"/>
      <c r="G20" s="2"/>
      <c r="H20" s="31"/>
    </row>
    <row r="21" spans="1:8" x14ac:dyDescent="0.2">
      <c r="A21" s="15" t="s">
        <v>285</v>
      </c>
      <c r="B21" s="2"/>
      <c r="C21" s="2"/>
      <c r="D21" s="2"/>
      <c r="E21" s="2"/>
      <c r="F21" s="2"/>
      <c r="G21" s="2"/>
      <c r="H21" s="31"/>
    </row>
    <row r="22" spans="1:8" x14ac:dyDescent="0.2">
      <c r="A22" s="2" t="s">
        <v>0</v>
      </c>
      <c r="B22" s="2">
        <v>77</v>
      </c>
      <c r="C22" s="2">
        <v>36</v>
      </c>
      <c r="D22" s="2">
        <v>20</v>
      </c>
      <c r="E22" s="2">
        <v>9</v>
      </c>
      <c r="F22" s="2">
        <v>12</v>
      </c>
      <c r="G22" s="2">
        <v>0</v>
      </c>
      <c r="H22" s="31">
        <v>17</v>
      </c>
    </row>
    <row r="23" spans="1:8" x14ac:dyDescent="0.2">
      <c r="A23" s="2" t="s">
        <v>159</v>
      </c>
      <c r="B23" s="2">
        <v>9</v>
      </c>
      <c r="C23" s="2">
        <v>0</v>
      </c>
      <c r="D23" s="2">
        <v>3</v>
      </c>
      <c r="E23" s="2">
        <v>0</v>
      </c>
      <c r="F23" s="2">
        <v>6</v>
      </c>
      <c r="G23" s="2">
        <v>0</v>
      </c>
      <c r="H23" s="31">
        <v>48.8</v>
      </c>
    </row>
    <row r="24" spans="1:8" x14ac:dyDescent="0.2">
      <c r="A24" s="2" t="s">
        <v>160</v>
      </c>
      <c r="B24" s="2">
        <v>68</v>
      </c>
      <c r="C24" s="2">
        <v>36</v>
      </c>
      <c r="D24" s="2">
        <v>17</v>
      </c>
      <c r="E24" s="2">
        <v>9</v>
      </c>
      <c r="F24" s="2">
        <v>6</v>
      </c>
      <c r="G24" s="2">
        <v>0</v>
      </c>
      <c r="H24" s="31">
        <v>14.3</v>
      </c>
    </row>
    <row r="25" spans="1:8" x14ac:dyDescent="0.2">
      <c r="A25" s="2"/>
      <c r="B25" s="2"/>
      <c r="C25" s="2"/>
      <c r="D25" s="2"/>
      <c r="E25" s="2"/>
      <c r="F25" s="2"/>
      <c r="G25" s="2"/>
      <c r="H25" s="31"/>
    </row>
    <row r="26" spans="1:8" x14ac:dyDescent="0.2">
      <c r="A26" s="15" t="s">
        <v>292</v>
      </c>
      <c r="B26" s="2"/>
      <c r="C26" s="2"/>
      <c r="D26" s="2"/>
      <c r="E26" s="2"/>
      <c r="F26" s="2"/>
      <c r="G26" s="2"/>
      <c r="H26" s="31"/>
    </row>
    <row r="27" spans="1:8" x14ac:dyDescent="0.2">
      <c r="A27" s="2" t="s">
        <v>0</v>
      </c>
      <c r="B27" s="2">
        <v>132</v>
      </c>
      <c r="C27" s="2">
        <v>20</v>
      </c>
      <c r="D27" s="2">
        <v>31</v>
      </c>
      <c r="E27" s="2">
        <v>32</v>
      </c>
      <c r="F27" s="2">
        <v>34</v>
      </c>
      <c r="G27" s="2">
        <v>15</v>
      </c>
      <c r="H27" s="31">
        <v>37.1</v>
      </c>
    </row>
    <row r="28" spans="1:8" x14ac:dyDescent="0.2">
      <c r="A28" s="2" t="s">
        <v>159</v>
      </c>
      <c r="B28" s="2">
        <v>82</v>
      </c>
      <c r="C28" s="2">
        <v>9</v>
      </c>
      <c r="D28" s="2">
        <v>25</v>
      </c>
      <c r="E28" s="2">
        <v>17</v>
      </c>
      <c r="F28" s="2">
        <v>18</v>
      </c>
      <c r="G28" s="2">
        <v>12</v>
      </c>
      <c r="H28" s="31">
        <v>36.1</v>
      </c>
    </row>
    <row r="29" spans="1:8" x14ac:dyDescent="0.2">
      <c r="A29" s="2" t="s">
        <v>160</v>
      </c>
      <c r="B29" s="2">
        <v>51</v>
      </c>
      <c r="C29" s="2">
        <v>11</v>
      </c>
      <c r="D29" s="2">
        <v>6</v>
      </c>
      <c r="E29" s="2">
        <v>15</v>
      </c>
      <c r="F29" s="2">
        <v>15</v>
      </c>
      <c r="G29" s="2">
        <v>3</v>
      </c>
      <c r="H29" s="31">
        <v>38.200000000000003</v>
      </c>
    </row>
    <row r="30" spans="1:8" ht="14.4" x14ac:dyDescent="0.3">
      <c r="A30" s="1" t="s">
        <v>230</v>
      </c>
      <c r="B30" s="11"/>
      <c r="C30" s="11"/>
      <c r="D30" s="11"/>
      <c r="E30" s="11"/>
      <c r="F30" s="11"/>
      <c r="G30" s="11"/>
      <c r="H30" s="11"/>
    </row>
    <row r="31" spans="1:8" ht="14.4" x14ac:dyDescent="0.3">
      <c r="A31" s="2" t="s">
        <v>231</v>
      </c>
      <c r="B31"/>
      <c r="C31"/>
      <c r="D31"/>
      <c r="E31"/>
      <c r="F31"/>
      <c r="G31"/>
      <c r="H3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view="pageBreakPreview" zoomScaleNormal="85" zoomScaleSheetLayoutView="100" workbookViewId="0">
      <selection activeCell="L29" sqref="L29"/>
    </sheetView>
  </sheetViews>
  <sheetFormatPr defaultColWidth="4.5546875" defaultRowHeight="10.199999999999999" x14ac:dyDescent="0.2"/>
  <cols>
    <col min="1" max="1" width="7" style="3" customWidth="1"/>
    <col min="2" max="16384" width="4.5546875" style="3"/>
  </cols>
  <sheetData>
    <row r="1" spans="1:16" x14ac:dyDescent="0.2">
      <c r="A1" s="2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299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29</v>
      </c>
      <c r="B6" s="2">
        <v>3966</v>
      </c>
      <c r="C6" s="2">
        <v>2373</v>
      </c>
      <c r="D6" s="2">
        <v>1022</v>
      </c>
      <c r="E6" s="2">
        <v>431</v>
      </c>
      <c r="F6" s="2">
        <v>141</v>
      </c>
      <c r="G6" s="17">
        <v>1843</v>
      </c>
      <c r="H6" s="18">
        <v>1145</v>
      </c>
      <c r="I6" s="18">
        <v>448</v>
      </c>
      <c r="J6" s="18">
        <v>185</v>
      </c>
      <c r="K6" s="19">
        <v>66</v>
      </c>
      <c r="L6" s="2">
        <v>2123</v>
      </c>
      <c r="M6" s="2">
        <v>1228</v>
      </c>
      <c r="N6" s="2">
        <v>574</v>
      </c>
      <c r="O6" s="2">
        <v>246</v>
      </c>
      <c r="P6" s="2">
        <v>75</v>
      </c>
    </row>
    <row r="7" spans="1:16" x14ac:dyDescent="0.2">
      <c r="A7" s="2" t="s">
        <v>161</v>
      </c>
      <c r="B7" s="2">
        <v>320</v>
      </c>
      <c r="C7" s="2">
        <v>283</v>
      </c>
      <c r="D7" s="2">
        <v>34</v>
      </c>
      <c r="E7" s="2">
        <v>3</v>
      </c>
      <c r="F7" s="2">
        <v>0</v>
      </c>
      <c r="G7" s="17">
        <v>145</v>
      </c>
      <c r="H7" s="18">
        <v>125</v>
      </c>
      <c r="I7" s="18">
        <v>17</v>
      </c>
      <c r="J7" s="18">
        <v>3</v>
      </c>
      <c r="K7" s="19">
        <v>0</v>
      </c>
      <c r="L7" s="2">
        <v>174</v>
      </c>
      <c r="M7" s="2">
        <v>158</v>
      </c>
      <c r="N7" s="2">
        <v>17</v>
      </c>
      <c r="O7" s="2">
        <v>0</v>
      </c>
      <c r="P7" s="2">
        <v>0</v>
      </c>
    </row>
    <row r="8" spans="1:16" x14ac:dyDescent="0.2">
      <c r="A8" s="2"/>
      <c r="B8" s="2"/>
      <c r="C8" s="2"/>
      <c r="D8" s="2"/>
      <c r="E8" s="2"/>
      <c r="F8" s="2"/>
      <c r="G8" s="17"/>
      <c r="H8" s="18"/>
      <c r="I8" s="18"/>
      <c r="J8" s="18"/>
      <c r="K8" s="19"/>
      <c r="L8" s="2"/>
      <c r="M8" s="2"/>
      <c r="N8" s="2"/>
      <c r="O8" s="2"/>
      <c r="P8" s="2"/>
    </row>
    <row r="9" spans="1:16" x14ac:dyDescent="0.2">
      <c r="A9" s="2"/>
      <c r="B9" s="2"/>
      <c r="C9" s="2"/>
      <c r="D9" s="2"/>
      <c r="E9" s="2"/>
      <c r="F9" s="2"/>
      <c r="G9" s="17"/>
      <c r="H9" s="18"/>
      <c r="I9" s="18"/>
      <c r="J9" s="18"/>
      <c r="K9" s="19"/>
      <c r="L9" s="2"/>
      <c r="M9" s="2"/>
      <c r="N9" s="2"/>
      <c r="O9" s="2"/>
      <c r="P9" s="2"/>
    </row>
    <row r="10" spans="1:16" x14ac:dyDescent="0.2">
      <c r="A10" s="15" t="s">
        <v>296</v>
      </c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2" t="s">
        <v>0</v>
      </c>
      <c r="B11" s="2">
        <v>4286</v>
      </c>
      <c r="C11" s="2">
        <v>2656</v>
      </c>
      <c r="D11" s="2">
        <v>1055</v>
      </c>
      <c r="E11" s="2">
        <v>434</v>
      </c>
      <c r="F11" s="2">
        <v>141</v>
      </c>
      <c r="G11" s="17">
        <v>1988</v>
      </c>
      <c r="H11" s="18">
        <v>1270</v>
      </c>
      <c r="I11" s="18">
        <v>464</v>
      </c>
      <c r="J11" s="18">
        <v>188</v>
      </c>
      <c r="K11" s="19">
        <v>66</v>
      </c>
      <c r="L11" s="2">
        <v>2298</v>
      </c>
      <c r="M11" s="2">
        <v>1386</v>
      </c>
      <c r="N11" s="2">
        <v>591</v>
      </c>
      <c r="O11" s="2">
        <v>246</v>
      </c>
      <c r="P11" s="2">
        <v>75</v>
      </c>
    </row>
    <row r="12" spans="1:16" x14ac:dyDescent="0.2">
      <c r="A12" s="2" t="s">
        <v>163</v>
      </c>
      <c r="B12" s="2">
        <v>19</v>
      </c>
      <c r="C12" s="2">
        <v>19</v>
      </c>
      <c r="D12" s="2">
        <v>0</v>
      </c>
      <c r="E12" s="2">
        <v>0</v>
      </c>
      <c r="F12" s="2">
        <v>0</v>
      </c>
      <c r="G12" s="17">
        <v>5</v>
      </c>
      <c r="H12" s="18">
        <v>5</v>
      </c>
      <c r="I12" s="18">
        <v>0</v>
      </c>
      <c r="J12" s="18">
        <v>0</v>
      </c>
      <c r="K12" s="19">
        <v>0</v>
      </c>
      <c r="L12" s="2">
        <v>14</v>
      </c>
      <c r="M12" s="2">
        <v>14</v>
      </c>
      <c r="N12" s="2">
        <v>0</v>
      </c>
      <c r="O12" s="2">
        <v>0</v>
      </c>
      <c r="P12" s="2">
        <v>0</v>
      </c>
    </row>
    <row r="13" spans="1:16" x14ac:dyDescent="0.2">
      <c r="A13" s="2" t="s">
        <v>164</v>
      </c>
      <c r="B13" s="2">
        <v>301</v>
      </c>
      <c r="C13" s="2">
        <v>264</v>
      </c>
      <c r="D13" s="2">
        <v>34</v>
      </c>
      <c r="E13" s="2">
        <v>3</v>
      </c>
      <c r="F13" s="2">
        <v>0</v>
      </c>
      <c r="G13" s="17">
        <v>140</v>
      </c>
      <c r="H13" s="18">
        <v>120</v>
      </c>
      <c r="I13" s="18">
        <v>17</v>
      </c>
      <c r="J13" s="18">
        <v>3</v>
      </c>
      <c r="K13" s="19">
        <v>0</v>
      </c>
      <c r="L13" s="2">
        <v>161</v>
      </c>
      <c r="M13" s="2">
        <v>144</v>
      </c>
      <c r="N13" s="2">
        <v>17</v>
      </c>
      <c r="O13" s="2">
        <v>0</v>
      </c>
      <c r="P13" s="2">
        <v>0</v>
      </c>
    </row>
    <row r="14" spans="1:16" x14ac:dyDescent="0.2">
      <c r="A14" s="2" t="s">
        <v>162</v>
      </c>
      <c r="B14" s="2">
        <v>3966</v>
      </c>
      <c r="C14" s="2">
        <v>2373</v>
      </c>
      <c r="D14" s="2">
        <v>1022</v>
      </c>
      <c r="E14" s="2">
        <v>431</v>
      </c>
      <c r="F14" s="2">
        <v>141</v>
      </c>
      <c r="G14" s="17">
        <v>1843</v>
      </c>
      <c r="H14" s="18">
        <v>1145</v>
      </c>
      <c r="I14" s="18">
        <v>448</v>
      </c>
      <c r="J14" s="18">
        <v>185</v>
      </c>
      <c r="K14" s="19">
        <v>66</v>
      </c>
      <c r="L14" s="2">
        <v>2123</v>
      </c>
      <c r="M14" s="2">
        <v>1228</v>
      </c>
      <c r="N14" s="2">
        <v>574</v>
      </c>
      <c r="O14" s="2">
        <v>246</v>
      </c>
      <c r="P14" s="2">
        <v>75</v>
      </c>
    </row>
    <row r="15" spans="1:16" x14ac:dyDescent="0.2">
      <c r="A15" s="2"/>
      <c r="B15" s="2"/>
      <c r="C15" s="2"/>
      <c r="D15" s="2"/>
      <c r="E15" s="2"/>
      <c r="F15" s="2"/>
      <c r="G15" s="17"/>
      <c r="H15" s="18"/>
      <c r="I15" s="18"/>
      <c r="J15" s="18"/>
      <c r="K15" s="19"/>
      <c r="L15" s="2"/>
      <c r="M15" s="2"/>
      <c r="N15" s="2"/>
      <c r="O15" s="2"/>
      <c r="P15" s="2"/>
    </row>
    <row r="16" spans="1:16" x14ac:dyDescent="0.2">
      <c r="A16" s="15" t="s">
        <v>297</v>
      </c>
      <c r="B16" s="2"/>
      <c r="C16" s="2"/>
      <c r="D16" s="2"/>
      <c r="E16" s="2"/>
      <c r="F16" s="2"/>
      <c r="G16" s="17"/>
      <c r="H16" s="18"/>
      <c r="I16" s="18"/>
      <c r="J16" s="18"/>
      <c r="K16" s="19"/>
      <c r="L16" s="2"/>
      <c r="M16" s="2"/>
      <c r="N16" s="2"/>
      <c r="O16" s="2"/>
      <c r="P16" s="2"/>
    </row>
    <row r="17" spans="1:16" x14ac:dyDescent="0.2">
      <c r="A17" s="2" t="s">
        <v>0</v>
      </c>
      <c r="B17" s="2">
        <v>4286</v>
      </c>
      <c r="C17" s="2">
        <v>2656</v>
      </c>
      <c r="D17" s="2">
        <v>1055</v>
      </c>
      <c r="E17" s="2">
        <v>434</v>
      </c>
      <c r="F17" s="2">
        <v>141</v>
      </c>
      <c r="G17" s="17">
        <v>1988</v>
      </c>
      <c r="H17" s="18">
        <v>1270</v>
      </c>
      <c r="I17" s="18">
        <v>464</v>
      </c>
      <c r="J17" s="18">
        <v>188</v>
      </c>
      <c r="K17" s="19">
        <v>66</v>
      </c>
      <c r="L17" s="2">
        <v>2298</v>
      </c>
      <c r="M17" s="2">
        <v>1386</v>
      </c>
      <c r="N17" s="2">
        <v>591</v>
      </c>
      <c r="O17" s="2">
        <v>246</v>
      </c>
      <c r="P17" s="2">
        <v>75</v>
      </c>
    </row>
    <row r="18" spans="1:16" x14ac:dyDescent="0.2">
      <c r="A18" s="2" t="s">
        <v>163</v>
      </c>
      <c r="B18" s="2">
        <v>195</v>
      </c>
      <c r="C18" s="2">
        <v>167</v>
      </c>
      <c r="D18" s="2">
        <v>25</v>
      </c>
      <c r="E18" s="2">
        <v>3</v>
      </c>
      <c r="F18" s="2">
        <v>0</v>
      </c>
      <c r="G18" s="17">
        <v>94</v>
      </c>
      <c r="H18" s="18">
        <v>74</v>
      </c>
      <c r="I18" s="18">
        <v>17</v>
      </c>
      <c r="J18" s="18">
        <v>3</v>
      </c>
      <c r="K18" s="19">
        <v>0</v>
      </c>
      <c r="L18" s="2">
        <v>101</v>
      </c>
      <c r="M18" s="2">
        <v>93</v>
      </c>
      <c r="N18" s="2">
        <v>8</v>
      </c>
      <c r="O18" s="2">
        <v>0</v>
      </c>
      <c r="P18" s="2">
        <v>0</v>
      </c>
    </row>
    <row r="19" spans="1:16" x14ac:dyDescent="0.2">
      <c r="A19" s="2" t="s">
        <v>164</v>
      </c>
      <c r="B19" s="2">
        <v>124</v>
      </c>
      <c r="C19" s="2">
        <v>116</v>
      </c>
      <c r="D19" s="2">
        <v>8</v>
      </c>
      <c r="E19" s="2">
        <v>0</v>
      </c>
      <c r="F19" s="2">
        <v>0</v>
      </c>
      <c r="G19" s="17">
        <v>51</v>
      </c>
      <c r="H19" s="18">
        <v>51</v>
      </c>
      <c r="I19" s="18">
        <v>0</v>
      </c>
      <c r="J19" s="18">
        <v>0</v>
      </c>
      <c r="K19" s="19">
        <v>0</v>
      </c>
      <c r="L19" s="2">
        <v>73</v>
      </c>
      <c r="M19" s="2">
        <v>65</v>
      </c>
      <c r="N19" s="2">
        <v>8</v>
      </c>
      <c r="O19" s="2">
        <v>0</v>
      </c>
      <c r="P19" s="2">
        <v>0</v>
      </c>
    </row>
    <row r="20" spans="1:16" x14ac:dyDescent="0.2">
      <c r="A20" s="2" t="s">
        <v>162</v>
      </c>
      <c r="B20" s="2">
        <v>3966</v>
      </c>
      <c r="C20" s="2">
        <v>2373</v>
      </c>
      <c r="D20" s="2">
        <v>1022</v>
      </c>
      <c r="E20" s="2">
        <v>431</v>
      </c>
      <c r="F20" s="2">
        <v>141</v>
      </c>
      <c r="G20" s="24">
        <v>1843</v>
      </c>
      <c r="H20" s="25">
        <v>1145</v>
      </c>
      <c r="I20" s="25">
        <v>448</v>
      </c>
      <c r="J20" s="25">
        <v>185</v>
      </c>
      <c r="K20" s="26">
        <v>66</v>
      </c>
      <c r="L20" s="2">
        <v>2123</v>
      </c>
      <c r="M20" s="2">
        <v>1228</v>
      </c>
      <c r="N20" s="2">
        <v>574</v>
      </c>
      <c r="O20" s="2">
        <v>246</v>
      </c>
      <c r="P20" s="2">
        <v>75</v>
      </c>
    </row>
    <row r="21" spans="1:16" ht="14.4" x14ac:dyDescent="0.3">
      <c r="A21" s="1" t="s">
        <v>230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s="2"/>
      <c r="B22" s="2"/>
      <c r="C22" s="2"/>
      <c r="D22" s="2"/>
      <c r="E22" s="2"/>
      <c r="F22" s="2"/>
      <c r="G22" s="17"/>
      <c r="H22" s="18"/>
      <c r="I22" s="18"/>
      <c r="J22" s="18"/>
      <c r="K22" s="19"/>
      <c r="L22" s="2"/>
      <c r="M22" s="2"/>
      <c r="N22" s="2"/>
      <c r="O22" s="2"/>
      <c r="P22" s="2"/>
    </row>
    <row r="35" spans="1:16" ht="14.4" x14ac:dyDescent="0.3">
      <c r="A35" s="2" t="s">
        <v>231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</sheetData>
  <mergeCells count="3">
    <mergeCell ref="G2:K2"/>
    <mergeCell ref="L2:P2"/>
    <mergeCell ref="B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6"/>
  <sheetViews>
    <sheetView view="pageBreakPreview" zoomScaleNormal="100" zoomScaleSheetLayoutView="100" workbookViewId="0">
      <selection activeCell="B1" sqref="B1:P1048576"/>
    </sheetView>
  </sheetViews>
  <sheetFormatPr defaultColWidth="9.109375" defaultRowHeight="10.199999999999999" x14ac:dyDescent="0.2"/>
  <cols>
    <col min="1" max="1" width="14.109375" style="3" customWidth="1"/>
    <col min="2" max="16" width="5" style="3" customWidth="1"/>
    <col min="17" max="16384" width="9.109375" style="3"/>
  </cols>
  <sheetData>
    <row r="1" spans="1:16" x14ac:dyDescent="0.2">
      <c r="A1" s="2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243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3</v>
      </c>
      <c r="B6" s="2">
        <v>2136</v>
      </c>
      <c r="C6" s="2">
        <v>2081</v>
      </c>
      <c r="D6" s="2">
        <v>34</v>
      </c>
      <c r="E6" s="2">
        <v>18</v>
      </c>
      <c r="F6" s="2">
        <v>3</v>
      </c>
      <c r="G6" s="17">
        <v>1048</v>
      </c>
      <c r="H6" s="18">
        <v>1010</v>
      </c>
      <c r="I6" s="18">
        <v>25</v>
      </c>
      <c r="J6" s="18">
        <v>9</v>
      </c>
      <c r="K6" s="19">
        <v>3</v>
      </c>
      <c r="L6" s="2">
        <v>1088</v>
      </c>
      <c r="M6" s="2">
        <v>1071</v>
      </c>
      <c r="N6" s="2">
        <v>8</v>
      </c>
      <c r="O6" s="2">
        <v>9</v>
      </c>
      <c r="P6" s="2">
        <v>0</v>
      </c>
    </row>
    <row r="7" spans="1:16" x14ac:dyDescent="0.2">
      <c r="A7" s="2" t="s">
        <v>4</v>
      </c>
      <c r="B7" s="2">
        <v>685</v>
      </c>
      <c r="C7" s="2">
        <v>14</v>
      </c>
      <c r="D7" s="2">
        <v>659</v>
      </c>
      <c r="E7" s="2">
        <v>9</v>
      </c>
      <c r="F7" s="2">
        <v>3</v>
      </c>
      <c r="G7" s="17">
        <v>320</v>
      </c>
      <c r="H7" s="18">
        <v>5</v>
      </c>
      <c r="I7" s="18">
        <v>312</v>
      </c>
      <c r="J7" s="18">
        <v>0</v>
      </c>
      <c r="K7" s="19">
        <v>3</v>
      </c>
      <c r="L7" s="2">
        <v>365</v>
      </c>
      <c r="M7" s="2">
        <v>9</v>
      </c>
      <c r="N7" s="2">
        <v>346</v>
      </c>
      <c r="O7" s="2">
        <v>9</v>
      </c>
      <c r="P7" s="2">
        <v>0</v>
      </c>
    </row>
    <row r="8" spans="1:16" x14ac:dyDescent="0.2">
      <c r="A8" s="2" t="s">
        <v>5</v>
      </c>
      <c r="B8" s="2">
        <v>294</v>
      </c>
      <c r="C8" s="2">
        <v>5</v>
      </c>
      <c r="D8" s="2">
        <v>0</v>
      </c>
      <c r="E8" s="2">
        <v>289</v>
      </c>
      <c r="F8" s="2">
        <v>0</v>
      </c>
      <c r="G8" s="17">
        <v>146</v>
      </c>
      <c r="H8" s="18">
        <v>5</v>
      </c>
      <c r="I8" s="18">
        <v>0</v>
      </c>
      <c r="J8" s="18">
        <v>142</v>
      </c>
      <c r="K8" s="19">
        <v>0</v>
      </c>
      <c r="L8" s="2">
        <v>148</v>
      </c>
      <c r="M8" s="2">
        <v>0</v>
      </c>
      <c r="N8" s="2">
        <v>0</v>
      </c>
      <c r="O8" s="2">
        <v>148</v>
      </c>
      <c r="P8" s="2">
        <v>0</v>
      </c>
    </row>
    <row r="9" spans="1:16" x14ac:dyDescent="0.2">
      <c r="A9" s="2" t="s">
        <v>6</v>
      </c>
      <c r="B9" s="2">
        <v>95</v>
      </c>
      <c r="C9" s="2">
        <v>0</v>
      </c>
      <c r="D9" s="2">
        <v>8</v>
      </c>
      <c r="E9" s="2">
        <v>0</v>
      </c>
      <c r="F9" s="2">
        <v>87</v>
      </c>
      <c r="G9" s="17">
        <v>47</v>
      </c>
      <c r="H9" s="18">
        <v>0</v>
      </c>
      <c r="I9" s="18">
        <v>8</v>
      </c>
      <c r="J9" s="18">
        <v>0</v>
      </c>
      <c r="K9" s="19">
        <v>39</v>
      </c>
      <c r="L9" s="2">
        <v>48</v>
      </c>
      <c r="M9" s="2">
        <v>0</v>
      </c>
      <c r="N9" s="2">
        <v>0</v>
      </c>
      <c r="O9" s="2">
        <v>0</v>
      </c>
      <c r="P9" s="2">
        <v>48</v>
      </c>
    </row>
    <row r="10" spans="1:16" x14ac:dyDescent="0.2">
      <c r="A10" s="2" t="s">
        <v>75</v>
      </c>
      <c r="B10" s="2">
        <v>48</v>
      </c>
      <c r="C10" s="2">
        <v>19</v>
      </c>
      <c r="D10" s="2">
        <v>17</v>
      </c>
      <c r="E10" s="2">
        <v>12</v>
      </c>
      <c r="F10" s="2">
        <v>0</v>
      </c>
      <c r="G10" s="17">
        <v>38</v>
      </c>
      <c r="H10" s="18">
        <v>19</v>
      </c>
      <c r="I10" s="18">
        <v>17</v>
      </c>
      <c r="J10" s="18">
        <v>3</v>
      </c>
      <c r="K10" s="19">
        <v>0</v>
      </c>
      <c r="L10" s="2">
        <v>9</v>
      </c>
      <c r="M10" s="2">
        <v>0</v>
      </c>
      <c r="N10" s="2">
        <v>0</v>
      </c>
      <c r="O10" s="2">
        <v>9</v>
      </c>
      <c r="P10" s="2">
        <v>0</v>
      </c>
    </row>
    <row r="11" spans="1:16" x14ac:dyDescent="0.2">
      <c r="A11" s="2" t="s">
        <v>76</v>
      </c>
      <c r="B11" s="2">
        <v>18</v>
      </c>
      <c r="C11" s="2">
        <v>0</v>
      </c>
      <c r="D11" s="2">
        <v>0</v>
      </c>
      <c r="E11" s="2">
        <v>0</v>
      </c>
      <c r="F11" s="2">
        <v>18</v>
      </c>
      <c r="G11" s="17">
        <v>3</v>
      </c>
      <c r="H11" s="18">
        <v>0</v>
      </c>
      <c r="I11" s="18">
        <v>0</v>
      </c>
      <c r="J11" s="18">
        <v>0</v>
      </c>
      <c r="K11" s="19">
        <v>3</v>
      </c>
      <c r="L11" s="2">
        <v>15</v>
      </c>
      <c r="M11" s="2">
        <v>0</v>
      </c>
      <c r="N11" s="2">
        <v>0</v>
      </c>
      <c r="O11" s="2">
        <v>0</v>
      </c>
      <c r="P11" s="2">
        <v>15</v>
      </c>
    </row>
    <row r="12" spans="1:16" x14ac:dyDescent="0.2">
      <c r="A12" s="2" t="s">
        <v>77</v>
      </c>
      <c r="B12" s="2">
        <v>836</v>
      </c>
      <c r="C12" s="2">
        <v>436</v>
      </c>
      <c r="D12" s="2">
        <v>287</v>
      </c>
      <c r="E12" s="2">
        <v>89</v>
      </c>
      <c r="F12" s="2">
        <v>24</v>
      </c>
      <c r="G12" s="17">
        <v>317</v>
      </c>
      <c r="H12" s="18">
        <v>190</v>
      </c>
      <c r="I12" s="18">
        <v>84</v>
      </c>
      <c r="J12" s="18">
        <v>28</v>
      </c>
      <c r="K12" s="19">
        <v>15</v>
      </c>
      <c r="L12" s="2">
        <v>519</v>
      </c>
      <c r="M12" s="2">
        <v>246</v>
      </c>
      <c r="N12" s="2">
        <v>203</v>
      </c>
      <c r="O12" s="2">
        <v>62</v>
      </c>
      <c r="P12" s="2">
        <v>9</v>
      </c>
    </row>
    <row r="13" spans="1:16" x14ac:dyDescent="0.2">
      <c r="A13" s="2" t="s">
        <v>78</v>
      </c>
      <c r="B13" s="2">
        <v>9</v>
      </c>
      <c r="C13" s="2">
        <v>9</v>
      </c>
      <c r="D13" s="2">
        <v>0</v>
      </c>
      <c r="E13" s="2">
        <v>0</v>
      </c>
      <c r="F13" s="2">
        <v>0</v>
      </c>
      <c r="G13" s="17">
        <v>5</v>
      </c>
      <c r="H13" s="18">
        <v>5</v>
      </c>
      <c r="I13" s="18">
        <v>0</v>
      </c>
      <c r="J13" s="18">
        <v>0</v>
      </c>
      <c r="K13" s="19">
        <v>0</v>
      </c>
      <c r="L13" s="2">
        <v>5</v>
      </c>
      <c r="M13" s="2">
        <v>5</v>
      </c>
      <c r="N13" s="2">
        <v>0</v>
      </c>
      <c r="O13" s="2">
        <v>0</v>
      </c>
      <c r="P13" s="2">
        <v>0</v>
      </c>
    </row>
    <row r="14" spans="1:16" x14ac:dyDescent="0.2">
      <c r="A14" s="2" t="s">
        <v>79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17">
        <v>0</v>
      </c>
      <c r="H14" s="18">
        <v>0</v>
      </c>
      <c r="I14" s="18">
        <v>0</v>
      </c>
      <c r="J14" s="18">
        <v>0</v>
      </c>
      <c r="K14" s="19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 x14ac:dyDescent="0.2">
      <c r="A15" s="2" t="s">
        <v>80</v>
      </c>
      <c r="B15" s="2">
        <v>22</v>
      </c>
      <c r="C15" s="2">
        <v>5</v>
      </c>
      <c r="D15" s="2">
        <v>17</v>
      </c>
      <c r="E15" s="2">
        <v>0</v>
      </c>
      <c r="F15" s="2">
        <v>0</v>
      </c>
      <c r="G15" s="17">
        <v>22</v>
      </c>
      <c r="H15" s="18">
        <v>5</v>
      </c>
      <c r="I15" s="18">
        <v>17</v>
      </c>
      <c r="J15" s="18">
        <v>0</v>
      </c>
      <c r="K15" s="19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A16" s="2" t="s">
        <v>81</v>
      </c>
      <c r="B16" s="2">
        <v>3</v>
      </c>
      <c r="C16" s="2">
        <v>0</v>
      </c>
      <c r="D16" s="2">
        <v>0</v>
      </c>
      <c r="E16" s="2">
        <v>0</v>
      </c>
      <c r="F16" s="2">
        <v>3</v>
      </c>
      <c r="G16" s="17">
        <v>3</v>
      </c>
      <c r="H16" s="18">
        <v>0</v>
      </c>
      <c r="I16" s="18">
        <v>0</v>
      </c>
      <c r="J16" s="18">
        <v>0</v>
      </c>
      <c r="K16" s="19">
        <v>3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x14ac:dyDescent="0.2">
      <c r="A17" s="2" t="s">
        <v>82</v>
      </c>
      <c r="B17" s="2">
        <v>137</v>
      </c>
      <c r="C17" s="2">
        <v>88</v>
      </c>
      <c r="D17" s="2">
        <v>34</v>
      </c>
      <c r="E17" s="2">
        <v>12</v>
      </c>
      <c r="F17" s="2">
        <v>3</v>
      </c>
      <c r="G17" s="17">
        <v>36</v>
      </c>
      <c r="H17" s="18">
        <v>32</v>
      </c>
      <c r="I17" s="18">
        <v>0</v>
      </c>
      <c r="J17" s="18">
        <v>3</v>
      </c>
      <c r="K17" s="19">
        <v>0</v>
      </c>
      <c r="L17" s="2">
        <v>102</v>
      </c>
      <c r="M17" s="2">
        <v>56</v>
      </c>
      <c r="N17" s="2">
        <v>34</v>
      </c>
      <c r="O17" s="2">
        <v>9</v>
      </c>
      <c r="P17" s="2">
        <v>3</v>
      </c>
    </row>
    <row r="18" spans="1:16" x14ac:dyDescent="0.2">
      <c r="A18" s="2" t="s">
        <v>69</v>
      </c>
      <c r="B18" s="2">
        <v>3</v>
      </c>
      <c r="C18" s="2">
        <v>0</v>
      </c>
      <c r="D18" s="2">
        <v>0</v>
      </c>
      <c r="E18" s="2">
        <v>3</v>
      </c>
      <c r="F18" s="2">
        <v>0</v>
      </c>
      <c r="G18" s="17">
        <v>3</v>
      </c>
      <c r="H18" s="18">
        <v>0</v>
      </c>
      <c r="I18" s="18">
        <v>0</v>
      </c>
      <c r="J18" s="18">
        <v>3</v>
      </c>
      <c r="K18" s="19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x14ac:dyDescent="0.2">
      <c r="A19" s="2"/>
      <c r="B19" s="2"/>
      <c r="C19" s="2"/>
      <c r="D19" s="2"/>
      <c r="E19" s="2"/>
      <c r="F19" s="2"/>
      <c r="G19" s="17"/>
      <c r="H19" s="18"/>
      <c r="I19" s="18"/>
      <c r="J19" s="18"/>
      <c r="K19" s="19"/>
      <c r="L19" s="2"/>
      <c r="M19" s="2"/>
      <c r="N19" s="2"/>
      <c r="O19" s="2"/>
      <c r="P19" s="2"/>
    </row>
    <row r="20" spans="1:16" x14ac:dyDescent="0.2">
      <c r="A20" s="15" t="s">
        <v>244</v>
      </c>
      <c r="B20" s="2"/>
      <c r="C20" s="2"/>
      <c r="D20" s="2"/>
      <c r="E20" s="2"/>
      <c r="F20" s="2"/>
      <c r="G20" s="17"/>
      <c r="H20" s="18"/>
      <c r="I20" s="18"/>
      <c r="J20" s="18"/>
      <c r="K20" s="19"/>
      <c r="L20" s="2"/>
      <c r="M20" s="2"/>
      <c r="N20" s="2"/>
      <c r="O20" s="2"/>
      <c r="P20" s="2"/>
    </row>
    <row r="21" spans="1:16" x14ac:dyDescent="0.2">
      <c r="A21" s="2" t="s">
        <v>0</v>
      </c>
      <c r="B21" s="2">
        <v>4286</v>
      </c>
      <c r="C21" s="2">
        <v>2656</v>
      </c>
      <c r="D21" s="2">
        <v>1055</v>
      </c>
      <c r="E21" s="2">
        <v>434</v>
      </c>
      <c r="F21" s="2">
        <v>141</v>
      </c>
      <c r="G21" s="17">
        <v>1988</v>
      </c>
      <c r="H21" s="18">
        <v>1270</v>
      </c>
      <c r="I21" s="18">
        <v>464</v>
      </c>
      <c r="J21" s="18">
        <v>188</v>
      </c>
      <c r="K21" s="19">
        <v>66</v>
      </c>
      <c r="L21" s="2">
        <v>2298</v>
      </c>
      <c r="M21" s="2">
        <v>1386</v>
      </c>
      <c r="N21" s="2">
        <v>591</v>
      </c>
      <c r="O21" s="2">
        <v>246</v>
      </c>
      <c r="P21" s="2">
        <v>75</v>
      </c>
    </row>
    <row r="22" spans="1:16" x14ac:dyDescent="0.2">
      <c r="A22" s="2" t="s">
        <v>3</v>
      </c>
      <c r="B22" s="2">
        <v>1970</v>
      </c>
      <c r="C22" s="2">
        <v>1854</v>
      </c>
      <c r="D22" s="2">
        <v>42</v>
      </c>
      <c r="E22" s="2">
        <v>58</v>
      </c>
      <c r="F22" s="2">
        <v>15</v>
      </c>
      <c r="G22" s="17">
        <v>952</v>
      </c>
      <c r="H22" s="18">
        <v>890</v>
      </c>
      <c r="I22" s="18">
        <v>25</v>
      </c>
      <c r="J22" s="18">
        <v>25</v>
      </c>
      <c r="K22" s="19">
        <v>12</v>
      </c>
      <c r="L22" s="2">
        <v>1018</v>
      </c>
      <c r="M22" s="2">
        <v>964</v>
      </c>
      <c r="N22" s="2">
        <v>17</v>
      </c>
      <c r="O22" s="2">
        <v>34</v>
      </c>
      <c r="P22" s="2">
        <v>3</v>
      </c>
    </row>
    <row r="23" spans="1:16" x14ac:dyDescent="0.2">
      <c r="A23" s="2" t="s">
        <v>4</v>
      </c>
      <c r="B23" s="2">
        <v>724</v>
      </c>
      <c r="C23" s="2">
        <v>37</v>
      </c>
      <c r="D23" s="2">
        <v>684</v>
      </c>
      <c r="E23" s="2">
        <v>3</v>
      </c>
      <c r="F23" s="2">
        <v>0</v>
      </c>
      <c r="G23" s="17">
        <v>331</v>
      </c>
      <c r="H23" s="18">
        <v>19</v>
      </c>
      <c r="I23" s="18">
        <v>312</v>
      </c>
      <c r="J23" s="18">
        <v>0</v>
      </c>
      <c r="K23" s="19">
        <v>0</v>
      </c>
      <c r="L23" s="2">
        <v>393</v>
      </c>
      <c r="M23" s="2">
        <v>19</v>
      </c>
      <c r="N23" s="2">
        <v>372</v>
      </c>
      <c r="O23" s="2">
        <v>3</v>
      </c>
      <c r="P23" s="2">
        <v>0</v>
      </c>
    </row>
    <row r="24" spans="1:16" x14ac:dyDescent="0.2">
      <c r="A24" s="2" t="s">
        <v>5</v>
      </c>
      <c r="B24" s="2">
        <v>295</v>
      </c>
      <c r="C24" s="2">
        <v>28</v>
      </c>
      <c r="D24" s="2">
        <v>8</v>
      </c>
      <c r="E24" s="2">
        <v>258</v>
      </c>
      <c r="F24" s="2">
        <v>0</v>
      </c>
      <c r="G24" s="17">
        <v>146</v>
      </c>
      <c r="H24" s="18">
        <v>14</v>
      </c>
      <c r="I24" s="18">
        <v>0</v>
      </c>
      <c r="J24" s="18">
        <v>132</v>
      </c>
      <c r="K24" s="19">
        <v>0</v>
      </c>
      <c r="L24" s="2">
        <v>148</v>
      </c>
      <c r="M24" s="2">
        <v>14</v>
      </c>
      <c r="N24" s="2">
        <v>8</v>
      </c>
      <c r="O24" s="2">
        <v>126</v>
      </c>
      <c r="P24" s="2">
        <v>0</v>
      </c>
    </row>
    <row r="25" spans="1:16" x14ac:dyDescent="0.2">
      <c r="A25" s="2" t="s">
        <v>6</v>
      </c>
      <c r="B25" s="2">
        <v>68</v>
      </c>
      <c r="C25" s="2">
        <v>0</v>
      </c>
      <c r="D25" s="2">
        <v>8</v>
      </c>
      <c r="E25" s="2">
        <v>0</v>
      </c>
      <c r="F25" s="2">
        <v>60</v>
      </c>
      <c r="G25" s="17">
        <v>21</v>
      </c>
      <c r="H25" s="18">
        <v>0</v>
      </c>
      <c r="I25" s="18">
        <v>0</v>
      </c>
      <c r="J25" s="18">
        <v>0</v>
      </c>
      <c r="K25" s="19">
        <v>21</v>
      </c>
      <c r="L25" s="2">
        <v>47</v>
      </c>
      <c r="M25" s="2">
        <v>0</v>
      </c>
      <c r="N25" s="2">
        <v>8</v>
      </c>
      <c r="O25" s="2">
        <v>0</v>
      </c>
      <c r="P25" s="2">
        <v>39</v>
      </c>
    </row>
    <row r="26" spans="1:16" x14ac:dyDescent="0.2">
      <c r="A26" s="2" t="s">
        <v>75</v>
      </c>
      <c r="B26" s="2">
        <v>69</v>
      </c>
      <c r="C26" s="2">
        <v>28</v>
      </c>
      <c r="D26" s="2">
        <v>25</v>
      </c>
      <c r="E26" s="2">
        <v>15</v>
      </c>
      <c r="F26" s="2">
        <v>0</v>
      </c>
      <c r="G26" s="17">
        <v>28</v>
      </c>
      <c r="H26" s="18">
        <v>14</v>
      </c>
      <c r="I26" s="18">
        <v>8</v>
      </c>
      <c r="J26" s="18">
        <v>6</v>
      </c>
      <c r="K26" s="19">
        <v>0</v>
      </c>
      <c r="L26" s="2">
        <v>40</v>
      </c>
      <c r="M26" s="2">
        <v>14</v>
      </c>
      <c r="N26" s="2">
        <v>17</v>
      </c>
      <c r="O26" s="2">
        <v>9</v>
      </c>
      <c r="P26" s="2">
        <v>0</v>
      </c>
    </row>
    <row r="27" spans="1:16" x14ac:dyDescent="0.2">
      <c r="A27" s="2" t="s">
        <v>76</v>
      </c>
      <c r="B27" s="2">
        <v>3</v>
      </c>
      <c r="C27" s="2">
        <v>0</v>
      </c>
      <c r="D27" s="2">
        <v>0</v>
      </c>
      <c r="E27" s="2">
        <v>0</v>
      </c>
      <c r="F27" s="2">
        <v>3</v>
      </c>
      <c r="G27" s="17">
        <v>0</v>
      </c>
      <c r="H27" s="18">
        <v>0</v>
      </c>
      <c r="I27" s="18">
        <v>0</v>
      </c>
      <c r="J27" s="18">
        <v>0</v>
      </c>
      <c r="K27" s="19">
        <v>0</v>
      </c>
      <c r="L27" s="2">
        <v>3</v>
      </c>
      <c r="M27" s="2">
        <v>0</v>
      </c>
      <c r="N27" s="2">
        <v>0</v>
      </c>
      <c r="O27" s="2">
        <v>0</v>
      </c>
      <c r="P27" s="2">
        <v>3</v>
      </c>
    </row>
    <row r="28" spans="1:16" x14ac:dyDescent="0.2">
      <c r="A28" s="2" t="s">
        <v>77</v>
      </c>
      <c r="B28" s="2">
        <v>866</v>
      </c>
      <c r="C28" s="2">
        <v>524</v>
      </c>
      <c r="D28" s="2">
        <v>245</v>
      </c>
      <c r="E28" s="2">
        <v>55</v>
      </c>
      <c r="F28" s="2">
        <v>42</v>
      </c>
      <c r="G28" s="17">
        <v>387</v>
      </c>
      <c r="H28" s="18">
        <v>264</v>
      </c>
      <c r="I28" s="18">
        <v>93</v>
      </c>
      <c r="J28" s="18">
        <v>9</v>
      </c>
      <c r="K28" s="19">
        <v>21</v>
      </c>
      <c r="L28" s="2">
        <v>479</v>
      </c>
      <c r="M28" s="2">
        <v>259</v>
      </c>
      <c r="N28" s="2">
        <v>152</v>
      </c>
      <c r="O28" s="2">
        <v>46</v>
      </c>
      <c r="P28" s="2">
        <v>21</v>
      </c>
    </row>
    <row r="29" spans="1:16" x14ac:dyDescent="0.2">
      <c r="A29" s="2" t="s">
        <v>78</v>
      </c>
      <c r="B29" s="2">
        <v>5</v>
      </c>
      <c r="C29" s="2">
        <v>5</v>
      </c>
      <c r="D29" s="2">
        <v>0</v>
      </c>
      <c r="E29" s="2">
        <v>0</v>
      </c>
      <c r="F29" s="2">
        <v>0</v>
      </c>
      <c r="G29" s="17">
        <v>0</v>
      </c>
      <c r="H29" s="18">
        <v>0</v>
      </c>
      <c r="I29" s="18">
        <v>0</v>
      </c>
      <c r="J29" s="18">
        <v>0</v>
      </c>
      <c r="K29" s="19">
        <v>0</v>
      </c>
      <c r="L29" s="2">
        <v>5</v>
      </c>
      <c r="M29" s="2">
        <v>5</v>
      </c>
      <c r="N29" s="2">
        <v>0</v>
      </c>
      <c r="O29" s="2">
        <v>0</v>
      </c>
      <c r="P29" s="2">
        <v>0</v>
      </c>
    </row>
    <row r="30" spans="1:16" x14ac:dyDescent="0.2">
      <c r="A30" s="2" t="s">
        <v>79</v>
      </c>
      <c r="B30" s="2">
        <v>20</v>
      </c>
      <c r="C30" s="2">
        <v>14</v>
      </c>
      <c r="D30" s="2">
        <v>0</v>
      </c>
      <c r="E30" s="2">
        <v>6</v>
      </c>
      <c r="F30" s="2">
        <v>0</v>
      </c>
      <c r="G30" s="17">
        <v>3</v>
      </c>
      <c r="H30" s="18">
        <v>0</v>
      </c>
      <c r="I30" s="18">
        <v>0</v>
      </c>
      <c r="J30" s="18">
        <v>3</v>
      </c>
      <c r="K30" s="19">
        <v>0</v>
      </c>
      <c r="L30" s="2">
        <v>17</v>
      </c>
      <c r="M30" s="2">
        <v>14</v>
      </c>
      <c r="N30" s="2">
        <v>0</v>
      </c>
      <c r="O30" s="2">
        <v>3</v>
      </c>
      <c r="P30" s="2">
        <v>0</v>
      </c>
    </row>
    <row r="31" spans="1:16" x14ac:dyDescent="0.2">
      <c r="A31" s="2" t="s">
        <v>80</v>
      </c>
      <c r="B31" s="2">
        <v>35</v>
      </c>
      <c r="C31" s="2">
        <v>19</v>
      </c>
      <c r="D31" s="2">
        <v>17</v>
      </c>
      <c r="E31" s="2">
        <v>0</v>
      </c>
      <c r="F31" s="2">
        <v>0</v>
      </c>
      <c r="G31" s="17">
        <v>22</v>
      </c>
      <c r="H31" s="18">
        <v>5</v>
      </c>
      <c r="I31" s="18">
        <v>17</v>
      </c>
      <c r="J31" s="18">
        <v>0</v>
      </c>
      <c r="K31" s="19">
        <v>0</v>
      </c>
      <c r="L31" s="2">
        <v>14</v>
      </c>
      <c r="M31" s="2">
        <v>14</v>
      </c>
      <c r="N31" s="2">
        <v>0</v>
      </c>
      <c r="O31" s="2">
        <v>0</v>
      </c>
      <c r="P31" s="2">
        <v>0</v>
      </c>
    </row>
    <row r="32" spans="1:16" x14ac:dyDescent="0.2">
      <c r="A32" s="2" t="s">
        <v>81</v>
      </c>
      <c r="B32" s="2">
        <v>58</v>
      </c>
      <c r="C32" s="2">
        <v>37</v>
      </c>
      <c r="D32" s="2">
        <v>0</v>
      </c>
      <c r="E32" s="2">
        <v>3</v>
      </c>
      <c r="F32" s="2">
        <v>18</v>
      </c>
      <c r="G32" s="17">
        <v>34</v>
      </c>
      <c r="H32" s="18">
        <v>19</v>
      </c>
      <c r="I32" s="18">
        <v>0</v>
      </c>
      <c r="J32" s="18">
        <v>3</v>
      </c>
      <c r="K32" s="19">
        <v>12</v>
      </c>
      <c r="L32" s="2">
        <v>25</v>
      </c>
      <c r="M32" s="2">
        <v>19</v>
      </c>
      <c r="N32" s="2">
        <v>0</v>
      </c>
      <c r="O32" s="2">
        <v>0</v>
      </c>
      <c r="P32" s="2">
        <v>6</v>
      </c>
    </row>
    <row r="33" spans="1:16" x14ac:dyDescent="0.2">
      <c r="A33" s="2" t="s">
        <v>82</v>
      </c>
      <c r="B33" s="2">
        <v>167</v>
      </c>
      <c r="C33" s="2">
        <v>120</v>
      </c>
      <c r="D33" s="2">
        <v>25</v>
      </c>
      <c r="E33" s="2">
        <v>18</v>
      </c>
      <c r="F33" s="2">
        <v>3</v>
      </c>
      <c r="G33" s="17">
        <v>50</v>
      </c>
      <c r="H33" s="18">
        <v>42</v>
      </c>
      <c r="I33" s="18">
        <v>8</v>
      </c>
      <c r="J33" s="18">
        <v>0</v>
      </c>
      <c r="K33" s="19">
        <v>0</v>
      </c>
      <c r="L33" s="2">
        <v>117</v>
      </c>
      <c r="M33" s="2">
        <v>79</v>
      </c>
      <c r="N33" s="2">
        <v>17</v>
      </c>
      <c r="O33" s="2">
        <v>18</v>
      </c>
      <c r="P33" s="2">
        <v>3</v>
      </c>
    </row>
    <row r="34" spans="1:16" x14ac:dyDescent="0.2">
      <c r="A34" s="2" t="s">
        <v>69</v>
      </c>
      <c r="B34" s="2">
        <v>20</v>
      </c>
      <c r="C34" s="2">
        <v>5</v>
      </c>
      <c r="D34" s="2">
        <v>0</v>
      </c>
      <c r="E34" s="2">
        <v>15</v>
      </c>
      <c r="F34" s="2">
        <v>0</v>
      </c>
      <c r="G34" s="24">
        <v>14</v>
      </c>
      <c r="H34" s="25">
        <v>5</v>
      </c>
      <c r="I34" s="25">
        <v>0</v>
      </c>
      <c r="J34" s="25">
        <v>9</v>
      </c>
      <c r="K34" s="26">
        <v>0</v>
      </c>
      <c r="L34" s="2">
        <v>6</v>
      </c>
      <c r="M34" s="2">
        <v>0</v>
      </c>
      <c r="N34" s="2">
        <v>0</v>
      </c>
      <c r="O34" s="2">
        <v>6</v>
      </c>
      <c r="P34" s="2">
        <v>0</v>
      </c>
    </row>
    <row r="35" spans="1:16" ht="14.4" x14ac:dyDescent="0.3">
      <c r="A35" s="1" t="s">
        <v>230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4.4" x14ac:dyDescent="0.3">
      <c r="A36" s="2" t="s">
        <v>231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</sheetData>
  <mergeCells count="3">
    <mergeCell ref="G2:K2"/>
    <mergeCell ref="L2:P2"/>
    <mergeCell ref="B2:F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E108-2508-4960-A975-8E04EF8247E6}">
  <dimension ref="A1:P47"/>
  <sheetViews>
    <sheetView view="pageBreakPreview" topLeftCell="B1" zoomScale="125" zoomScaleNormal="100" zoomScaleSheetLayoutView="125" workbookViewId="0">
      <selection activeCell="Q1" sqref="Q1:AY1048576"/>
    </sheetView>
  </sheetViews>
  <sheetFormatPr defaultColWidth="3.88671875" defaultRowHeight="9.6" x14ac:dyDescent="0.2"/>
  <cols>
    <col min="1" max="1" width="19.21875" style="8" customWidth="1"/>
    <col min="2" max="16" width="4.5546875" style="8" customWidth="1"/>
    <col min="17" max="16384" width="3.88671875" style="8"/>
  </cols>
  <sheetData>
    <row r="1" spans="1:16" x14ac:dyDescent="0.2">
      <c r="A1" s="42" t="s">
        <v>302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">
      <c r="A2" s="43"/>
      <c r="B2" s="116" t="s">
        <v>0</v>
      </c>
      <c r="C2" s="116"/>
      <c r="D2" s="116"/>
      <c r="E2" s="116"/>
      <c r="F2" s="116"/>
      <c r="G2" s="116" t="s">
        <v>1</v>
      </c>
      <c r="H2" s="116"/>
      <c r="I2" s="116"/>
      <c r="J2" s="116"/>
      <c r="K2" s="116"/>
      <c r="L2" s="116" t="s">
        <v>2</v>
      </c>
      <c r="M2" s="116"/>
      <c r="N2" s="116"/>
      <c r="O2" s="116"/>
      <c r="P2" s="117"/>
    </row>
    <row r="3" spans="1:16" x14ac:dyDescent="0.2">
      <c r="A3" s="44" t="s">
        <v>253</v>
      </c>
      <c r="B3" s="45" t="s">
        <v>0</v>
      </c>
      <c r="C3" s="45" t="s">
        <v>3</v>
      </c>
      <c r="D3" s="45" t="s">
        <v>232</v>
      </c>
      <c r="E3" s="45" t="s">
        <v>5</v>
      </c>
      <c r="F3" s="45" t="s">
        <v>233</v>
      </c>
      <c r="G3" s="45" t="s">
        <v>0</v>
      </c>
      <c r="H3" s="45" t="s">
        <v>3</v>
      </c>
      <c r="I3" s="45" t="s">
        <v>232</v>
      </c>
      <c r="J3" s="45" t="s">
        <v>5</v>
      </c>
      <c r="K3" s="45" t="s">
        <v>233</v>
      </c>
      <c r="L3" s="45" t="s">
        <v>0</v>
      </c>
      <c r="M3" s="45" t="s">
        <v>3</v>
      </c>
      <c r="N3" s="45" t="s">
        <v>232</v>
      </c>
      <c r="O3" s="45" t="s">
        <v>5</v>
      </c>
      <c r="P3" s="46" t="s">
        <v>233</v>
      </c>
    </row>
    <row r="4" spans="1:16" x14ac:dyDescent="0.2">
      <c r="A4" s="47" t="s">
        <v>165</v>
      </c>
      <c r="B4" s="42"/>
      <c r="C4" s="42"/>
      <c r="D4" s="42"/>
      <c r="E4" s="42"/>
      <c r="F4" s="42"/>
      <c r="G4" s="50"/>
      <c r="H4" s="51"/>
      <c r="I4" s="51"/>
      <c r="J4" s="51"/>
      <c r="K4" s="43"/>
      <c r="L4" s="42"/>
      <c r="M4" s="42"/>
      <c r="N4" s="42"/>
      <c r="O4" s="42"/>
      <c r="P4" s="42"/>
    </row>
    <row r="5" spans="1:16" x14ac:dyDescent="0.2">
      <c r="A5" s="47"/>
      <c r="B5" s="42"/>
      <c r="C5" s="42"/>
      <c r="D5" s="42"/>
      <c r="E5" s="42"/>
      <c r="F5" s="42"/>
      <c r="G5" s="55"/>
      <c r="H5" s="56"/>
      <c r="I5" s="56"/>
      <c r="J5" s="56"/>
      <c r="K5" s="57"/>
      <c r="L5" s="42"/>
      <c r="M5" s="42"/>
      <c r="N5" s="42"/>
      <c r="O5" s="42"/>
      <c r="P5" s="42"/>
    </row>
    <row r="6" spans="1:16" x14ac:dyDescent="0.2">
      <c r="A6" s="8" t="s">
        <v>333</v>
      </c>
      <c r="B6" s="42">
        <v>4286</v>
      </c>
      <c r="C6" s="42">
        <v>2656</v>
      </c>
      <c r="D6" s="42">
        <v>1055</v>
      </c>
      <c r="E6" s="42">
        <v>434</v>
      </c>
      <c r="F6" s="42">
        <v>141</v>
      </c>
      <c r="G6" s="55">
        <v>1988</v>
      </c>
      <c r="H6" s="56">
        <v>1270</v>
      </c>
      <c r="I6" s="56">
        <v>464</v>
      </c>
      <c r="J6" s="56">
        <v>188</v>
      </c>
      <c r="K6" s="57">
        <v>66</v>
      </c>
      <c r="L6" s="42">
        <v>2298</v>
      </c>
      <c r="M6" s="42">
        <v>1386</v>
      </c>
      <c r="N6" s="42">
        <v>591</v>
      </c>
      <c r="O6" s="42">
        <v>246</v>
      </c>
      <c r="P6" s="42">
        <v>75</v>
      </c>
    </row>
    <row r="7" spans="1:16" x14ac:dyDescent="0.2">
      <c r="A7" s="8" t="s">
        <v>166</v>
      </c>
      <c r="B7" s="42">
        <v>14</v>
      </c>
      <c r="C7" s="42">
        <v>5</v>
      </c>
      <c r="D7" s="42">
        <v>0</v>
      </c>
      <c r="E7" s="42">
        <v>9</v>
      </c>
      <c r="F7" s="42">
        <v>0</v>
      </c>
      <c r="G7" s="55">
        <v>3</v>
      </c>
      <c r="H7" s="56">
        <v>0</v>
      </c>
      <c r="I7" s="56">
        <v>0</v>
      </c>
      <c r="J7" s="56">
        <v>3</v>
      </c>
      <c r="K7" s="57">
        <v>0</v>
      </c>
      <c r="L7" s="42">
        <v>11</v>
      </c>
      <c r="M7" s="42">
        <v>5</v>
      </c>
      <c r="N7" s="42">
        <v>0</v>
      </c>
      <c r="O7" s="42">
        <v>6</v>
      </c>
      <c r="P7" s="42">
        <v>0</v>
      </c>
    </row>
    <row r="8" spans="1:16" x14ac:dyDescent="0.2">
      <c r="A8" s="8" t="s">
        <v>167</v>
      </c>
      <c r="B8" s="42">
        <v>132</v>
      </c>
      <c r="C8" s="42">
        <v>70</v>
      </c>
      <c r="D8" s="42">
        <v>51</v>
      </c>
      <c r="E8" s="42">
        <v>12</v>
      </c>
      <c r="F8" s="42">
        <v>0</v>
      </c>
      <c r="G8" s="55">
        <v>45</v>
      </c>
      <c r="H8" s="56">
        <v>28</v>
      </c>
      <c r="I8" s="56">
        <v>8</v>
      </c>
      <c r="J8" s="56">
        <v>9</v>
      </c>
      <c r="K8" s="57">
        <v>0</v>
      </c>
      <c r="L8" s="42">
        <v>87</v>
      </c>
      <c r="M8" s="42">
        <v>42</v>
      </c>
      <c r="N8" s="42">
        <v>42</v>
      </c>
      <c r="O8" s="42">
        <v>3</v>
      </c>
      <c r="P8" s="42">
        <v>0</v>
      </c>
    </row>
    <row r="9" spans="1:16" x14ac:dyDescent="0.2">
      <c r="A9" s="8" t="s">
        <v>168</v>
      </c>
      <c r="B9" s="42">
        <v>355</v>
      </c>
      <c r="C9" s="42">
        <v>181</v>
      </c>
      <c r="D9" s="42">
        <v>110</v>
      </c>
      <c r="E9" s="42">
        <v>55</v>
      </c>
      <c r="F9" s="42">
        <v>9</v>
      </c>
      <c r="G9" s="55">
        <v>115</v>
      </c>
      <c r="H9" s="56">
        <v>51</v>
      </c>
      <c r="I9" s="56">
        <v>34</v>
      </c>
      <c r="J9" s="56">
        <v>25</v>
      </c>
      <c r="K9" s="57">
        <v>6</v>
      </c>
      <c r="L9" s="42">
        <v>240</v>
      </c>
      <c r="M9" s="42">
        <v>130</v>
      </c>
      <c r="N9" s="42">
        <v>76</v>
      </c>
      <c r="O9" s="42">
        <v>31</v>
      </c>
      <c r="P9" s="42">
        <v>3</v>
      </c>
    </row>
    <row r="10" spans="1:16" x14ac:dyDescent="0.2">
      <c r="A10" s="8" t="s">
        <v>169</v>
      </c>
      <c r="B10" s="42">
        <v>941</v>
      </c>
      <c r="C10" s="42">
        <v>524</v>
      </c>
      <c r="D10" s="42">
        <v>220</v>
      </c>
      <c r="E10" s="42">
        <v>117</v>
      </c>
      <c r="F10" s="42">
        <v>81</v>
      </c>
      <c r="G10" s="55">
        <v>474</v>
      </c>
      <c r="H10" s="56">
        <v>269</v>
      </c>
      <c r="I10" s="56">
        <v>101</v>
      </c>
      <c r="J10" s="56">
        <v>68</v>
      </c>
      <c r="K10" s="57">
        <v>36</v>
      </c>
      <c r="L10" s="42">
        <v>467</v>
      </c>
      <c r="M10" s="42">
        <v>255</v>
      </c>
      <c r="N10" s="42">
        <v>118</v>
      </c>
      <c r="O10" s="42">
        <v>49</v>
      </c>
      <c r="P10" s="42">
        <v>45</v>
      </c>
    </row>
    <row r="11" spans="1:16" x14ac:dyDescent="0.2">
      <c r="A11" s="8" t="s">
        <v>170</v>
      </c>
      <c r="B11" s="42">
        <v>2843</v>
      </c>
      <c r="C11" s="42">
        <v>1877</v>
      </c>
      <c r="D11" s="42">
        <v>676</v>
      </c>
      <c r="E11" s="42">
        <v>240</v>
      </c>
      <c r="F11" s="42">
        <v>51</v>
      </c>
      <c r="G11" s="55">
        <v>1350</v>
      </c>
      <c r="H11" s="56">
        <v>922</v>
      </c>
      <c r="I11" s="56">
        <v>321</v>
      </c>
      <c r="J11" s="56">
        <v>83</v>
      </c>
      <c r="K11" s="57">
        <v>24</v>
      </c>
      <c r="L11" s="42">
        <v>1493</v>
      </c>
      <c r="M11" s="42">
        <v>955</v>
      </c>
      <c r="N11" s="42">
        <v>355</v>
      </c>
      <c r="O11" s="42">
        <v>157</v>
      </c>
      <c r="P11" s="42">
        <v>27</v>
      </c>
    </row>
    <row r="12" spans="1:16" x14ac:dyDescent="0.2">
      <c r="B12" s="42"/>
      <c r="C12" s="42"/>
      <c r="D12" s="42"/>
      <c r="E12" s="42"/>
      <c r="F12" s="42"/>
      <c r="G12" s="55"/>
      <c r="H12" s="56"/>
      <c r="I12" s="56"/>
      <c r="J12" s="56"/>
      <c r="K12" s="57"/>
      <c r="L12" s="42"/>
      <c r="M12" s="42"/>
      <c r="N12" s="42"/>
      <c r="O12" s="42"/>
      <c r="P12" s="42"/>
    </row>
    <row r="13" spans="1:16" x14ac:dyDescent="0.2">
      <c r="A13" s="47" t="s">
        <v>171</v>
      </c>
      <c r="B13" s="42"/>
      <c r="C13" s="42"/>
      <c r="D13" s="42"/>
      <c r="E13" s="42"/>
      <c r="F13" s="42"/>
      <c r="G13" s="55"/>
      <c r="H13" s="56"/>
      <c r="I13" s="56"/>
      <c r="J13" s="56"/>
      <c r="K13" s="57"/>
      <c r="L13" s="42"/>
      <c r="M13" s="42"/>
      <c r="N13" s="42"/>
      <c r="O13" s="42"/>
      <c r="P13" s="42"/>
    </row>
    <row r="14" spans="1:16" x14ac:dyDescent="0.2">
      <c r="A14" s="47"/>
      <c r="B14" s="42"/>
      <c r="C14" s="42"/>
      <c r="D14" s="42"/>
      <c r="E14" s="42"/>
      <c r="F14" s="42"/>
      <c r="G14" s="55"/>
      <c r="H14" s="56"/>
      <c r="I14" s="56"/>
      <c r="J14" s="56"/>
      <c r="K14" s="57"/>
      <c r="L14" s="42"/>
      <c r="M14" s="42"/>
      <c r="N14" s="42"/>
      <c r="O14" s="42"/>
      <c r="P14" s="42"/>
    </row>
    <row r="15" spans="1:16" x14ac:dyDescent="0.2">
      <c r="A15" s="8" t="s">
        <v>333</v>
      </c>
      <c r="B15" s="42">
        <v>4286</v>
      </c>
      <c r="C15" s="42">
        <v>2656</v>
      </c>
      <c r="D15" s="42">
        <v>1055</v>
      </c>
      <c r="E15" s="42">
        <v>434</v>
      </c>
      <c r="F15" s="42">
        <v>141</v>
      </c>
      <c r="G15" s="55">
        <v>1988</v>
      </c>
      <c r="H15" s="56">
        <v>1270</v>
      </c>
      <c r="I15" s="56">
        <v>464</v>
      </c>
      <c r="J15" s="56">
        <v>188</v>
      </c>
      <c r="K15" s="57">
        <v>66</v>
      </c>
      <c r="L15" s="42">
        <v>2298</v>
      </c>
      <c r="M15" s="42">
        <v>1386</v>
      </c>
      <c r="N15" s="42">
        <v>591</v>
      </c>
      <c r="O15" s="42">
        <v>246</v>
      </c>
      <c r="P15" s="42">
        <v>75</v>
      </c>
    </row>
    <row r="16" spans="1:16" x14ac:dyDescent="0.2">
      <c r="A16" s="8" t="s">
        <v>172</v>
      </c>
      <c r="B16" s="42">
        <v>74</v>
      </c>
      <c r="C16" s="42">
        <v>65</v>
      </c>
      <c r="D16" s="42">
        <v>0</v>
      </c>
      <c r="E16" s="42">
        <v>9</v>
      </c>
      <c r="F16" s="42">
        <v>0</v>
      </c>
      <c r="G16" s="55">
        <v>36</v>
      </c>
      <c r="H16" s="56">
        <v>32</v>
      </c>
      <c r="I16" s="56">
        <v>0</v>
      </c>
      <c r="J16" s="56">
        <v>3</v>
      </c>
      <c r="K16" s="57">
        <v>0</v>
      </c>
      <c r="L16" s="42">
        <v>39</v>
      </c>
      <c r="M16" s="42">
        <v>32</v>
      </c>
      <c r="N16" s="42">
        <v>0</v>
      </c>
      <c r="O16" s="42">
        <v>6</v>
      </c>
      <c r="P16" s="42">
        <v>0</v>
      </c>
    </row>
    <row r="17" spans="1:16" x14ac:dyDescent="0.2">
      <c r="A17" s="8" t="s">
        <v>173</v>
      </c>
      <c r="B17" s="42">
        <v>915</v>
      </c>
      <c r="C17" s="42">
        <v>570</v>
      </c>
      <c r="D17" s="42">
        <v>101</v>
      </c>
      <c r="E17" s="42">
        <v>157</v>
      </c>
      <c r="F17" s="42">
        <v>87</v>
      </c>
      <c r="G17" s="55">
        <v>384</v>
      </c>
      <c r="H17" s="56">
        <v>260</v>
      </c>
      <c r="I17" s="56">
        <v>8</v>
      </c>
      <c r="J17" s="56">
        <v>74</v>
      </c>
      <c r="K17" s="57">
        <v>42</v>
      </c>
      <c r="L17" s="42">
        <v>531</v>
      </c>
      <c r="M17" s="42">
        <v>311</v>
      </c>
      <c r="N17" s="42">
        <v>93</v>
      </c>
      <c r="O17" s="42">
        <v>83</v>
      </c>
      <c r="P17" s="42">
        <v>45</v>
      </c>
    </row>
    <row r="18" spans="1:16" x14ac:dyDescent="0.2">
      <c r="A18" s="8" t="s">
        <v>174</v>
      </c>
      <c r="B18" s="42">
        <v>15</v>
      </c>
      <c r="C18" s="42">
        <v>9</v>
      </c>
      <c r="D18" s="42">
        <v>0</v>
      </c>
      <c r="E18" s="42">
        <v>6</v>
      </c>
      <c r="F18" s="42">
        <v>0</v>
      </c>
      <c r="G18" s="55">
        <v>6</v>
      </c>
      <c r="H18" s="56">
        <v>0</v>
      </c>
      <c r="I18" s="56">
        <v>0</v>
      </c>
      <c r="J18" s="56">
        <v>6</v>
      </c>
      <c r="K18" s="57">
        <v>0</v>
      </c>
      <c r="L18" s="42">
        <v>9</v>
      </c>
      <c r="M18" s="42">
        <v>9</v>
      </c>
      <c r="N18" s="42">
        <v>0</v>
      </c>
      <c r="O18" s="42">
        <v>0</v>
      </c>
      <c r="P18" s="42">
        <v>0</v>
      </c>
    </row>
    <row r="19" spans="1:16" x14ac:dyDescent="0.2">
      <c r="A19" s="8" t="s">
        <v>175</v>
      </c>
      <c r="B19" s="42">
        <v>407</v>
      </c>
      <c r="C19" s="42">
        <v>116</v>
      </c>
      <c r="D19" s="42">
        <v>279</v>
      </c>
      <c r="E19" s="42">
        <v>9</v>
      </c>
      <c r="F19" s="42">
        <v>3</v>
      </c>
      <c r="G19" s="55">
        <v>191</v>
      </c>
      <c r="H19" s="56">
        <v>46</v>
      </c>
      <c r="I19" s="56">
        <v>135</v>
      </c>
      <c r="J19" s="56">
        <v>9</v>
      </c>
      <c r="K19" s="57">
        <v>0</v>
      </c>
      <c r="L19" s="42">
        <v>216</v>
      </c>
      <c r="M19" s="42">
        <v>70</v>
      </c>
      <c r="N19" s="42">
        <v>144</v>
      </c>
      <c r="O19" s="42">
        <v>0</v>
      </c>
      <c r="P19" s="42">
        <v>3</v>
      </c>
    </row>
    <row r="20" spans="1:16" x14ac:dyDescent="0.2">
      <c r="A20" s="8" t="s">
        <v>176</v>
      </c>
      <c r="B20" s="42">
        <v>31</v>
      </c>
      <c r="C20" s="42">
        <v>19</v>
      </c>
      <c r="D20" s="42">
        <v>0</v>
      </c>
      <c r="E20" s="42">
        <v>12</v>
      </c>
      <c r="F20" s="42">
        <v>0</v>
      </c>
      <c r="G20" s="55">
        <v>22</v>
      </c>
      <c r="H20" s="56">
        <v>9</v>
      </c>
      <c r="I20" s="56">
        <v>0</v>
      </c>
      <c r="J20" s="56">
        <v>12</v>
      </c>
      <c r="K20" s="57">
        <v>0</v>
      </c>
      <c r="L20" s="42">
        <v>9</v>
      </c>
      <c r="M20" s="42">
        <v>9</v>
      </c>
      <c r="N20" s="42">
        <v>0</v>
      </c>
      <c r="O20" s="42">
        <v>0</v>
      </c>
      <c r="P20" s="42">
        <v>0</v>
      </c>
    </row>
    <row r="21" spans="1:16" x14ac:dyDescent="0.2">
      <c r="A21" s="8" t="s">
        <v>170</v>
      </c>
      <c r="B21" s="42">
        <v>2843</v>
      </c>
      <c r="C21" s="42">
        <v>1877</v>
      </c>
      <c r="D21" s="42">
        <v>676</v>
      </c>
      <c r="E21" s="42">
        <v>240</v>
      </c>
      <c r="F21" s="42">
        <v>51</v>
      </c>
      <c r="G21" s="55">
        <v>1350</v>
      </c>
      <c r="H21" s="56">
        <v>922</v>
      </c>
      <c r="I21" s="56">
        <v>321</v>
      </c>
      <c r="J21" s="56">
        <v>83</v>
      </c>
      <c r="K21" s="57">
        <v>24</v>
      </c>
      <c r="L21" s="42">
        <v>1493</v>
      </c>
      <c r="M21" s="42">
        <v>955</v>
      </c>
      <c r="N21" s="42">
        <v>355</v>
      </c>
      <c r="O21" s="42">
        <v>157</v>
      </c>
      <c r="P21" s="42">
        <v>27</v>
      </c>
    </row>
    <row r="22" spans="1:16" x14ac:dyDescent="0.2">
      <c r="A22" s="8" t="s">
        <v>341</v>
      </c>
      <c r="B22" s="63">
        <f t="shared" ref="B22" si="0">B21*100/B15</f>
        <v>66.332244517032194</v>
      </c>
      <c r="C22" s="63">
        <f t="shared" ref="C22" si="1">C21*100/C15</f>
        <v>70.670180722891573</v>
      </c>
      <c r="D22" s="63">
        <f t="shared" ref="D22" si="2">D21*100/D15</f>
        <v>64.075829383886258</v>
      </c>
      <c r="E22" s="63">
        <f t="shared" ref="E22" si="3">E21*100/E15</f>
        <v>55.299539170506911</v>
      </c>
      <c r="F22" s="63">
        <f t="shared" ref="F22" si="4">F21*100/F15</f>
        <v>36.170212765957444</v>
      </c>
      <c r="G22" s="63">
        <f t="shared" ref="G22" si="5">G21*100/G15</f>
        <v>67.907444668008054</v>
      </c>
      <c r="H22" s="63">
        <f t="shared" ref="H22" si="6">H21*100/H15</f>
        <v>72.5984251968504</v>
      </c>
      <c r="I22" s="63">
        <f t="shared" ref="I22" si="7">I21*100/I15</f>
        <v>69.181034482758619</v>
      </c>
      <c r="J22" s="63">
        <f t="shared" ref="J22" si="8">J21*100/J15</f>
        <v>44.148936170212764</v>
      </c>
      <c r="K22" s="63">
        <f t="shared" ref="K22" si="9">K21*100/K15</f>
        <v>36.363636363636367</v>
      </c>
      <c r="L22" s="63">
        <f t="shared" ref="L22" si="10">L21*100/L15</f>
        <v>64.969538729329855</v>
      </c>
      <c r="M22" s="63">
        <f t="shared" ref="M22" si="11">M21*100/M15</f>
        <v>68.903318903318905</v>
      </c>
      <c r="N22" s="63">
        <f t="shared" ref="N22" si="12">N21*100/N15</f>
        <v>60.06768189509306</v>
      </c>
      <c r="O22" s="63">
        <f t="shared" ref="O22" si="13">O21*100/O15</f>
        <v>63.821138211382113</v>
      </c>
      <c r="P22" s="63">
        <f t="shared" ref="P22" si="14">P21*100/P15</f>
        <v>36</v>
      </c>
    </row>
    <row r="23" spans="1:16" x14ac:dyDescent="0.2">
      <c r="B23" s="42"/>
      <c r="C23" s="42"/>
      <c r="D23" s="42"/>
      <c r="E23" s="42"/>
      <c r="F23" s="42"/>
      <c r="G23" s="55"/>
      <c r="H23" s="56"/>
      <c r="I23" s="56"/>
      <c r="J23" s="56"/>
      <c r="K23" s="57"/>
      <c r="L23" s="42"/>
      <c r="M23" s="42"/>
      <c r="N23" s="42"/>
      <c r="O23" s="42"/>
      <c r="P23" s="42"/>
    </row>
    <row r="24" spans="1:16" x14ac:dyDescent="0.2">
      <c r="A24" s="47" t="s">
        <v>245</v>
      </c>
      <c r="B24" s="42"/>
      <c r="C24" s="42"/>
      <c r="D24" s="42"/>
      <c r="E24" s="42"/>
      <c r="F24" s="42"/>
      <c r="G24" s="55"/>
      <c r="H24" s="56"/>
      <c r="I24" s="56"/>
      <c r="J24" s="56"/>
      <c r="K24" s="57"/>
      <c r="L24" s="42"/>
      <c r="M24" s="42"/>
      <c r="N24" s="42"/>
      <c r="O24" s="42"/>
      <c r="P24" s="42"/>
    </row>
    <row r="25" spans="1:16" x14ac:dyDescent="0.2">
      <c r="A25" s="47"/>
      <c r="B25" s="42"/>
      <c r="C25" s="42"/>
      <c r="D25" s="42"/>
      <c r="E25" s="42"/>
      <c r="F25" s="42"/>
      <c r="G25" s="55"/>
      <c r="H25" s="56"/>
      <c r="I25" s="56"/>
      <c r="J25" s="56"/>
      <c r="K25" s="57"/>
      <c r="L25" s="42"/>
      <c r="M25" s="42"/>
      <c r="N25" s="42"/>
      <c r="O25" s="42"/>
      <c r="P25" s="42"/>
    </row>
    <row r="26" spans="1:16" x14ac:dyDescent="0.2">
      <c r="A26" s="8" t="s">
        <v>342</v>
      </c>
      <c r="B26" s="42">
        <v>4286</v>
      </c>
      <c r="C26" s="42">
        <v>2656</v>
      </c>
      <c r="D26" s="42">
        <v>1055</v>
      </c>
      <c r="E26" s="42">
        <v>434</v>
      </c>
      <c r="F26" s="42">
        <v>141</v>
      </c>
      <c r="G26" s="55">
        <v>1988</v>
      </c>
      <c r="H26" s="56">
        <v>1270</v>
      </c>
      <c r="I26" s="56">
        <v>464</v>
      </c>
      <c r="J26" s="56">
        <v>188</v>
      </c>
      <c r="K26" s="57">
        <v>66</v>
      </c>
      <c r="L26" s="42">
        <v>2298</v>
      </c>
      <c r="M26" s="42">
        <v>1386</v>
      </c>
      <c r="N26" s="42">
        <v>591</v>
      </c>
      <c r="O26" s="42">
        <v>246</v>
      </c>
      <c r="P26" s="42">
        <v>75</v>
      </c>
    </row>
    <row r="27" spans="1:16" x14ac:dyDescent="0.2">
      <c r="A27" s="8" t="s">
        <v>177</v>
      </c>
      <c r="B27" s="42">
        <v>747</v>
      </c>
      <c r="C27" s="42">
        <v>426</v>
      </c>
      <c r="D27" s="42">
        <v>220</v>
      </c>
      <c r="E27" s="42">
        <v>83</v>
      </c>
      <c r="F27" s="42">
        <v>18</v>
      </c>
      <c r="G27" s="55">
        <v>379</v>
      </c>
      <c r="H27" s="56">
        <v>222</v>
      </c>
      <c r="I27" s="56">
        <v>101</v>
      </c>
      <c r="J27" s="56">
        <v>46</v>
      </c>
      <c r="K27" s="57">
        <v>9</v>
      </c>
      <c r="L27" s="42">
        <v>368</v>
      </c>
      <c r="M27" s="42">
        <v>204</v>
      </c>
      <c r="N27" s="42">
        <v>118</v>
      </c>
      <c r="O27" s="42">
        <v>37</v>
      </c>
      <c r="P27" s="42">
        <v>9</v>
      </c>
    </row>
    <row r="28" spans="1:16" x14ac:dyDescent="0.2">
      <c r="A28" s="8" t="s">
        <v>343</v>
      </c>
      <c r="B28" s="63">
        <f t="shared" ref="B28:P28" si="15">B27*100/B26</f>
        <v>17.428838077461503</v>
      </c>
      <c r="C28" s="63">
        <f t="shared" si="15"/>
        <v>16.039156626506024</v>
      </c>
      <c r="D28" s="63">
        <f t="shared" si="15"/>
        <v>20.85308056872038</v>
      </c>
      <c r="E28" s="63">
        <f t="shared" si="15"/>
        <v>19.124423963133641</v>
      </c>
      <c r="F28" s="63">
        <f t="shared" si="15"/>
        <v>12.76595744680851</v>
      </c>
      <c r="G28" s="63">
        <f t="shared" si="15"/>
        <v>19.064386317907445</v>
      </c>
      <c r="H28" s="63">
        <f t="shared" si="15"/>
        <v>17.480314960629922</v>
      </c>
      <c r="I28" s="63">
        <f t="shared" si="15"/>
        <v>21.767241379310345</v>
      </c>
      <c r="J28" s="63">
        <f t="shared" si="15"/>
        <v>24.468085106382979</v>
      </c>
      <c r="K28" s="63">
        <f t="shared" si="15"/>
        <v>13.636363636363637</v>
      </c>
      <c r="L28" s="63">
        <f t="shared" si="15"/>
        <v>16.013925152306353</v>
      </c>
      <c r="M28" s="63">
        <f t="shared" si="15"/>
        <v>14.718614718614718</v>
      </c>
      <c r="N28" s="63">
        <f t="shared" si="15"/>
        <v>19.96615905245347</v>
      </c>
      <c r="O28" s="63">
        <f t="shared" si="15"/>
        <v>15.040650406504065</v>
      </c>
      <c r="P28" s="63">
        <f t="shared" si="15"/>
        <v>12</v>
      </c>
    </row>
    <row r="29" spans="1:16" x14ac:dyDescent="0.2">
      <c r="A29" s="8" t="s">
        <v>178</v>
      </c>
      <c r="B29" s="42">
        <v>3539</v>
      </c>
      <c r="C29" s="42">
        <v>2229</v>
      </c>
      <c r="D29" s="42">
        <v>836</v>
      </c>
      <c r="E29" s="42">
        <v>351</v>
      </c>
      <c r="F29" s="42">
        <v>123</v>
      </c>
      <c r="G29" s="55">
        <v>1609</v>
      </c>
      <c r="H29" s="56">
        <v>1048</v>
      </c>
      <c r="I29" s="56">
        <v>363</v>
      </c>
      <c r="J29" s="56">
        <v>142</v>
      </c>
      <c r="K29" s="57">
        <v>57</v>
      </c>
      <c r="L29" s="42">
        <v>1930</v>
      </c>
      <c r="M29" s="42">
        <v>1182</v>
      </c>
      <c r="N29" s="42">
        <v>473</v>
      </c>
      <c r="O29" s="42">
        <v>209</v>
      </c>
      <c r="P29" s="42">
        <v>66</v>
      </c>
    </row>
    <row r="30" spans="1:16" x14ac:dyDescent="0.2">
      <c r="B30" s="42"/>
      <c r="C30" s="42"/>
      <c r="D30" s="42"/>
      <c r="E30" s="42"/>
      <c r="F30" s="42"/>
      <c r="G30" s="55"/>
      <c r="H30" s="56"/>
      <c r="I30" s="56"/>
      <c r="J30" s="56"/>
      <c r="K30" s="57"/>
      <c r="L30" s="42"/>
      <c r="M30" s="42"/>
      <c r="N30" s="42"/>
      <c r="O30" s="42"/>
      <c r="P30" s="42"/>
    </row>
    <row r="31" spans="1:16" x14ac:dyDescent="0.2">
      <c r="A31" s="47" t="s">
        <v>246</v>
      </c>
      <c r="B31" s="42"/>
      <c r="C31" s="42"/>
      <c r="D31" s="42"/>
      <c r="E31" s="42"/>
      <c r="F31" s="42"/>
      <c r="G31" s="55"/>
      <c r="H31" s="56"/>
      <c r="I31" s="56"/>
      <c r="J31" s="56"/>
      <c r="K31" s="57"/>
      <c r="L31" s="42"/>
      <c r="M31" s="42"/>
      <c r="N31" s="42"/>
      <c r="O31" s="42"/>
      <c r="P31" s="42"/>
    </row>
    <row r="32" spans="1:16" x14ac:dyDescent="0.2">
      <c r="A32" s="47"/>
      <c r="B32" s="42"/>
      <c r="C32" s="42"/>
      <c r="D32" s="42"/>
      <c r="E32" s="42"/>
      <c r="F32" s="42"/>
      <c r="G32" s="55"/>
      <c r="H32" s="56"/>
      <c r="I32" s="56"/>
      <c r="J32" s="56"/>
      <c r="K32" s="57"/>
      <c r="L32" s="42"/>
      <c r="M32" s="42"/>
      <c r="N32" s="42"/>
      <c r="O32" s="42"/>
      <c r="P32" s="42"/>
    </row>
    <row r="33" spans="1:16" x14ac:dyDescent="0.2">
      <c r="A33" s="8" t="s">
        <v>344</v>
      </c>
      <c r="B33" s="42">
        <v>4286</v>
      </c>
      <c r="C33" s="42">
        <v>2656</v>
      </c>
      <c r="D33" s="42">
        <v>1055</v>
      </c>
      <c r="E33" s="42">
        <v>434</v>
      </c>
      <c r="F33" s="42">
        <v>141</v>
      </c>
      <c r="G33" s="55">
        <v>1988</v>
      </c>
      <c r="H33" s="56">
        <v>1270</v>
      </c>
      <c r="I33" s="56">
        <v>464</v>
      </c>
      <c r="J33" s="56">
        <v>188</v>
      </c>
      <c r="K33" s="57">
        <v>66</v>
      </c>
      <c r="L33" s="42">
        <v>2298</v>
      </c>
      <c r="M33" s="42">
        <v>1386</v>
      </c>
      <c r="N33" s="42">
        <v>591</v>
      </c>
      <c r="O33" s="42">
        <v>246</v>
      </c>
      <c r="P33" s="42">
        <v>75</v>
      </c>
    </row>
    <row r="34" spans="1:16" x14ac:dyDescent="0.2">
      <c r="A34" s="8" t="s">
        <v>179</v>
      </c>
      <c r="B34" s="42">
        <v>168</v>
      </c>
      <c r="C34" s="42">
        <v>139</v>
      </c>
      <c r="D34" s="42">
        <v>17</v>
      </c>
      <c r="E34" s="42">
        <v>12</v>
      </c>
      <c r="F34" s="42">
        <v>0</v>
      </c>
      <c r="G34" s="55">
        <v>100</v>
      </c>
      <c r="H34" s="56">
        <v>79</v>
      </c>
      <c r="I34" s="56">
        <v>8</v>
      </c>
      <c r="J34" s="56">
        <v>12</v>
      </c>
      <c r="K34" s="57">
        <v>0</v>
      </c>
      <c r="L34" s="42">
        <v>69</v>
      </c>
      <c r="M34" s="42">
        <v>60</v>
      </c>
      <c r="N34" s="42">
        <v>8</v>
      </c>
      <c r="O34" s="42">
        <v>0</v>
      </c>
      <c r="P34" s="42">
        <v>0</v>
      </c>
    </row>
    <row r="35" spans="1:16" x14ac:dyDescent="0.2">
      <c r="A35" s="8" t="s">
        <v>345</v>
      </c>
      <c r="B35" s="63">
        <f t="shared" ref="B35:P35" si="16">B34*100/B33</f>
        <v>3.9197386840877275</v>
      </c>
      <c r="C35" s="63">
        <f t="shared" si="16"/>
        <v>5.2334337349397586</v>
      </c>
      <c r="D35" s="63">
        <f t="shared" si="16"/>
        <v>1.6113744075829384</v>
      </c>
      <c r="E35" s="63">
        <f t="shared" si="16"/>
        <v>2.7649769585253456</v>
      </c>
      <c r="F35" s="63">
        <f t="shared" si="16"/>
        <v>0</v>
      </c>
      <c r="G35" s="63">
        <f t="shared" si="16"/>
        <v>5.0301810865191143</v>
      </c>
      <c r="H35" s="63">
        <f t="shared" si="16"/>
        <v>6.2204724409448815</v>
      </c>
      <c r="I35" s="63">
        <f t="shared" si="16"/>
        <v>1.7241379310344827</v>
      </c>
      <c r="J35" s="63">
        <f t="shared" si="16"/>
        <v>6.3829787234042552</v>
      </c>
      <c r="K35" s="63">
        <f t="shared" si="16"/>
        <v>0</v>
      </c>
      <c r="L35" s="63">
        <f t="shared" si="16"/>
        <v>3.0026109660574414</v>
      </c>
      <c r="M35" s="63">
        <f t="shared" si="16"/>
        <v>4.329004329004329</v>
      </c>
      <c r="N35" s="63">
        <f t="shared" si="16"/>
        <v>1.3536379018612521</v>
      </c>
      <c r="O35" s="63">
        <f t="shared" si="16"/>
        <v>0</v>
      </c>
      <c r="P35" s="63">
        <f t="shared" si="16"/>
        <v>0</v>
      </c>
    </row>
    <row r="36" spans="1:16" x14ac:dyDescent="0.2">
      <c r="A36" s="8" t="s">
        <v>180</v>
      </c>
      <c r="B36" s="42">
        <v>4118</v>
      </c>
      <c r="C36" s="42">
        <v>2517</v>
      </c>
      <c r="D36" s="42">
        <v>1039</v>
      </c>
      <c r="E36" s="42">
        <v>421</v>
      </c>
      <c r="F36" s="42">
        <v>141</v>
      </c>
      <c r="G36" s="55">
        <v>1888</v>
      </c>
      <c r="H36" s="56">
        <v>1191</v>
      </c>
      <c r="I36" s="56">
        <v>456</v>
      </c>
      <c r="J36" s="56">
        <v>175</v>
      </c>
      <c r="K36" s="57">
        <v>66</v>
      </c>
      <c r="L36" s="42">
        <v>2229</v>
      </c>
      <c r="M36" s="42">
        <v>1325</v>
      </c>
      <c r="N36" s="42">
        <v>583</v>
      </c>
      <c r="O36" s="42">
        <v>246</v>
      </c>
      <c r="P36" s="42">
        <v>75</v>
      </c>
    </row>
    <row r="37" spans="1:16" x14ac:dyDescent="0.2">
      <c r="B37" s="42"/>
      <c r="C37" s="42"/>
      <c r="D37" s="42"/>
      <c r="E37" s="42"/>
      <c r="F37" s="42"/>
      <c r="G37" s="55"/>
      <c r="H37" s="56"/>
      <c r="I37" s="56"/>
      <c r="J37" s="56"/>
      <c r="K37" s="57"/>
      <c r="L37" s="42"/>
      <c r="M37" s="42"/>
      <c r="N37" s="42"/>
      <c r="O37" s="42"/>
      <c r="P37" s="42"/>
    </row>
    <row r="38" spans="1:16" x14ac:dyDescent="0.2">
      <c r="A38" s="47" t="s">
        <v>181</v>
      </c>
      <c r="B38" s="42"/>
      <c r="C38" s="42"/>
      <c r="D38" s="42"/>
      <c r="E38" s="42"/>
      <c r="F38" s="42"/>
      <c r="G38" s="55"/>
      <c r="H38" s="56"/>
      <c r="I38" s="56"/>
      <c r="J38" s="56"/>
      <c r="K38" s="57"/>
      <c r="L38" s="42"/>
      <c r="M38" s="42"/>
      <c r="N38" s="42"/>
      <c r="O38" s="42"/>
      <c r="P38" s="42"/>
    </row>
    <row r="39" spans="1:16" x14ac:dyDescent="0.2">
      <c r="A39" s="47"/>
      <c r="B39" s="42"/>
      <c r="C39" s="42"/>
      <c r="D39" s="42"/>
      <c r="E39" s="42"/>
      <c r="F39" s="42"/>
      <c r="G39" s="55"/>
      <c r="H39" s="56"/>
      <c r="I39" s="56"/>
      <c r="J39" s="56"/>
      <c r="K39" s="57"/>
      <c r="L39" s="42"/>
      <c r="M39" s="42"/>
      <c r="N39" s="42"/>
      <c r="O39" s="42"/>
      <c r="P39" s="42"/>
    </row>
    <row r="40" spans="1:16" x14ac:dyDescent="0.2">
      <c r="A40" s="8" t="s">
        <v>344</v>
      </c>
      <c r="B40" s="42">
        <v>4286</v>
      </c>
      <c r="C40" s="42">
        <v>2656</v>
      </c>
      <c r="D40" s="42">
        <v>1055</v>
      </c>
      <c r="E40" s="42">
        <v>434</v>
      </c>
      <c r="F40" s="42">
        <v>141</v>
      </c>
      <c r="G40" s="55">
        <v>1988</v>
      </c>
      <c r="H40" s="56">
        <v>1270</v>
      </c>
      <c r="I40" s="56">
        <v>464</v>
      </c>
      <c r="J40" s="56">
        <v>188</v>
      </c>
      <c r="K40" s="57">
        <v>66</v>
      </c>
      <c r="L40" s="42">
        <v>2298</v>
      </c>
      <c r="M40" s="42">
        <v>1386</v>
      </c>
      <c r="N40" s="42">
        <v>591</v>
      </c>
      <c r="O40" s="42">
        <v>246</v>
      </c>
      <c r="P40" s="42">
        <v>75</v>
      </c>
    </row>
    <row r="41" spans="1:16" x14ac:dyDescent="0.2">
      <c r="A41" s="8" t="s">
        <v>182</v>
      </c>
      <c r="B41" s="42">
        <v>73</v>
      </c>
      <c r="C41" s="42">
        <v>70</v>
      </c>
      <c r="D41" s="42">
        <v>0</v>
      </c>
      <c r="E41" s="42">
        <v>3</v>
      </c>
      <c r="F41" s="42">
        <v>0</v>
      </c>
      <c r="G41" s="55">
        <v>54</v>
      </c>
      <c r="H41" s="56">
        <v>51</v>
      </c>
      <c r="I41" s="56">
        <v>0</v>
      </c>
      <c r="J41" s="56">
        <v>3</v>
      </c>
      <c r="K41" s="57">
        <v>0</v>
      </c>
      <c r="L41" s="42">
        <v>19</v>
      </c>
      <c r="M41" s="42">
        <v>19</v>
      </c>
      <c r="N41" s="42">
        <v>0</v>
      </c>
      <c r="O41" s="42">
        <v>0</v>
      </c>
      <c r="P41" s="42">
        <v>0</v>
      </c>
    </row>
    <row r="42" spans="1:16" x14ac:dyDescent="0.2">
      <c r="A42" s="8" t="s">
        <v>183</v>
      </c>
      <c r="B42" s="42">
        <v>76</v>
      </c>
      <c r="C42" s="42">
        <v>32</v>
      </c>
      <c r="D42" s="42">
        <v>25</v>
      </c>
      <c r="E42" s="42">
        <v>18</v>
      </c>
      <c r="F42" s="42">
        <v>0</v>
      </c>
      <c r="G42" s="55">
        <v>27</v>
      </c>
      <c r="H42" s="56">
        <v>9</v>
      </c>
      <c r="I42" s="56">
        <v>8</v>
      </c>
      <c r="J42" s="56">
        <v>9</v>
      </c>
      <c r="K42" s="57">
        <v>0</v>
      </c>
      <c r="L42" s="42">
        <v>49</v>
      </c>
      <c r="M42" s="42">
        <v>23</v>
      </c>
      <c r="N42" s="42">
        <v>17</v>
      </c>
      <c r="O42" s="42">
        <v>9</v>
      </c>
      <c r="P42" s="42">
        <v>0</v>
      </c>
    </row>
    <row r="43" spans="1:16" x14ac:dyDescent="0.2">
      <c r="A43" s="8" t="s">
        <v>184</v>
      </c>
      <c r="B43" s="42">
        <v>28</v>
      </c>
      <c r="C43" s="42">
        <v>0</v>
      </c>
      <c r="D43" s="42">
        <v>25</v>
      </c>
      <c r="E43" s="42">
        <v>3</v>
      </c>
      <c r="F43" s="42">
        <v>0</v>
      </c>
      <c r="G43" s="55">
        <v>12</v>
      </c>
      <c r="H43" s="56">
        <v>0</v>
      </c>
      <c r="I43" s="56">
        <v>8</v>
      </c>
      <c r="J43" s="56">
        <v>3</v>
      </c>
      <c r="K43" s="57">
        <v>0</v>
      </c>
      <c r="L43" s="42">
        <v>17</v>
      </c>
      <c r="M43" s="42">
        <v>0</v>
      </c>
      <c r="N43" s="42">
        <v>17</v>
      </c>
      <c r="O43" s="42">
        <v>0</v>
      </c>
      <c r="P43" s="42">
        <v>0</v>
      </c>
    </row>
    <row r="44" spans="1:16" x14ac:dyDescent="0.2">
      <c r="A44" s="8" t="s">
        <v>185</v>
      </c>
      <c r="B44" s="42">
        <v>4109</v>
      </c>
      <c r="C44" s="42">
        <v>2554</v>
      </c>
      <c r="D44" s="42">
        <v>1005</v>
      </c>
      <c r="E44" s="42">
        <v>409</v>
      </c>
      <c r="F44" s="42">
        <v>141</v>
      </c>
      <c r="G44" s="58">
        <v>1895</v>
      </c>
      <c r="H44" s="59">
        <v>1210</v>
      </c>
      <c r="I44" s="59">
        <v>448</v>
      </c>
      <c r="J44" s="59">
        <v>172</v>
      </c>
      <c r="K44" s="44">
        <v>66</v>
      </c>
      <c r="L44" s="42">
        <v>2213</v>
      </c>
      <c r="M44" s="42">
        <v>1344</v>
      </c>
      <c r="N44" s="42">
        <v>557</v>
      </c>
      <c r="O44" s="42">
        <v>237</v>
      </c>
      <c r="P44" s="42">
        <v>75</v>
      </c>
    </row>
    <row r="45" spans="1:16" x14ac:dyDescent="0.2">
      <c r="A45" s="8" t="s">
        <v>343</v>
      </c>
      <c r="B45" s="63">
        <f t="shared" ref="B45:P45" si="17">B44*100/B40</f>
        <v>95.870275314978997</v>
      </c>
      <c r="C45" s="63">
        <f t="shared" si="17"/>
        <v>96.159638554216869</v>
      </c>
      <c r="D45" s="63">
        <f t="shared" si="17"/>
        <v>95.260663507109001</v>
      </c>
      <c r="E45" s="63">
        <f t="shared" si="17"/>
        <v>94.239631336405523</v>
      </c>
      <c r="F45" s="63">
        <f t="shared" si="17"/>
        <v>100</v>
      </c>
      <c r="G45" s="63">
        <f t="shared" si="17"/>
        <v>95.321931589537229</v>
      </c>
      <c r="H45" s="63">
        <f t="shared" si="17"/>
        <v>95.275590551181097</v>
      </c>
      <c r="I45" s="63">
        <f t="shared" si="17"/>
        <v>96.551724137931032</v>
      </c>
      <c r="J45" s="63">
        <f t="shared" si="17"/>
        <v>91.489361702127653</v>
      </c>
      <c r="K45" s="63">
        <f t="shared" si="17"/>
        <v>100</v>
      </c>
      <c r="L45" s="63">
        <f t="shared" si="17"/>
        <v>96.301131418624891</v>
      </c>
      <c r="M45" s="63">
        <f t="shared" si="17"/>
        <v>96.969696969696969</v>
      </c>
      <c r="N45" s="63">
        <f t="shared" si="17"/>
        <v>94.247038917089682</v>
      </c>
      <c r="O45" s="63">
        <f t="shared" si="17"/>
        <v>96.341463414634148</v>
      </c>
      <c r="P45" s="63">
        <f t="shared" si="17"/>
        <v>100</v>
      </c>
    </row>
    <row r="46" spans="1:16" x14ac:dyDescent="0.2">
      <c r="A46" s="51" t="s">
        <v>230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x14ac:dyDescent="0.2">
      <c r="A47" s="42" t="s">
        <v>231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6"/>
  <sheetViews>
    <sheetView view="pageBreakPreview" zoomScaleNormal="100" zoomScaleSheetLayoutView="100" workbookViewId="0">
      <selection activeCell="Q1" sqref="Q1:AI1048576"/>
    </sheetView>
  </sheetViews>
  <sheetFormatPr defaultColWidth="3.88671875" defaultRowHeight="9.6" x14ac:dyDescent="0.2"/>
  <cols>
    <col min="1" max="1" width="20.6640625" style="8" customWidth="1"/>
    <col min="2" max="3" width="4.109375" style="8" bestFit="1" customWidth="1"/>
    <col min="4" max="11" width="4" style="8" bestFit="1" customWidth="1"/>
    <col min="12" max="12" width="4.109375" style="8" bestFit="1" customWidth="1"/>
    <col min="13" max="16" width="4" style="8" bestFit="1" customWidth="1"/>
    <col min="17" max="16384" width="3.88671875" style="8"/>
  </cols>
  <sheetData>
    <row r="1" spans="1:16" x14ac:dyDescent="0.2">
      <c r="A1" s="42" t="s">
        <v>302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">
      <c r="A2" s="43"/>
      <c r="B2" s="116" t="s">
        <v>0</v>
      </c>
      <c r="C2" s="116"/>
      <c r="D2" s="116"/>
      <c r="E2" s="116"/>
      <c r="F2" s="116"/>
      <c r="G2" s="116" t="s">
        <v>1</v>
      </c>
      <c r="H2" s="116"/>
      <c r="I2" s="116"/>
      <c r="J2" s="116"/>
      <c r="K2" s="116"/>
      <c r="L2" s="116" t="s">
        <v>2</v>
      </c>
      <c r="M2" s="116"/>
      <c r="N2" s="116"/>
      <c r="O2" s="116"/>
      <c r="P2" s="117"/>
    </row>
    <row r="3" spans="1:16" x14ac:dyDescent="0.2">
      <c r="A3" s="44" t="s">
        <v>253</v>
      </c>
      <c r="B3" s="45" t="s">
        <v>0</v>
      </c>
      <c r="C3" s="45" t="s">
        <v>3</v>
      </c>
      <c r="D3" s="45" t="s">
        <v>232</v>
      </c>
      <c r="E3" s="45" t="s">
        <v>5</v>
      </c>
      <c r="F3" s="45" t="s">
        <v>233</v>
      </c>
      <c r="G3" s="45" t="s">
        <v>0</v>
      </c>
      <c r="H3" s="45" t="s">
        <v>3</v>
      </c>
      <c r="I3" s="45" t="s">
        <v>232</v>
      </c>
      <c r="J3" s="45" t="s">
        <v>5</v>
      </c>
      <c r="K3" s="45" t="s">
        <v>233</v>
      </c>
      <c r="L3" s="45" t="s">
        <v>0</v>
      </c>
      <c r="M3" s="45" t="s">
        <v>3</v>
      </c>
      <c r="N3" s="45" t="s">
        <v>232</v>
      </c>
      <c r="O3" s="45" t="s">
        <v>5</v>
      </c>
      <c r="P3" s="46" t="s">
        <v>233</v>
      </c>
    </row>
    <row r="4" spans="1:16" x14ac:dyDescent="0.2">
      <c r="A4" s="49" t="s">
        <v>303</v>
      </c>
      <c r="B4" s="42"/>
      <c r="C4" s="42"/>
      <c r="D4" s="42"/>
      <c r="E4" s="42"/>
      <c r="F4" s="42"/>
      <c r="G4" s="50"/>
      <c r="H4" s="51"/>
      <c r="I4" s="51"/>
      <c r="J4" s="51"/>
      <c r="K4" s="43"/>
      <c r="L4" s="42"/>
      <c r="M4" s="42"/>
      <c r="N4" s="42"/>
      <c r="O4" s="42"/>
      <c r="P4" s="42"/>
    </row>
    <row r="5" spans="1:16" x14ac:dyDescent="0.2">
      <c r="A5" s="42" t="s">
        <v>0</v>
      </c>
      <c r="B5" s="42">
        <v>4286</v>
      </c>
      <c r="C5" s="42">
        <v>2656</v>
      </c>
      <c r="D5" s="42">
        <v>1055</v>
      </c>
      <c r="E5" s="42">
        <v>434</v>
      </c>
      <c r="F5" s="42">
        <v>141</v>
      </c>
      <c r="G5" s="55">
        <v>1988</v>
      </c>
      <c r="H5" s="56">
        <v>1270</v>
      </c>
      <c r="I5" s="56">
        <v>464</v>
      </c>
      <c r="J5" s="56">
        <v>188</v>
      </c>
      <c r="K5" s="57">
        <v>66</v>
      </c>
      <c r="L5" s="42">
        <v>2298</v>
      </c>
      <c r="M5" s="42">
        <v>1386</v>
      </c>
      <c r="N5" s="42">
        <v>591</v>
      </c>
      <c r="O5" s="42">
        <v>246</v>
      </c>
      <c r="P5" s="42">
        <v>75</v>
      </c>
    </row>
    <row r="6" spans="1:16" x14ac:dyDescent="0.2">
      <c r="A6" s="42" t="s">
        <v>166</v>
      </c>
      <c r="B6" s="42">
        <v>14</v>
      </c>
      <c r="C6" s="42">
        <v>5</v>
      </c>
      <c r="D6" s="42">
        <v>0</v>
      </c>
      <c r="E6" s="42">
        <v>9</v>
      </c>
      <c r="F6" s="42">
        <v>0</v>
      </c>
      <c r="G6" s="55">
        <v>3</v>
      </c>
      <c r="H6" s="56">
        <v>0</v>
      </c>
      <c r="I6" s="56">
        <v>0</v>
      </c>
      <c r="J6" s="56">
        <v>3</v>
      </c>
      <c r="K6" s="57">
        <v>0</v>
      </c>
      <c r="L6" s="42">
        <v>11</v>
      </c>
      <c r="M6" s="42">
        <v>5</v>
      </c>
      <c r="N6" s="42">
        <v>0</v>
      </c>
      <c r="O6" s="42">
        <v>6</v>
      </c>
      <c r="P6" s="42">
        <v>0</v>
      </c>
    </row>
    <row r="7" spans="1:16" x14ac:dyDescent="0.2">
      <c r="A7" s="42" t="s">
        <v>167</v>
      </c>
      <c r="B7" s="42">
        <v>132</v>
      </c>
      <c r="C7" s="42">
        <v>70</v>
      </c>
      <c r="D7" s="42">
        <v>51</v>
      </c>
      <c r="E7" s="42">
        <v>12</v>
      </c>
      <c r="F7" s="42">
        <v>0</v>
      </c>
      <c r="G7" s="55">
        <v>45</v>
      </c>
      <c r="H7" s="56">
        <v>28</v>
      </c>
      <c r="I7" s="56">
        <v>8</v>
      </c>
      <c r="J7" s="56">
        <v>9</v>
      </c>
      <c r="K7" s="57">
        <v>0</v>
      </c>
      <c r="L7" s="42">
        <v>87</v>
      </c>
      <c r="M7" s="42">
        <v>42</v>
      </c>
      <c r="N7" s="42">
        <v>42</v>
      </c>
      <c r="O7" s="42">
        <v>3</v>
      </c>
      <c r="P7" s="42">
        <v>0</v>
      </c>
    </row>
    <row r="8" spans="1:16" x14ac:dyDescent="0.2">
      <c r="A8" s="42" t="s">
        <v>168</v>
      </c>
      <c r="B8" s="42">
        <v>355</v>
      </c>
      <c r="C8" s="42">
        <v>181</v>
      </c>
      <c r="D8" s="42">
        <v>110</v>
      </c>
      <c r="E8" s="42">
        <v>55</v>
      </c>
      <c r="F8" s="42">
        <v>9</v>
      </c>
      <c r="G8" s="55">
        <v>115</v>
      </c>
      <c r="H8" s="56">
        <v>51</v>
      </c>
      <c r="I8" s="56">
        <v>34</v>
      </c>
      <c r="J8" s="56">
        <v>25</v>
      </c>
      <c r="K8" s="57">
        <v>6</v>
      </c>
      <c r="L8" s="42">
        <v>240</v>
      </c>
      <c r="M8" s="42">
        <v>130</v>
      </c>
      <c r="N8" s="42">
        <v>76</v>
      </c>
      <c r="O8" s="42">
        <v>31</v>
      </c>
      <c r="P8" s="42">
        <v>3</v>
      </c>
    </row>
    <row r="9" spans="1:16" x14ac:dyDescent="0.2">
      <c r="A9" s="42" t="s">
        <v>169</v>
      </c>
      <c r="B9" s="42">
        <v>941</v>
      </c>
      <c r="C9" s="42">
        <v>524</v>
      </c>
      <c r="D9" s="42">
        <v>220</v>
      </c>
      <c r="E9" s="42">
        <v>117</v>
      </c>
      <c r="F9" s="42">
        <v>81</v>
      </c>
      <c r="G9" s="55">
        <v>474</v>
      </c>
      <c r="H9" s="56">
        <v>269</v>
      </c>
      <c r="I9" s="56">
        <v>101</v>
      </c>
      <c r="J9" s="56">
        <v>68</v>
      </c>
      <c r="K9" s="57">
        <v>36</v>
      </c>
      <c r="L9" s="42">
        <v>467</v>
      </c>
      <c r="M9" s="42">
        <v>255</v>
      </c>
      <c r="N9" s="42">
        <v>118</v>
      </c>
      <c r="O9" s="42">
        <v>49</v>
      </c>
      <c r="P9" s="42">
        <v>45</v>
      </c>
    </row>
    <row r="10" spans="1:16" x14ac:dyDescent="0.2">
      <c r="A10" s="42" t="s">
        <v>170</v>
      </c>
      <c r="B10" s="42">
        <v>2843</v>
      </c>
      <c r="C10" s="42">
        <v>1877</v>
      </c>
      <c r="D10" s="42">
        <v>676</v>
      </c>
      <c r="E10" s="42">
        <v>240</v>
      </c>
      <c r="F10" s="42">
        <v>51</v>
      </c>
      <c r="G10" s="55">
        <v>1350</v>
      </c>
      <c r="H10" s="56">
        <v>922</v>
      </c>
      <c r="I10" s="56">
        <v>321</v>
      </c>
      <c r="J10" s="56">
        <v>83</v>
      </c>
      <c r="K10" s="57">
        <v>24</v>
      </c>
      <c r="L10" s="42">
        <v>1493</v>
      </c>
      <c r="M10" s="42">
        <v>955</v>
      </c>
      <c r="N10" s="42">
        <v>355</v>
      </c>
      <c r="O10" s="42">
        <v>157</v>
      </c>
      <c r="P10" s="42">
        <v>27</v>
      </c>
    </row>
    <row r="11" spans="1:16" x14ac:dyDescent="0.2">
      <c r="A11" s="42"/>
      <c r="B11" s="42"/>
      <c r="C11" s="42"/>
      <c r="D11" s="42"/>
      <c r="E11" s="42"/>
      <c r="F11" s="42"/>
      <c r="G11" s="55"/>
      <c r="H11" s="56"/>
      <c r="I11" s="56"/>
      <c r="J11" s="56"/>
      <c r="K11" s="57"/>
      <c r="L11" s="42"/>
      <c r="M11" s="42"/>
      <c r="N11" s="42"/>
      <c r="O11" s="42"/>
      <c r="P11" s="42"/>
    </row>
    <row r="12" spans="1:16" x14ac:dyDescent="0.2">
      <c r="A12" s="49" t="s">
        <v>301</v>
      </c>
      <c r="B12" s="42"/>
      <c r="C12" s="42"/>
      <c r="D12" s="42"/>
      <c r="E12" s="42"/>
      <c r="F12" s="42"/>
      <c r="G12" s="55"/>
      <c r="H12" s="56"/>
      <c r="I12" s="56"/>
      <c r="J12" s="56"/>
      <c r="K12" s="57"/>
      <c r="L12" s="42"/>
      <c r="M12" s="42"/>
      <c r="N12" s="42"/>
      <c r="O12" s="42"/>
      <c r="P12" s="42"/>
    </row>
    <row r="13" spans="1:16" x14ac:dyDescent="0.2">
      <c r="A13" s="42" t="s">
        <v>0</v>
      </c>
      <c r="B13" s="42">
        <v>4286</v>
      </c>
      <c r="C13" s="42">
        <v>2656</v>
      </c>
      <c r="D13" s="42">
        <v>1055</v>
      </c>
      <c r="E13" s="42">
        <v>434</v>
      </c>
      <c r="F13" s="42">
        <v>141</v>
      </c>
      <c r="G13" s="55">
        <v>1988</v>
      </c>
      <c r="H13" s="56">
        <v>1270</v>
      </c>
      <c r="I13" s="56">
        <v>464</v>
      </c>
      <c r="J13" s="56">
        <v>188</v>
      </c>
      <c r="K13" s="57">
        <v>66</v>
      </c>
      <c r="L13" s="42">
        <v>2298</v>
      </c>
      <c r="M13" s="42">
        <v>1386</v>
      </c>
      <c r="N13" s="42">
        <v>591</v>
      </c>
      <c r="O13" s="42">
        <v>246</v>
      </c>
      <c r="P13" s="42">
        <v>75</v>
      </c>
    </row>
    <row r="14" spans="1:16" x14ac:dyDescent="0.2">
      <c r="A14" s="42" t="s">
        <v>172</v>
      </c>
      <c r="B14" s="42">
        <v>74</v>
      </c>
      <c r="C14" s="42">
        <v>65</v>
      </c>
      <c r="D14" s="42">
        <v>0</v>
      </c>
      <c r="E14" s="42">
        <v>9</v>
      </c>
      <c r="F14" s="42">
        <v>0</v>
      </c>
      <c r="G14" s="55">
        <v>36</v>
      </c>
      <c r="H14" s="56">
        <v>32</v>
      </c>
      <c r="I14" s="56">
        <v>0</v>
      </c>
      <c r="J14" s="56">
        <v>3</v>
      </c>
      <c r="K14" s="57">
        <v>0</v>
      </c>
      <c r="L14" s="42">
        <v>39</v>
      </c>
      <c r="M14" s="42">
        <v>32</v>
      </c>
      <c r="N14" s="42">
        <v>0</v>
      </c>
      <c r="O14" s="42">
        <v>6</v>
      </c>
      <c r="P14" s="42">
        <v>0</v>
      </c>
    </row>
    <row r="15" spans="1:16" x14ac:dyDescent="0.2">
      <c r="A15" s="42" t="s">
        <v>173</v>
      </c>
      <c r="B15" s="42">
        <v>915</v>
      </c>
      <c r="C15" s="42">
        <v>570</v>
      </c>
      <c r="D15" s="42">
        <v>101</v>
      </c>
      <c r="E15" s="42">
        <v>157</v>
      </c>
      <c r="F15" s="42">
        <v>87</v>
      </c>
      <c r="G15" s="55">
        <v>384</v>
      </c>
      <c r="H15" s="56">
        <v>260</v>
      </c>
      <c r="I15" s="56">
        <v>8</v>
      </c>
      <c r="J15" s="56">
        <v>74</v>
      </c>
      <c r="K15" s="57">
        <v>42</v>
      </c>
      <c r="L15" s="42">
        <v>531</v>
      </c>
      <c r="M15" s="42">
        <v>311</v>
      </c>
      <c r="N15" s="42">
        <v>93</v>
      </c>
      <c r="O15" s="42">
        <v>83</v>
      </c>
      <c r="P15" s="42">
        <v>45</v>
      </c>
    </row>
    <row r="16" spans="1:16" x14ac:dyDescent="0.2">
      <c r="A16" s="42" t="s">
        <v>174</v>
      </c>
      <c r="B16" s="42">
        <v>15</v>
      </c>
      <c r="C16" s="42">
        <v>9</v>
      </c>
      <c r="D16" s="42">
        <v>0</v>
      </c>
      <c r="E16" s="42">
        <v>6</v>
      </c>
      <c r="F16" s="42">
        <v>0</v>
      </c>
      <c r="G16" s="55">
        <v>6</v>
      </c>
      <c r="H16" s="56">
        <v>0</v>
      </c>
      <c r="I16" s="56">
        <v>0</v>
      </c>
      <c r="J16" s="56">
        <v>6</v>
      </c>
      <c r="K16" s="57">
        <v>0</v>
      </c>
      <c r="L16" s="42">
        <v>9</v>
      </c>
      <c r="M16" s="42">
        <v>9</v>
      </c>
      <c r="N16" s="42">
        <v>0</v>
      </c>
      <c r="O16" s="42">
        <v>0</v>
      </c>
      <c r="P16" s="42">
        <v>0</v>
      </c>
    </row>
    <row r="17" spans="1:16" x14ac:dyDescent="0.2">
      <c r="A17" s="42" t="s">
        <v>175</v>
      </c>
      <c r="B17" s="42">
        <v>407</v>
      </c>
      <c r="C17" s="42">
        <v>116</v>
      </c>
      <c r="D17" s="42">
        <v>279</v>
      </c>
      <c r="E17" s="42">
        <v>9</v>
      </c>
      <c r="F17" s="42">
        <v>3</v>
      </c>
      <c r="G17" s="55">
        <v>191</v>
      </c>
      <c r="H17" s="56">
        <v>46</v>
      </c>
      <c r="I17" s="56">
        <v>135</v>
      </c>
      <c r="J17" s="56">
        <v>9</v>
      </c>
      <c r="K17" s="57">
        <v>0</v>
      </c>
      <c r="L17" s="42">
        <v>216</v>
      </c>
      <c r="M17" s="42">
        <v>70</v>
      </c>
      <c r="N17" s="42">
        <v>144</v>
      </c>
      <c r="O17" s="42">
        <v>0</v>
      </c>
      <c r="P17" s="42">
        <v>3</v>
      </c>
    </row>
    <row r="18" spans="1:16" x14ac:dyDescent="0.2">
      <c r="A18" s="42" t="s">
        <v>176</v>
      </c>
      <c r="B18" s="42">
        <v>31</v>
      </c>
      <c r="C18" s="42">
        <v>19</v>
      </c>
      <c r="D18" s="42">
        <v>0</v>
      </c>
      <c r="E18" s="42">
        <v>12</v>
      </c>
      <c r="F18" s="42">
        <v>0</v>
      </c>
      <c r="G18" s="55">
        <v>22</v>
      </c>
      <c r="H18" s="56">
        <v>9</v>
      </c>
      <c r="I18" s="56">
        <v>0</v>
      </c>
      <c r="J18" s="56">
        <v>12</v>
      </c>
      <c r="K18" s="57">
        <v>0</v>
      </c>
      <c r="L18" s="42">
        <v>9</v>
      </c>
      <c r="M18" s="42">
        <v>9</v>
      </c>
      <c r="N18" s="42">
        <v>0</v>
      </c>
      <c r="O18" s="42">
        <v>0</v>
      </c>
      <c r="P18" s="42">
        <v>0</v>
      </c>
    </row>
    <row r="19" spans="1:16" x14ac:dyDescent="0.2">
      <c r="A19" s="42" t="s">
        <v>170</v>
      </c>
      <c r="B19" s="42">
        <v>2843</v>
      </c>
      <c r="C19" s="42">
        <v>1877</v>
      </c>
      <c r="D19" s="42">
        <v>676</v>
      </c>
      <c r="E19" s="42">
        <v>240</v>
      </c>
      <c r="F19" s="42">
        <v>51</v>
      </c>
      <c r="G19" s="55">
        <v>1350</v>
      </c>
      <c r="H19" s="56">
        <v>922</v>
      </c>
      <c r="I19" s="56">
        <v>321</v>
      </c>
      <c r="J19" s="56">
        <v>83</v>
      </c>
      <c r="K19" s="57">
        <v>24</v>
      </c>
      <c r="L19" s="42">
        <v>1493</v>
      </c>
      <c r="M19" s="42">
        <v>955</v>
      </c>
      <c r="N19" s="42">
        <v>355</v>
      </c>
      <c r="O19" s="42">
        <v>157</v>
      </c>
      <c r="P19" s="42">
        <v>27</v>
      </c>
    </row>
    <row r="20" spans="1:16" x14ac:dyDescent="0.2">
      <c r="A20" s="42"/>
      <c r="B20" s="42"/>
      <c r="C20" s="42"/>
      <c r="D20" s="42"/>
      <c r="E20" s="42"/>
      <c r="F20" s="42"/>
      <c r="G20" s="55"/>
      <c r="H20" s="56"/>
      <c r="I20" s="56"/>
      <c r="J20" s="56"/>
      <c r="K20" s="57"/>
      <c r="L20" s="42"/>
      <c r="M20" s="42"/>
      <c r="N20" s="42"/>
      <c r="O20" s="42"/>
      <c r="P20" s="42"/>
    </row>
    <row r="21" spans="1:16" x14ac:dyDescent="0.2">
      <c r="A21" s="42"/>
      <c r="B21" s="42"/>
      <c r="C21" s="42"/>
      <c r="D21" s="42"/>
      <c r="E21" s="42"/>
      <c r="F21" s="42"/>
      <c r="G21" s="55"/>
      <c r="H21" s="56"/>
      <c r="I21" s="56"/>
      <c r="J21" s="56"/>
      <c r="K21" s="57"/>
      <c r="L21" s="42"/>
      <c r="M21" s="42"/>
      <c r="N21" s="42"/>
      <c r="O21" s="42"/>
      <c r="P21" s="42"/>
    </row>
    <row r="22" spans="1:16" x14ac:dyDescent="0.2">
      <c r="A22" s="42"/>
      <c r="B22" s="42"/>
      <c r="C22" s="42"/>
      <c r="D22" s="42"/>
      <c r="E22" s="42"/>
      <c r="F22" s="42"/>
      <c r="G22" s="55"/>
      <c r="H22" s="56"/>
      <c r="I22" s="56"/>
      <c r="J22" s="56"/>
      <c r="K22" s="57"/>
      <c r="L22" s="42"/>
      <c r="M22" s="42"/>
      <c r="N22" s="42"/>
      <c r="O22" s="42"/>
      <c r="P22" s="42"/>
    </row>
    <row r="23" spans="1:16" x14ac:dyDescent="0.2">
      <c r="A23" s="49" t="s">
        <v>177</v>
      </c>
      <c r="B23" s="42"/>
      <c r="C23" s="42"/>
      <c r="D23" s="42"/>
      <c r="E23" s="42"/>
      <c r="F23" s="42"/>
      <c r="G23" s="55"/>
      <c r="H23" s="56"/>
      <c r="I23" s="56"/>
      <c r="J23" s="56"/>
      <c r="K23" s="57"/>
      <c r="L23" s="42"/>
      <c r="M23" s="42"/>
      <c r="N23" s="42"/>
      <c r="O23" s="42"/>
      <c r="P23" s="42"/>
    </row>
    <row r="24" spans="1:16" x14ac:dyDescent="0.2">
      <c r="A24" s="42" t="s">
        <v>0</v>
      </c>
      <c r="B24" s="42">
        <v>4286</v>
      </c>
      <c r="C24" s="42">
        <v>2656</v>
      </c>
      <c r="D24" s="42">
        <v>1055</v>
      </c>
      <c r="E24" s="42">
        <v>434</v>
      </c>
      <c r="F24" s="42">
        <v>141</v>
      </c>
      <c r="G24" s="55">
        <v>1988</v>
      </c>
      <c r="H24" s="56">
        <v>1270</v>
      </c>
      <c r="I24" s="56">
        <v>464</v>
      </c>
      <c r="J24" s="56">
        <v>188</v>
      </c>
      <c r="K24" s="57">
        <v>66</v>
      </c>
      <c r="L24" s="42">
        <v>2298</v>
      </c>
      <c r="M24" s="42">
        <v>1386</v>
      </c>
      <c r="N24" s="42">
        <v>591</v>
      </c>
      <c r="O24" s="42">
        <v>246</v>
      </c>
      <c r="P24" s="42">
        <v>75</v>
      </c>
    </row>
    <row r="25" spans="1:16" x14ac:dyDescent="0.2">
      <c r="A25" s="42" t="s">
        <v>177</v>
      </c>
      <c r="B25" s="42">
        <v>747</v>
      </c>
      <c r="C25" s="42">
        <v>426</v>
      </c>
      <c r="D25" s="42">
        <v>220</v>
      </c>
      <c r="E25" s="42">
        <v>83</v>
      </c>
      <c r="F25" s="42">
        <v>18</v>
      </c>
      <c r="G25" s="55">
        <v>379</v>
      </c>
      <c r="H25" s="56">
        <v>222</v>
      </c>
      <c r="I25" s="56">
        <v>101</v>
      </c>
      <c r="J25" s="56">
        <v>46</v>
      </c>
      <c r="K25" s="57">
        <v>9</v>
      </c>
      <c r="L25" s="42">
        <v>368</v>
      </c>
      <c r="M25" s="42">
        <v>204</v>
      </c>
      <c r="N25" s="42">
        <v>118</v>
      </c>
      <c r="O25" s="42">
        <v>37</v>
      </c>
      <c r="P25" s="42">
        <v>9</v>
      </c>
    </row>
    <row r="26" spans="1:16" x14ac:dyDescent="0.2">
      <c r="A26" s="42"/>
      <c r="B26" s="42"/>
      <c r="C26" s="42"/>
      <c r="D26" s="42"/>
      <c r="E26" s="42"/>
      <c r="F26" s="42"/>
      <c r="G26" s="55"/>
      <c r="H26" s="56"/>
      <c r="I26" s="56"/>
      <c r="J26" s="56"/>
      <c r="K26" s="57"/>
      <c r="L26" s="42"/>
      <c r="M26" s="42"/>
      <c r="N26" s="42"/>
      <c r="O26" s="42"/>
      <c r="P26" s="42"/>
    </row>
    <row r="27" spans="1:16" x14ac:dyDescent="0.2">
      <c r="A27" s="42"/>
      <c r="B27" s="42"/>
      <c r="C27" s="42"/>
      <c r="D27" s="42"/>
      <c r="E27" s="42"/>
      <c r="F27" s="42"/>
      <c r="G27" s="55"/>
      <c r="H27" s="56"/>
      <c r="I27" s="56"/>
      <c r="J27" s="56"/>
      <c r="K27" s="57"/>
      <c r="L27" s="42"/>
      <c r="M27" s="42"/>
      <c r="N27" s="42"/>
      <c r="O27" s="42"/>
      <c r="P27" s="42"/>
    </row>
    <row r="28" spans="1:16" x14ac:dyDescent="0.2">
      <c r="A28" s="42" t="s">
        <v>178</v>
      </c>
      <c r="B28" s="42">
        <v>3539</v>
      </c>
      <c r="C28" s="42">
        <v>2229</v>
      </c>
      <c r="D28" s="42">
        <v>836</v>
      </c>
      <c r="E28" s="42">
        <v>351</v>
      </c>
      <c r="F28" s="42">
        <v>123</v>
      </c>
      <c r="G28" s="55">
        <v>1609</v>
      </c>
      <c r="H28" s="56">
        <v>1048</v>
      </c>
      <c r="I28" s="56">
        <v>363</v>
      </c>
      <c r="J28" s="56">
        <v>142</v>
      </c>
      <c r="K28" s="57">
        <v>57</v>
      </c>
      <c r="L28" s="42">
        <v>1930</v>
      </c>
      <c r="M28" s="42">
        <v>1182</v>
      </c>
      <c r="N28" s="42">
        <v>473</v>
      </c>
      <c r="O28" s="42">
        <v>209</v>
      </c>
      <c r="P28" s="42">
        <v>66</v>
      </c>
    </row>
    <row r="29" spans="1:16" x14ac:dyDescent="0.2">
      <c r="A29" s="42"/>
      <c r="B29" s="42"/>
      <c r="C29" s="42"/>
      <c r="D29" s="42"/>
      <c r="E29" s="42"/>
      <c r="F29" s="42"/>
      <c r="G29" s="55"/>
      <c r="H29" s="56"/>
      <c r="I29" s="56"/>
      <c r="J29" s="56"/>
      <c r="K29" s="57"/>
      <c r="L29" s="42"/>
      <c r="M29" s="42"/>
      <c r="N29" s="42"/>
      <c r="O29" s="42"/>
      <c r="P29" s="42"/>
    </row>
    <row r="30" spans="1:16" x14ac:dyDescent="0.2">
      <c r="A30" s="49" t="s">
        <v>179</v>
      </c>
      <c r="B30" s="42"/>
      <c r="C30" s="42"/>
      <c r="D30" s="42"/>
      <c r="E30" s="42"/>
      <c r="F30" s="42"/>
      <c r="G30" s="55"/>
      <c r="H30" s="56"/>
      <c r="I30" s="56"/>
      <c r="J30" s="56"/>
      <c r="K30" s="57"/>
      <c r="L30" s="42"/>
      <c r="M30" s="42"/>
      <c r="N30" s="42"/>
      <c r="O30" s="42"/>
      <c r="P30" s="42"/>
    </row>
    <row r="31" spans="1:16" x14ac:dyDescent="0.2">
      <c r="A31" s="42" t="s">
        <v>0</v>
      </c>
      <c r="B31" s="42">
        <v>4286</v>
      </c>
      <c r="C31" s="42">
        <v>2656</v>
      </c>
      <c r="D31" s="42">
        <v>1055</v>
      </c>
      <c r="E31" s="42">
        <v>434</v>
      </c>
      <c r="F31" s="42">
        <v>141</v>
      </c>
      <c r="G31" s="55">
        <v>1988</v>
      </c>
      <c r="H31" s="56">
        <v>1270</v>
      </c>
      <c r="I31" s="56">
        <v>464</v>
      </c>
      <c r="J31" s="56">
        <v>188</v>
      </c>
      <c r="K31" s="57">
        <v>66</v>
      </c>
      <c r="L31" s="42">
        <v>2298</v>
      </c>
      <c r="M31" s="42">
        <v>1386</v>
      </c>
      <c r="N31" s="42">
        <v>591</v>
      </c>
      <c r="O31" s="42">
        <v>246</v>
      </c>
      <c r="P31" s="42">
        <v>75</v>
      </c>
    </row>
    <row r="32" spans="1:16" x14ac:dyDescent="0.2">
      <c r="A32" s="42" t="s">
        <v>179</v>
      </c>
      <c r="B32" s="42">
        <v>168</v>
      </c>
      <c r="C32" s="42">
        <v>139</v>
      </c>
      <c r="D32" s="42">
        <v>17</v>
      </c>
      <c r="E32" s="42">
        <v>12</v>
      </c>
      <c r="F32" s="42">
        <v>0</v>
      </c>
      <c r="G32" s="55">
        <v>100</v>
      </c>
      <c r="H32" s="56">
        <v>79</v>
      </c>
      <c r="I32" s="56">
        <v>8</v>
      </c>
      <c r="J32" s="56">
        <v>12</v>
      </c>
      <c r="K32" s="57">
        <v>0</v>
      </c>
      <c r="L32" s="42">
        <v>69</v>
      </c>
      <c r="M32" s="42">
        <v>60</v>
      </c>
      <c r="N32" s="42">
        <v>8</v>
      </c>
      <c r="O32" s="42">
        <v>0</v>
      </c>
      <c r="P32" s="42">
        <v>0</v>
      </c>
    </row>
    <row r="33" spans="1:16" x14ac:dyDescent="0.2">
      <c r="A33" s="42"/>
      <c r="B33" s="42"/>
      <c r="C33" s="42"/>
      <c r="D33" s="42"/>
      <c r="E33" s="42"/>
      <c r="F33" s="42"/>
      <c r="G33" s="55"/>
      <c r="H33" s="56"/>
      <c r="I33" s="56"/>
      <c r="J33" s="56"/>
      <c r="K33" s="57"/>
      <c r="L33" s="42"/>
      <c r="M33" s="42"/>
      <c r="N33" s="42"/>
      <c r="O33" s="42"/>
      <c r="P33" s="42"/>
    </row>
    <row r="34" spans="1:16" x14ac:dyDescent="0.2">
      <c r="A34" s="42"/>
      <c r="B34" s="42"/>
      <c r="C34" s="42"/>
      <c r="D34" s="42"/>
      <c r="E34" s="42"/>
      <c r="F34" s="42"/>
      <c r="G34" s="55"/>
      <c r="H34" s="56"/>
      <c r="I34" s="56"/>
      <c r="J34" s="56"/>
      <c r="K34" s="57"/>
      <c r="L34" s="42"/>
      <c r="M34" s="42"/>
      <c r="N34" s="42"/>
      <c r="O34" s="42"/>
      <c r="P34" s="42"/>
    </row>
    <row r="35" spans="1:16" x14ac:dyDescent="0.2">
      <c r="A35" s="42" t="s">
        <v>180</v>
      </c>
      <c r="B35" s="42">
        <v>4118</v>
      </c>
      <c r="C35" s="42">
        <v>2517</v>
      </c>
      <c r="D35" s="42">
        <v>1039</v>
      </c>
      <c r="E35" s="42">
        <v>421</v>
      </c>
      <c r="F35" s="42">
        <v>141</v>
      </c>
      <c r="G35" s="55">
        <v>1888</v>
      </c>
      <c r="H35" s="56">
        <v>1191</v>
      </c>
      <c r="I35" s="56">
        <v>456</v>
      </c>
      <c r="J35" s="56">
        <v>175</v>
      </c>
      <c r="K35" s="57">
        <v>66</v>
      </c>
      <c r="L35" s="42">
        <v>2229</v>
      </c>
      <c r="M35" s="42">
        <v>1325</v>
      </c>
      <c r="N35" s="42">
        <v>583</v>
      </c>
      <c r="O35" s="42">
        <v>246</v>
      </c>
      <c r="P35" s="42">
        <v>75</v>
      </c>
    </row>
    <row r="36" spans="1:16" x14ac:dyDescent="0.2">
      <c r="A36" s="42"/>
      <c r="B36" s="42"/>
      <c r="C36" s="42"/>
      <c r="D36" s="42"/>
      <c r="E36" s="42"/>
      <c r="F36" s="42"/>
      <c r="G36" s="55"/>
      <c r="H36" s="56"/>
      <c r="I36" s="56"/>
      <c r="J36" s="56"/>
      <c r="K36" s="57"/>
      <c r="L36" s="42"/>
      <c r="M36" s="42"/>
      <c r="N36" s="42"/>
      <c r="O36" s="42"/>
      <c r="P36" s="42"/>
    </row>
    <row r="37" spans="1:16" x14ac:dyDescent="0.2">
      <c r="A37" s="49" t="s">
        <v>304</v>
      </c>
      <c r="B37" s="42"/>
      <c r="C37" s="42"/>
      <c r="D37" s="42"/>
      <c r="E37" s="42"/>
      <c r="F37" s="42"/>
      <c r="G37" s="55"/>
      <c r="H37" s="56"/>
      <c r="I37" s="56"/>
      <c r="J37" s="56"/>
      <c r="K37" s="57"/>
      <c r="L37" s="42"/>
      <c r="M37" s="42"/>
      <c r="N37" s="42"/>
      <c r="O37" s="42"/>
      <c r="P37" s="42"/>
    </row>
    <row r="38" spans="1:16" x14ac:dyDescent="0.2">
      <c r="A38" s="42" t="s">
        <v>0</v>
      </c>
      <c r="B38" s="42">
        <v>4286</v>
      </c>
      <c r="C38" s="42">
        <v>2656</v>
      </c>
      <c r="D38" s="42">
        <v>1055</v>
      </c>
      <c r="E38" s="42">
        <v>434</v>
      </c>
      <c r="F38" s="42">
        <v>141</v>
      </c>
      <c r="G38" s="55">
        <v>1988</v>
      </c>
      <c r="H38" s="56">
        <v>1270</v>
      </c>
      <c r="I38" s="56">
        <v>464</v>
      </c>
      <c r="J38" s="56">
        <v>188</v>
      </c>
      <c r="K38" s="57">
        <v>66</v>
      </c>
      <c r="L38" s="42">
        <v>2298</v>
      </c>
      <c r="M38" s="42">
        <v>1386</v>
      </c>
      <c r="N38" s="42">
        <v>591</v>
      </c>
      <c r="O38" s="42">
        <v>246</v>
      </c>
      <c r="P38" s="42">
        <v>75</v>
      </c>
    </row>
    <row r="39" spans="1:16" x14ac:dyDescent="0.2">
      <c r="A39" s="42" t="s">
        <v>182</v>
      </c>
      <c r="B39" s="42">
        <v>73</v>
      </c>
      <c r="C39" s="42">
        <v>70</v>
      </c>
      <c r="D39" s="42">
        <v>0</v>
      </c>
      <c r="E39" s="42">
        <v>3</v>
      </c>
      <c r="F39" s="42">
        <v>0</v>
      </c>
      <c r="G39" s="55">
        <v>54</v>
      </c>
      <c r="H39" s="56">
        <v>51</v>
      </c>
      <c r="I39" s="56">
        <v>0</v>
      </c>
      <c r="J39" s="56">
        <v>3</v>
      </c>
      <c r="K39" s="57">
        <v>0</v>
      </c>
      <c r="L39" s="42">
        <v>19</v>
      </c>
      <c r="M39" s="42">
        <v>19</v>
      </c>
      <c r="N39" s="42">
        <v>0</v>
      </c>
      <c r="O39" s="42">
        <v>0</v>
      </c>
      <c r="P39" s="42">
        <v>0</v>
      </c>
    </row>
    <row r="40" spans="1:16" x14ac:dyDescent="0.2">
      <c r="A40" s="42" t="s">
        <v>183</v>
      </c>
      <c r="B40" s="42">
        <v>76</v>
      </c>
      <c r="C40" s="42">
        <v>32</v>
      </c>
      <c r="D40" s="42">
        <v>25</v>
      </c>
      <c r="E40" s="42">
        <v>18</v>
      </c>
      <c r="F40" s="42">
        <v>0</v>
      </c>
      <c r="G40" s="55">
        <v>27</v>
      </c>
      <c r="H40" s="56">
        <v>9</v>
      </c>
      <c r="I40" s="56">
        <v>8</v>
      </c>
      <c r="J40" s="56">
        <v>9</v>
      </c>
      <c r="K40" s="57">
        <v>0</v>
      </c>
      <c r="L40" s="42">
        <v>49</v>
      </c>
      <c r="M40" s="42">
        <v>23</v>
      </c>
      <c r="N40" s="42">
        <v>17</v>
      </c>
      <c r="O40" s="42">
        <v>9</v>
      </c>
      <c r="P40" s="42">
        <v>0</v>
      </c>
    </row>
    <row r="41" spans="1:16" x14ac:dyDescent="0.2">
      <c r="A41" s="42" t="s">
        <v>184</v>
      </c>
      <c r="B41" s="42">
        <v>28</v>
      </c>
      <c r="C41" s="42">
        <v>0</v>
      </c>
      <c r="D41" s="42">
        <v>25</v>
      </c>
      <c r="E41" s="42">
        <v>3</v>
      </c>
      <c r="F41" s="42">
        <v>0</v>
      </c>
      <c r="G41" s="55">
        <v>12</v>
      </c>
      <c r="H41" s="56">
        <v>0</v>
      </c>
      <c r="I41" s="56">
        <v>8</v>
      </c>
      <c r="J41" s="56">
        <v>3</v>
      </c>
      <c r="K41" s="57">
        <v>0</v>
      </c>
      <c r="L41" s="42">
        <v>17</v>
      </c>
      <c r="M41" s="42">
        <v>0</v>
      </c>
      <c r="N41" s="42">
        <v>17</v>
      </c>
      <c r="O41" s="42">
        <v>0</v>
      </c>
      <c r="P41" s="42">
        <v>0</v>
      </c>
    </row>
    <row r="42" spans="1:16" x14ac:dyDescent="0.2">
      <c r="A42" s="42" t="s">
        <v>185</v>
      </c>
      <c r="B42" s="42">
        <v>4109</v>
      </c>
      <c r="C42" s="42">
        <v>2554</v>
      </c>
      <c r="D42" s="42">
        <v>1005</v>
      </c>
      <c r="E42" s="42">
        <v>409</v>
      </c>
      <c r="F42" s="42">
        <v>141</v>
      </c>
      <c r="G42" s="58">
        <v>1895</v>
      </c>
      <c r="H42" s="59">
        <v>1210</v>
      </c>
      <c r="I42" s="59">
        <v>448</v>
      </c>
      <c r="J42" s="59">
        <v>172</v>
      </c>
      <c r="K42" s="44">
        <v>66</v>
      </c>
      <c r="L42" s="42">
        <v>2213</v>
      </c>
      <c r="M42" s="42">
        <v>1344</v>
      </c>
      <c r="N42" s="42">
        <v>557</v>
      </c>
      <c r="O42" s="42">
        <v>237</v>
      </c>
      <c r="P42" s="42">
        <v>75</v>
      </c>
    </row>
    <row r="43" spans="1:16" x14ac:dyDescent="0.2">
      <c r="A43" s="42"/>
      <c r="B43" s="42"/>
      <c r="C43" s="42"/>
      <c r="D43" s="42"/>
      <c r="E43" s="42"/>
      <c r="F43" s="42"/>
      <c r="G43" s="56"/>
      <c r="H43" s="56"/>
      <c r="I43" s="56"/>
      <c r="J43" s="56"/>
      <c r="K43" s="56"/>
      <c r="L43" s="42"/>
      <c r="M43" s="42"/>
      <c r="N43" s="42"/>
      <c r="O43" s="42"/>
      <c r="P43" s="42"/>
    </row>
    <row r="44" spans="1:16" x14ac:dyDescent="0.2">
      <c r="A44" s="42"/>
      <c r="B44" s="42"/>
      <c r="C44" s="42"/>
      <c r="D44" s="42"/>
      <c r="E44" s="42"/>
      <c r="F44" s="42"/>
      <c r="G44" s="56"/>
      <c r="H44" s="56"/>
      <c r="I44" s="56"/>
      <c r="J44" s="56"/>
      <c r="K44" s="56"/>
      <c r="L44" s="42"/>
      <c r="M44" s="42"/>
      <c r="N44" s="42"/>
      <c r="O44" s="42"/>
      <c r="P44" s="42"/>
    </row>
    <row r="45" spans="1:16" x14ac:dyDescent="0.2">
      <c r="A45" s="51" t="s">
        <v>230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x14ac:dyDescent="0.2">
      <c r="A46" s="42" t="s">
        <v>231</v>
      </c>
    </row>
  </sheetData>
  <mergeCells count="3">
    <mergeCell ref="B2:F2"/>
    <mergeCell ref="G2:K2"/>
    <mergeCell ref="L2:P2"/>
  </mergeCells>
  <pageMargins left="0.7" right="0.7" top="0.75" bottom="0.7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BB36-BAF4-4533-85EE-C47552D3666B}">
  <dimension ref="A1:P43"/>
  <sheetViews>
    <sheetView view="pageBreakPreview" topLeftCell="D1" zoomScale="125" zoomScaleNormal="100" zoomScaleSheetLayoutView="125" workbookViewId="0">
      <selection activeCell="Q1" sqref="Q1:AV1048576"/>
    </sheetView>
  </sheetViews>
  <sheetFormatPr defaultColWidth="9.109375" defaultRowHeight="10.199999999999999" x14ac:dyDescent="0.2"/>
  <cols>
    <col min="1" max="1" width="11.109375" style="82" customWidth="1"/>
    <col min="2" max="16" width="5.109375" style="82" customWidth="1"/>
    <col min="17" max="16384" width="9.109375" style="82"/>
  </cols>
  <sheetData>
    <row r="1" spans="1:16" x14ac:dyDescent="0.2">
      <c r="A1" s="86" t="s">
        <v>260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2">
      <c r="A2" s="87"/>
      <c r="B2" s="112" t="s">
        <v>0</v>
      </c>
      <c r="C2" s="112"/>
      <c r="D2" s="112"/>
      <c r="E2" s="112"/>
      <c r="F2" s="112"/>
      <c r="G2" s="112" t="s">
        <v>1</v>
      </c>
      <c r="H2" s="112"/>
      <c r="I2" s="112"/>
      <c r="J2" s="112"/>
      <c r="K2" s="112"/>
      <c r="L2" s="112" t="s">
        <v>2</v>
      </c>
      <c r="M2" s="112"/>
      <c r="N2" s="112"/>
      <c r="O2" s="112"/>
      <c r="P2" s="113"/>
    </row>
    <row r="3" spans="1:16" x14ac:dyDescent="0.2">
      <c r="A3" s="88" t="s">
        <v>253</v>
      </c>
      <c r="B3" s="89" t="s">
        <v>0</v>
      </c>
      <c r="C3" s="89" t="s">
        <v>3</v>
      </c>
      <c r="D3" s="89" t="s">
        <v>232</v>
      </c>
      <c r="E3" s="89" t="s">
        <v>5</v>
      </c>
      <c r="F3" s="89" t="s">
        <v>233</v>
      </c>
      <c r="G3" s="89" t="s">
        <v>0</v>
      </c>
      <c r="H3" s="89" t="s">
        <v>3</v>
      </c>
      <c r="I3" s="89" t="s">
        <v>232</v>
      </c>
      <c r="J3" s="89" t="s">
        <v>5</v>
      </c>
      <c r="K3" s="89" t="s">
        <v>233</v>
      </c>
      <c r="L3" s="89" t="s">
        <v>0</v>
      </c>
      <c r="M3" s="89" t="s">
        <v>3</v>
      </c>
      <c r="N3" s="89" t="s">
        <v>232</v>
      </c>
      <c r="O3" s="89" t="s">
        <v>5</v>
      </c>
      <c r="P3" s="90" t="s">
        <v>233</v>
      </c>
    </row>
    <row r="4" spans="1:16" x14ac:dyDescent="0.2">
      <c r="A4" s="83" t="s">
        <v>234</v>
      </c>
      <c r="B4" s="86"/>
      <c r="C4" s="86"/>
      <c r="D4" s="86"/>
      <c r="E4" s="86"/>
      <c r="F4" s="86"/>
      <c r="G4" s="91"/>
      <c r="H4" s="85"/>
      <c r="I4" s="85"/>
      <c r="J4" s="85"/>
      <c r="K4" s="87"/>
      <c r="L4" s="86"/>
      <c r="M4" s="86"/>
      <c r="N4" s="86"/>
      <c r="O4" s="86"/>
      <c r="P4" s="86"/>
    </row>
    <row r="5" spans="1:16" x14ac:dyDescent="0.2">
      <c r="A5" s="83"/>
      <c r="B5" s="86"/>
      <c r="C5" s="86"/>
      <c r="D5" s="86"/>
      <c r="E5" s="86"/>
      <c r="F5" s="86"/>
      <c r="G5" s="92"/>
      <c r="H5" s="93"/>
      <c r="I5" s="93"/>
      <c r="J5" s="93"/>
      <c r="K5" s="94"/>
      <c r="L5" s="86"/>
      <c r="M5" s="86"/>
      <c r="N5" s="86"/>
      <c r="O5" s="86"/>
      <c r="P5" s="86"/>
    </row>
    <row r="6" spans="1:16" x14ac:dyDescent="0.2">
      <c r="A6" s="82" t="s">
        <v>333</v>
      </c>
      <c r="B6" s="86">
        <v>4286</v>
      </c>
      <c r="C6" s="86">
        <v>2656</v>
      </c>
      <c r="D6" s="86">
        <v>1055</v>
      </c>
      <c r="E6" s="86">
        <v>434</v>
      </c>
      <c r="F6" s="86">
        <v>141</v>
      </c>
      <c r="G6" s="92">
        <v>1988</v>
      </c>
      <c r="H6" s="93">
        <v>1270</v>
      </c>
      <c r="I6" s="93">
        <v>464</v>
      </c>
      <c r="J6" s="93">
        <v>188</v>
      </c>
      <c r="K6" s="94">
        <v>66</v>
      </c>
      <c r="L6" s="86">
        <v>2298</v>
      </c>
      <c r="M6" s="86">
        <v>1386</v>
      </c>
      <c r="N6" s="86">
        <v>591</v>
      </c>
      <c r="O6" s="86">
        <v>246</v>
      </c>
      <c r="P6" s="86">
        <v>75</v>
      </c>
    </row>
    <row r="7" spans="1:16" x14ac:dyDescent="0.2">
      <c r="A7" s="82" t="s">
        <v>37</v>
      </c>
      <c r="B7" s="86">
        <v>838</v>
      </c>
      <c r="C7" s="86">
        <v>501</v>
      </c>
      <c r="D7" s="86">
        <v>203</v>
      </c>
      <c r="E7" s="86">
        <v>105</v>
      </c>
      <c r="F7" s="86">
        <v>30</v>
      </c>
      <c r="G7" s="92">
        <v>638</v>
      </c>
      <c r="H7" s="93">
        <v>357</v>
      </c>
      <c r="I7" s="93">
        <v>177</v>
      </c>
      <c r="J7" s="93">
        <v>86</v>
      </c>
      <c r="K7" s="94">
        <v>18</v>
      </c>
      <c r="L7" s="86">
        <v>199</v>
      </c>
      <c r="M7" s="86">
        <v>144</v>
      </c>
      <c r="N7" s="86">
        <v>25</v>
      </c>
      <c r="O7" s="86">
        <v>18</v>
      </c>
      <c r="P7" s="86">
        <v>12</v>
      </c>
    </row>
    <row r="8" spans="1:16" x14ac:dyDescent="0.2">
      <c r="A8" s="82" t="s">
        <v>347</v>
      </c>
      <c r="B8" s="95">
        <f t="shared" ref="B8:P8" si="0">B6/B7</f>
        <v>5.114558472553699</v>
      </c>
      <c r="C8" s="95">
        <f t="shared" si="0"/>
        <v>5.3013972055888221</v>
      </c>
      <c r="D8" s="95">
        <f t="shared" si="0"/>
        <v>5.1970443349753692</v>
      </c>
      <c r="E8" s="95">
        <f t="shared" si="0"/>
        <v>4.1333333333333337</v>
      </c>
      <c r="F8" s="95">
        <f t="shared" si="0"/>
        <v>4.7</v>
      </c>
      <c r="G8" s="95">
        <f t="shared" si="0"/>
        <v>3.1159874608150471</v>
      </c>
      <c r="H8" s="95">
        <f t="shared" si="0"/>
        <v>3.5574229691876749</v>
      </c>
      <c r="I8" s="95">
        <f t="shared" si="0"/>
        <v>2.6214689265536721</v>
      </c>
      <c r="J8" s="95">
        <f t="shared" si="0"/>
        <v>2.1860465116279069</v>
      </c>
      <c r="K8" s="95">
        <f t="shared" si="0"/>
        <v>3.6666666666666665</v>
      </c>
      <c r="L8" s="95">
        <f t="shared" si="0"/>
        <v>11.547738693467336</v>
      </c>
      <c r="M8" s="95">
        <f t="shared" si="0"/>
        <v>9.625</v>
      </c>
      <c r="N8" s="95">
        <f t="shared" si="0"/>
        <v>23.64</v>
      </c>
      <c r="O8" s="95">
        <f t="shared" si="0"/>
        <v>13.666666666666666</v>
      </c>
      <c r="P8" s="95">
        <f t="shared" si="0"/>
        <v>6.25</v>
      </c>
    </row>
    <row r="9" spans="1:16" x14ac:dyDescent="0.2">
      <c r="A9" s="82" t="s">
        <v>38</v>
      </c>
      <c r="B9" s="86">
        <v>567</v>
      </c>
      <c r="C9" s="86">
        <v>329</v>
      </c>
      <c r="D9" s="86">
        <v>152</v>
      </c>
      <c r="E9" s="86">
        <v>68</v>
      </c>
      <c r="F9" s="86">
        <v>18</v>
      </c>
      <c r="G9" s="92">
        <v>56</v>
      </c>
      <c r="H9" s="93">
        <v>42</v>
      </c>
      <c r="I9" s="93">
        <v>8</v>
      </c>
      <c r="J9" s="93">
        <v>0</v>
      </c>
      <c r="K9" s="94">
        <v>6</v>
      </c>
      <c r="L9" s="86">
        <v>511</v>
      </c>
      <c r="M9" s="86">
        <v>287</v>
      </c>
      <c r="N9" s="86">
        <v>144</v>
      </c>
      <c r="O9" s="86">
        <v>68</v>
      </c>
      <c r="P9" s="86">
        <v>12</v>
      </c>
    </row>
    <row r="10" spans="1:16" x14ac:dyDescent="0.2">
      <c r="A10" s="82" t="s">
        <v>39</v>
      </c>
      <c r="B10" s="86">
        <v>1867</v>
      </c>
      <c r="C10" s="86">
        <v>1200</v>
      </c>
      <c r="D10" s="86">
        <v>422</v>
      </c>
      <c r="E10" s="86">
        <v>160</v>
      </c>
      <c r="F10" s="86">
        <v>84</v>
      </c>
      <c r="G10" s="92">
        <v>854</v>
      </c>
      <c r="H10" s="93">
        <v>598</v>
      </c>
      <c r="I10" s="93">
        <v>144</v>
      </c>
      <c r="J10" s="93">
        <v>71</v>
      </c>
      <c r="K10" s="94">
        <v>42</v>
      </c>
      <c r="L10" s="86">
        <v>1012</v>
      </c>
      <c r="M10" s="86">
        <v>602</v>
      </c>
      <c r="N10" s="86">
        <v>279</v>
      </c>
      <c r="O10" s="86">
        <v>89</v>
      </c>
      <c r="P10" s="86">
        <v>42</v>
      </c>
    </row>
    <row r="11" spans="1:16" x14ac:dyDescent="0.2">
      <c r="A11" s="82" t="s">
        <v>40</v>
      </c>
      <c r="B11" s="86">
        <v>118</v>
      </c>
      <c r="C11" s="86">
        <v>60</v>
      </c>
      <c r="D11" s="86">
        <v>42</v>
      </c>
      <c r="E11" s="86">
        <v>15</v>
      </c>
      <c r="F11" s="86">
        <v>0</v>
      </c>
      <c r="G11" s="92">
        <v>49</v>
      </c>
      <c r="H11" s="93">
        <v>32</v>
      </c>
      <c r="I11" s="93">
        <v>17</v>
      </c>
      <c r="J11" s="93">
        <v>0</v>
      </c>
      <c r="K11" s="94">
        <v>0</v>
      </c>
      <c r="L11" s="86">
        <v>69</v>
      </c>
      <c r="M11" s="86">
        <v>28</v>
      </c>
      <c r="N11" s="86">
        <v>25</v>
      </c>
      <c r="O11" s="86">
        <v>15</v>
      </c>
      <c r="P11" s="86">
        <v>0</v>
      </c>
    </row>
    <row r="12" spans="1:16" x14ac:dyDescent="0.2">
      <c r="A12" s="82" t="s">
        <v>41</v>
      </c>
      <c r="B12" s="86">
        <v>32</v>
      </c>
      <c r="C12" s="86">
        <v>32</v>
      </c>
      <c r="D12" s="86">
        <v>0</v>
      </c>
      <c r="E12" s="86">
        <v>0</v>
      </c>
      <c r="F12" s="86">
        <v>0</v>
      </c>
      <c r="G12" s="92">
        <v>19</v>
      </c>
      <c r="H12" s="93">
        <v>19</v>
      </c>
      <c r="I12" s="93">
        <v>0</v>
      </c>
      <c r="J12" s="93">
        <v>0</v>
      </c>
      <c r="K12" s="94">
        <v>0</v>
      </c>
      <c r="L12" s="86">
        <v>14</v>
      </c>
      <c r="M12" s="86">
        <v>14</v>
      </c>
      <c r="N12" s="86">
        <v>0</v>
      </c>
      <c r="O12" s="86">
        <v>0</v>
      </c>
      <c r="P12" s="86">
        <v>0</v>
      </c>
    </row>
    <row r="13" spans="1:16" x14ac:dyDescent="0.2">
      <c r="A13" s="82" t="s">
        <v>42</v>
      </c>
      <c r="B13" s="86">
        <v>38</v>
      </c>
      <c r="C13" s="86">
        <v>23</v>
      </c>
      <c r="D13" s="86">
        <v>8</v>
      </c>
      <c r="E13" s="86">
        <v>6</v>
      </c>
      <c r="F13" s="86">
        <v>0</v>
      </c>
      <c r="G13" s="92">
        <v>24</v>
      </c>
      <c r="H13" s="93">
        <v>9</v>
      </c>
      <c r="I13" s="93">
        <v>8</v>
      </c>
      <c r="J13" s="93">
        <v>6</v>
      </c>
      <c r="K13" s="94">
        <v>0</v>
      </c>
      <c r="L13" s="86">
        <v>14</v>
      </c>
      <c r="M13" s="86">
        <v>14</v>
      </c>
      <c r="N13" s="86">
        <v>0</v>
      </c>
      <c r="O13" s="86">
        <v>0</v>
      </c>
      <c r="P13" s="86">
        <v>0</v>
      </c>
    </row>
    <row r="14" spans="1:16" x14ac:dyDescent="0.2">
      <c r="A14" s="82" t="s">
        <v>43</v>
      </c>
      <c r="B14" s="86">
        <v>399</v>
      </c>
      <c r="C14" s="86">
        <v>273</v>
      </c>
      <c r="D14" s="86">
        <v>101</v>
      </c>
      <c r="E14" s="86">
        <v>25</v>
      </c>
      <c r="F14" s="86">
        <v>0</v>
      </c>
      <c r="G14" s="92">
        <v>166</v>
      </c>
      <c r="H14" s="93">
        <v>111</v>
      </c>
      <c r="I14" s="93">
        <v>42</v>
      </c>
      <c r="J14" s="93">
        <v>12</v>
      </c>
      <c r="K14" s="94">
        <v>0</v>
      </c>
      <c r="L14" s="86">
        <v>234</v>
      </c>
      <c r="M14" s="86">
        <v>162</v>
      </c>
      <c r="N14" s="86">
        <v>59</v>
      </c>
      <c r="O14" s="86">
        <v>12</v>
      </c>
      <c r="P14" s="86">
        <v>0</v>
      </c>
    </row>
    <row r="15" spans="1:16" x14ac:dyDescent="0.2">
      <c r="A15" s="82" t="s">
        <v>44</v>
      </c>
      <c r="B15" s="86">
        <v>260</v>
      </c>
      <c r="C15" s="86">
        <v>130</v>
      </c>
      <c r="D15" s="86">
        <v>93</v>
      </c>
      <c r="E15" s="86">
        <v>37</v>
      </c>
      <c r="F15" s="86">
        <v>0</v>
      </c>
      <c r="G15" s="92">
        <v>125</v>
      </c>
      <c r="H15" s="93">
        <v>65</v>
      </c>
      <c r="I15" s="93">
        <v>51</v>
      </c>
      <c r="J15" s="93">
        <v>9</v>
      </c>
      <c r="K15" s="94">
        <v>0</v>
      </c>
      <c r="L15" s="86">
        <v>135</v>
      </c>
      <c r="M15" s="86">
        <v>65</v>
      </c>
      <c r="N15" s="86">
        <v>42</v>
      </c>
      <c r="O15" s="86">
        <v>28</v>
      </c>
      <c r="P15" s="86">
        <v>0</v>
      </c>
    </row>
    <row r="16" spans="1:16" x14ac:dyDescent="0.2">
      <c r="A16" s="82" t="s">
        <v>45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92">
        <v>0</v>
      </c>
      <c r="H16" s="93">
        <v>0</v>
      </c>
      <c r="I16" s="93">
        <v>0</v>
      </c>
      <c r="J16" s="93">
        <v>0</v>
      </c>
      <c r="K16" s="94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</row>
    <row r="17" spans="1:16" x14ac:dyDescent="0.2">
      <c r="A17" s="82" t="s">
        <v>46</v>
      </c>
      <c r="B17" s="86">
        <v>8</v>
      </c>
      <c r="C17" s="86">
        <v>0</v>
      </c>
      <c r="D17" s="86">
        <v>8</v>
      </c>
      <c r="E17" s="86">
        <v>0</v>
      </c>
      <c r="F17" s="86">
        <v>0</v>
      </c>
      <c r="G17" s="92">
        <v>8</v>
      </c>
      <c r="H17" s="93">
        <v>0</v>
      </c>
      <c r="I17" s="93">
        <v>8</v>
      </c>
      <c r="J17" s="93">
        <v>0</v>
      </c>
      <c r="K17" s="94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</row>
    <row r="18" spans="1:16" x14ac:dyDescent="0.2">
      <c r="A18" s="82" t="s">
        <v>47</v>
      </c>
      <c r="B18" s="86">
        <v>139</v>
      </c>
      <c r="C18" s="86">
        <v>93</v>
      </c>
      <c r="D18" s="86">
        <v>25</v>
      </c>
      <c r="E18" s="86">
        <v>15</v>
      </c>
      <c r="F18" s="86">
        <v>6</v>
      </c>
      <c r="G18" s="92">
        <v>41</v>
      </c>
      <c r="H18" s="93">
        <v>32</v>
      </c>
      <c r="I18" s="93">
        <v>8</v>
      </c>
      <c r="J18" s="93">
        <v>0</v>
      </c>
      <c r="K18" s="94">
        <v>0</v>
      </c>
      <c r="L18" s="86">
        <v>99</v>
      </c>
      <c r="M18" s="86">
        <v>60</v>
      </c>
      <c r="N18" s="86">
        <v>17</v>
      </c>
      <c r="O18" s="86">
        <v>15</v>
      </c>
      <c r="P18" s="86">
        <v>6</v>
      </c>
    </row>
    <row r="19" spans="1:16" x14ac:dyDescent="0.2">
      <c r="A19" s="82" t="s">
        <v>48</v>
      </c>
      <c r="B19" s="86">
        <v>15</v>
      </c>
      <c r="C19" s="86">
        <v>9</v>
      </c>
      <c r="D19" s="86">
        <v>0</v>
      </c>
      <c r="E19" s="86">
        <v>3</v>
      </c>
      <c r="F19" s="86">
        <v>3</v>
      </c>
      <c r="G19" s="92">
        <v>8</v>
      </c>
      <c r="H19" s="93">
        <v>5</v>
      </c>
      <c r="I19" s="93">
        <v>0</v>
      </c>
      <c r="J19" s="93">
        <v>3</v>
      </c>
      <c r="K19" s="94">
        <v>0</v>
      </c>
      <c r="L19" s="86">
        <v>8</v>
      </c>
      <c r="M19" s="86">
        <v>5</v>
      </c>
      <c r="N19" s="86">
        <v>0</v>
      </c>
      <c r="O19" s="86">
        <v>0</v>
      </c>
      <c r="P19" s="86">
        <v>3</v>
      </c>
    </row>
    <row r="20" spans="1:16" x14ac:dyDescent="0.2">
      <c r="A20" s="82" t="s">
        <v>49</v>
      </c>
      <c r="B20" s="86">
        <v>0</v>
      </c>
      <c r="C20" s="86">
        <v>0</v>
      </c>
      <c r="D20" s="86">
        <v>0</v>
      </c>
      <c r="E20" s="86">
        <v>0</v>
      </c>
      <c r="F20" s="86">
        <v>0</v>
      </c>
      <c r="G20" s="92">
        <v>0</v>
      </c>
      <c r="H20" s="93">
        <v>0</v>
      </c>
      <c r="I20" s="93">
        <v>0</v>
      </c>
      <c r="J20" s="93">
        <v>0</v>
      </c>
      <c r="K20" s="94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</row>
    <row r="21" spans="1:16" x14ac:dyDescent="0.2">
      <c r="A21" s="82" t="s">
        <v>50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92">
        <v>0</v>
      </c>
      <c r="H21" s="93">
        <v>0</v>
      </c>
      <c r="I21" s="93">
        <v>0</v>
      </c>
      <c r="J21" s="93">
        <v>0</v>
      </c>
      <c r="K21" s="94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</row>
    <row r="22" spans="1:16" x14ac:dyDescent="0.2">
      <c r="A22" s="82" t="s">
        <v>51</v>
      </c>
      <c r="B22" s="86">
        <v>0</v>
      </c>
      <c r="C22" s="86">
        <v>0</v>
      </c>
      <c r="D22" s="86">
        <v>0</v>
      </c>
      <c r="E22" s="86">
        <v>0</v>
      </c>
      <c r="F22" s="86">
        <v>0</v>
      </c>
      <c r="G22" s="92">
        <v>0</v>
      </c>
      <c r="H22" s="93">
        <v>0</v>
      </c>
      <c r="I22" s="93">
        <v>0</v>
      </c>
      <c r="J22" s="93">
        <v>0</v>
      </c>
      <c r="K22" s="94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</row>
    <row r="23" spans="1:16" x14ac:dyDescent="0.2">
      <c r="A23" s="82" t="s">
        <v>52</v>
      </c>
      <c r="B23" s="86">
        <v>5</v>
      </c>
      <c r="C23" s="86">
        <v>5</v>
      </c>
      <c r="D23" s="86">
        <v>0</v>
      </c>
      <c r="E23" s="86">
        <v>0</v>
      </c>
      <c r="F23" s="86">
        <v>0</v>
      </c>
      <c r="G23" s="92">
        <v>0</v>
      </c>
      <c r="H23" s="93">
        <v>0</v>
      </c>
      <c r="I23" s="93">
        <v>0</v>
      </c>
      <c r="J23" s="93">
        <v>0</v>
      </c>
      <c r="K23" s="94">
        <v>0</v>
      </c>
      <c r="L23" s="86">
        <v>5</v>
      </c>
      <c r="M23" s="86">
        <v>5</v>
      </c>
      <c r="N23" s="86">
        <v>0</v>
      </c>
      <c r="O23" s="86">
        <v>0</v>
      </c>
      <c r="P23" s="86">
        <v>0</v>
      </c>
    </row>
    <row r="24" spans="1:16" x14ac:dyDescent="0.2">
      <c r="A24" s="82" t="s">
        <v>53</v>
      </c>
      <c r="B24" s="86">
        <v>0</v>
      </c>
      <c r="C24" s="86">
        <v>0</v>
      </c>
      <c r="D24" s="86">
        <v>0</v>
      </c>
      <c r="E24" s="86">
        <v>0</v>
      </c>
      <c r="F24" s="86">
        <v>0</v>
      </c>
      <c r="G24" s="92">
        <v>0</v>
      </c>
      <c r="H24" s="93">
        <v>0</v>
      </c>
      <c r="I24" s="93">
        <v>0</v>
      </c>
      <c r="J24" s="93">
        <v>0</v>
      </c>
      <c r="K24" s="94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</row>
    <row r="25" spans="1:16" x14ac:dyDescent="0.2">
      <c r="A25" s="82" t="s">
        <v>54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92">
        <v>0</v>
      </c>
      <c r="H25" s="93">
        <v>0</v>
      </c>
      <c r="I25" s="93">
        <v>0</v>
      </c>
      <c r="J25" s="93">
        <v>0</v>
      </c>
      <c r="K25" s="94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</row>
    <row r="26" spans="1:16" x14ac:dyDescent="0.2">
      <c r="A26" s="82" t="s">
        <v>44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92">
        <v>0</v>
      </c>
      <c r="H26" s="93">
        <v>0</v>
      </c>
      <c r="I26" s="93">
        <v>0</v>
      </c>
      <c r="J26" s="93">
        <v>0</v>
      </c>
      <c r="K26" s="94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</row>
    <row r="27" spans="1:16" x14ac:dyDescent="0.2">
      <c r="B27" s="86"/>
      <c r="C27" s="86"/>
      <c r="D27" s="86"/>
      <c r="E27" s="86"/>
      <c r="F27" s="86"/>
      <c r="G27" s="92"/>
      <c r="H27" s="93"/>
      <c r="I27" s="93"/>
      <c r="J27" s="93"/>
      <c r="K27" s="94"/>
      <c r="L27" s="86"/>
      <c r="M27" s="86"/>
      <c r="N27" s="86"/>
      <c r="O27" s="86"/>
      <c r="P27" s="86"/>
    </row>
    <row r="28" spans="1:16" x14ac:dyDescent="0.2">
      <c r="A28" s="83" t="s">
        <v>235</v>
      </c>
      <c r="B28" s="86"/>
      <c r="C28" s="86"/>
      <c r="D28" s="86"/>
      <c r="E28" s="86"/>
      <c r="F28" s="86"/>
      <c r="G28" s="92"/>
      <c r="H28" s="93"/>
      <c r="I28" s="93"/>
      <c r="J28" s="93"/>
      <c r="K28" s="94"/>
      <c r="L28" s="86"/>
      <c r="M28" s="86"/>
      <c r="N28" s="86"/>
      <c r="O28" s="86"/>
      <c r="P28" s="86"/>
    </row>
    <row r="30" spans="1:16" x14ac:dyDescent="0.2">
      <c r="A30" s="82" t="s">
        <v>342</v>
      </c>
      <c r="B30" s="86">
        <v>4286</v>
      </c>
      <c r="C30" s="86">
        <v>2656</v>
      </c>
      <c r="D30" s="86">
        <v>1055</v>
      </c>
      <c r="E30" s="86">
        <v>434</v>
      </c>
      <c r="F30" s="86">
        <v>141</v>
      </c>
      <c r="G30" s="92">
        <v>1988</v>
      </c>
      <c r="H30" s="93">
        <v>1270</v>
      </c>
      <c r="I30" s="93">
        <v>464</v>
      </c>
      <c r="J30" s="93">
        <v>188</v>
      </c>
      <c r="K30" s="94">
        <v>66</v>
      </c>
      <c r="L30" s="86">
        <v>2298</v>
      </c>
      <c r="M30" s="86">
        <v>1386</v>
      </c>
      <c r="N30" s="86">
        <v>591</v>
      </c>
      <c r="O30" s="86">
        <v>246</v>
      </c>
      <c r="P30" s="86">
        <v>75</v>
      </c>
    </row>
    <row r="31" spans="1:16" x14ac:dyDescent="0.2">
      <c r="A31" s="82" t="s">
        <v>55</v>
      </c>
      <c r="B31" s="86">
        <v>2738</v>
      </c>
      <c r="C31" s="86">
        <v>1798</v>
      </c>
      <c r="D31" s="86">
        <v>574</v>
      </c>
      <c r="E31" s="86">
        <v>348</v>
      </c>
      <c r="F31" s="86">
        <v>18</v>
      </c>
      <c r="G31" s="92">
        <v>1267</v>
      </c>
      <c r="H31" s="93">
        <v>834</v>
      </c>
      <c r="I31" s="93">
        <v>270</v>
      </c>
      <c r="J31" s="93">
        <v>154</v>
      </c>
      <c r="K31" s="94">
        <v>9</v>
      </c>
      <c r="L31" s="86">
        <v>1471</v>
      </c>
      <c r="M31" s="86">
        <v>964</v>
      </c>
      <c r="N31" s="86">
        <v>304</v>
      </c>
      <c r="O31" s="86">
        <v>194</v>
      </c>
      <c r="P31" s="86">
        <v>9</v>
      </c>
    </row>
    <row r="32" spans="1:16" x14ac:dyDescent="0.2">
      <c r="A32" s="82" t="s">
        <v>343</v>
      </c>
      <c r="B32" s="96">
        <f t="shared" ref="B32:P32" si="1">B31*100/B30</f>
        <v>63.882407839477366</v>
      </c>
      <c r="C32" s="96">
        <f t="shared" si="1"/>
        <v>67.695783132530124</v>
      </c>
      <c r="D32" s="96">
        <f t="shared" si="1"/>
        <v>54.407582938388629</v>
      </c>
      <c r="E32" s="96">
        <f t="shared" si="1"/>
        <v>80.184331797235018</v>
      </c>
      <c r="F32" s="96">
        <f t="shared" si="1"/>
        <v>12.76595744680851</v>
      </c>
      <c r="G32" s="96">
        <f t="shared" si="1"/>
        <v>63.732394366197184</v>
      </c>
      <c r="H32" s="96">
        <f t="shared" si="1"/>
        <v>65.669291338582681</v>
      </c>
      <c r="I32" s="96">
        <f t="shared" si="1"/>
        <v>58.189655172413794</v>
      </c>
      <c r="J32" s="96">
        <f t="shared" si="1"/>
        <v>81.914893617021278</v>
      </c>
      <c r="K32" s="96">
        <f t="shared" si="1"/>
        <v>13.636363636363637</v>
      </c>
      <c r="L32" s="96">
        <f t="shared" si="1"/>
        <v>64.012184508268064</v>
      </c>
      <c r="M32" s="96">
        <f t="shared" si="1"/>
        <v>69.552669552669556</v>
      </c>
      <c r="N32" s="96">
        <f t="shared" si="1"/>
        <v>51.438240270727583</v>
      </c>
      <c r="O32" s="96">
        <f t="shared" si="1"/>
        <v>78.861788617886177</v>
      </c>
      <c r="P32" s="96">
        <f t="shared" si="1"/>
        <v>12</v>
      </c>
    </row>
    <row r="33" spans="1:16" x14ac:dyDescent="0.2">
      <c r="A33" s="82" t="s">
        <v>56</v>
      </c>
      <c r="B33" s="86">
        <v>872</v>
      </c>
      <c r="C33" s="86">
        <v>445</v>
      </c>
      <c r="D33" s="86">
        <v>304</v>
      </c>
      <c r="E33" s="86">
        <v>28</v>
      </c>
      <c r="F33" s="86">
        <v>96</v>
      </c>
      <c r="G33" s="92">
        <v>421</v>
      </c>
      <c r="H33" s="93">
        <v>222</v>
      </c>
      <c r="I33" s="93">
        <v>135</v>
      </c>
      <c r="J33" s="93">
        <v>15</v>
      </c>
      <c r="K33" s="94">
        <v>48</v>
      </c>
      <c r="L33" s="86">
        <v>452</v>
      </c>
      <c r="M33" s="86">
        <v>222</v>
      </c>
      <c r="N33" s="86">
        <v>169</v>
      </c>
      <c r="O33" s="86">
        <v>12</v>
      </c>
      <c r="P33" s="86">
        <v>48</v>
      </c>
    </row>
    <row r="34" spans="1:16" x14ac:dyDescent="0.2">
      <c r="A34" s="82" t="s">
        <v>345</v>
      </c>
      <c r="B34" s="96">
        <f t="shared" ref="B34:P34" si="2">B33*100/B30</f>
        <v>20.345310312645825</v>
      </c>
      <c r="C34" s="96">
        <f t="shared" si="2"/>
        <v>16.754518072289155</v>
      </c>
      <c r="D34" s="96">
        <f t="shared" si="2"/>
        <v>28.81516587677725</v>
      </c>
      <c r="E34" s="96">
        <f t="shared" si="2"/>
        <v>6.4516129032258061</v>
      </c>
      <c r="F34" s="96">
        <f t="shared" si="2"/>
        <v>68.085106382978722</v>
      </c>
      <c r="G34" s="96">
        <f t="shared" si="2"/>
        <v>21.177062374245473</v>
      </c>
      <c r="H34" s="96">
        <f t="shared" si="2"/>
        <v>17.480314960629922</v>
      </c>
      <c r="I34" s="96">
        <f t="shared" si="2"/>
        <v>29.094827586206897</v>
      </c>
      <c r="J34" s="96">
        <f t="shared" si="2"/>
        <v>7.9787234042553195</v>
      </c>
      <c r="K34" s="96">
        <f t="shared" si="2"/>
        <v>72.727272727272734</v>
      </c>
      <c r="L34" s="96">
        <f t="shared" si="2"/>
        <v>19.669277632724107</v>
      </c>
      <c r="M34" s="96">
        <f t="shared" si="2"/>
        <v>16.017316017316016</v>
      </c>
      <c r="N34" s="96">
        <f t="shared" si="2"/>
        <v>28.59560067681895</v>
      </c>
      <c r="O34" s="96">
        <f t="shared" si="2"/>
        <v>4.8780487804878048</v>
      </c>
      <c r="P34" s="96">
        <f t="shared" si="2"/>
        <v>64</v>
      </c>
    </row>
    <row r="35" spans="1:16" x14ac:dyDescent="0.2">
      <c r="A35" s="82" t="s">
        <v>57</v>
      </c>
      <c r="B35" s="86">
        <v>146</v>
      </c>
      <c r="C35" s="86">
        <v>134</v>
      </c>
      <c r="D35" s="86">
        <v>8</v>
      </c>
      <c r="E35" s="86">
        <v>3</v>
      </c>
      <c r="F35" s="86">
        <v>0</v>
      </c>
      <c r="G35" s="92">
        <v>88</v>
      </c>
      <c r="H35" s="93">
        <v>88</v>
      </c>
      <c r="I35" s="93">
        <v>0</v>
      </c>
      <c r="J35" s="93">
        <v>0</v>
      </c>
      <c r="K35" s="94">
        <v>0</v>
      </c>
      <c r="L35" s="86">
        <v>58</v>
      </c>
      <c r="M35" s="86">
        <v>46</v>
      </c>
      <c r="N35" s="86">
        <v>8</v>
      </c>
      <c r="O35" s="86">
        <v>3</v>
      </c>
      <c r="P35" s="86">
        <v>0</v>
      </c>
    </row>
    <row r="36" spans="1:16" x14ac:dyDescent="0.2">
      <c r="A36" s="82" t="s">
        <v>58</v>
      </c>
      <c r="B36" s="86">
        <v>46</v>
      </c>
      <c r="C36" s="86">
        <v>46</v>
      </c>
      <c r="D36" s="86">
        <v>0</v>
      </c>
      <c r="E36" s="86">
        <v>0</v>
      </c>
      <c r="F36" s="86">
        <v>0</v>
      </c>
      <c r="G36" s="92">
        <v>23</v>
      </c>
      <c r="H36" s="93">
        <v>23</v>
      </c>
      <c r="I36" s="93">
        <v>0</v>
      </c>
      <c r="J36" s="93">
        <v>0</v>
      </c>
      <c r="K36" s="94">
        <v>0</v>
      </c>
      <c r="L36" s="86">
        <v>23</v>
      </c>
      <c r="M36" s="86">
        <v>23</v>
      </c>
      <c r="N36" s="86">
        <v>0</v>
      </c>
      <c r="O36" s="86">
        <v>0</v>
      </c>
      <c r="P36" s="86">
        <v>0</v>
      </c>
    </row>
    <row r="37" spans="1:16" x14ac:dyDescent="0.2">
      <c r="A37" s="82" t="s">
        <v>59</v>
      </c>
      <c r="B37" s="86">
        <v>9</v>
      </c>
      <c r="C37" s="86">
        <v>9</v>
      </c>
      <c r="D37" s="86">
        <v>0</v>
      </c>
      <c r="E37" s="86">
        <v>0</v>
      </c>
      <c r="F37" s="86">
        <v>0</v>
      </c>
      <c r="G37" s="92">
        <v>5</v>
      </c>
      <c r="H37" s="93">
        <v>5</v>
      </c>
      <c r="I37" s="93">
        <v>0</v>
      </c>
      <c r="J37" s="93">
        <v>0</v>
      </c>
      <c r="K37" s="94">
        <v>0</v>
      </c>
      <c r="L37" s="86">
        <v>5</v>
      </c>
      <c r="M37" s="86">
        <v>5</v>
      </c>
      <c r="N37" s="86">
        <v>0</v>
      </c>
      <c r="O37" s="86">
        <v>0</v>
      </c>
      <c r="P37" s="86">
        <v>0</v>
      </c>
    </row>
    <row r="38" spans="1:16" x14ac:dyDescent="0.2">
      <c r="A38" s="82" t="s">
        <v>60</v>
      </c>
      <c r="B38" s="86">
        <v>30</v>
      </c>
      <c r="C38" s="86">
        <v>9</v>
      </c>
      <c r="D38" s="86">
        <v>8</v>
      </c>
      <c r="E38" s="86">
        <v>0</v>
      </c>
      <c r="F38" s="86">
        <v>12</v>
      </c>
      <c r="G38" s="92">
        <v>6</v>
      </c>
      <c r="H38" s="93">
        <v>0</v>
      </c>
      <c r="I38" s="93">
        <v>0</v>
      </c>
      <c r="J38" s="93">
        <v>0</v>
      </c>
      <c r="K38" s="94">
        <v>6</v>
      </c>
      <c r="L38" s="86">
        <v>24</v>
      </c>
      <c r="M38" s="86">
        <v>9</v>
      </c>
      <c r="N38" s="86">
        <v>8</v>
      </c>
      <c r="O38" s="86">
        <v>0</v>
      </c>
      <c r="P38" s="86">
        <v>6</v>
      </c>
    </row>
    <row r="39" spans="1:16" x14ac:dyDescent="0.2">
      <c r="A39" s="82" t="s">
        <v>346</v>
      </c>
      <c r="B39" s="86">
        <v>0</v>
      </c>
      <c r="C39" s="86">
        <v>0</v>
      </c>
      <c r="D39" s="86">
        <v>0</v>
      </c>
      <c r="E39" s="86">
        <v>0</v>
      </c>
      <c r="F39" s="86">
        <v>0</v>
      </c>
      <c r="G39" s="92">
        <v>0</v>
      </c>
      <c r="H39" s="93">
        <v>0</v>
      </c>
      <c r="I39" s="93">
        <v>0</v>
      </c>
      <c r="J39" s="93">
        <v>0</v>
      </c>
      <c r="K39" s="94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</row>
    <row r="40" spans="1:16" x14ac:dyDescent="0.2">
      <c r="A40" s="82" t="s">
        <v>62</v>
      </c>
      <c r="B40" s="86">
        <v>297</v>
      </c>
      <c r="C40" s="86">
        <v>199</v>
      </c>
      <c r="D40" s="86">
        <v>68</v>
      </c>
      <c r="E40" s="86">
        <v>25</v>
      </c>
      <c r="F40" s="86">
        <v>6</v>
      </c>
      <c r="G40" s="92">
        <v>136</v>
      </c>
      <c r="H40" s="93">
        <v>93</v>
      </c>
      <c r="I40" s="93">
        <v>34</v>
      </c>
      <c r="J40" s="93">
        <v>9</v>
      </c>
      <c r="K40" s="94">
        <v>0</v>
      </c>
      <c r="L40" s="86">
        <v>162</v>
      </c>
      <c r="M40" s="86">
        <v>107</v>
      </c>
      <c r="N40" s="86">
        <v>34</v>
      </c>
      <c r="O40" s="86">
        <v>15</v>
      </c>
      <c r="P40" s="86">
        <v>6</v>
      </c>
    </row>
    <row r="41" spans="1:16" x14ac:dyDescent="0.2">
      <c r="A41" s="82" t="s">
        <v>63</v>
      </c>
      <c r="B41" s="86">
        <v>147</v>
      </c>
      <c r="C41" s="86">
        <v>14</v>
      </c>
      <c r="D41" s="86">
        <v>93</v>
      </c>
      <c r="E41" s="86">
        <v>31</v>
      </c>
      <c r="F41" s="86">
        <v>9</v>
      </c>
      <c r="G41" s="97">
        <v>42</v>
      </c>
      <c r="H41" s="98">
        <v>5</v>
      </c>
      <c r="I41" s="98">
        <v>25</v>
      </c>
      <c r="J41" s="98">
        <v>9</v>
      </c>
      <c r="K41" s="88">
        <v>3</v>
      </c>
      <c r="L41" s="86">
        <v>104</v>
      </c>
      <c r="M41" s="86">
        <v>9</v>
      </c>
      <c r="N41" s="86">
        <v>68</v>
      </c>
      <c r="O41" s="86">
        <v>22</v>
      </c>
      <c r="P41" s="86">
        <v>6</v>
      </c>
    </row>
    <row r="42" spans="1:16" x14ac:dyDescent="0.2">
      <c r="A42" s="85" t="s">
        <v>230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 x14ac:dyDescent="0.2">
      <c r="A43" s="86" t="s">
        <v>231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view="pageBreakPreview" zoomScaleNormal="100" zoomScaleSheetLayoutView="100" workbookViewId="0">
      <selection activeCell="B1" sqref="B1:P1048576"/>
    </sheetView>
  </sheetViews>
  <sheetFormatPr defaultColWidth="5.44140625" defaultRowHeight="10.199999999999999" x14ac:dyDescent="0.2"/>
  <cols>
    <col min="1" max="1" width="18.88671875" style="3" customWidth="1"/>
    <col min="2" max="16" width="4.44140625" style="3" customWidth="1"/>
    <col min="17" max="16384" width="5.44140625" style="3"/>
  </cols>
  <sheetData>
    <row r="1" spans="1:16" x14ac:dyDescent="0.2">
      <c r="A1" s="6" t="s">
        <v>305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60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61" t="s">
        <v>247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6" t="s">
        <v>0</v>
      </c>
      <c r="B5" s="2">
        <v>2637</v>
      </c>
      <c r="C5" s="2">
        <v>1608</v>
      </c>
      <c r="D5" s="2">
        <v>659</v>
      </c>
      <c r="E5" s="2">
        <v>305</v>
      </c>
      <c r="F5" s="2">
        <v>66</v>
      </c>
      <c r="G5" s="17">
        <v>1229</v>
      </c>
      <c r="H5" s="18">
        <v>746</v>
      </c>
      <c r="I5" s="18">
        <v>329</v>
      </c>
      <c r="J5" s="18">
        <v>129</v>
      </c>
      <c r="K5" s="19">
        <v>24</v>
      </c>
      <c r="L5" s="2">
        <v>1409</v>
      </c>
      <c r="M5" s="2">
        <v>862</v>
      </c>
      <c r="N5" s="2">
        <v>329</v>
      </c>
      <c r="O5" s="2">
        <v>175</v>
      </c>
      <c r="P5" s="2">
        <v>42</v>
      </c>
    </row>
    <row r="6" spans="1:16" x14ac:dyDescent="0.2">
      <c r="A6" s="6" t="s">
        <v>186</v>
      </c>
      <c r="B6" s="2">
        <v>489</v>
      </c>
      <c r="C6" s="2">
        <v>204</v>
      </c>
      <c r="D6" s="2">
        <v>169</v>
      </c>
      <c r="E6" s="2">
        <v>92</v>
      </c>
      <c r="F6" s="2">
        <v>24</v>
      </c>
      <c r="G6" s="17">
        <v>309</v>
      </c>
      <c r="H6" s="18">
        <v>120</v>
      </c>
      <c r="I6" s="18">
        <v>118</v>
      </c>
      <c r="J6" s="18">
        <v>55</v>
      </c>
      <c r="K6" s="19">
        <v>15</v>
      </c>
      <c r="L6" s="2">
        <v>180</v>
      </c>
      <c r="M6" s="2">
        <v>83</v>
      </c>
      <c r="N6" s="2">
        <v>51</v>
      </c>
      <c r="O6" s="2">
        <v>37</v>
      </c>
      <c r="P6" s="2">
        <v>9</v>
      </c>
    </row>
    <row r="7" spans="1:16" x14ac:dyDescent="0.2">
      <c r="A7" s="6" t="s">
        <v>187</v>
      </c>
      <c r="B7" s="2">
        <v>190</v>
      </c>
      <c r="C7" s="2">
        <v>130</v>
      </c>
      <c r="D7" s="2">
        <v>51</v>
      </c>
      <c r="E7" s="2">
        <v>9</v>
      </c>
      <c r="F7" s="2">
        <v>0</v>
      </c>
      <c r="G7" s="17">
        <v>127</v>
      </c>
      <c r="H7" s="18">
        <v>107</v>
      </c>
      <c r="I7" s="18">
        <v>17</v>
      </c>
      <c r="J7" s="18">
        <v>3</v>
      </c>
      <c r="K7" s="19">
        <v>0</v>
      </c>
      <c r="L7" s="2">
        <v>63</v>
      </c>
      <c r="M7" s="2">
        <v>23</v>
      </c>
      <c r="N7" s="2">
        <v>34</v>
      </c>
      <c r="O7" s="2">
        <v>6</v>
      </c>
      <c r="P7" s="2">
        <v>0</v>
      </c>
    </row>
    <row r="8" spans="1:16" x14ac:dyDescent="0.2">
      <c r="A8" s="6"/>
      <c r="B8" s="2"/>
      <c r="C8" s="2"/>
      <c r="D8" s="2"/>
      <c r="E8" s="2"/>
      <c r="F8" s="2"/>
      <c r="G8" s="17"/>
      <c r="H8" s="18"/>
      <c r="I8" s="18"/>
      <c r="J8" s="18"/>
      <c r="K8" s="19"/>
      <c r="L8" s="2"/>
      <c r="M8" s="2"/>
      <c r="N8" s="2"/>
      <c r="O8" s="2"/>
      <c r="P8" s="2"/>
    </row>
    <row r="9" spans="1:16" x14ac:dyDescent="0.2">
      <c r="A9" s="6"/>
      <c r="B9" s="2"/>
      <c r="C9" s="2"/>
      <c r="D9" s="2"/>
      <c r="E9" s="2"/>
      <c r="F9" s="2"/>
      <c r="G9" s="17"/>
      <c r="H9" s="18"/>
      <c r="I9" s="18"/>
      <c r="J9" s="18"/>
      <c r="K9" s="19"/>
      <c r="L9" s="2"/>
      <c r="M9" s="2"/>
      <c r="N9" s="2"/>
      <c r="O9" s="2"/>
      <c r="P9" s="2"/>
    </row>
    <row r="10" spans="1:16" x14ac:dyDescent="0.2">
      <c r="A10" s="6" t="s">
        <v>188</v>
      </c>
      <c r="B10" s="2">
        <v>28</v>
      </c>
      <c r="C10" s="2">
        <v>28</v>
      </c>
      <c r="D10" s="2">
        <v>0</v>
      </c>
      <c r="E10" s="2">
        <v>0</v>
      </c>
      <c r="F10" s="2">
        <v>0</v>
      </c>
      <c r="G10" s="17">
        <v>14</v>
      </c>
      <c r="H10" s="18">
        <v>14</v>
      </c>
      <c r="I10" s="18">
        <v>0</v>
      </c>
      <c r="J10" s="18">
        <v>0</v>
      </c>
      <c r="K10" s="19">
        <v>0</v>
      </c>
      <c r="L10" s="2">
        <v>14</v>
      </c>
      <c r="M10" s="2">
        <v>14</v>
      </c>
      <c r="N10" s="2">
        <v>0</v>
      </c>
      <c r="O10" s="2">
        <v>0</v>
      </c>
      <c r="P10" s="2">
        <v>0</v>
      </c>
    </row>
    <row r="11" spans="1:16" x14ac:dyDescent="0.2">
      <c r="A11" s="6" t="s">
        <v>164</v>
      </c>
      <c r="B11" s="2">
        <v>1931</v>
      </c>
      <c r="C11" s="2">
        <v>1247</v>
      </c>
      <c r="D11" s="2">
        <v>439</v>
      </c>
      <c r="E11" s="2">
        <v>203</v>
      </c>
      <c r="F11" s="2">
        <v>42</v>
      </c>
      <c r="G11" s="17">
        <v>779</v>
      </c>
      <c r="H11" s="18">
        <v>505</v>
      </c>
      <c r="I11" s="18">
        <v>194</v>
      </c>
      <c r="J11" s="18">
        <v>71</v>
      </c>
      <c r="K11" s="19">
        <v>9</v>
      </c>
      <c r="L11" s="2">
        <v>1152</v>
      </c>
      <c r="M11" s="2">
        <v>742</v>
      </c>
      <c r="N11" s="2">
        <v>245</v>
      </c>
      <c r="O11" s="2">
        <v>132</v>
      </c>
      <c r="P11" s="2">
        <v>33</v>
      </c>
    </row>
    <row r="12" spans="1:16" x14ac:dyDescent="0.2">
      <c r="A12" s="6"/>
      <c r="B12" s="2"/>
      <c r="C12" s="2"/>
      <c r="D12" s="2"/>
      <c r="E12" s="2"/>
      <c r="F12" s="2"/>
      <c r="G12" s="17"/>
      <c r="H12" s="18"/>
      <c r="I12" s="18"/>
      <c r="J12" s="18"/>
      <c r="K12" s="19"/>
      <c r="L12" s="2"/>
      <c r="M12" s="2"/>
      <c r="N12" s="2"/>
      <c r="O12" s="2"/>
      <c r="P12" s="2"/>
    </row>
    <row r="13" spans="1:16" x14ac:dyDescent="0.2">
      <c r="A13" s="61" t="s">
        <v>306</v>
      </c>
      <c r="B13" s="2"/>
      <c r="C13" s="2"/>
      <c r="D13" s="2"/>
      <c r="E13" s="2"/>
      <c r="F13" s="2"/>
      <c r="G13" s="17"/>
      <c r="H13" s="18"/>
      <c r="I13" s="18"/>
      <c r="J13" s="18"/>
      <c r="K13" s="19"/>
      <c r="L13" s="2"/>
      <c r="M13" s="2"/>
      <c r="N13" s="2"/>
      <c r="O13" s="2"/>
      <c r="P13" s="2"/>
    </row>
    <row r="14" spans="1:16" x14ac:dyDescent="0.2">
      <c r="A14" s="6" t="s">
        <v>0</v>
      </c>
      <c r="B14" s="2">
        <v>679</v>
      </c>
      <c r="C14" s="2">
        <v>334</v>
      </c>
      <c r="D14" s="2">
        <v>220</v>
      </c>
      <c r="E14" s="2">
        <v>102</v>
      </c>
      <c r="F14" s="2">
        <v>24</v>
      </c>
      <c r="G14" s="17">
        <v>436</v>
      </c>
      <c r="H14" s="18">
        <v>227</v>
      </c>
      <c r="I14" s="18">
        <v>135</v>
      </c>
      <c r="J14" s="18">
        <v>58</v>
      </c>
      <c r="K14" s="19">
        <v>15</v>
      </c>
      <c r="L14" s="2">
        <v>243</v>
      </c>
      <c r="M14" s="2">
        <v>107</v>
      </c>
      <c r="N14" s="2">
        <v>84</v>
      </c>
      <c r="O14" s="2">
        <v>43</v>
      </c>
      <c r="P14" s="2">
        <v>9</v>
      </c>
    </row>
    <row r="15" spans="1:16" x14ac:dyDescent="0.2">
      <c r="A15" s="6" t="s">
        <v>189</v>
      </c>
      <c r="B15" s="2">
        <v>17</v>
      </c>
      <c r="C15" s="2">
        <v>14</v>
      </c>
      <c r="D15" s="2">
        <v>0</v>
      </c>
      <c r="E15" s="2">
        <v>3</v>
      </c>
      <c r="F15" s="2">
        <v>0</v>
      </c>
      <c r="G15" s="17">
        <v>12</v>
      </c>
      <c r="H15" s="18">
        <v>9</v>
      </c>
      <c r="I15" s="18">
        <v>0</v>
      </c>
      <c r="J15" s="18">
        <v>3</v>
      </c>
      <c r="K15" s="19">
        <v>0</v>
      </c>
      <c r="L15" s="2">
        <v>5</v>
      </c>
      <c r="M15" s="2">
        <v>5</v>
      </c>
      <c r="N15" s="2">
        <v>0</v>
      </c>
      <c r="O15" s="2">
        <v>0</v>
      </c>
      <c r="P15" s="2">
        <v>0</v>
      </c>
    </row>
    <row r="16" spans="1:16" x14ac:dyDescent="0.2">
      <c r="A16" s="6" t="s">
        <v>190</v>
      </c>
      <c r="B16" s="2">
        <v>117</v>
      </c>
      <c r="C16" s="2">
        <v>79</v>
      </c>
      <c r="D16" s="2">
        <v>17</v>
      </c>
      <c r="E16" s="2">
        <v>15</v>
      </c>
      <c r="F16" s="2">
        <v>6</v>
      </c>
      <c r="G16" s="17">
        <v>64</v>
      </c>
      <c r="H16" s="18">
        <v>46</v>
      </c>
      <c r="I16" s="18">
        <v>8</v>
      </c>
      <c r="J16" s="18">
        <v>6</v>
      </c>
      <c r="K16" s="19">
        <v>3</v>
      </c>
      <c r="L16" s="2">
        <v>53</v>
      </c>
      <c r="M16" s="2">
        <v>32</v>
      </c>
      <c r="N16" s="2">
        <v>8</v>
      </c>
      <c r="O16" s="2">
        <v>9</v>
      </c>
      <c r="P16" s="2">
        <v>3</v>
      </c>
    </row>
    <row r="17" spans="1:16" x14ac:dyDescent="0.2">
      <c r="A17" s="6" t="s">
        <v>191</v>
      </c>
      <c r="B17" s="2">
        <v>72</v>
      </c>
      <c r="C17" s="2">
        <v>23</v>
      </c>
      <c r="D17" s="2">
        <v>34</v>
      </c>
      <c r="E17" s="2">
        <v>9</v>
      </c>
      <c r="F17" s="2">
        <v>6</v>
      </c>
      <c r="G17" s="17">
        <v>38</v>
      </c>
      <c r="H17" s="18">
        <v>14</v>
      </c>
      <c r="I17" s="18">
        <v>8</v>
      </c>
      <c r="J17" s="18">
        <v>9</v>
      </c>
      <c r="K17" s="19">
        <v>6</v>
      </c>
      <c r="L17" s="2">
        <v>35</v>
      </c>
      <c r="M17" s="2">
        <v>9</v>
      </c>
      <c r="N17" s="2">
        <v>25</v>
      </c>
      <c r="O17" s="2">
        <v>0</v>
      </c>
      <c r="P17" s="2">
        <v>0</v>
      </c>
    </row>
    <row r="18" spans="1:16" x14ac:dyDescent="0.2">
      <c r="A18" s="6">
        <v>40</v>
      </c>
      <c r="B18" s="2">
        <v>396</v>
      </c>
      <c r="C18" s="2">
        <v>153</v>
      </c>
      <c r="D18" s="2">
        <v>160</v>
      </c>
      <c r="E18" s="2">
        <v>71</v>
      </c>
      <c r="F18" s="2">
        <v>12</v>
      </c>
      <c r="G18" s="17">
        <v>272</v>
      </c>
      <c r="H18" s="18">
        <v>111</v>
      </c>
      <c r="I18" s="18">
        <v>118</v>
      </c>
      <c r="J18" s="18">
        <v>37</v>
      </c>
      <c r="K18" s="19">
        <v>6</v>
      </c>
      <c r="L18" s="2">
        <v>124</v>
      </c>
      <c r="M18" s="2">
        <v>42</v>
      </c>
      <c r="N18" s="2">
        <v>42</v>
      </c>
      <c r="O18" s="2">
        <v>34</v>
      </c>
      <c r="P18" s="2">
        <v>6</v>
      </c>
    </row>
    <row r="19" spans="1:16" x14ac:dyDescent="0.2">
      <c r="A19" s="6" t="s">
        <v>192</v>
      </c>
      <c r="B19" s="2">
        <v>76</v>
      </c>
      <c r="C19" s="2">
        <v>65</v>
      </c>
      <c r="D19" s="2">
        <v>8</v>
      </c>
      <c r="E19" s="2">
        <v>3</v>
      </c>
      <c r="F19" s="2">
        <v>0</v>
      </c>
      <c r="G19" s="17">
        <v>49</v>
      </c>
      <c r="H19" s="18">
        <v>46</v>
      </c>
      <c r="I19" s="18">
        <v>0</v>
      </c>
      <c r="J19" s="18">
        <v>3</v>
      </c>
      <c r="K19" s="19">
        <v>0</v>
      </c>
      <c r="L19" s="2">
        <v>27</v>
      </c>
      <c r="M19" s="2">
        <v>19</v>
      </c>
      <c r="N19" s="2">
        <v>8</v>
      </c>
      <c r="O19" s="2">
        <v>0</v>
      </c>
      <c r="P19" s="2">
        <v>0</v>
      </c>
    </row>
    <row r="20" spans="1:16" x14ac:dyDescent="0.2">
      <c r="A20" s="6"/>
      <c r="B20" s="2"/>
      <c r="C20" s="2"/>
      <c r="D20" s="2"/>
      <c r="E20" s="2"/>
      <c r="F20" s="2"/>
      <c r="G20" s="17"/>
      <c r="H20" s="18"/>
      <c r="I20" s="18"/>
      <c r="J20" s="18"/>
      <c r="K20" s="19"/>
      <c r="L20" s="2"/>
      <c r="M20" s="2"/>
      <c r="N20" s="2"/>
      <c r="O20" s="2"/>
      <c r="P20" s="2"/>
    </row>
    <row r="21" spans="1:16" x14ac:dyDescent="0.2">
      <c r="A21" s="6"/>
      <c r="B21" s="2"/>
      <c r="C21" s="2"/>
      <c r="D21" s="2"/>
      <c r="E21" s="2"/>
      <c r="F21" s="2"/>
      <c r="G21" s="17"/>
      <c r="H21" s="18"/>
      <c r="I21" s="18"/>
      <c r="J21" s="18"/>
      <c r="K21" s="19"/>
      <c r="L21" s="2"/>
      <c r="M21" s="2"/>
      <c r="N21" s="2"/>
      <c r="O21" s="2"/>
      <c r="P21" s="2"/>
    </row>
    <row r="22" spans="1:16" x14ac:dyDescent="0.2">
      <c r="A22" s="6"/>
      <c r="B22" s="2"/>
      <c r="C22" s="2"/>
      <c r="D22" s="2"/>
      <c r="E22" s="2"/>
      <c r="F22" s="2"/>
      <c r="G22" s="17"/>
      <c r="H22" s="18"/>
      <c r="I22" s="18"/>
      <c r="J22" s="18"/>
      <c r="K22" s="19"/>
      <c r="L22" s="2"/>
      <c r="M22" s="2"/>
      <c r="N22" s="2"/>
      <c r="O22" s="2"/>
      <c r="P22" s="2"/>
    </row>
    <row r="23" spans="1:16" x14ac:dyDescent="0.2">
      <c r="A23" s="61" t="s">
        <v>248</v>
      </c>
      <c r="B23" s="2"/>
      <c r="C23" s="2"/>
      <c r="D23" s="2"/>
      <c r="E23" s="2"/>
      <c r="F23" s="2"/>
      <c r="G23" s="17"/>
      <c r="H23" s="18"/>
      <c r="I23" s="18"/>
      <c r="J23" s="18"/>
      <c r="K23" s="19"/>
      <c r="L23" s="2"/>
      <c r="M23" s="2"/>
      <c r="N23" s="2"/>
      <c r="O23" s="2"/>
      <c r="P23" s="2"/>
    </row>
    <row r="24" spans="1:16" x14ac:dyDescent="0.2">
      <c r="A24" s="6" t="s">
        <v>0</v>
      </c>
      <c r="B24" s="2">
        <v>679</v>
      </c>
      <c r="C24" s="2">
        <v>334</v>
      </c>
      <c r="D24" s="2">
        <v>220</v>
      </c>
      <c r="E24" s="2">
        <v>102</v>
      </c>
      <c r="F24" s="2">
        <v>24</v>
      </c>
      <c r="G24" s="17">
        <v>436</v>
      </c>
      <c r="H24" s="18">
        <v>227</v>
      </c>
      <c r="I24" s="18">
        <v>135</v>
      </c>
      <c r="J24" s="18">
        <v>58</v>
      </c>
      <c r="K24" s="19">
        <v>15</v>
      </c>
      <c r="L24" s="2">
        <v>243</v>
      </c>
      <c r="M24" s="2">
        <v>107</v>
      </c>
      <c r="N24" s="2">
        <v>84</v>
      </c>
      <c r="O24" s="2">
        <v>43</v>
      </c>
      <c r="P24" s="2">
        <v>9</v>
      </c>
    </row>
    <row r="25" spans="1:16" x14ac:dyDescent="0.2">
      <c r="A25" s="6" t="s">
        <v>193</v>
      </c>
      <c r="B25" s="2">
        <v>461</v>
      </c>
      <c r="C25" s="2">
        <v>227</v>
      </c>
      <c r="D25" s="2">
        <v>160</v>
      </c>
      <c r="E25" s="2">
        <v>55</v>
      </c>
      <c r="F25" s="2">
        <v>18</v>
      </c>
      <c r="G25" s="17">
        <v>304</v>
      </c>
      <c r="H25" s="18">
        <v>162</v>
      </c>
      <c r="I25" s="18">
        <v>93</v>
      </c>
      <c r="J25" s="18">
        <v>40</v>
      </c>
      <c r="K25" s="19">
        <v>9</v>
      </c>
      <c r="L25" s="2">
        <v>157</v>
      </c>
      <c r="M25" s="2">
        <v>65</v>
      </c>
      <c r="N25" s="2">
        <v>68</v>
      </c>
      <c r="O25" s="2">
        <v>15</v>
      </c>
      <c r="P25" s="2">
        <v>9</v>
      </c>
    </row>
    <row r="26" spans="1:16" x14ac:dyDescent="0.2">
      <c r="A26" s="6" t="s">
        <v>194</v>
      </c>
      <c r="B26" s="2">
        <v>36</v>
      </c>
      <c r="C26" s="2">
        <v>19</v>
      </c>
      <c r="D26" s="2">
        <v>8</v>
      </c>
      <c r="E26" s="2">
        <v>9</v>
      </c>
      <c r="F26" s="2">
        <v>0</v>
      </c>
      <c r="G26" s="17">
        <v>22</v>
      </c>
      <c r="H26" s="18">
        <v>14</v>
      </c>
      <c r="I26" s="18">
        <v>8</v>
      </c>
      <c r="J26" s="18">
        <v>0</v>
      </c>
      <c r="K26" s="19">
        <v>0</v>
      </c>
      <c r="L26" s="2">
        <v>14</v>
      </c>
      <c r="M26" s="2">
        <v>5</v>
      </c>
      <c r="N26" s="2">
        <v>0</v>
      </c>
      <c r="O26" s="2">
        <v>9</v>
      </c>
      <c r="P26" s="2">
        <v>0</v>
      </c>
    </row>
    <row r="27" spans="1:16" x14ac:dyDescent="0.2">
      <c r="A27" s="6" t="s">
        <v>195</v>
      </c>
      <c r="B27" s="2">
        <v>43</v>
      </c>
      <c r="C27" s="2">
        <v>37</v>
      </c>
      <c r="D27" s="2">
        <v>0</v>
      </c>
      <c r="E27" s="2">
        <v>6</v>
      </c>
      <c r="F27" s="2">
        <v>0</v>
      </c>
      <c r="G27" s="17">
        <v>17</v>
      </c>
      <c r="H27" s="18">
        <v>14</v>
      </c>
      <c r="I27" s="18">
        <v>0</v>
      </c>
      <c r="J27" s="18">
        <v>3</v>
      </c>
      <c r="K27" s="19">
        <v>0</v>
      </c>
      <c r="L27" s="2">
        <v>26</v>
      </c>
      <c r="M27" s="2">
        <v>23</v>
      </c>
      <c r="N27" s="2">
        <v>0</v>
      </c>
      <c r="O27" s="2">
        <v>3</v>
      </c>
      <c r="P27" s="2">
        <v>0</v>
      </c>
    </row>
    <row r="28" spans="1:16" x14ac:dyDescent="0.2">
      <c r="A28" s="6" t="s">
        <v>196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17">
        <v>0</v>
      </c>
      <c r="H28" s="18">
        <v>0</v>
      </c>
      <c r="I28" s="18">
        <v>0</v>
      </c>
      <c r="J28" s="18">
        <v>0</v>
      </c>
      <c r="K28" s="19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1:16" x14ac:dyDescent="0.2">
      <c r="A29" s="6" t="s">
        <v>197</v>
      </c>
      <c r="B29" s="2">
        <v>54</v>
      </c>
      <c r="C29" s="2">
        <v>28</v>
      </c>
      <c r="D29" s="2">
        <v>17</v>
      </c>
      <c r="E29" s="2">
        <v>6</v>
      </c>
      <c r="F29" s="2">
        <v>3</v>
      </c>
      <c r="G29" s="17">
        <v>37</v>
      </c>
      <c r="H29" s="18">
        <v>14</v>
      </c>
      <c r="I29" s="18">
        <v>17</v>
      </c>
      <c r="J29" s="18">
        <v>3</v>
      </c>
      <c r="K29" s="19">
        <v>3</v>
      </c>
      <c r="L29" s="2">
        <v>17</v>
      </c>
      <c r="M29" s="2">
        <v>14</v>
      </c>
      <c r="N29" s="2">
        <v>0</v>
      </c>
      <c r="O29" s="2">
        <v>3</v>
      </c>
      <c r="P29" s="2">
        <v>0</v>
      </c>
    </row>
    <row r="30" spans="1:16" x14ac:dyDescent="0.2">
      <c r="A30" s="6" t="s">
        <v>198</v>
      </c>
      <c r="B30" s="2">
        <v>8</v>
      </c>
      <c r="C30" s="2">
        <v>5</v>
      </c>
      <c r="D30" s="2">
        <v>0</v>
      </c>
      <c r="E30" s="2">
        <v>3</v>
      </c>
      <c r="F30" s="2">
        <v>0</v>
      </c>
      <c r="G30" s="17">
        <v>5</v>
      </c>
      <c r="H30" s="18">
        <v>5</v>
      </c>
      <c r="I30" s="18">
        <v>0</v>
      </c>
      <c r="J30" s="18">
        <v>0</v>
      </c>
      <c r="K30" s="19">
        <v>0</v>
      </c>
      <c r="L30" s="2">
        <v>3</v>
      </c>
      <c r="M30" s="2">
        <v>0</v>
      </c>
      <c r="N30" s="2">
        <v>0</v>
      </c>
      <c r="O30" s="2">
        <v>3</v>
      </c>
      <c r="P30" s="2">
        <v>0</v>
      </c>
    </row>
    <row r="31" spans="1:16" x14ac:dyDescent="0.2">
      <c r="A31" s="6" t="s">
        <v>199</v>
      </c>
      <c r="B31" s="2">
        <v>77</v>
      </c>
      <c r="C31" s="2">
        <v>19</v>
      </c>
      <c r="D31" s="2">
        <v>34</v>
      </c>
      <c r="E31" s="2">
        <v>22</v>
      </c>
      <c r="F31" s="2">
        <v>3</v>
      </c>
      <c r="G31" s="17">
        <v>51</v>
      </c>
      <c r="H31" s="18">
        <v>19</v>
      </c>
      <c r="I31" s="18">
        <v>17</v>
      </c>
      <c r="J31" s="18">
        <v>12</v>
      </c>
      <c r="K31" s="19">
        <v>3</v>
      </c>
      <c r="L31" s="2">
        <v>26</v>
      </c>
      <c r="M31" s="2">
        <v>0</v>
      </c>
      <c r="N31" s="2">
        <v>17</v>
      </c>
      <c r="O31" s="2">
        <v>9</v>
      </c>
      <c r="P31" s="2">
        <v>0</v>
      </c>
    </row>
    <row r="32" spans="1:16" x14ac:dyDescent="0.2">
      <c r="A32" s="64" t="e">
        <v>#VALUE!</v>
      </c>
      <c r="B32" s="64">
        <v>6.3557290132547868</v>
      </c>
      <c r="C32" s="64">
        <v>5.8926047904191616</v>
      </c>
      <c r="D32" s="64">
        <v>6.3951363636363627</v>
      </c>
      <c r="E32" s="64">
        <v>7.8940196078431377</v>
      </c>
      <c r="F32" s="64">
        <v>6.2212500000000004</v>
      </c>
      <c r="G32" s="64">
        <v>6.31197247706422</v>
      </c>
      <c r="H32" s="64">
        <v>5.9477092511013216</v>
      </c>
      <c r="I32" s="64">
        <v>6.4784444444444436</v>
      </c>
      <c r="J32" s="64">
        <v>7.0601724137931035</v>
      </c>
      <c r="K32" s="64">
        <v>7.8540000000000001</v>
      </c>
      <c r="L32" s="64">
        <v>6.434238683127572</v>
      </c>
      <c r="M32" s="64">
        <v>5.7757009345794392</v>
      </c>
      <c r="N32" s="64">
        <v>6.3790476190476184</v>
      </c>
      <c r="O32" s="64">
        <v>8.7948837209302333</v>
      </c>
      <c r="P32" s="64">
        <v>3.5</v>
      </c>
    </row>
    <row r="33" spans="1:16" x14ac:dyDescent="0.2">
      <c r="A33" s="61" t="s">
        <v>249</v>
      </c>
      <c r="B33" s="2"/>
      <c r="C33" s="2"/>
      <c r="D33" s="2"/>
      <c r="E33" s="2"/>
      <c r="F33" s="2"/>
      <c r="G33" s="17"/>
      <c r="H33" s="18"/>
      <c r="I33" s="18"/>
      <c r="J33" s="18"/>
      <c r="K33" s="19"/>
      <c r="L33" s="2"/>
      <c r="M33" s="2"/>
      <c r="N33" s="2"/>
      <c r="O33" s="2"/>
      <c r="P33" s="2"/>
    </row>
    <row r="34" spans="1:16" x14ac:dyDescent="0.2">
      <c r="A34" s="6" t="s">
        <v>0</v>
      </c>
      <c r="B34" s="2">
        <v>679</v>
      </c>
      <c r="C34" s="2">
        <v>334</v>
      </c>
      <c r="D34" s="2">
        <v>220</v>
      </c>
      <c r="E34" s="2">
        <v>102</v>
      </c>
      <c r="F34" s="2">
        <v>24</v>
      </c>
      <c r="G34" s="17">
        <v>436</v>
      </c>
      <c r="H34" s="18">
        <v>227</v>
      </c>
      <c r="I34" s="18">
        <v>135</v>
      </c>
      <c r="J34" s="18">
        <v>58</v>
      </c>
      <c r="K34" s="19">
        <v>15</v>
      </c>
      <c r="L34" s="2">
        <v>243</v>
      </c>
      <c r="M34" s="2">
        <v>107</v>
      </c>
      <c r="N34" s="2">
        <v>84</v>
      </c>
      <c r="O34" s="2">
        <v>43</v>
      </c>
      <c r="P34" s="2">
        <v>9</v>
      </c>
    </row>
    <row r="35" spans="1:16" x14ac:dyDescent="0.2">
      <c r="A35" s="6" t="s">
        <v>200</v>
      </c>
      <c r="B35" s="2">
        <v>417</v>
      </c>
      <c r="C35" s="2">
        <v>241</v>
      </c>
      <c r="D35" s="2">
        <v>93</v>
      </c>
      <c r="E35" s="2">
        <v>65</v>
      </c>
      <c r="F35" s="2">
        <v>18</v>
      </c>
      <c r="G35" s="17">
        <v>296</v>
      </c>
      <c r="H35" s="18">
        <v>176</v>
      </c>
      <c r="I35" s="18">
        <v>68</v>
      </c>
      <c r="J35" s="18">
        <v>43</v>
      </c>
      <c r="K35" s="19">
        <v>9</v>
      </c>
      <c r="L35" s="2">
        <v>121</v>
      </c>
      <c r="M35" s="2">
        <v>65</v>
      </c>
      <c r="N35" s="2">
        <v>25</v>
      </c>
      <c r="O35" s="2">
        <v>22</v>
      </c>
      <c r="P35" s="2">
        <v>9</v>
      </c>
    </row>
    <row r="36" spans="1:16" x14ac:dyDescent="0.2">
      <c r="A36" s="6"/>
      <c r="B36" s="2"/>
      <c r="C36" s="2"/>
      <c r="D36" s="2"/>
      <c r="E36" s="2"/>
      <c r="F36" s="2"/>
      <c r="G36" s="17"/>
      <c r="H36" s="18"/>
      <c r="I36" s="18"/>
      <c r="J36" s="18"/>
      <c r="K36" s="19"/>
      <c r="L36" s="2"/>
      <c r="M36" s="2"/>
      <c r="N36" s="2"/>
      <c r="O36" s="2"/>
      <c r="P36" s="2"/>
    </row>
    <row r="37" spans="1:16" x14ac:dyDescent="0.2">
      <c r="A37" s="6"/>
      <c r="B37" s="2"/>
      <c r="C37" s="2"/>
      <c r="D37" s="2"/>
      <c r="E37" s="2"/>
      <c r="F37" s="2"/>
      <c r="G37" s="17"/>
      <c r="H37" s="18"/>
      <c r="I37" s="18"/>
      <c r="J37" s="18"/>
      <c r="K37" s="19"/>
      <c r="L37" s="2"/>
      <c r="M37" s="2"/>
      <c r="N37" s="2"/>
      <c r="O37" s="2"/>
      <c r="P37" s="2"/>
    </row>
    <row r="38" spans="1:16" x14ac:dyDescent="0.2">
      <c r="A38" s="6" t="s">
        <v>201</v>
      </c>
      <c r="B38" s="2">
        <v>258</v>
      </c>
      <c r="C38" s="2">
        <v>88</v>
      </c>
      <c r="D38" s="2">
        <v>127</v>
      </c>
      <c r="E38" s="2">
        <v>37</v>
      </c>
      <c r="F38" s="2">
        <v>6</v>
      </c>
      <c r="G38" s="17">
        <v>140</v>
      </c>
      <c r="H38" s="18">
        <v>51</v>
      </c>
      <c r="I38" s="18">
        <v>68</v>
      </c>
      <c r="J38" s="18">
        <v>15</v>
      </c>
      <c r="K38" s="19">
        <v>6</v>
      </c>
      <c r="L38" s="2">
        <v>118</v>
      </c>
      <c r="M38" s="2">
        <v>37</v>
      </c>
      <c r="N38" s="2">
        <v>59</v>
      </c>
      <c r="O38" s="2">
        <v>22</v>
      </c>
      <c r="P38" s="2">
        <v>0</v>
      </c>
    </row>
    <row r="39" spans="1:16" x14ac:dyDescent="0.2">
      <c r="A39" s="6" t="s">
        <v>202</v>
      </c>
      <c r="B39" s="2">
        <v>5</v>
      </c>
      <c r="C39" s="2">
        <v>5</v>
      </c>
      <c r="D39" s="2">
        <v>0</v>
      </c>
      <c r="E39" s="2">
        <v>0</v>
      </c>
      <c r="F39" s="2">
        <v>0</v>
      </c>
      <c r="G39" s="17">
        <v>0</v>
      </c>
      <c r="H39" s="18">
        <v>0</v>
      </c>
      <c r="I39" s="18">
        <v>0</v>
      </c>
      <c r="J39" s="18">
        <v>0</v>
      </c>
      <c r="K39" s="19">
        <v>0</v>
      </c>
      <c r="L39" s="2">
        <v>5</v>
      </c>
      <c r="M39" s="2">
        <v>5</v>
      </c>
      <c r="N39" s="2">
        <v>0</v>
      </c>
      <c r="O39" s="2">
        <v>0</v>
      </c>
      <c r="P39" s="2">
        <v>0</v>
      </c>
    </row>
    <row r="40" spans="1:16" ht="14.4" x14ac:dyDescent="0.3">
      <c r="A40" s="1" t="s">
        <v>230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4.4" x14ac:dyDescent="0.3">
      <c r="A41" s="2" t="s">
        <v>231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3"/>
  <sheetViews>
    <sheetView view="pageBreakPreview" zoomScaleNormal="100" zoomScaleSheetLayoutView="100" workbookViewId="0">
      <selection activeCell="O13" sqref="O13"/>
    </sheetView>
  </sheetViews>
  <sheetFormatPr defaultColWidth="9.109375" defaultRowHeight="10.199999999999999" x14ac:dyDescent="0.2"/>
  <cols>
    <col min="1" max="1" width="20.21875" style="3" customWidth="1"/>
    <col min="2" max="16" width="4.33203125" style="3" customWidth="1"/>
    <col min="17" max="16384" width="9.109375" style="3"/>
  </cols>
  <sheetData>
    <row r="1" spans="1:16" x14ac:dyDescent="0.2">
      <c r="A1" s="2" t="s">
        <v>308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307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679</v>
      </c>
      <c r="C5" s="2">
        <v>334</v>
      </c>
      <c r="D5" s="2">
        <v>220</v>
      </c>
      <c r="E5" s="2">
        <v>102</v>
      </c>
      <c r="F5" s="2">
        <v>24</v>
      </c>
      <c r="G5" s="17">
        <v>436</v>
      </c>
      <c r="H5" s="18">
        <v>227</v>
      </c>
      <c r="I5" s="18">
        <v>135</v>
      </c>
      <c r="J5" s="18">
        <v>58</v>
      </c>
      <c r="K5" s="19">
        <v>15</v>
      </c>
      <c r="L5" s="2">
        <v>243</v>
      </c>
      <c r="M5" s="2">
        <v>107</v>
      </c>
      <c r="N5" s="2">
        <v>84</v>
      </c>
      <c r="O5" s="2">
        <v>43</v>
      </c>
      <c r="P5" s="2">
        <v>9</v>
      </c>
    </row>
    <row r="6" spans="1:16" x14ac:dyDescent="0.2">
      <c r="A6" s="2" t="s">
        <v>203</v>
      </c>
      <c r="B6" s="2">
        <v>587</v>
      </c>
      <c r="C6" s="2">
        <v>273</v>
      </c>
      <c r="D6" s="2">
        <v>194</v>
      </c>
      <c r="E6" s="2">
        <v>95</v>
      </c>
      <c r="F6" s="2">
        <v>24</v>
      </c>
      <c r="G6" s="17">
        <v>396</v>
      </c>
      <c r="H6" s="18">
        <v>190</v>
      </c>
      <c r="I6" s="18">
        <v>135</v>
      </c>
      <c r="J6" s="18">
        <v>55</v>
      </c>
      <c r="K6" s="19">
        <v>15</v>
      </c>
      <c r="L6" s="2">
        <v>192</v>
      </c>
      <c r="M6" s="2">
        <v>83</v>
      </c>
      <c r="N6" s="2">
        <v>59</v>
      </c>
      <c r="O6" s="2">
        <v>40</v>
      </c>
      <c r="P6" s="2">
        <v>9</v>
      </c>
    </row>
    <row r="7" spans="1:16" x14ac:dyDescent="0.2">
      <c r="A7" s="2"/>
      <c r="B7" s="2"/>
      <c r="C7" s="2"/>
      <c r="D7" s="2"/>
      <c r="E7" s="2"/>
      <c r="F7" s="2"/>
      <c r="G7" s="17"/>
      <c r="H7" s="18"/>
      <c r="I7" s="18"/>
      <c r="J7" s="18"/>
      <c r="K7" s="19"/>
      <c r="L7" s="2"/>
      <c r="M7" s="2"/>
      <c r="N7" s="2"/>
      <c r="O7" s="2"/>
      <c r="P7" s="2"/>
    </row>
    <row r="8" spans="1:16" x14ac:dyDescent="0.2">
      <c r="A8" s="2"/>
      <c r="B8" s="2"/>
      <c r="C8" s="2"/>
      <c r="D8" s="2"/>
      <c r="E8" s="2"/>
      <c r="F8" s="2"/>
      <c r="G8" s="17"/>
      <c r="H8" s="18"/>
      <c r="I8" s="18"/>
      <c r="J8" s="18"/>
      <c r="K8" s="19"/>
      <c r="L8" s="2"/>
      <c r="M8" s="2"/>
      <c r="N8" s="2"/>
      <c r="O8" s="2"/>
      <c r="P8" s="2"/>
    </row>
    <row r="9" spans="1:16" x14ac:dyDescent="0.2">
      <c r="A9" s="2" t="s">
        <v>204</v>
      </c>
      <c r="B9" s="2">
        <v>92</v>
      </c>
      <c r="C9" s="2">
        <v>60</v>
      </c>
      <c r="D9" s="2">
        <v>25</v>
      </c>
      <c r="E9" s="2">
        <v>6</v>
      </c>
      <c r="F9" s="2">
        <v>0</v>
      </c>
      <c r="G9" s="17">
        <v>40</v>
      </c>
      <c r="H9" s="18">
        <v>37</v>
      </c>
      <c r="I9" s="18">
        <v>0</v>
      </c>
      <c r="J9" s="18">
        <v>3</v>
      </c>
      <c r="K9" s="19">
        <v>0</v>
      </c>
      <c r="L9" s="2">
        <v>52</v>
      </c>
      <c r="M9" s="2">
        <v>23</v>
      </c>
      <c r="N9" s="2">
        <v>25</v>
      </c>
      <c r="O9" s="2">
        <v>3</v>
      </c>
      <c r="P9" s="2">
        <v>0</v>
      </c>
    </row>
    <row r="10" spans="1:16" x14ac:dyDescent="0.2">
      <c r="A10" s="2"/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2" t="s">
        <v>309</v>
      </c>
      <c r="B11" s="2"/>
      <c r="C11" s="2"/>
      <c r="D11" s="2"/>
      <c r="E11" s="2"/>
      <c r="F11" s="2"/>
      <c r="G11" s="17"/>
      <c r="H11" s="18"/>
      <c r="I11" s="18"/>
      <c r="J11" s="18"/>
      <c r="K11" s="19"/>
      <c r="L11" s="2"/>
      <c r="M11" s="2"/>
      <c r="N11" s="2"/>
      <c r="O11" s="2"/>
      <c r="P11" s="2"/>
    </row>
    <row r="12" spans="1:16" x14ac:dyDescent="0.2">
      <c r="A12" s="2" t="s">
        <v>0</v>
      </c>
      <c r="B12" s="2">
        <v>587</v>
      </c>
      <c r="C12" s="2">
        <v>273</v>
      </c>
      <c r="D12" s="2">
        <v>194</v>
      </c>
      <c r="E12" s="2">
        <v>95</v>
      </c>
      <c r="F12" s="2">
        <v>24</v>
      </c>
      <c r="G12" s="17">
        <v>396</v>
      </c>
      <c r="H12" s="18">
        <v>190</v>
      </c>
      <c r="I12" s="18">
        <v>135</v>
      </c>
      <c r="J12" s="18">
        <v>55</v>
      </c>
      <c r="K12" s="19">
        <v>15</v>
      </c>
      <c r="L12" s="2">
        <v>192</v>
      </c>
      <c r="M12" s="2">
        <v>83</v>
      </c>
      <c r="N12" s="2">
        <v>59</v>
      </c>
      <c r="O12" s="2">
        <v>40</v>
      </c>
      <c r="P12" s="2">
        <v>9</v>
      </c>
    </row>
    <row r="13" spans="1:16" x14ac:dyDescent="0.2">
      <c r="A13" s="2" t="s">
        <v>205</v>
      </c>
      <c r="B13" s="2">
        <v>5</v>
      </c>
      <c r="C13" s="2">
        <v>5</v>
      </c>
      <c r="D13" s="2">
        <v>0</v>
      </c>
      <c r="E13" s="2">
        <v>0</v>
      </c>
      <c r="F13" s="2">
        <v>0</v>
      </c>
      <c r="G13" s="17">
        <v>5</v>
      </c>
      <c r="H13" s="18">
        <v>5</v>
      </c>
      <c r="I13" s="18">
        <v>0</v>
      </c>
      <c r="J13" s="18">
        <v>0</v>
      </c>
      <c r="K13" s="19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2">
      <c r="A14" s="2" t="s">
        <v>206</v>
      </c>
      <c r="B14" s="2">
        <v>117</v>
      </c>
      <c r="C14" s="2">
        <v>74</v>
      </c>
      <c r="D14" s="2">
        <v>34</v>
      </c>
      <c r="E14" s="2">
        <v>3</v>
      </c>
      <c r="F14" s="2">
        <v>6</v>
      </c>
      <c r="G14" s="17">
        <v>88</v>
      </c>
      <c r="H14" s="18">
        <v>51</v>
      </c>
      <c r="I14" s="18">
        <v>34</v>
      </c>
      <c r="J14" s="18">
        <v>0</v>
      </c>
      <c r="K14" s="19">
        <v>3</v>
      </c>
      <c r="L14" s="2">
        <v>29</v>
      </c>
      <c r="M14" s="2">
        <v>23</v>
      </c>
      <c r="N14" s="2">
        <v>0</v>
      </c>
      <c r="O14" s="2">
        <v>3</v>
      </c>
      <c r="P14" s="2">
        <v>3</v>
      </c>
    </row>
    <row r="15" spans="1:16" x14ac:dyDescent="0.2">
      <c r="A15" s="2" t="s">
        <v>207</v>
      </c>
      <c r="B15" s="2">
        <v>51</v>
      </c>
      <c r="C15" s="2">
        <v>28</v>
      </c>
      <c r="D15" s="2">
        <v>17</v>
      </c>
      <c r="E15" s="2">
        <v>3</v>
      </c>
      <c r="F15" s="2">
        <v>3</v>
      </c>
      <c r="G15" s="17">
        <v>34</v>
      </c>
      <c r="H15" s="18">
        <v>28</v>
      </c>
      <c r="I15" s="18">
        <v>0</v>
      </c>
      <c r="J15" s="18">
        <v>3</v>
      </c>
      <c r="K15" s="19">
        <v>3</v>
      </c>
      <c r="L15" s="2">
        <v>17</v>
      </c>
      <c r="M15" s="2">
        <v>0</v>
      </c>
      <c r="N15" s="2">
        <v>17</v>
      </c>
      <c r="O15" s="2">
        <v>0</v>
      </c>
      <c r="P15" s="2">
        <v>0</v>
      </c>
    </row>
    <row r="16" spans="1:16" x14ac:dyDescent="0.2">
      <c r="A16" s="2" t="s">
        <v>208</v>
      </c>
      <c r="B16" s="2">
        <v>369</v>
      </c>
      <c r="C16" s="2">
        <v>139</v>
      </c>
      <c r="D16" s="2">
        <v>135</v>
      </c>
      <c r="E16" s="2">
        <v>86</v>
      </c>
      <c r="F16" s="2">
        <v>9</v>
      </c>
      <c r="G16" s="17">
        <v>241</v>
      </c>
      <c r="H16" s="18">
        <v>93</v>
      </c>
      <c r="I16" s="18">
        <v>93</v>
      </c>
      <c r="J16" s="18">
        <v>52</v>
      </c>
      <c r="K16" s="19">
        <v>3</v>
      </c>
      <c r="L16" s="2">
        <v>128</v>
      </c>
      <c r="M16" s="2">
        <v>46</v>
      </c>
      <c r="N16" s="2">
        <v>42</v>
      </c>
      <c r="O16" s="2">
        <v>34</v>
      </c>
      <c r="P16" s="2">
        <v>6</v>
      </c>
    </row>
    <row r="17" spans="1:16" x14ac:dyDescent="0.2">
      <c r="A17" s="2" t="s">
        <v>209</v>
      </c>
      <c r="B17" s="2">
        <v>45</v>
      </c>
      <c r="C17" s="2">
        <v>28</v>
      </c>
      <c r="D17" s="2">
        <v>8</v>
      </c>
      <c r="E17" s="2">
        <v>3</v>
      </c>
      <c r="F17" s="2">
        <v>6</v>
      </c>
      <c r="G17" s="17">
        <v>28</v>
      </c>
      <c r="H17" s="18">
        <v>14</v>
      </c>
      <c r="I17" s="18">
        <v>8</v>
      </c>
      <c r="J17" s="18">
        <v>0</v>
      </c>
      <c r="K17" s="19">
        <v>6</v>
      </c>
      <c r="L17" s="2">
        <v>17</v>
      </c>
      <c r="M17" s="2">
        <v>14</v>
      </c>
      <c r="N17" s="2">
        <v>0</v>
      </c>
      <c r="O17" s="2">
        <v>3</v>
      </c>
      <c r="P17" s="2">
        <v>0</v>
      </c>
    </row>
    <row r="18" spans="1:16" x14ac:dyDescent="0.2">
      <c r="A18" s="2"/>
      <c r="B18" s="2"/>
      <c r="C18" s="2"/>
      <c r="D18" s="2"/>
      <c r="E18" s="2"/>
      <c r="F18" s="2"/>
      <c r="G18" s="17"/>
      <c r="H18" s="18"/>
      <c r="I18" s="18"/>
      <c r="J18" s="18"/>
      <c r="K18" s="19"/>
      <c r="L18" s="2"/>
      <c r="M18" s="2"/>
      <c r="N18" s="2"/>
      <c r="O18" s="2"/>
      <c r="P18" s="2"/>
    </row>
    <row r="19" spans="1:16" x14ac:dyDescent="0.2">
      <c r="A19" s="15" t="s">
        <v>310</v>
      </c>
      <c r="B19" s="2"/>
      <c r="C19" s="2"/>
      <c r="D19" s="2"/>
      <c r="E19" s="2"/>
      <c r="F19" s="2"/>
      <c r="G19" s="17"/>
      <c r="H19" s="18"/>
      <c r="I19" s="18"/>
      <c r="J19" s="18"/>
      <c r="K19" s="19"/>
      <c r="L19" s="2"/>
      <c r="M19" s="2"/>
      <c r="N19" s="2"/>
      <c r="O19" s="2"/>
      <c r="P19" s="2"/>
    </row>
    <row r="20" spans="1:16" x14ac:dyDescent="0.2">
      <c r="A20" s="2" t="s">
        <v>0</v>
      </c>
      <c r="B20" s="2">
        <v>97</v>
      </c>
      <c r="C20" s="2">
        <v>46</v>
      </c>
      <c r="D20" s="2">
        <v>17</v>
      </c>
      <c r="E20" s="2">
        <v>22</v>
      </c>
      <c r="F20" s="2">
        <v>12</v>
      </c>
      <c r="G20" s="17">
        <v>71</v>
      </c>
      <c r="H20" s="18">
        <v>42</v>
      </c>
      <c r="I20" s="18">
        <v>8</v>
      </c>
      <c r="J20" s="18">
        <v>12</v>
      </c>
      <c r="K20" s="19">
        <v>9</v>
      </c>
      <c r="L20" s="2">
        <v>25</v>
      </c>
      <c r="M20" s="2">
        <v>5</v>
      </c>
      <c r="N20" s="2">
        <v>8</v>
      </c>
      <c r="O20" s="2">
        <v>9</v>
      </c>
      <c r="P20" s="2">
        <v>3</v>
      </c>
    </row>
    <row r="21" spans="1:16" x14ac:dyDescent="0.2">
      <c r="A21" s="2" t="s">
        <v>205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17">
        <v>0</v>
      </c>
      <c r="H21" s="18">
        <v>0</v>
      </c>
      <c r="I21" s="18">
        <v>0</v>
      </c>
      <c r="J21" s="18">
        <v>0</v>
      </c>
      <c r="K21" s="19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x14ac:dyDescent="0.2">
      <c r="A22" s="2" t="s">
        <v>206</v>
      </c>
      <c r="B22" s="2">
        <v>32</v>
      </c>
      <c r="C22" s="2">
        <v>23</v>
      </c>
      <c r="D22" s="2">
        <v>8</v>
      </c>
      <c r="E22" s="2">
        <v>0</v>
      </c>
      <c r="F22" s="2">
        <v>0</v>
      </c>
      <c r="G22" s="17">
        <v>27</v>
      </c>
      <c r="H22" s="18">
        <v>19</v>
      </c>
      <c r="I22" s="18">
        <v>8</v>
      </c>
      <c r="J22" s="18">
        <v>0</v>
      </c>
      <c r="K22" s="19">
        <v>0</v>
      </c>
      <c r="L22" s="2">
        <v>5</v>
      </c>
      <c r="M22" s="2">
        <v>5</v>
      </c>
      <c r="N22" s="2">
        <v>0</v>
      </c>
      <c r="O22" s="2">
        <v>0</v>
      </c>
      <c r="P22" s="2">
        <v>0</v>
      </c>
    </row>
    <row r="23" spans="1:16" x14ac:dyDescent="0.2">
      <c r="A23" s="2" t="s">
        <v>207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17">
        <v>0</v>
      </c>
      <c r="H23" s="18">
        <v>0</v>
      </c>
      <c r="I23" s="18">
        <v>0</v>
      </c>
      <c r="J23" s="18">
        <v>0</v>
      </c>
      <c r="K23" s="19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">
      <c r="A24" s="2" t="s">
        <v>208</v>
      </c>
      <c r="B24" s="2">
        <v>55</v>
      </c>
      <c r="C24" s="2">
        <v>19</v>
      </c>
      <c r="D24" s="2">
        <v>8</v>
      </c>
      <c r="E24" s="2">
        <v>22</v>
      </c>
      <c r="F24" s="2">
        <v>6</v>
      </c>
      <c r="G24" s="17">
        <v>34</v>
      </c>
      <c r="H24" s="18">
        <v>19</v>
      </c>
      <c r="I24" s="18">
        <v>0</v>
      </c>
      <c r="J24" s="18">
        <v>12</v>
      </c>
      <c r="K24" s="19">
        <v>3</v>
      </c>
      <c r="L24" s="2">
        <v>21</v>
      </c>
      <c r="M24" s="2">
        <v>0</v>
      </c>
      <c r="N24" s="2">
        <v>8</v>
      </c>
      <c r="O24" s="2">
        <v>9</v>
      </c>
      <c r="P24" s="2">
        <v>3</v>
      </c>
    </row>
    <row r="25" spans="1:16" x14ac:dyDescent="0.2">
      <c r="A25" s="2" t="s">
        <v>209</v>
      </c>
      <c r="B25" s="2">
        <v>11</v>
      </c>
      <c r="C25" s="2">
        <v>5</v>
      </c>
      <c r="D25" s="2">
        <v>0</v>
      </c>
      <c r="E25" s="2">
        <v>0</v>
      </c>
      <c r="F25" s="2">
        <v>6</v>
      </c>
      <c r="G25" s="17">
        <v>11</v>
      </c>
      <c r="H25" s="18">
        <v>5</v>
      </c>
      <c r="I25" s="18">
        <v>0</v>
      </c>
      <c r="J25" s="18">
        <v>0</v>
      </c>
      <c r="K25" s="19">
        <v>6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x14ac:dyDescent="0.2">
      <c r="A26" s="2"/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15" t="s">
        <v>251</v>
      </c>
      <c r="B27" s="2"/>
      <c r="C27" s="2"/>
      <c r="D27" s="2"/>
      <c r="E27" s="2"/>
      <c r="F27" s="2"/>
      <c r="G27" s="17"/>
      <c r="H27" s="18"/>
      <c r="I27" s="18"/>
      <c r="J27" s="18"/>
      <c r="K27" s="19"/>
      <c r="L27" s="2"/>
      <c r="M27" s="2"/>
      <c r="N27" s="2"/>
      <c r="O27" s="2"/>
      <c r="P27" s="2"/>
    </row>
    <row r="28" spans="1:16" x14ac:dyDescent="0.2">
      <c r="A28" s="2" t="s">
        <v>0</v>
      </c>
      <c r="B28" s="2">
        <v>193</v>
      </c>
      <c r="C28" s="2">
        <v>32</v>
      </c>
      <c r="D28" s="2">
        <v>160</v>
      </c>
      <c r="E28" s="2">
        <v>0</v>
      </c>
      <c r="F28" s="2">
        <v>0</v>
      </c>
      <c r="G28" s="17">
        <v>141</v>
      </c>
      <c r="H28" s="18">
        <v>23</v>
      </c>
      <c r="I28" s="18">
        <v>118</v>
      </c>
      <c r="J28" s="18">
        <v>0</v>
      </c>
      <c r="K28" s="19">
        <v>0</v>
      </c>
      <c r="L28" s="2">
        <v>51</v>
      </c>
      <c r="M28" s="2">
        <v>9</v>
      </c>
      <c r="N28" s="2">
        <v>42</v>
      </c>
      <c r="O28" s="2">
        <v>0</v>
      </c>
      <c r="P28" s="2">
        <v>0</v>
      </c>
    </row>
    <row r="29" spans="1:16" x14ac:dyDescent="0.2">
      <c r="A29" s="2" t="s">
        <v>205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17">
        <v>0</v>
      </c>
      <c r="H29" s="18">
        <v>0</v>
      </c>
      <c r="I29" s="18">
        <v>0</v>
      </c>
      <c r="J29" s="18">
        <v>0</v>
      </c>
      <c r="K29" s="19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0" spans="1:16" x14ac:dyDescent="0.2">
      <c r="A30" s="2" t="s">
        <v>206</v>
      </c>
      <c r="B30" s="2">
        <v>30</v>
      </c>
      <c r="C30" s="2">
        <v>5</v>
      </c>
      <c r="D30" s="2">
        <v>25</v>
      </c>
      <c r="E30" s="2">
        <v>0</v>
      </c>
      <c r="F30" s="2">
        <v>0</v>
      </c>
      <c r="G30" s="17">
        <v>30</v>
      </c>
      <c r="H30" s="18">
        <v>5</v>
      </c>
      <c r="I30" s="18">
        <v>25</v>
      </c>
      <c r="J30" s="18">
        <v>0</v>
      </c>
      <c r="K30" s="19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A31" s="2" t="s">
        <v>207</v>
      </c>
      <c r="B31" s="2">
        <v>31</v>
      </c>
      <c r="C31" s="2">
        <v>14</v>
      </c>
      <c r="D31" s="2">
        <v>17</v>
      </c>
      <c r="E31" s="2">
        <v>0</v>
      </c>
      <c r="F31" s="2">
        <v>0</v>
      </c>
      <c r="G31" s="17">
        <v>14</v>
      </c>
      <c r="H31" s="18">
        <v>14</v>
      </c>
      <c r="I31" s="18">
        <v>0</v>
      </c>
      <c r="J31" s="18">
        <v>0</v>
      </c>
      <c r="K31" s="19">
        <v>0</v>
      </c>
      <c r="L31" s="2">
        <v>17</v>
      </c>
      <c r="M31" s="2">
        <v>0</v>
      </c>
      <c r="N31" s="2">
        <v>17</v>
      </c>
      <c r="O31" s="2">
        <v>0</v>
      </c>
      <c r="P31" s="2">
        <v>0</v>
      </c>
    </row>
    <row r="32" spans="1:16" x14ac:dyDescent="0.2">
      <c r="A32" s="2" t="s">
        <v>208</v>
      </c>
      <c r="B32" s="2">
        <v>132</v>
      </c>
      <c r="C32" s="2">
        <v>14</v>
      </c>
      <c r="D32" s="2">
        <v>118</v>
      </c>
      <c r="E32" s="2">
        <v>0</v>
      </c>
      <c r="F32" s="2">
        <v>0</v>
      </c>
      <c r="G32" s="17">
        <v>98</v>
      </c>
      <c r="H32" s="18">
        <v>5</v>
      </c>
      <c r="I32" s="18">
        <v>93</v>
      </c>
      <c r="J32" s="18">
        <v>0</v>
      </c>
      <c r="K32" s="19">
        <v>0</v>
      </c>
      <c r="L32" s="2">
        <v>35</v>
      </c>
      <c r="M32" s="2">
        <v>9</v>
      </c>
      <c r="N32" s="2">
        <v>25</v>
      </c>
      <c r="O32" s="2">
        <v>0</v>
      </c>
      <c r="P32" s="2">
        <v>0</v>
      </c>
    </row>
    <row r="33" spans="1:16" x14ac:dyDescent="0.2">
      <c r="A33" s="2" t="s">
        <v>209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17">
        <v>0</v>
      </c>
      <c r="H33" s="18">
        <v>0</v>
      </c>
      <c r="I33" s="18">
        <v>0</v>
      </c>
      <c r="J33" s="18">
        <v>0</v>
      </c>
      <c r="K33" s="19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</row>
    <row r="34" spans="1:16" x14ac:dyDescent="0.2">
      <c r="A34" s="2"/>
      <c r="B34" s="2"/>
      <c r="C34" s="2"/>
      <c r="D34" s="2"/>
      <c r="E34" s="2"/>
      <c r="F34" s="2"/>
      <c r="G34" s="17"/>
      <c r="H34" s="18"/>
      <c r="I34" s="18"/>
      <c r="J34" s="18"/>
      <c r="K34" s="19"/>
      <c r="L34" s="2"/>
      <c r="M34" s="2"/>
      <c r="N34" s="2"/>
      <c r="O34" s="2"/>
      <c r="P34" s="2"/>
    </row>
    <row r="35" spans="1:16" x14ac:dyDescent="0.2">
      <c r="A35" s="15" t="s">
        <v>250</v>
      </c>
      <c r="B35" s="2"/>
      <c r="C35" s="2"/>
      <c r="D35" s="2"/>
      <c r="E35" s="2"/>
      <c r="F35" s="2"/>
      <c r="G35" s="17"/>
      <c r="H35" s="18"/>
      <c r="I35" s="18"/>
      <c r="J35" s="18"/>
      <c r="K35" s="19"/>
      <c r="L35" s="2"/>
      <c r="M35" s="2"/>
      <c r="N35" s="2"/>
      <c r="O35" s="2"/>
      <c r="P35" s="2"/>
    </row>
    <row r="36" spans="1:16" x14ac:dyDescent="0.2">
      <c r="A36" s="2" t="s">
        <v>0</v>
      </c>
      <c r="B36" s="2">
        <v>297</v>
      </c>
      <c r="C36" s="2">
        <v>195</v>
      </c>
      <c r="D36" s="2">
        <v>17</v>
      </c>
      <c r="E36" s="2">
        <v>74</v>
      </c>
      <c r="F36" s="2">
        <v>12</v>
      </c>
      <c r="G36" s="17">
        <v>183</v>
      </c>
      <c r="H36" s="18">
        <v>125</v>
      </c>
      <c r="I36" s="18">
        <v>8</v>
      </c>
      <c r="J36" s="18">
        <v>43</v>
      </c>
      <c r="K36" s="19">
        <v>6</v>
      </c>
      <c r="L36" s="2">
        <v>115</v>
      </c>
      <c r="M36" s="2">
        <v>70</v>
      </c>
      <c r="N36" s="2">
        <v>8</v>
      </c>
      <c r="O36" s="2">
        <v>31</v>
      </c>
      <c r="P36" s="2">
        <v>6</v>
      </c>
    </row>
    <row r="37" spans="1:16" x14ac:dyDescent="0.2">
      <c r="A37" s="2" t="s">
        <v>205</v>
      </c>
      <c r="B37" s="2">
        <v>5</v>
      </c>
      <c r="C37" s="2">
        <v>5</v>
      </c>
      <c r="D37" s="2">
        <v>0</v>
      </c>
      <c r="E37" s="2">
        <v>0</v>
      </c>
      <c r="F37" s="2">
        <v>0</v>
      </c>
      <c r="G37" s="17">
        <v>5</v>
      </c>
      <c r="H37" s="18">
        <v>5</v>
      </c>
      <c r="I37" s="18">
        <v>0</v>
      </c>
      <c r="J37" s="18">
        <v>0</v>
      </c>
      <c r="K37" s="19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</row>
    <row r="38" spans="1:16" x14ac:dyDescent="0.2">
      <c r="A38" s="2" t="s">
        <v>206</v>
      </c>
      <c r="B38" s="2">
        <v>55</v>
      </c>
      <c r="C38" s="2">
        <v>46</v>
      </c>
      <c r="D38" s="2">
        <v>0</v>
      </c>
      <c r="E38" s="2">
        <v>3</v>
      </c>
      <c r="F38" s="2">
        <v>6</v>
      </c>
      <c r="G38" s="17">
        <v>31</v>
      </c>
      <c r="H38" s="18">
        <v>28</v>
      </c>
      <c r="I38" s="18">
        <v>0</v>
      </c>
      <c r="J38" s="18">
        <v>0</v>
      </c>
      <c r="K38" s="19">
        <v>3</v>
      </c>
      <c r="L38" s="2">
        <v>25</v>
      </c>
      <c r="M38" s="2">
        <v>19</v>
      </c>
      <c r="N38" s="2">
        <v>0</v>
      </c>
      <c r="O38" s="2">
        <v>3</v>
      </c>
      <c r="P38" s="2">
        <v>3</v>
      </c>
    </row>
    <row r="39" spans="1:16" x14ac:dyDescent="0.2">
      <c r="A39" s="2" t="s">
        <v>207</v>
      </c>
      <c r="B39" s="2">
        <v>20</v>
      </c>
      <c r="C39" s="2">
        <v>14</v>
      </c>
      <c r="D39" s="2">
        <v>0</v>
      </c>
      <c r="E39" s="2">
        <v>3</v>
      </c>
      <c r="F39" s="2">
        <v>3</v>
      </c>
      <c r="G39" s="17">
        <v>20</v>
      </c>
      <c r="H39" s="18">
        <v>14</v>
      </c>
      <c r="I39" s="18">
        <v>0</v>
      </c>
      <c r="J39" s="18">
        <v>3</v>
      </c>
      <c r="K39" s="19">
        <v>3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1:16" x14ac:dyDescent="0.2">
      <c r="A40" s="2" t="s">
        <v>208</v>
      </c>
      <c r="B40" s="2">
        <v>183</v>
      </c>
      <c r="C40" s="2">
        <v>107</v>
      </c>
      <c r="D40" s="2">
        <v>8</v>
      </c>
      <c r="E40" s="2">
        <v>65</v>
      </c>
      <c r="F40" s="2">
        <v>3</v>
      </c>
      <c r="G40" s="17">
        <v>110</v>
      </c>
      <c r="H40" s="18">
        <v>70</v>
      </c>
      <c r="I40" s="18">
        <v>0</v>
      </c>
      <c r="J40" s="18">
        <v>40</v>
      </c>
      <c r="K40" s="19">
        <v>0</v>
      </c>
      <c r="L40" s="2">
        <v>73</v>
      </c>
      <c r="M40" s="2">
        <v>37</v>
      </c>
      <c r="N40" s="2">
        <v>8</v>
      </c>
      <c r="O40" s="2">
        <v>25</v>
      </c>
      <c r="P40" s="2">
        <v>3</v>
      </c>
    </row>
    <row r="41" spans="1:16" x14ac:dyDescent="0.2">
      <c r="A41" s="2" t="s">
        <v>209</v>
      </c>
      <c r="B41" s="2">
        <v>35</v>
      </c>
      <c r="C41" s="2">
        <v>23</v>
      </c>
      <c r="D41" s="2">
        <v>8</v>
      </c>
      <c r="E41" s="2">
        <v>3</v>
      </c>
      <c r="F41" s="2">
        <v>0</v>
      </c>
      <c r="G41" s="24">
        <v>18</v>
      </c>
      <c r="H41" s="25">
        <v>9</v>
      </c>
      <c r="I41" s="25">
        <v>8</v>
      </c>
      <c r="J41" s="25">
        <v>0</v>
      </c>
      <c r="K41" s="26">
        <v>0</v>
      </c>
      <c r="L41" s="2">
        <v>17</v>
      </c>
      <c r="M41" s="2">
        <v>14</v>
      </c>
      <c r="N41" s="2">
        <v>0</v>
      </c>
      <c r="O41" s="2">
        <v>3</v>
      </c>
      <c r="P41" s="2">
        <v>0</v>
      </c>
    </row>
    <row r="42" spans="1:16" ht="14.4" x14ac:dyDescent="0.3">
      <c r="A42" s="1" t="s">
        <v>230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ht="14.4" x14ac:dyDescent="0.3">
      <c r="A43" s="2" t="s">
        <v>231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1"/>
  <sheetViews>
    <sheetView view="pageBreakPreview" zoomScaleNormal="100" zoomScaleSheetLayoutView="100" workbookViewId="0"/>
  </sheetViews>
  <sheetFormatPr defaultColWidth="5.109375" defaultRowHeight="9.6" x14ac:dyDescent="0.2"/>
  <cols>
    <col min="1" max="1" width="12.21875" style="40" customWidth="1"/>
    <col min="2" max="16" width="5" style="40" customWidth="1"/>
    <col min="17" max="16384" width="5.109375" style="40"/>
  </cols>
  <sheetData>
    <row r="1" spans="1:16" x14ac:dyDescent="0.2">
      <c r="A1" s="65" t="s">
        <v>315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2">
      <c r="A2" s="66"/>
      <c r="B2" s="115" t="s">
        <v>0</v>
      </c>
      <c r="C2" s="118"/>
      <c r="D2" s="118"/>
      <c r="E2" s="118"/>
      <c r="F2" s="119"/>
      <c r="G2" s="114" t="s">
        <v>1</v>
      </c>
      <c r="H2" s="114"/>
      <c r="I2" s="114"/>
      <c r="J2" s="114"/>
      <c r="K2" s="114"/>
      <c r="L2" s="114" t="s">
        <v>2</v>
      </c>
      <c r="M2" s="114"/>
      <c r="N2" s="114"/>
      <c r="O2" s="114"/>
      <c r="P2" s="115"/>
    </row>
    <row r="3" spans="1:16" x14ac:dyDescent="0.2">
      <c r="A3" s="67" t="s">
        <v>253</v>
      </c>
      <c r="B3" s="68" t="s">
        <v>0</v>
      </c>
      <c r="C3" s="68" t="s">
        <v>3</v>
      </c>
      <c r="D3" s="68" t="s">
        <v>232</v>
      </c>
      <c r="E3" s="68" t="s">
        <v>5</v>
      </c>
      <c r="F3" s="68" t="s">
        <v>233</v>
      </c>
      <c r="G3" s="68" t="s">
        <v>0</v>
      </c>
      <c r="H3" s="68" t="s">
        <v>3</v>
      </c>
      <c r="I3" s="68" t="s">
        <v>232</v>
      </c>
      <c r="J3" s="68" t="s">
        <v>5</v>
      </c>
      <c r="K3" s="68" t="s">
        <v>233</v>
      </c>
      <c r="L3" s="68" t="s">
        <v>0</v>
      </c>
      <c r="M3" s="68" t="s">
        <v>3</v>
      </c>
      <c r="N3" s="68" t="s">
        <v>232</v>
      </c>
      <c r="O3" s="68" t="s">
        <v>5</v>
      </c>
      <c r="P3" s="69" t="s">
        <v>233</v>
      </c>
    </row>
    <row r="4" spans="1:16" s="48" customFormat="1" x14ac:dyDescent="0.2">
      <c r="A4" s="70" t="s">
        <v>316</v>
      </c>
      <c r="B4" s="65"/>
      <c r="C4" s="65"/>
      <c r="D4" s="65"/>
      <c r="E4" s="65"/>
      <c r="F4" s="65"/>
      <c r="G4" s="71"/>
      <c r="H4" s="72"/>
      <c r="I4" s="72"/>
      <c r="J4" s="72"/>
      <c r="K4" s="66"/>
      <c r="L4" s="65"/>
      <c r="M4" s="65"/>
      <c r="N4" s="65"/>
      <c r="O4" s="65"/>
      <c r="P4" s="65"/>
    </row>
    <row r="5" spans="1:16" x14ac:dyDescent="0.2">
      <c r="A5" s="65" t="s">
        <v>0</v>
      </c>
      <c r="B5" s="65">
        <v>822</v>
      </c>
      <c r="C5" s="65">
        <v>450</v>
      </c>
      <c r="D5" s="65">
        <v>253</v>
      </c>
      <c r="E5" s="65">
        <v>102</v>
      </c>
      <c r="F5" s="65">
        <v>18</v>
      </c>
      <c r="G5" s="73">
        <v>516</v>
      </c>
      <c r="H5" s="74">
        <v>273</v>
      </c>
      <c r="I5" s="74">
        <v>169</v>
      </c>
      <c r="J5" s="74">
        <v>62</v>
      </c>
      <c r="K5" s="75">
        <v>12</v>
      </c>
      <c r="L5" s="65">
        <v>307</v>
      </c>
      <c r="M5" s="65">
        <v>176</v>
      </c>
      <c r="N5" s="65">
        <v>84</v>
      </c>
      <c r="O5" s="65">
        <v>40</v>
      </c>
      <c r="P5" s="65">
        <v>6</v>
      </c>
    </row>
    <row r="6" spans="1:16" x14ac:dyDescent="0.2">
      <c r="A6" s="65" t="s">
        <v>210</v>
      </c>
      <c r="B6" s="65">
        <v>234</v>
      </c>
      <c r="C6" s="65">
        <v>181</v>
      </c>
      <c r="D6" s="65">
        <v>51</v>
      </c>
      <c r="E6" s="65">
        <v>3</v>
      </c>
      <c r="F6" s="65">
        <v>0</v>
      </c>
      <c r="G6" s="73">
        <v>140</v>
      </c>
      <c r="H6" s="74">
        <v>107</v>
      </c>
      <c r="I6" s="74">
        <v>34</v>
      </c>
      <c r="J6" s="74">
        <v>0</v>
      </c>
      <c r="K6" s="75">
        <v>0</v>
      </c>
      <c r="L6" s="65">
        <v>94</v>
      </c>
      <c r="M6" s="65">
        <v>74</v>
      </c>
      <c r="N6" s="65">
        <v>17</v>
      </c>
      <c r="O6" s="65">
        <v>3</v>
      </c>
      <c r="P6" s="65">
        <v>0</v>
      </c>
    </row>
    <row r="7" spans="1:16" x14ac:dyDescent="0.2">
      <c r="A7" s="65" t="s">
        <v>211</v>
      </c>
      <c r="B7" s="65">
        <v>138</v>
      </c>
      <c r="C7" s="65">
        <v>97</v>
      </c>
      <c r="D7" s="65">
        <v>25</v>
      </c>
      <c r="E7" s="65">
        <v>6</v>
      </c>
      <c r="F7" s="65">
        <v>9</v>
      </c>
      <c r="G7" s="73">
        <v>90</v>
      </c>
      <c r="H7" s="74">
        <v>56</v>
      </c>
      <c r="I7" s="74">
        <v>25</v>
      </c>
      <c r="J7" s="74">
        <v>3</v>
      </c>
      <c r="K7" s="75">
        <v>6</v>
      </c>
      <c r="L7" s="65">
        <v>48</v>
      </c>
      <c r="M7" s="65">
        <v>42</v>
      </c>
      <c r="N7" s="65">
        <v>0</v>
      </c>
      <c r="O7" s="65">
        <v>3</v>
      </c>
      <c r="P7" s="65">
        <v>3</v>
      </c>
    </row>
    <row r="8" spans="1:16" x14ac:dyDescent="0.2">
      <c r="A8" s="65" t="s">
        <v>212</v>
      </c>
      <c r="B8" s="65">
        <v>186</v>
      </c>
      <c r="C8" s="65">
        <v>65</v>
      </c>
      <c r="D8" s="65">
        <v>84</v>
      </c>
      <c r="E8" s="65">
        <v>34</v>
      </c>
      <c r="F8" s="65">
        <v>3</v>
      </c>
      <c r="G8" s="73">
        <v>105</v>
      </c>
      <c r="H8" s="74">
        <v>42</v>
      </c>
      <c r="I8" s="74">
        <v>42</v>
      </c>
      <c r="J8" s="74">
        <v>22</v>
      </c>
      <c r="K8" s="75">
        <v>0</v>
      </c>
      <c r="L8" s="65">
        <v>81</v>
      </c>
      <c r="M8" s="65">
        <v>23</v>
      </c>
      <c r="N8" s="65">
        <v>42</v>
      </c>
      <c r="O8" s="65">
        <v>12</v>
      </c>
      <c r="P8" s="65">
        <v>3</v>
      </c>
    </row>
    <row r="9" spans="1:16" x14ac:dyDescent="0.2">
      <c r="A9" s="65" t="s">
        <v>213</v>
      </c>
      <c r="B9" s="65">
        <v>48</v>
      </c>
      <c r="C9" s="65">
        <v>32</v>
      </c>
      <c r="D9" s="65">
        <v>0</v>
      </c>
      <c r="E9" s="65">
        <v>9</v>
      </c>
      <c r="F9" s="65">
        <v>6</v>
      </c>
      <c r="G9" s="73">
        <v>32</v>
      </c>
      <c r="H9" s="74">
        <v>23</v>
      </c>
      <c r="I9" s="74">
        <v>0</v>
      </c>
      <c r="J9" s="74">
        <v>3</v>
      </c>
      <c r="K9" s="75">
        <v>6</v>
      </c>
      <c r="L9" s="65">
        <v>15</v>
      </c>
      <c r="M9" s="65">
        <v>9</v>
      </c>
      <c r="N9" s="65">
        <v>0</v>
      </c>
      <c r="O9" s="65">
        <v>6</v>
      </c>
      <c r="P9" s="65">
        <v>0</v>
      </c>
    </row>
    <row r="10" spans="1:16" x14ac:dyDescent="0.2">
      <c r="A10" s="65" t="s">
        <v>214</v>
      </c>
      <c r="B10" s="65">
        <v>74</v>
      </c>
      <c r="C10" s="65">
        <v>28</v>
      </c>
      <c r="D10" s="65">
        <v>34</v>
      </c>
      <c r="E10" s="65">
        <v>12</v>
      </c>
      <c r="F10" s="65">
        <v>0</v>
      </c>
      <c r="G10" s="73">
        <v>50</v>
      </c>
      <c r="H10" s="74">
        <v>19</v>
      </c>
      <c r="I10" s="74">
        <v>25</v>
      </c>
      <c r="J10" s="74">
        <v>6</v>
      </c>
      <c r="K10" s="75">
        <v>0</v>
      </c>
      <c r="L10" s="65">
        <v>24</v>
      </c>
      <c r="M10" s="65">
        <v>9</v>
      </c>
      <c r="N10" s="65">
        <v>8</v>
      </c>
      <c r="O10" s="65">
        <v>6</v>
      </c>
      <c r="P10" s="65">
        <v>0</v>
      </c>
    </row>
    <row r="11" spans="1:16" x14ac:dyDescent="0.2">
      <c r="A11" s="65" t="s">
        <v>215</v>
      </c>
      <c r="B11" s="65">
        <v>142</v>
      </c>
      <c r="C11" s="65">
        <v>46</v>
      </c>
      <c r="D11" s="65">
        <v>59</v>
      </c>
      <c r="E11" s="65">
        <v>37</v>
      </c>
      <c r="F11" s="65">
        <v>0</v>
      </c>
      <c r="G11" s="73">
        <v>98</v>
      </c>
      <c r="H11" s="74">
        <v>28</v>
      </c>
      <c r="I11" s="74">
        <v>42</v>
      </c>
      <c r="J11" s="74">
        <v>28</v>
      </c>
      <c r="K11" s="75">
        <v>0</v>
      </c>
      <c r="L11" s="65">
        <v>45</v>
      </c>
      <c r="M11" s="65">
        <v>19</v>
      </c>
      <c r="N11" s="65">
        <v>17</v>
      </c>
      <c r="O11" s="65">
        <v>9</v>
      </c>
      <c r="P11" s="65">
        <v>0</v>
      </c>
    </row>
    <row r="12" spans="1:16" x14ac:dyDescent="0.2">
      <c r="A12" s="103" t="s">
        <v>22</v>
      </c>
      <c r="B12" s="103">
        <v>11043.9</v>
      </c>
      <c r="C12" s="103">
        <v>7262.1</v>
      </c>
      <c r="D12" s="103">
        <v>13000</v>
      </c>
      <c r="E12" s="103">
        <v>19166.7</v>
      </c>
      <c r="F12" s="103">
        <v>10000</v>
      </c>
      <c r="G12" s="104">
        <v>11303.4</v>
      </c>
      <c r="H12" s="105">
        <v>7708</v>
      </c>
      <c r="I12" s="105">
        <v>13000</v>
      </c>
      <c r="J12" s="105">
        <v>25000</v>
      </c>
      <c r="K12" s="106">
        <v>12500</v>
      </c>
      <c r="L12" s="103">
        <v>10704.7</v>
      </c>
      <c r="M12" s="103">
        <v>6666.7</v>
      </c>
      <c r="N12" s="103">
        <v>13000</v>
      </c>
      <c r="O12" s="103">
        <v>16250</v>
      </c>
      <c r="P12" s="103">
        <v>10000</v>
      </c>
    </row>
    <row r="13" spans="1:16" x14ac:dyDescent="0.2">
      <c r="A13" s="103"/>
      <c r="B13" s="103"/>
      <c r="C13" s="103"/>
      <c r="D13" s="103"/>
      <c r="E13" s="103"/>
      <c r="F13" s="103"/>
      <c r="G13" s="104"/>
      <c r="H13" s="105"/>
      <c r="I13" s="105"/>
      <c r="J13" s="105"/>
      <c r="K13" s="106"/>
      <c r="L13" s="103"/>
      <c r="M13" s="103"/>
      <c r="N13" s="103"/>
      <c r="O13" s="103"/>
      <c r="P13" s="103"/>
    </row>
    <row r="14" spans="1:16" x14ac:dyDescent="0.2">
      <c r="A14" s="103"/>
      <c r="B14" s="103"/>
      <c r="C14" s="103"/>
      <c r="D14" s="103"/>
      <c r="E14" s="103"/>
      <c r="F14" s="103"/>
      <c r="G14" s="104"/>
      <c r="H14" s="105"/>
      <c r="I14" s="105"/>
      <c r="J14" s="105"/>
      <c r="K14" s="106"/>
      <c r="L14" s="103"/>
      <c r="M14" s="103"/>
      <c r="N14" s="103"/>
      <c r="O14" s="103"/>
      <c r="P14" s="103"/>
    </row>
    <row r="15" spans="1:16" x14ac:dyDescent="0.2">
      <c r="A15" s="103"/>
      <c r="B15" s="103"/>
      <c r="C15" s="103"/>
      <c r="D15" s="103"/>
      <c r="E15" s="103"/>
      <c r="F15" s="103"/>
      <c r="G15" s="104"/>
      <c r="H15" s="105"/>
      <c r="I15" s="105"/>
      <c r="J15" s="105"/>
      <c r="K15" s="106"/>
      <c r="L15" s="103"/>
      <c r="M15" s="103"/>
      <c r="N15" s="103"/>
      <c r="O15" s="103"/>
      <c r="P15" s="103"/>
    </row>
    <row r="16" spans="1:16" x14ac:dyDescent="0.2">
      <c r="A16" s="103"/>
      <c r="B16" s="103"/>
      <c r="C16" s="103"/>
      <c r="D16" s="103"/>
      <c r="E16" s="103"/>
      <c r="F16" s="103"/>
      <c r="G16" s="104"/>
      <c r="H16" s="105"/>
      <c r="I16" s="105"/>
      <c r="J16" s="105"/>
      <c r="K16" s="106"/>
      <c r="L16" s="103"/>
      <c r="M16" s="103"/>
      <c r="N16" s="103"/>
      <c r="O16" s="103"/>
      <c r="P16" s="103"/>
    </row>
    <row r="17" spans="1:16" x14ac:dyDescent="0.2">
      <c r="A17" s="103"/>
      <c r="B17" s="103"/>
      <c r="C17" s="103"/>
      <c r="D17" s="103"/>
      <c r="E17" s="103"/>
      <c r="F17" s="103"/>
      <c r="G17" s="104"/>
      <c r="H17" s="105"/>
      <c r="I17" s="105"/>
      <c r="J17" s="105"/>
      <c r="K17" s="106"/>
      <c r="L17" s="103"/>
      <c r="M17" s="103"/>
      <c r="N17" s="103"/>
      <c r="O17" s="103"/>
      <c r="P17" s="103"/>
    </row>
    <row r="18" spans="1:16" x14ac:dyDescent="0.2">
      <c r="A18" s="103"/>
      <c r="B18" s="103"/>
      <c r="C18" s="103"/>
      <c r="D18" s="103"/>
      <c r="E18" s="103"/>
      <c r="F18" s="103"/>
      <c r="G18" s="104"/>
      <c r="H18" s="105"/>
      <c r="I18" s="105"/>
      <c r="J18" s="105"/>
      <c r="K18" s="106"/>
      <c r="L18" s="103"/>
      <c r="M18" s="103"/>
      <c r="N18" s="103"/>
      <c r="O18" s="103"/>
      <c r="P18" s="103"/>
    </row>
    <row r="19" spans="1:16" x14ac:dyDescent="0.2">
      <c r="A19" s="103"/>
      <c r="B19" s="103"/>
      <c r="C19" s="103"/>
      <c r="D19" s="103"/>
      <c r="E19" s="103"/>
      <c r="F19" s="103"/>
      <c r="G19" s="104"/>
      <c r="H19" s="105"/>
      <c r="I19" s="105"/>
      <c r="J19" s="105"/>
      <c r="K19" s="106"/>
      <c r="L19" s="103"/>
      <c r="M19" s="103"/>
      <c r="N19" s="103"/>
      <c r="O19" s="103"/>
      <c r="P19" s="103"/>
    </row>
    <row r="20" spans="1:16" x14ac:dyDescent="0.2">
      <c r="A20" s="103"/>
      <c r="B20" s="103"/>
      <c r="C20" s="103"/>
      <c r="D20" s="103"/>
      <c r="E20" s="103"/>
      <c r="F20" s="103"/>
      <c r="G20" s="104"/>
      <c r="H20" s="105"/>
      <c r="I20" s="105"/>
      <c r="J20" s="105"/>
      <c r="K20" s="106"/>
      <c r="L20" s="103"/>
      <c r="M20" s="103"/>
      <c r="N20" s="103"/>
      <c r="O20" s="103"/>
      <c r="P20" s="103"/>
    </row>
    <row r="21" spans="1:16" x14ac:dyDescent="0.2">
      <c r="A21" s="103" t="s">
        <v>216</v>
      </c>
      <c r="B21" s="103">
        <v>25450.799999999999</v>
      </c>
      <c r="C21" s="103">
        <v>13481</v>
      </c>
      <c r="D21" s="103">
        <v>16173.4</v>
      </c>
      <c r="E21" s="103">
        <v>103942.5</v>
      </c>
      <c r="F21" s="103">
        <v>12255.3</v>
      </c>
      <c r="G21" s="104">
        <v>30963.4</v>
      </c>
      <c r="H21" s="105">
        <v>12290.8</v>
      </c>
      <c r="I21" s="105">
        <v>16512.400000000001</v>
      </c>
      <c r="J21" s="105">
        <v>157016.6</v>
      </c>
      <c r="K21" s="106">
        <v>13543</v>
      </c>
      <c r="L21" s="103">
        <v>16173</v>
      </c>
      <c r="M21" s="103">
        <v>15329.6</v>
      </c>
      <c r="N21" s="103">
        <v>15495.5</v>
      </c>
      <c r="O21" s="103">
        <v>22289.9</v>
      </c>
      <c r="P21" s="103">
        <v>9680</v>
      </c>
    </row>
    <row r="22" spans="1:16" x14ac:dyDescent="0.2">
      <c r="A22" s="103"/>
      <c r="B22" s="103"/>
      <c r="C22" s="103"/>
      <c r="D22" s="103"/>
      <c r="E22" s="103"/>
      <c r="F22" s="103"/>
      <c r="G22" s="104"/>
      <c r="H22" s="105"/>
      <c r="I22" s="105"/>
      <c r="J22" s="105"/>
      <c r="K22" s="106"/>
      <c r="L22" s="103"/>
      <c r="M22" s="103"/>
      <c r="N22" s="103"/>
      <c r="O22" s="103"/>
      <c r="P22" s="103"/>
    </row>
    <row r="23" spans="1:16" x14ac:dyDescent="0.2">
      <c r="A23" s="70" t="s">
        <v>317</v>
      </c>
      <c r="B23" s="65"/>
      <c r="C23" s="65"/>
      <c r="D23" s="65"/>
      <c r="E23" s="65"/>
      <c r="F23" s="65"/>
      <c r="G23" s="73"/>
      <c r="H23" s="74"/>
      <c r="I23" s="74"/>
      <c r="J23" s="74"/>
      <c r="K23" s="75"/>
      <c r="L23" s="65"/>
      <c r="M23" s="65"/>
      <c r="N23" s="65"/>
      <c r="O23" s="65"/>
      <c r="P23" s="65"/>
    </row>
    <row r="24" spans="1:16" x14ac:dyDescent="0.2">
      <c r="A24" s="65" t="s">
        <v>0</v>
      </c>
      <c r="B24" s="65">
        <v>29</v>
      </c>
      <c r="C24" s="65">
        <v>9</v>
      </c>
      <c r="D24" s="65">
        <v>17</v>
      </c>
      <c r="E24" s="65">
        <v>3</v>
      </c>
      <c r="F24" s="65">
        <v>0</v>
      </c>
      <c r="G24" s="73">
        <v>21</v>
      </c>
      <c r="H24" s="74">
        <v>9</v>
      </c>
      <c r="I24" s="74">
        <v>8</v>
      </c>
      <c r="J24" s="74">
        <v>3</v>
      </c>
      <c r="K24" s="75">
        <v>0</v>
      </c>
      <c r="L24" s="65">
        <v>8</v>
      </c>
      <c r="M24" s="65">
        <v>0</v>
      </c>
      <c r="N24" s="65">
        <v>8</v>
      </c>
      <c r="O24" s="65">
        <v>0</v>
      </c>
      <c r="P24" s="65">
        <v>0</v>
      </c>
    </row>
    <row r="25" spans="1:16" x14ac:dyDescent="0.2">
      <c r="A25" s="65" t="s">
        <v>217</v>
      </c>
      <c r="B25" s="65">
        <v>8</v>
      </c>
      <c r="C25" s="65">
        <v>5</v>
      </c>
      <c r="D25" s="65">
        <v>0</v>
      </c>
      <c r="E25" s="65">
        <v>3</v>
      </c>
      <c r="F25" s="65">
        <v>0</v>
      </c>
      <c r="G25" s="73">
        <v>8</v>
      </c>
      <c r="H25" s="74">
        <v>5</v>
      </c>
      <c r="I25" s="74">
        <v>0</v>
      </c>
      <c r="J25" s="74">
        <v>3</v>
      </c>
      <c r="K25" s="7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 x14ac:dyDescent="0.2">
      <c r="A26" s="65" t="s">
        <v>218</v>
      </c>
      <c r="B26" s="65">
        <v>17</v>
      </c>
      <c r="C26" s="65">
        <v>0</v>
      </c>
      <c r="D26" s="65">
        <v>17</v>
      </c>
      <c r="E26" s="65">
        <v>0</v>
      </c>
      <c r="F26" s="65">
        <v>0</v>
      </c>
      <c r="G26" s="73">
        <v>8</v>
      </c>
      <c r="H26" s="74">
        <v>0</v>
      </c>
      <c r="I26" s="74">
        <v>8</v>
      </c>
      <c r="J26" s="74">
        <v>0</v>
      </c>
      <c r="K26" s="75">
        <v>0</v>
      </c>
      <c r="L26" s="65">
        <v>8</v>
      </c>
      <c r="M26" s="65">
        <v>0</v>
      </c>
      <c r="N26" s="65">
        <v>8</v>
      </c>
      <c r="O26" s="65">
        <v>0</v>
      </c>
      <c r="P26" s="65">
        <v>0</v>
      </c>
    </row>
    <row r="27" spans="1:16" x14ac:dyDescent="0.2">
      <c r="A27" s="65" t="s">
        <v>219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73">
        <v>0</v>
      </c>
      <c r="H27" s="74">
        <v>0</v>
      </c>
      <c r="I27" s="74">
        <v>0</v>
      </c>
      <c r="J27" s="74">
        <v>0</v>
      </c>
      <c r="K27" s="7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2">
      <c r="A28" s="65" t="s">
        <v>211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73">
        <v>0</v>
      </c>
      <c r="H28" s="74">
        <v>0</v>
      </c>
      <c r="I28" s="74">
        <v>0</v>
      </c>
      <c r="J28" s="74">
        <v>0</v>
      </c>
      <c r="K28" s="7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 x14ac:dyDescent="0.2">
      <c r="A29" s="65" t="s">
        <v>220</v>
      </c>
      <c r="B29" s="65">
        <v>5</v>
      </c>
      <c r="C29" s="65">
        <v>5</v>
      </c>
      <c r="D29" s="65">
        <v>0</v>
      </c>
      <c r="E29" s="65">
        <v>0</v>
      </c>
      <c r="F29" s="65">
        <v>0</v>
      </c>
      <c r="G29" s="73">
        <v>5</v>
      </c>
      <c r="H29" s="74">
        <v>5</v>
      </c>
      <c r="I29" s="74">
        <v>0</v>
      </c>
      <c r="J29" s="74">
        <v>0</v>
      </c>
      <c r="K29" s="7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</row>
    <row r="30" spans="1:16" x14ac:dyDescent="0.2">
      <c r="A30" s="103" t="s">
        <v>22</v>
      </c>
      <c r="B30" s="103">
        <v>1613.4</v>
      </c>
      <c r="C30" s="103">
        <v>5500</v>
      </c>
      <c r="D30" s="103">
        <v>1750</v>
      </c>
      <c r="E30" s="103">
        <v>500.5</v>
      </c>
      <c r="F30" s="103">
        <v>0</v>
      </c>
      <c r="G30" s="104">
        <v>1476.7</v>
      </c>
      <c r="H30" s="105">
        <v>5500</v>
      </c>
      <c r="I30" s="105">
        <v>1750</v>
      </c>
      <c r="J30" s="105">
        <v>500.5</v>
      </c>
      <c r="K30" s="106">
        <v>0</v>
      </c>
      <c r="L30" s="103">
        <v>1750</v>
      </c>
      <c r="M30" s="103">
        <v>0</v>
      </c>
      <c r="N30" s="103">
        <v>1750</v>
      </c>
      <c r="O30" s="103">
        <v>0</v>
      </c>
      <c r="P30" s="103">
        <v>0</v>
      </c>
    </row>
    <row r="31" spans="1:16" x14ac:dyDescent="0.2">
      <c r="A31" s="103" t="s">
        <v>216</v>
      </c>
      <c r="B31" s="103">
        <v>8887.4</v>
      </c>
      <c r="C31" s="103">
        <v>25100</v>
      </c>
      <c r="D31" s="103">
        <v>1600</v>
      </c>
      <c r="E31" s="103">
        <v>50</v>
      </c>
      <c r="F31" s="103">
        <v>0</v>
      </c>
      <c r="G31" s="104">
        <v>12009.9</v>
      </c>
      <c r="H31" s="105">
        <v>25100</v>
      </c>
      <c r="I31" s="105">
        <v>2000</v>
      </c>
      <c r="J31" s="105">
        <v>50</v>
      </c>
      <c r="K31" s="106">
        <v>0</v>
      </c>
      <c r="L31" s="103">
        <v>1200</v>
      </c>
      <c r="M31" s="103">
        <v>0</v>
      </c>
      <c r="N31" s="103">
        <v>1200</v>
      </c>
      <c r="O31" s="103">
        <v>0</v>
      </c>
      <c r="P31" s="103">
        <v>0</v>
      </c>
    </row>
    <row r="32" spans="1:16" x14ac:dyDescent="0.2">
      <c r="A32" s="70" t="s">
        <v>318</v>
      </c>
      <c r="B32" s="65"/>
      <c r="C32" s="65"/>
      <c r="D32" s="65"/>
      <c r="E32" s="65"/>
      <c r="F32" s="65"/>
      <c r="G32" s="73"/>
      <c r="H32" s="74"/>
      <c r="I32" s="74"/>
      <c r="J32" s="74"/>
      <c r="K32" s="75"/>
      <c r="L32" s="65"/>
      <c r="M32" s="65"/>
      <c r="N32" s="65"/>
      <c r="O32" s="65"/>
      <c r="P32" s="65"/>
    </row>
    <row r="33" spans="1:16" x14ac:dyDescent="0.2">
      <c r="A33" s="65" t="s">
        <v>0</v>
      </c>
      <c r="B33" s="65">
        <v>12</v>
      </c>
      <c r="C33" s="65">
        <v>9</v>
      </c>
      <c r="D33" s="65">
        <v>0</v>
      </c>
      <c r="E33" s="65">
        <v>3</v>
      </c>
      <c r="F33" s="65">
        <v>0</v>
      </c>
      <c r="G33" s="73">
        <v>9</v>
      </c>
      <c r="H33" s="74">
        <v>9</v>
      </c>
      <c r="I33" s="74">
        <v>0</v>
      </c>
      <c r="J33" s="74">
        <v>0</v>
      </c>
      <c r="K33" s="75">
        <v>0</v>
      </c>
      <c r="L33" s="65">
        <v>3</v>
      </c>
      <c r="M33" s="65">
        <v>0</v>
      </c>
      <c r="N33" s="65">
        <v>0</v>
      </c>
      <c r="O33" s="65">
        <v>3</v>
      </c>
      <c r="P33" s="65">
        <v>0</v>
      </c>
    </row>
    <row r="34" spans="1:16" x14ac:dyDescent="0.2">
      <c r="A34" s="103" t="s">
        <v>216</v>
      </c>
      <c r="B34" s="103">
        <v>4014.1</v>
      </c>
      <c r="C34" s="103">
        <v>5340</v>
      </c>
      <c r="D34" s="103">
        <v>0</v>
      </c>
      <c r="E34" s="103">
        <v>20</v>
      </c>
      <c r="F34" s="103">
        <v>0</v>
      </c>
      <c r="G34" s="104">
        <v>5340</v>
      </c>
      <c r="H34" s="105">
        <v>5340</v>
      </c>
      <c r="I34" s="105">
        <v>0</v>
      </c>
      <c r="J34" s="105">
        <v>0</v>
      </c>
      <c r="K34" s="106">
        <v>0</v>
      </c>
      <c r="L34" s="103">
        <v>20</v>
      </c>
      <c r="M34" s="103">
        <v>0</v>
      </c>
      <c r="N34" s="103">
        <v>0</v>
      </c>
      <c r="O34" s="103">
        <v>20</v>
      </c>
      <c r="P34" s="103">
        <v>0</v>
      </c>
    </row>
    <row r="35" spans="1:16" x14ac:dyDescent="0.2">
      <c r="A35" s="70" t="s">
        <v>319</v>
      </c>
      <c r="B35" s="65"/>
      <c r="C35" s="65"/>
      <c r="D35" s="65"/>
      <c r="E35" s="65"/>
      <c r="F35" s="65"/>
      <c r="G35" s="73"/>
      <c r="H35" s="74"/>
      <c r="I35" s="74"/>
      <c r="J35" s="74"/>
      <c r="K35" s="75"/>
      <c r="L35" s="65"/>
      <c r="M35" s="65"/>
      <c r="N35" s="65"/>
      <c r="O35" s="65"/>
      <c r="P35" s="65"/>
    </row>
    <row r="36" spans="1:16" x14ac:dyDescent="0.2">
      <c r="A36" s="65" t="s">
        <v>0</v>
      </c>
      <c r="B36" s="65">
        <v>114</v>
      </c>
      <c r="C36" s="65">
        <v>51</v>
      </c>
      <c r="D36" s="65">
        <v>51</v>
      </c>
      <c r="E36" s="65">
        <v>12</v>
      </c>
      <c r="F36" s="65">
        <v>0</v>
      </c>
      <c r="G36" s="73">
        <v>62</v>
      </c>
      <c r="H36" s="74">
        <v>28</v>
      </c>
      <c r="I36" s="74">
        <v>25</v>
      </c>
      <c r="J36" s="74">
        <v>9</v>
      </c>
      <c r="K36" s="75">
        <v>0</v>
      </c>
      <c r="L36" s="65">
        <v>52</v>
      </c>
      <c r="M36" s="65">
        <v>23</v>
      </c>
      <c r="N36" s="65">
        <v>25</v>
      </c>
      <c r="O36" s="65">
        <v>3</v>
      </c>
      <c r="P36" s="65">
        <v>0</v>
      </c>
    </row>
    <row r="37" spans="1:16" x14ac:dyDescent="0.2">
      <c r="A37" s="103" t="s">
        <v>216</v>
      </c>
      <c r="B37" s="103">
        <v>15138.9</v>
      </c>
      <c r="C37" s="103">
        <v>9535.2999999999993</v>
      </c>
      <c r="D37" s="103">
        <v>22575.3</v>
      </c>
      <c r="E37" s="103">
        <v>7773</v>
      </c>
      <c r="F37" s="103">
        <v>0</v>
      </c>
      <c r="G37" s="104">
        <v>23412</v>
      </c>
      <c r="H37" s="105">
        <v>12523.3</v>
      </c>
      <c r="I37" s="105">
        <v>41383.300000000003</v>
      </c>
      <c r="J37" s="105">
        <v>6988</v>
      </c>
      <c r="K37" s="106">
        <v>0</v>
      </c>
      <c r="L37" s="103">
        <v>5122.2</v>
      </c>
      <c r="M37" s="103">
        <v>5938.8</v>
      </c>
      <c r="N37" s="103">
        <v>3767.3</v>
      </c>
      <c r="O37" s="103">
        <v>10128</v>
      </c>
      <c r="P37" s="103">
        <v>0</v>
      </c>
    </row>
    <row r="38" spans="1:16" x14ac:dyDescent="0.2">
      <c r="A38" s="70" t="s">
        <v>320</v>
      </c>
      <c r="B38" s="65"/>
      <c r="C38" s="65"/>
      <c r="D38" s="65"/>
      <c r="E38" s="65"/>
      <c r="F38" s="65"/>
      <c r="G38" s="73"/>
      <c r="H38" s="74"/>
      <c r="I38" s="74"/>
      <c r="J38" s="74"/>
      <c r="K38" s="75"/>
      <c r="L38" s="65"/>
      <c r="M38" s="65"/>
      <c r="N38" s="65"/>
      <c r="O38" s="65"/>
      <c r="P38" s="65"/>
    </row>
    <row r="39" spans="1:16" x14ac:dyDescent="0.2">
      <c r="A39" s="65" t="s">
        <v>0</v>
      </c>
      <c r="B39" s="65">
        <v>342</v>
      </c>
      <c r="C39" s="65">
        <v>310</v>
      </c>
      <c r="D39" s="65">
        <v>17</v>
      </c>
      <c r="E39" s="65">
        <v>0</v>
      </c>
      <c r="F39" s="65">
        <v>15</v>
      </c>
      <c r="G39" s="73">
        <v>218</v>
      </c>
      <c r="H39" s="74">
        <v>204</v>
      </c>
      <c r="I39" s="74">
        <v>8</v>
      </c>
      <c r="J39" s="74">
        <v>0</v>
      </c>
      <c r="K39" s="75">
        <v>6</v>
      </c>
      <c r="L39" s="65">
        <v>124</v>
      </c>
      <c r="M39" s="65">
        <v>107</v>
      </c>
      <c r="N39" s="65">
        <v>8</v>
      </c>
      <c r="O39" s="65">
        <v>0</v>
      </c>
      <c r="P39" s="65">
        <v>9</v>
      </c>
    </row>
    <row r="40" spans="1:16" x14ac:dyDescent="0.2">
      <c r="A40" s="103" t="s">
        <v>216</v>
      </c>
      <c r="B40" s="103">
        <v>7289.4</v>
      </c>
      <c r="C40" s="103">
        <v>7738.4</v>
      </c>
      <c r="D40" s="103">
        <v>1031</v>
      </c>
      <c r="E40" s="103">
        <v>0</v>
      </c>
      <c r="F40" s="103">
        <v>5042.3999999999996</v>
      </c>
      <c r="G40" s="104">
        <v>5430.7</v>
      </c>
      <c r="H40" s="105">
        <v>5560.7</v>
      </c>
      <c r="I40" s="105">
        <v>1812</v>
      </c>
      <c r="J40" s="105">
        <v>0</v>
      </c>
      <c r="K40" s="106">
        <v>6108</v>
      </c>
      <c r="L40" s="103">
        <v>10561.6</v>
      </c>
      <c r="M40" s="103">
        <v>11904.3</v>
      </c>
      <c r="N40" s="103">
        <v>250</v>
      </c>
      <c r="O40" s="103">
        <v>0</v>
      </c>
      <c r="P40" s="103">
        <v>4332</v>
      </c>
    </row>
    <row r="41" spans="1:16" x14ac:dyDescent="0.2">
      <c r="A41" s="70" t="s">
        <v>321</v>
      </c>
      <c r="B41" s="65"/>
      <c r="C41" s="65"/>
      <c r="D41" s="65"/>
      <c r="E41" s="65"/>
      <c r="F41" s="65"/>
      <c r="G41" s="73"/>
      <c r="H41" s="74"/>
      <c r="I41" s="74"/>
      <c r="J41" s="74"/>
      <c r="K41" s="75"/>
      <c r="L41" s="65"/>
      <c r="M41" s="65"/>
      <c r="N41" s="65"/>
      <c r="O41" s="65"/>
      <c r="P41" s="65"/>
    </row>
    <row r="42" spans="1:16" x14ac:dyDescent="0.2">
      <c r="A42" s="65" t="s">
        <v>0</v>
      </c>
      <c r="B42" s="65">
        <v>134</v>
      </c>
      <c r="C42" s="65">
        <v>134</v>
      </c>
      <c r="D42" s="65">
        <v>0</v>
      </c>
      <c r="E42" s="65">
        <v>0</v>
      </c>
      <c r="F42" s="65">
        <v>0</v>
      </c>
      <c r="G42" s="73">
        <v>88</v>
      </c>
      <c r="H42" s="74">
        <v>88</v>
      </c>
      <c r="I42" s="74">
        <v>0</v>
      </c>
      <c r="J42" s="74">
        <v>0</v>
      </c>
      <c r="K42" s="75">
        <v>0</v>
      </c>
      <c r="L42" s="65">
        <v>46</v>
      </c>
      <c r="M42" s="65">
        <v>46</v>
      </c>
      <c r="N42" s="65">
        <v>0</v>
      </c>
      <c r="O42" s="65">
        <v>0</v>
      </c>
      <c r="P42" s="65">
        <v>0</v>
      </c>
    </row>
    <row r="43" spans="1:16" x14ac:dyDescent="0.2">
      <c r="A43" s="103" t="s">
        <v>216</v>
      </c>
      <c r="B43" s="103">
        <v>7655.4</v>
      </c>
      <c r="C43" s="103">
        <v>7655.4</v>
      </c>
      <c r="D43" s="103">
        <v>0</v>
      </c>
      <c r="E43" s="103">
        <v>0</v>
      </c>
      <c r="F43" s="103">
        <v>0</v>
      </c>
      <c r="G43" s="104">
        <v>10932.9</v>
      </c>
      <c r="H43" s="105">
        <v>10932.9</v>
      </c>
      <c r="I43" s="105">
        <v>0</v>
      </c>
      <c r="J43" s="105">
        <v>0</v>
      </c>
      <c r="K43" s="106">
        <v>0</v>
      </c>
      <c r="L43" s="103">
        <v>1428</v>
      </c>
      <c r="M43" s="103">
        <v>1428</v>
      </c>
      <c r="N43" s="103">
        <v>0</v>
      </c>
      <c r="O43" s="103">
        <v>0</v>
      </c>
      <c r="P43" s="103">
        <v>0</v>
      </c>
    </row>
    <row r="44" spans="1:16" x14ac:dyDescent="0.2">
      <c r="A44" s="70" t="s">
        <v>322</v>
      </c>
      <c r="B44" s="65"/>
      <c r="C44" s="65"/>
      <c r="D44" s="65"/>
      <c r="E44" s="65"/>
      <c r="F44" s="65"/>
      <c r="G44" s="73"/>
      <c r="H44" s="74"/>
      <c r="I44" s="74"/>
      <c r="J44" s="74"/>
      <c r="K44" s="75"/>
      <c r="L44" s="65"/>
      <c r="M44" s="65"/>
      <c r="N44" s="65"/>
      <c r="O44" s="65"/>
      <c r="P44" s="65"/>
    </row>
    <row r="45" spans="1:16" x14ac:dyDescent="0.2">
      <c r="A45" s="65" t="s">
        <v>0</v>
      </c>
      <c r="B45" s="65">
        <v>153</v>
      </c>
      <c r="C45" s="65">
        <v>153</v>
      </c>
      <c r="D45" s="65">
        <v>0</v>
      </c>
      <c r="E45" s="65">
        <v>0</v>
      </c>
      <c r="F45" s="65">
        <v>0</v>
      </c>
      <c r="G45" s="73">
        <v>102</v>
      </c>
      <c r="H45" s="74">
        <v>102</v>
      </c>
      <c r="I45" s="74">
        <v>0</v>
      </c>
      <c r="J45" s="74">
        <v>0</v>
      </c>
      <c r="K45" s="75">
        <v>0</v>
      </c>
      <c r="L45" s="65">
        <v>51</v>
      </c>
      <c r="M45" s="65">
        <v>51</v>
      </c>
      <c r="N45" s="65">
        <v>0</v>
      </c>
      <c r="O45" s="65">
        <v>0</v>
      </c>
      <c r="P45" s="65">
        <v>0</v>
      </c>
    </row>
    <row r="46" spans="1:16" x14ac:dyDescent="0.2">
      <c r="A46" s="103" t="s">
        <v>216</v>
      </c>
      <c r="B46" s="103">
        <v>1862.4</v>
      </c>
      <c r="C46" s="103">
        <v>1862.4</v>
      </c>
      <c r="D46" s="103">
        <v>0</v>
      </c>
      <c r="E46" s="103">
        <v>0</v>
      </c>
      <c r="F46" s="103">
        <v>0</v>
      </c>
      <c r="G46" s="104">
        <v>2131.8000000000002</v>
      </c>
      <c r="H46" s="105">
        <v>2131.8000000000002</v>
      </c>
      <c r="I46" s="105">
        <v>0</v>
      </c>
      <c r="J46" s="105">
        <v>0</v>
      </c>
      <c r="K46" s="106">
        <v>0</v>
      </c>
      <c r="L46" s="103">
        <v>1323.6</v>
      </c>
      <c r="M46" s="103">
        <v>1323.6</v>
      </c>
      <c r="N46" s="103">
        <v>0</v>
      </c>
      <c r="O46" s="103">
        <v>0</v>
      </c>
      <c r="P46" s="103">
        <v>0</v>
      </c>
    </row>
    <row r="47" spans="1:16" x14ac:dyDescent="0.2">
      <c r="A47" s="70" t="s">
        <v>323</v>
      </c>
      <c r="B47" s="65"/>
      <c r="C47" s="65"/>
      <c r="D47" s="65"/>
      <c r="E47" s="65"/>
      <c r="F47" s="65"/>
      <c r="G47" s="73"/>
      <c r="H47" s="74"/>
      <c r="I47" s="74"/>
      <c r="J47" s="74"/>
      <c r="K47" s="75"/>
      <c r="L47" s="65"/>
      <c r="M47" s="65"/>
      <c r="N47" s="65"/>
      <c r="O47" s="65"/>
      <c r="P47" s="65"/>
    </row>
    <row r="48" spans="1:16" x14ac:dyDescent="0.2">
      <c r="A48" s="65" t="s">
        <v>0</v>
      </c>
      <c r="B48" s="65">
        <v>13</v>
      </c>
      <c r="C48" s="65">
        <v>5</v>
      </c>
      <c r="D48" s="65">
        <v>8</v>
      </c>
      <c r="E48" s="65">
        <v>0</v>
      </c>
      <c r="F48" s="65">
        <v>0</v>
      </c>
      <c r="G48" s="73">
        <v>0</v>
      </c>
      <c r="H48" s="74">
        <v>0</v>
      </c>
      <c r="I48" s="74">
        <v>0</v>
      </c>
      <c r="J48" s="74">
        <v>0</v>
      </c>
      <c r="K48" s="75">
        <v>0</v>
      </c>
      <c r="L48" s="65">
        <v>13</v>
      </c>
      <c r="M48" s="65">
        <v>5</v>
      </c>
      <c r="N48" s="65">
        <v>8</v>
      </c>
      <c r="O48" s="65">
        <v>0</v>
      </c>
      <c r="P48" s="65">
        <v>0</v>
      </c>
    </row>
    <row r="49" spans="1:16" x14ac:dyDescent="0.2">
      <c r="A49" s="103" t="s">
        <v>216</v>
      </c>
      <c r="B49" s="103">
        <v>5844.5</v>
      </c>
      <c r="C49" s="103">
        <v>16312</v>
      </c>
      <c r="D49" s="103">
        <v>100</v>
      </c>
      <c r="E49" s="103">
        <v>0</v>
      </c>
      <c r="F49" s="103">
        <v>0</v>
      </c>
      <c r="G49" s="107">
        <v>0</v>
      </c>
      <c r="H49" s="108">
        <v>0</v>
      </c>
      <c r="I49" s="108">
        <v>0</v>
      </c>
      <c r="J49" s="108">
        <v>0</v>
      </c>
      <c r="K49" s="109">
        <v>0</v>
      </c>
      <c r="L49" s="103">
        <v>5844.5</v>
      </c>
      <c r="M49" s="103">
        <v>16312</v>
      </c>
      <c r="N49" s="103">
        <v>100</v>
      </c>
      <c r="O49" s="103">
        <v>0</v>
      </c>
      <c r="P49" s="103">
        <v>0</v>
      </c>
    </row>
    <row r="50" spans="1:16" x14ac:dyDescent="0.2">
      <c r="A50" s="72" t="s">
        <v>230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</row>
    <row r="51" spans="1:16" x14ac:dyDescent="0.2">
      <c r="A51" s="65" t="s">
        <v>231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93"/>
  <sheetViews>
    <sheetView tabSelected="1" view="pageBreakPreview" zoomScale="125" zoomScaleNormal="100" zoomScaleSheetLayoutView="125" workbookViewId="0">
      <selection activeCell="Q1" sqref="Q1:AF1048576"/>
    </sheetView>
  </sheetViews>
  <sheetFormatPr defaultColWidth="9.109375" defaultRowHeight="9.6" x14ac:dyDescent="0.2"/>
  <cols>
    <col min="1" max="1" width="11.33203125" style="8" customWidth="1"/>
    <col min="2" max="16" width="5.109375" style="8" customWidth="1"/>
    <col min="17" max="16384" width="9.109375" style="8"/>
  </cols>
  <sheetData>
    <row r="1" spans="1:16" x14ac:dyDescent="0.2">
      <c r="A1" s="42" t="s">
        <v>313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">
      <c r="A2" s="43"/>
      <c r="B2" s="116" t="s">
        <v>0</v>
      </c>
      <c r="C2" s="116"/>
      <c r="D2" s="116"/>
      <c r="E2" s="116"/>
      <c r="F2" s="116"/>
      <c r="G2" s="116" t="s">
        <v>1</v>
      </c>
      <c r="H2" s="116"/>
      <c r="I2" s="116"/>
      <c r="J2" s="116"/>
      <c r="K2" s="116"/>
      <c r="L2" s="116" t="s">
        <v>2</v>
      </c>
      <c r="M2" s="116"/>
      <c r="N2" s="116"/>
      <c r="O2" s="116"/>
      <c r="P2" s="117"/>
    </row>
    <row r="3" spans="1:16" x14ac:dyDescent="0.2">
      <c r="A3" s="44" t="s">
        <v>253</v>
      </c>
      <c r="B3" s="45" t="s">
        <v>0</v>
      </c>
      <c r="C3" s="45" t="s">
        <v>3</v>
      </c>
      <c r="D3" s="45" t="s">
        <v>232</v>
      </c>
      <c r="E3" s="45" t="s">
        <v>5</v>
      </c>
      <c r="F3" s="45" t="s">
        <v>233</v>
      </c>
      <c r="G3" s="45" t="s">
        <v>0</v>
      </c>
      <c r="H3" s="45" t="s">
        <v>3</v>
      </c>
      <c r="I3" s="45" t="s">
        <v>232</v>
      </c>
      <c r="J3" s="45" t="s">
        <v>5</v>
      </c>
      <c r="K3" s="45" t="s">
        <v>233</v>
      </c>
      <c r="L3" s="45" t="s">
        <v>0</v>
      </c>
      <c r="M3" s="45" t="s">
        <v>3</v>
      </c>
      <c r="N3" s="45" t="s">
        <v>232</v>
      </c>
      <c r="O3" s="45" t="s">
        <v>5</v>
      </c>
      <c r="P3" s="46" t="s">
        <v>233</v>
      </c>
    </row>
    <row r="4" spans="1:16" x14ac:dyDescent="0.2">
      <c r="A4" s="49" t="s">
        <v>252</v>
      </c>
      <c r="B4" s="42"/>
      <c r="C4" s="42"/>
      <c r="D4" s="42"/>
      <c r="E4" s="42"/>
      <c r="F4" s="42"/>
      <c r="G4" s="50"/>
      <c r="H4" s="51"/>
      <c r="I4" s="51"/>
      <c r="J4" s="51"/>
      <c r="K4" s="43"/>
      <c r="L4" s="42"/>
      <c r="M4" s="42"/>
      <c r="N4" s="42"/>
      <c r="O4" s="42"/>
      <c r="P4" s="42"/>
    </row>
    <row r="5" spans="1:16" x14ac:dyDescent="0.2">
      <c r="A5" s="42" t="s">
        <v>0</v>
      </c>
      <c r="B5" s="42">
        <v>2637</v>
      </c>
      <c r="C5" s="42">
        <v>1608</v>
      </c>
      <c r="D5" s="42">
        <v>659</v>
      </c>
      <c r="E5" s="42">
        <v>305</v>
      </c>
      <c r="F5" s="42">
        <v>66</v>
      </c>
      <c r="G5" s="55">
        <v>1229</v>
      </c>
      <c r="H5" s="56">
        <v>746</v>
      </c>
      <c r="I5" s="56">
        <v>329</v>
      </c>
      <c r="J5" s="56">
        <v>129</v>
      </c>
      <c r="K5" s="57">
        <v>24</v>
      </c>
      <c r="L5" s="42">
        <v>1409</v>
      </c>
      <c r="M5" s="42">
        <v>862</v>
      </c>
      <c r="N5" s="42">
        <v>329</v>
      </c>
      <c r="O5" s="42">
        <v>175</v>
      </c>
      <c r="P5" s="42">
        <v>42</v>
      </c>
    </row>
    <row r="6" spans="1:16" x14ac:dyDescent="0.2">
      <c r="A6" s="42" t="s">
        <v>221</v>
      </c>
      <c r="B6" s="42">
        <v>1441</v>
      </c>
      <c r="C6" s="42">
        <v>848</v>
      </c>
      <c r="D6" s="42">
        <v>363</v>
      </c>
      <c r="E6" s="42">
        <v>191</v>
      </c>
      <c r="F6" s="42">
        <v>39</v>
      </c>
      <c r="G6" s="55">
        <v>485</v>
      </c>
      <c r="H6" s="56">
        <v>283</v>
      </c>
      <c r="I6" s="56">
        <v>135</v>
      </c>
      <c r="J6" s="56">
        <v>58</v>
      </c>
      <c r="K6" s="57">
        <v>9</v>
      </c>
      <c r="L6" s="42">
        <v>956</v>
      </c>
      <c r="M6" s="42">
        <v>565</v>
      </c>
      <c r="N6" s="42">
        <v>228</v>
      </c>
      <c r="O6" s="42">
        <v>132</v>
      </c>
      <c r="P6" s="42">
        <v>30</v>
      </c>
    </row>
    <row r="7" spans="1:16" x14ac:dyDescent="0.2">
      <c r="A7" s="42" t="s">
        <v>222</v>
      </c>
      <c r="B7" s="42">
        <v>213</v>
      </c>
      <c r="C7" s="42">
        <v>176</v>
      </c>
      <c r="D7" s="42">
        <v>34</v>
      </c>
      <c r="E7" s="42">
        <v>3</v>
      </c>
      <c r="F7" s="42">
        <v>0</v>
      </c>
      <c r="G7" s="55">
        <v>109</v>
      </c>
      <c r="H7" s="56">
        <v>97</v>
      </c>
      <c r="I7" s="56">
        <v>8</v>
      </c>
      <c r="J7" s="56">
        <v>3</v>
      </c>
      <c r="K7" s="57">
        <v>0</v>
      </c>
      <c r="L7" s="42">
        <v>104</v>
      </c>
      <c r="M7" s="42">
        <v>79</v>
      </c>
      <c r="N7" s="42">
        <v>25</v>
      </c>
      <c r="O7" s="42">
        <v>0</v>
      </c>
      <c r="P7" s="42">
        <v>0</v>
      </c>
    </row>
    <row r="8" spans="1:16" x14ac:dyDescent="0.2">
      <c r="A8" s="42" t="s">
        <v>218</v>
      </c>
      <c r="B8" s="42">
        <v>112</v>
      </c>
      <c r="C8" s="42">
        <v>83</v>
      </c>
      <c r="D8" s="42">
        <v>25</v>
      </c>
      <c r="E8" s="42">
        <v>3</v>
      </c>
      <c r="F8" s="42">
        <v>0</v>
      </c>
      <c r="G8" s="55">
        <v>81</v>
      </c>
      <c r="H8" s="56">
        <v>56</v>
      </c>
      <c r="I8" s="56">
        <v>25</v>
      </c>
      <c r="J8" s="56">
        <v>0</v>
      </c>
      <c r="K8" s="57">
        <v>0</v>
      </c>
      <c r="L8" s="42">
        <v>31</v>
      </c>
      <c r="M8" s="42">
        <v>28</v>
      </c>
      <c r="N8" s="42">
        <v>0</v>
      </c>
      <c r="O8" s="42">
        <v>3</v>
      </c>
      <c r="P8" s="42">
        <v>0</v>
      </c>
    </row>
    <row r="9" spans="1:16" x14ac:dyDescent="0.2">
      <c r="A9" s="42" t="s">
        <v>219</v>
      </c>
      <c r="B9" s="42">
        <v>119</v>
      </c>
      <c r="C9" s="42">
        <v>88</v>
      </c>
      <c r="D9" s="42">
        <v>25</v>
      </c>
      <c r="E9" s="42">
        <v>3</v>
      </c>
      <c r="F9" s="42">
        <v>3</v>
      </c>
      <c r="G9" s="55">
        <v>66</v>
      </c>
      <c r="H9" s="56">
        <v>46</v>
      </c>
      <c r="I9" s="56">
        <v>17</v>
      </c>
      <c r="J9" s="56">
        <v>3</v>
      </c>
      <c r="K9" s="57">
        <v>0</v>
      </c>
      <c r="L9" s="42">
        <v>53</v>
      </c>
      <c r="M9" s="42">
        <v>42</v>
      </c>
      <c r="N9" s="42">
        <v>8</v>
      </c>
      <c r="O9" s="42">
        <v>0</v>
      </c>
      <c r="P9" s="42">
        <v>3</v>
      </c>
    </row>
    <row r="10" spans="1:16" x14ac:dyDescent="0.2">
      <c r="A10" s="42" t="s">
        <v>223</v>
      </c>
      <c r="B10" s="42">
        <v>121</v>
      </c>
      <c r="C10" s="42">
        <v>93</v>
      </c>
      <c r="D10" s="42">
        <v>25</v>
      </c>
      <c r="E10" s="42">
        <v>3</v>
      </c>
      <c r="F10" s="42">
        <v>0</v>
      </c>
      <c r="G10" s="55">
        <v>98</v>
      </c>
      <c r="H10" s="56">
        <v>70</v>
      </c>
      <c r="I10" s="56">
        <v>25</v>
      </c>
      <c r="J10" s="56">
        <v>3</v>
      </c>
      <c r="K10" s="57">
        <v>0</v>
      </c>
      <c r="L10" s="42">
        <v>23</v>
      </c>
      <c r="M10" s="42">
        <v>23</v>
      </c>
      <c r="N10" s="42">
        <v>0</v>
      </c>
      <c r="O10" s="42">
        <v>0</v>
      </c>
      <c r="P10" s="42">
        <v>0</v>
      </c>
    </row>
    <row r="11" spans="1:16" x14ac:dyDescent="0.2">
      <c r="A11" s="42" t="s">
        <v>224</v>
      </c>
      <c r="B11" s="42">
        <v>88</v>
      </c>
      <c r="C11" s="42">
        <v>70</v>
      </c>
      <c r="D11" s="42">
        <v>0</v>
      </c>
      <c r="E11" s="42">
        <v>6</v>
      </c>
      <c r="F11" s="42">
        <v>12</v>
      </c>
      <c r="G11" s="55">
        <v>42</v>
      </c>
      <c r="H11" s="56">
        <v>32</v>
      </c>
      <c r="I11" s="56">
        <v>0</v>
      </c>
      <c r="J11" s="56">
        <v>3</v>
      </c>
      <c r="K11" s="57">
        <v>6</v>
      </c>
      <c r="L11" s="42">
        <v>46</v>
      </c>
      <c r="M11" s="42">
        <v>37</v>
      </c>
      <c r="N11" s="42">
        <v>0</v>
      </c>
      <c r="O11" s="42">
        <v>3</v>
      </c>
      <c r="P11" s="42">
        <v>6</v>
      </c>
    </row>
    <row r="12" spans="1:16" x14ac:dyDescent="0.2">
      <c r="A12" s="42" t="s">
        <v>212</v>
      </c>
      <c r="B12" s="42">
        <v>211</v>
      </c>
      <c r="C12" s="42">
        <v>83</v>
      </c>
      <c r="D12" s="42">
        <v>84</v>
      </c>
      <c r="E12" s="42">
        <v>37</v>
      </c>
      <c r="F12" s="42">
        <v>6</v>
      </c>
      <c r="G12" s="55">
        <v>118</v>
      </c>
      <c r="H12" s="56">
        <v>51</v>
      </c>
      <c r="I12" s="56">
        <v>42</v>
      </c>
      <c r="J12" s="56">
        <v>22</v>
      </c>
      <c r="K12" s="57">
        <v>3</v>
      </c>
      <c r="L12" s="42">
        <v>93</v>
      </c>
      <c r="M12" s="42">
        <v>32</v>
      </c>
      <c r="N12" s="42">
        <v>42</v>
      </c>
      <c r="O12" s="42">
        <v>15</v>
      </c>
      <c r="P12" s="42">
        <v>3</v>
      </c>
    </row>
    <row r="13" spans="1:16" x14ac:dyDescent="0.2">
      <c r="A13" s="42" t="s">
        <v>213</v>
      </c>
      <c r="B13" s="42">
        <v>62</v>
      </c>
      <c r="C13" s="42">
        <v>46</v>
      </c>
      <c r="D13" s="42">
        <v>0</v>
      </c>
      <c r="E13" s="42">
        <v>9</v>
      </c>
      <c r="F13" s="42">
        <v>6</v>
      </c>
      <c r="G13" s="55">
        <v>46</v>
      </c>
      <c r="H13" s="56">
        <v>37</v>
      </c>
      <c r="I13" s="56">
        <v>0</v>
      </c>
      <c r="J13" s="56">
        <v>3</v>
      </c>
      <c r="K13" s="57">
        <v>6</v>
      </c>
      <c r="L13" s="42">
        <v>15</v>
      </c>
      <c r="M13" s="42">
        <v>9</v>
      </c>
      <c r="N13" s="42">
        <v>0</v>
      </c>
      <c r="O13" s="42">
        <v>6</v>
      </c>
      <c r="P13" s="42">
        <v>0</v>
      </c>
    </row>
    <row r="14" spans="1:16" x14ac:dyDescent="0.2">
      <c r="A14" s="42" t="s">
        <v>214</v>
      </c>
      <c r="B14" s="42">
        <v>57</v>
      </c>
      <c r="C14" s="42">
        <v>28</v>
      </c>
      <c r="D14" s="42">
        <v>17</v>
      </c>
      <c r="E14" s="42">
        <v>12</v>
      </c>
      <c r="F14" s="42">
        <v>0</v>
      </c>
      <c r="G14" s="55">
        <v>46</v>
      </c>
      <c r="H14" s="56">
        <v>23</v>
      </c>
      <c r="I14" s="56">
        <v>17</v>
      </c>
      <c r="J14" s="56">
        <v>6</v>
      </c>
      <c r="K14" s="57">
        <v>0</v>
      </c>
      <c r="L14" s="42">
        <v>11</v>
      </c>
      <c r="M14" s="42">
        <v>5</v>
      </c>
      <c r="N14" s="42">
        <v>0</v>
      </c>
      <c r="O14" s="42">
        <v>6</v>
      </c>
      <c r="P14" s="42">
        <v>0</v>
      </c>
    </row>
    <row r="15" spans="1:16" x14ac:dyDescent="0.2">
      <c r="A15" s="42" t="s">
        <v>225</v>
      </c>
      <c r="B15" s="42">
        <v>89</v>
      </c>
      <c r="C15" s="42">
        <v>19</v>
      </c>
      <c r="D15" s="42">
        <v>68</v>
      </c>
      <c r="E15" s="42">
        <v>3</v>
      </c>
      <c r="F15" s="42">
        <v>0</v>
      </c>
      <c r="G15" s="55">
        <v>45</v>
      </c>
      <c r="H15" s="56">
        <v>0</v>
      </c>
      <c r="I15" s="56">
        <v>42</v>
      </c>
      <c r="J15" s="56">
        <v>3</v>
      </c>
      <c r="K15" s="57">
        <v>0</v>
      </c>
      <c r="L15" s="42">
        <v>44</v>
      </c>
      <c r="M15" s="42">
        <v>19</v>
      </c>
      <c r="N15" s="42">
        <v>25</v>
      </c>
      <c r="O15" s="42">
        <v>0</v>
      </c>
      <c r="P15" s="42">
        <v>0</v>
      </c>
    </row>
    <row r="16" spans="1:16" x14ac:dyDescent="0.2">
      <c r="A16" s="42" t="s">
        <v>226</v>
      </c>
      <c r="B16" s="42">
        <v>37</v>
      </c>
      <c r="C16" s="42">
        <v>28</v>
      </c>
      <c r="D16" s="42">
        <v>0</v>
      </c>
      <c r="E16" s="42">
        <v>9</v>
      </c>
      <c r="F16" s="42">
        <v>0</v>
      </c>
      <c r="G16" s="55">
        <v>22</v>
      </c>
      <c r="H16" s="56">
        <v>19</v>
      </c>
      <c r="I16" s="56">
        <v>0</v>
      </c>
      <c r="J16" s="56">
        <v>3</v>
      </c>
      <c r="K16" s="57">
        <v>0</v>
      </c>
      <c r="L16" s="42">
        <v>15</v>
      </c>
      <c r="M16" s="42">
        <v>9</v>
      </c>
      <c r="N16" s="42">
        <v>0</v>
      </c>
      <c r="O16" s="42">
        <v>6</v>
      </c>
      <c r="P16" s="42">
        <v>0</v>
      </c>
    </row>
    <row r="17" spans="1:16" x14ac:dyDescent="0.2">
      <c r="A17" s="42" t="s">
        <v>227</v>
      </c>
      <c r="B17" s="42">
        <v>33</v>
      </c>
      <c r="C17" s="42">
        <v>19</v>
      </c>
      <c r="D17" s="42">
        <v>8</v>
      </c>
      <c r="E17" s="42">
        <v>6</v>
      </c>
      <c r="F17" s="42">
        <v>0</v>
      </c>
      <c r="G17" s="55">
        <v>25</v>
      </c>
      <c r="H17" s="56">
        <v>14</v>
      </c>
      <c r="I17" s="56">
        <v>8</v>
      </c>
      <c r="J17" s="56">
        <v>3</v>
      </c>
      <c r="K17" s="57">
        <v>0</v>
      </c>
      <c r="L17" s="42">
        <v>8</v>
      </c>
      <c r="M17" s="42">
        <v>5</v>
      </c>
      <c r="N17" s="42">
        <v>0</v>
      </c>
      <c r="O17" s="42">
        <v>3</v>
      </c>
      <c r="P17" s="42">
        <v>0</v>
      </c>
    </row>
    <row r="18" spans="1:16" x14ac:dyDescent="0.2">
      <c r="A18" s="42" t="s">
        <v>228</v>
      </c>
      <c r="B18" s="42">
        <v>27</v>
      </c>
      <c r="C18" s="42">
        <v>19</v>
      </c>
      <c r="D18" s="42">
        <v>8</v>
      </c>
      <c r="E18" s="42">
        <v>0</v>
      </c>
      <c r="F18" s="42">
        <v>0</v>
      </c>
      <c r="G18" s="55">
        <v>22</v>
      </c>
      <c r="H18" s="56">
        <v>14</v>
      </c>
      <c r="I18" s="56">
        <v>8</v>
      </c>
      <c r="J18" s="56">
        <v>0</v>
      </c>
      <c r="K18" s="57">
        <v>0</v>
      </c>
      <c r="L18" s="42">
        <v>5</v>
      </c>
      <c r="M18" s="42">
        <v>5</v>
      </c>
      <c r="N18" s="42">
        <v>0</v>
      </c>
      <c r="O18" s="42">
        <v>0</v>
      </c>
      <c r="P18" s="42">
        <v>0</v>
      </c>
    </row>
    <row r="19" spans="1:16" x14ac:dyDescent="0.2">
      <c r="A19" s="42" t="s">
        <v>229</v>
      </c>
      <c r="B19" s="42">
        <v>28</v>
      </c>
      <c r="C19" s="42">
        <v>9</v>
      </c>
      <c r="D19" s="42">
        <v>0</v>
      </c>
      <c r="E19" s="42">
        <v>18</v>
      </c>
      <c r="F19" s="42">
        <v>0</v>
      </c>
      <c r="G19" s="55">
        <v>23</v>
      </c>
      <c r="H19" s="56">
        <v>5</v>
      </c>
      <c r="I19" s="56">
        <v>0</v>
      </c>
      <c r="J19" s="56">
        <v>18</v>
      </c>
      <c r="K19" s="57">
        <v>0</v>
      </c>
      <c r="L19" s="42">
        <v>5</v>
      </c>
      <c r="M19" s="42">
        <v>5</v>
      </c>
      <c r="N19" s="42">
        <v>0</v>
      </c>
      <c r="O19" s="42">
        <v>0</v>
      </c>
      <c r="P19" s="42">
        <v>0</v>
      </c>
    </row>
    <row r="20" spans="1:16" x14ac:dyDescent="0.2">
      <c r="A20" s="42"/>
      <c r="B20" s="42"/>
      <c r="C20" s="42"/>
      <c r="D20" s="42"/>
      <c r="E20" s="42"/>
      <c r="F20" s="42"/>
      <c r="G20" s="55"/>
      <c r="H20" s="56"/>
      <c r="I20" s="56"/>
      <c r="J20" s="56"/>
      <c r="K20" s="57"/>
      <c r="L20" s="42"/>
      <c r="M20" s="42"/>
      <c r="N20" s="42"/>
      <c r="O20" s="42"/>
      <c r="P20" s="42"/>
    </row>
    <row r="21" spans="1:16" ht="10.5" customHeight="1" x14ac:dyDescent="0.2"/>
    <row r="22" spans="1:16" ht="10.5" customHeight="1" x14ac:dyDescent="0.2"/>
    <row r="23" spans="1:16" ht="10.5" customHeight="1" x14ac:dyDescent="0.2"/>
    <row r="24" spans="1:16" ht="10.5" customHeight="1" x14ac:dyDescent="0.2"/>
    <row r="25" spans="1:16" ht="10.5" customHeight="1" x14ac:dyDescent="0.2"/>
    <row r="26" spans="1:16" ht="10.5" customHeight="1" x14ac:dyDescent="0.2"/>
    <row r="27" spans="1:16" ht="10.5" customHeight="1" x14ac:dyDescent="0.2"/>
    <row r="28" spans="1:16" ht="10.5" customHeight="1" x14ac:dyDescent="0.2"/>
    <row r="29" spans="1:16" x14ac:dyDescent="0.2">
      <c r="A29" s="42" t="s">
        <v>313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2">
      <c r="A30" s="43"/>
      <c r="B30" s="116" t="s">
        <v>0</v>
      </c>
      <c r="C30" s="116"/>
      <c r="D30" s="116"/>
      <c r="E30" s="116"/>
      <c r="F30" s="116"/>
      <c r="G30" s="116" t="s">
        <v>1</v>
      </c>
      <c r="H30" s="116"/>
      <c r="I30" s="116"/>
      <c r="J30" s="116"/>
      <c r="K30" s="116"/>
      <c r="L30" s="116" t="s">
        <v>2</v>
      </c>
      <c r="M30" s="116"/>
      <c r="N30" s="116"/>
      <c r="O30" s="116"/>
      <c r="P30" s="117"/>
    </row>
    <row r="31" spans="1:16" x14ac:dyDescent="0.2">
      <c r="A31" s="44" t="s">
        <v>253</v>
      </c>
      <c r="B31" s="45" t="s">
        <v>0</v>
      </c>
      <c r="C31" s="45" t="s">
        <v>3</v>
      </c>
      <c r="D31" s="45" t="s">
        <v>232</v>
      </c>
      <c r="E31" s="45" t="s">
        <v>5</v>
      </c>
      <c r="F31" s="45" t="s">
        <v>233</v>
      </c>
      <c r="G31" s="45" t="s">
        <v>0</v>
      </c>
      <c r="H31" s="45" t="s">
        <v>3</v>
      </c>
      <c r="I31" s="45" t="s">
        <v>232</v>
      </c>
      <c r="J31" s="45" t="s">
        <v>5</v>
      </c>
      <c r="K31" s="45" t="s">
        <v>233</v>
      </c>
      <c r="L31" s="45" t="s">
        <v>0</v>
      </c>
      <c r="M31" s="45" t="s">
        <v>3</v>
      </c>
      <c r="N31" s="45" t="s">
        <v>232</v>
      </c>
      <c r="O31" s="45" t="s">
        <v>5</v>
      </c>
      <c r="P31" s="46" t="s">
        <v>233</v>
      </c>
    </row>
    <row r="32" spans="1:16" ht="10.5" customHeight="1" x14ac:dyDescent="0.2">
      <c r="A32" s="9" t="e">
        <f t="shared" ref="A32:P32" si="0">(A5-A6)/2</f>
        <v>#VALUE!</v>
      </c>
      <c r="B32" s="9">
        <f t="shared" ref="B32" si="1">(B5-B6)/2</f>
        <v>598</v>
      </c>
      <c r="C32" s="9">
        <f t="shared" si="0"/>
        <v>380</v>
      </c>
      <c r="D32" s="9">
        <f t="shared" si="0"/>
        <v>148</v>
      </c>
      <c r="E32" s="9">
        <f t="shared" si="0"/>
        <v>57</v>
      </c>
      <c r="F32" s="9">
        <f t="shared" si="0"/>
        <v>13.5</v>
      </c>
      <c r="G32" s="9">
        <f t="shared" ref="G32" si="2">(G5-G6)/2</f>
        <v>372</v>
      </c>
      <c r="H32" s="9">
        <f t="shared" si="0"/>
        <v>231.5</v>
      </c>
      <c r="I32" s="9">
        <f t="shared" si="0"/>
        <v>97</v>
      </c>
      <c r="J32" s="9">
        <f t="shared" si="0"/>
        <v>35.5</v>
      </c>
      <c r="K32" s="9">
        <f t="shared" si="0"/>
        <v>7.5</v>
      </c>
      <c r="L32" s="9">
        <f t="shared" ref="L32" si="3">(L5-L6)/2</f>
        <v>226.5</v>
      </c>
      <c r="M32" s="9">
        <f t="shared" si="0"/>
        <v>148.5</v>
      </c>
      <c r="N32" s="9">
        <f t="shared" si="0"/>
        <v>50.5</v>
      </c>
      <c r="O32" s="9">
        <f t="shared" si="0"/>
        <v>21.5</v>
      </c>
      <c r="P32" s="9">
        <f t="shared" si="0"/>
        <v>6</v>
      </c>
    </row>
    <row r="33" spans="1:16" ht="10.5" customHeight="1" x14ac:dyDescent="0.2">
      <c r="A33" s="9">
        <f t="shared" ref="A33:P33" si="4">SUM(A7:A12)</f>
        <v>0</v>
      </c>
      <c r="B33" s="9">
        <f>SUM(B7:B10)</f>
        <v>565</v>
      </c>
      <c r="C33" s="9">
        <f t="shared" si="4"/>
        <v>593</v>
      </c>
      <c r="D33" s="9">
        <f t="shared" si="4"/>
        <v>193</v>
      </c>
      <c r="E33" s="9">
        <f t="shared" si="4"/>
        <v>55</v>
      </c>
      <c r="F33" s="9">
        <f t="shared" si="4"/>
        <v>21</v>
      </c>
      <c r="G33" s="9">
        <f>SUM(G7:G10)</f>
        <v>354</v>
      </c>
      <c r="H33" s="9">
        <f t="shared" si="4"/>
        <v>352</v>
      </c>
      <c r="I33" s="9">
        <f t="shared" si="4"/>
        <v>117</v>
      </c>
      <c r="J33" s="9">
        <f t="shared" si="4"/>
        <v>34</v>
      </c>
      <c r="K33" s="9">
        <f t="shared" si="4"/>
        <v>9</v>
      </c>
      <c r="L33" s="9">
        <f>SUM(L7:L10)</f>
        <v>211</v>
      </c>
      <c r="M33" s="9">
        <f t="shared" si="4"/>
        <v>241</v>
      </c>
      <c r="N33" s="9">
        <f t="shared" si="4"/>
        <v>75</v>
      </c>
      <c r="O33" s="9">
        <f t="shared" si="4"/>
        <v>21</v>
      </c>
      <c r="P33" s="9">
        <f t="shared" si="4"/>
        <v>12</v>
      </c>
    </row>
    <row r="34" spans="1:16" ht="10.5" customHeight="1" x14ac:dyDescent="0.2">
      <c r="A34" s="9" t="e">
        <f t="shared" ref="A34:P34" si="5">A32-A33</f>
        <v>#VALUE!</v>
      </c>
      <c r="B34" s="9">
        <f t="shared" si="5"/>
        <v>33</v>
      </c>
      <c r="C34" s="9">
        <f t="shared" si="5"/>
        <v>-213</v>
      </c>
      <c r="D34" s="9">
        <f t="shared" si="5"/>
        <v>-45</v>
      </c>
      <c r="E34" s="9">
        <f t="shared" si="5"/>
        <v>2</v>
      </c>
      <c r="F34" s="9">
        <f t="shared" si="5"/>
        <v>-7.5</v>
      </c>
      <c r="G34" s="9">
        <f t="shared" si="5"/>
        <v>18</v>
      </c>
      <c r="H34" s="9">
        <f t="shared" si="5"/>
        <v>-120.5</v>
      </c>
      <c r="I34" s="9">
        <f t="shared" si="5"/>
        <v>-20</v>
      </c>
      <c r="J34" s="9">
        <f t="shared" si="5"/>
        <v>1.5</v>
      </c>
      <c r="K34" s="9">
        <f t="shared" si="5"/>
        <v>-1.5</v>
      </c>
      <c r="L34" s="9">
        <f t="shared" si="5"/>
        <v>15.5</v>
      </c>
      <c r="M34" s="9">
        <f t="shared" si="5"/>
        <v>-92.5</v>
      </c>
      <c r="N34" s="9">
        <f t="shared" si="5"/>
        <v>-24.5</v>
      </c>
      <c r="O34" s="9">
        <f t="shared" si="5"/>
        <v>0.5</v>
      </c>
      <c r="P34" s="9">
        <f t="shared" si="5"/>
        <v>-6</v>
      </c>
    </row>
    <row r="35" spans="1:16" ht="10.5" customHeight="1" x14ac:dyDescent="0.2">
      <c r="A35" s="9" t="e">
        <f t="shared" ref="A35:P35" si="6">A34/A13*5000</f>
        <v>#VALUE!</v>
      </c>
      <c r="B35" s="9">
        <f>B34/B11*2500</f>
        <v>937.5</v>
      </c>
      <c r="C35" s="9">
        <f t="shared" si="6"/>
        <v>-23152.173913043476</v>
      </c>
      <c r="D35" s="9" t="e">
        <f t="shared" si="6"/>
        <v>#DIV/0!</v>
      </c>
      <c r="E35" s="9">
        <f t="shared" si="6"/>
        <v>1111.1111111111111</v>
      </c>
      <c r="F35" s="9">
        <f t="shared" si="6"/>
        <v>-6250</v>
      </c>
      <c r="G35" s="9">
        <f>G34/G11*2500</f>
        <v>1071.4285714285713</v>
      </c>
      <c r="H35" s="9">
        <f t="shared" si="6"/>
        <v>-16283.783783783783</v>
      </c>
      <c r="I35" s="9" t="e">
        <f t="shared" si="6"/>
        <v>#DIV/0!</v>
      </c>
      <c r="J35" s="9">
        <f t="shared" si="6"/>
        <v>2500</v>
      </c>
      <c r="K35" s="9">
        <f t="shared" si="6"/>
        <v>-1250</v>
      </c>
      <c r="L35" s="9">
        <f>L34/L11*2500</f>
        <v>842.39130434782612</v>
      </c>
      <c r="M35" s="9">
        <f t="shared" si="6"/>
        <v>-51388.888888888891</v>
      </c>
      <c r="N35" s="9" t="e">
        <f t="shared" si="6"/>
        <v>#DIV/0!</v>
      </c>
      <c r="O35" s="9">
        <f t="shared" si="6"/>
        <v>416.66666666666663</v>
      </c>
      <c r="P35" s="9" t="e">
        <f t="shared" si="6"/>
        <v>#DIV/0!</v>
      </c>
    </row>
    <row r="36" spans="1:16" ht="10.5" customHeight="1" x14ac:dyDescent="0.2">
      <c r="A36" s="9" t="e">
        <f t="shared" ref="A36:P36" si="7">15000+A35</f>
        <v>#VALUE!</v>
      </c>
      <c r="B36" s="9">
        <f>7500+B35</f>
        <v>8437.5</v>
      </c>
      <c r="C36" s="9">
        <f t="shared" si="7"/>
        <v>-8152.1739130434762</v>
      </c>
      <c r="D36" s="9" t="e">
        <f t="shared" si="7"/>
        <v>#DIV/0!</v>
      </c>
      <c r="E36" s="9">
        <f t="shared" si="7"/>
        <v>16111.111111111111</v>
      </c>
      <c r="F36" s="9">
        <f t="shared" si="7"/>
        <v>8750</v>
      </c>
      <c r="G36" s="9">
        <f>7500+G35</f>
        <v>8571.4285714285706</v>
      </c>
      <c r="H36" s="9">
        <f t="shared" si="7"/>
        <v>-1283.7837837837833</v>
      </c>
      <c r="I36" s="9" t="e">
        <f t="shared" si="7"/>
        <v>#DIV/0!</v>
      </c>
      <c r="J36" s="9">
        <f t="shared" si="7"/>
        <v>17500</v>
      </c>
      <c r="K36" s="9">
        <f t="shared" si="7"/>
        <v>13750</v>
      </c>
      <c r="L36" s="9">
        <f>7500+L35</f>
        <v>8342.391304347826</v>
      </c>
      <c r="M36" s="9">
        <f t="shared" si="7"/>
        <v>-36388.888888888891</v>
      </c>
      <c r="N36" s="9" t="e">
        <f t="shared" si="7"/>
        <v>#DIV/0!</v>
      </c>
      <c r="O36" s="9">
        <f t="shared" si="7"/>
        <v>15416.666666666666</v>
      </c>
      <c r="P36" s="9" t="e">
        <f t="shared" si="7"/>
        <v>#DIV/0!</v>
      </c>
    </row>
    <row r="37" spans="1:16" ht="10.5" customHeight="1" x14ac:dyDescent="0.2"/>
    <row r="38" spans="1:16" ht="10.5" customHeight="1" x14ac:dyDescent="0.2"/>
    <row r="39" spans="1:16" ht="10.5" customHeight="1" x14ac:dyDescent="0.2"/>
    <row r="40" spans="1:16" ht="10.5" customHeight="1" x14ac:dyDescent="0.2"/>
    <row r="41" spans="1:16" ht="10.5" customHeight="1" x14ac:dyDescent="0.2"/>
    <row r="42" spans="1:16" ht="10.5" customHeight="1" x14ac:dyDescent="0.2"/>
    <row r="43" spans="1:16" ht="10.5" customHeight="1" x14ac:dyDescent="0.2"/>
    <row r="44" spans="1:16" ht="10.5" customHeight="1" x14ac:dyDescent="0.2">
      <c r="A44" s="49" t="s">
        <v>311</v>
      </c>
      <c r="B44" s="42"/>
      <c r="C44" s="42"/>
      <c r="D44" s="42"/>
      <c r="E44" s="42"/>
      <c r="F44" s="42"/>
      <c r="G44" s="55"/>
      <c r="H44" s="56"/>
      <c r="I44" s="56"/>
      <c r="J44" s="56"/>
      <c r="K44" s="57"/>
      <c r="L44" s="42"/>
      <c r="M44" s="42"/>
      <c r="N44" s="42"/>
      <c r="O44" s="42"/>
      <c r="P44" s="42"/>
    </row>
    <row r="45" spans="1:16" x14ac:dyDescent="0.2">
      <c r="A45" s="42" t="s">
        <v>0</v>
      </c>
      <c r="B45" s="42">
        <v>489</v>
      </c>
      <c r="C45" s="42">
        <v>204</v>
      </c>
      <c r="D45" s="42">
        <v>169</v>
      </c>
      <c r="E45" s="42">
        <v>92</v>
      </c>
      <c r="F45" s="42">
        <v>24</v>
      </c>
      <c r="G45" s="55">
        <v>309</v>
      </c>
      <c r="H45" s="56">
        <v>120</v>
      </c>
      <c r="I45" s="56">
        <v>118</v>
      </c>
      <c r="J45" s="56">
        <v>55</v>
      </c>
      <c r="K45" s="57">
        <v>15</v>
      </c>
      <c r="L45" s="42">
        <v>180</v>
      </c>
      <c r="M45" s="42">
        <v>83</v>
      </c>
      <c r="N45" s="42">
        <v>51</v>
      </c>
      <c r="O45" s="42">
        <v>37</v>
      </c>
      <c r="P45" s="42">
        <v>9</v>
      </c>
    </row>
    <row r="46" spans="1:16" x14ac:dyDescent="0.2">
      <c r="A46" s="42" t="s">
        <v>221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55">
        <v>0</v>
      </c>
      <c r="H46" s="56">
        <v>0</v>
      </c>
      <c r="I46" s="56">
        <v>0</v>
      </c>
      <c r="J46" s="56">
        <v>0</v>
      </c>
      <c r="K46" s="57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</row>
    <row r="47" spans="1:16" x14ac:dyDescent="0.2">
      <c r="A47" s="42" t="s">
        <v>222</v>
      </c>
      <c r="B47" s="42">
        <v>25</v>
      </c>
      <c r="C47" s="42">
        <v>5</v>
      </c>
      <c r="D47" s="42">
        <v>17</v>
      </c>
      <c r="E47" s="42">
        <v>3</v>
      </c>
      <c r="F47" s="42">
        <v>0</v>
      </c>
      <c r="G47" s="55">
        <v>16</v>
      </c>
      <c r="H47" s="56">
        <v>5</v>
      </c>
      <c r="I47" s="56">
        <v>8</v>
      </c>
      <c r="J47" s="56">
        <v>3</v>
      </c>
      <c r="K47" s="57">
        <v>0</v>
      </c>
      <c r="L47" s="42">
        <v>8</v>
      </c>
      <c r="M47" s="42">
        <v>0</v>
      </c>
      <c r="N47" s="42">
        <v>8</v>
      </c>
      <c r="O47" s="42">
        <v>0</v>
      </c>
      <c r="P47" s="42">
        <v>0</v>
      </c>
    </row>
    <row r="48" spans="1:16" x14ac:dyDescent="0.2">
      <c r="A48" s="42" t="s">
        <v>218</v>
      </c>
      <c r="B48" s="42">
        <v>5</v>
      </c>
      <c r="C48" s="42">
        <v>5</v>
      </c>
      <c r="D48" s="42">
        <v>0</v>
      </c>
      <c r="E48" s="42">
        <v>0</v>
      </c>
      <c r="F48" s="42">
        <v>0</v>
      </c>
      <c r="G48" s="55">
        <v>0</v>
      </c>
      <c r="H48" s="56">
        <v>0</v>
      </c>
      <c r="I48" s="56">
        <v>0</v>
      </c>
      <c r="J48" s="56">
        <v>0</v>
      </c>
      <c r="K48" s="57">
        <v>0</v>
      </c>
      <c r="L48" s="42">
        <v>5</v>
      </c>
      <c r="M48" s="42">
        <v>5</v>
      </c>
      <c r="N48" s="42">
        <v>0</v>
      </c>
      <c r="O48" s="42">
        <v>0</v>
      </c>
      <c r="P48" s="42">
        <v>0</v>
      </c>
    </row>
    <row r="49" spans="1:16" x14ac:dyDescent="0.2">
      <c r="A49" s="42" t="s">
        <v>219</v>
      </c>
      <c r="B49" s="42">
        <v>44</v>
      </c>
      <c r="C49" s="42">
        <v>32</v>
      </c>
      <c r="D49" s="42">
        <v>8</v>
      </c>
      <c r="E49" s="42">
        <v>3</v>
      </c>
      <c r="F49" s="42">
        <v>0</v>
      </c>
      <c r="G49" s="55">
        <v>19</v>
      </c>
      <c r="H49" s="56">
        <v>19</v>
      </c>
      <c r="I49" s="56">
        <v>0</v>
      </c>
      <c r="J49" s="56">
        <v>0</v>
      </c>
      <c r="K49" s="57">
        <v>0</v>
      </c>
      <c r="L49" s="42">
        <v>25</v>
      </c>
      <c r="M49" s="42">
        <v>14</v>
      </c>
      <c r="N49" s="42">
        <v>8</v>
      </c>
      <c r="O49" s="42">
        <v>3</v>
      </c>
      <c r="P49" s="42">
        <v>0</v>
      </c>
    </row>
    <row r="50" spans="1:16" x14ac:dyDescent="0.2">
      <c r="A50" s="42" t="s">
        <v>223</v>
      </c>
      <c r="B50" s="42">
        <v>37</v>
      </c>
      <c r="C50" s="42">
        <v>28</v>
      </c>
      <c r="D50" s="42">
        <v>0</v>
      </c>
      <c r="E50" s="42">
        <v>3</v>
      </c>
      <c r="F50" s="42">
        <v>6</v>
      </c>
      <c r="G50" s="55">
        <v>17</v>
      </c>
      <c r="H50" s="56">
        <v>14</v>
      </c>
      <c r="I50" s="56">
        <v>0</v>
      </c>
      <c r="J50" s="56">
        <v>3</v>
      </c>
      <c r="K50" s="57">
        <v>0</v>
      </c>
      <c r="L50" s="42">
        <v>20</v>
      </c>
      <c r="M50" s="42">
        <v>14</v>
      </c>
      <c r="N50" s="42">
        <v>0</v>
      </c>
      <c r="O50" s="42">
        <v>0</v>
      </c>
      <c r="P50" s="42">
        <v>6</v>
      </c>
    </row>
    <row r="51" spans="1:16" x14ac:dyDescent="0.2">
      <c r="A51" s="42" t="s">
        <v>224</v>
      </c>
      <c r="B51" s="42">
        <v>78</v>
      </c>
      <c r="C51" s="42">
        <v>37</v>
      </c>
      <c r="D51" s="42">
        <v>17</v>
      </c>
      <c r="E51" s="42">
        <v>22</v>
      </c>
      <c r="F51" s="42">
        <v>3</v>
      </c>
      <c r="G51" s="55">
        <v>65</v>
      </c>
      <c r="H51" s="56">
        <v>32</v>
      </c>
      <c r="I51" s="56">
        <v>8</v>
      </c>
      <c r="J51" s="56">
        <v>22</v>
      </c>
      <c r="K51" s="57">
        <v>3</v>
      </c>
      <c r="L51" s="42">
        <v>13</v>
      </c>
      <c r="M51" s="42">
        <v>5</v>
      </c>
      <c r="N51" s="42">
        <v>8</v>
      </c>
      <c r="O51" s="42">
        <v>0</v>
      </c>
      <c r="P51" s="42">
        <v>0</v>
      </c>
    </row>
    <row r="52" spans="1:16" x14ac:dyDescent="0.2">
      <c r="A52" s="42" t="s">
        <v>212</v>
      </c>
      <c r="B52" s="42">
        <v>82</v>
      </c>
      <c r="C52" s="42">
        <v>46</v>
      </c>
      <c r="D52" s="42">
        <v>8</v>
      </c>
      <c r="E52" s="42">
        <v>28</v>
      </c>
      <c r="F52" s="42">
        <v>0</v>
      </c>
      <c r="G52" s="55">
        <v>44</v>
      </c>
      <c r="H52" s="56">
        <v>23</v>
      </c>
      <c r="I52" s="56">
        <v>8</v>
      </c>
      <c r="J52" s="56">
        <v>12</v>
      </c>
      <c r="K52" s="57">
        <v>0</v>
      </c>
      <c r="L52" s="42">
        <v>39</v>
      </c>
      <c r="M52" s="42">
        <v>23</v>
      </c>
      <c r="N52" s="42">
        <v>0</v>
      </c>
      <c r="O52" s="42">
        <v>15</v>
      </c>
      <c r="P52" s="42">
        <v>0</v>
      </c>
    </row>
    <row r="53" spans="1:16" x14ac:dyDescent="0.2">
      <c r="A53" s="42" t="s">
        <v>213</v>
      </c>
      <c r="B53" s="42">
        <v>120</v>
      </c>
      <c r="C53" s="42">
        <v>28</v>
      </c>
      <c r="D53" s="42">
        <v>68</v>
      </c>
      <c r="E53" s="42">
        <v>12</v>
      </c>
      <c r="F53" s="42">
        <v>12</v>
      </c>
      <c r="G53" s="55">
        <v>81</v>
      </c>
      <c r="H53" s="56">
        <v>19</v>
      </c>
      <c r="I53" s="56">
        <v>51</v>
      </c>
      <c r="J53" s="56">
        <v>3</v>
      </c>
      <c r="K53" s="57">
        <v>9</v>
      </c>
      <c r="L53" s="42">
        <v>38</v>
      </c>
      <c r="M53" s="42">
        <v>9</v>
      </c>
      <c r="N53" s="42">
        <v>17</v>
      </c>
      <c r="O53" s="42">
        <v>9</v>
      </c>
      <c r="P53" s="42">
        <v>3</v>
      </c>
    </row>
    <row r="54" spans="1:16" x14ac:dyDescent="0.2">
      <c r="A54" s="42" t="s">
        <v>214</v>
      </c>
      <c r="B54" s="42">
        <v>22</v>
      </c>
      <c r="C54" s="42">
        <v>5</v>
      </c>
      <c r="D54" s="42">
        <v>8</v>
      </c>
      <c r="E54" s="42">
        <v>9</v>
      </c>
      <c r="F54" s="42">
        <v>0</v>
      </c>
      <c r="G54" s="55">
        <v>14</v>
      </c>
      <c r="H54" s="56">
        <v>5</v>
      </c>
      <c r="I54" s="56">
        <v>0</v>
      </c>
      <c r="J54" s="56">
        <v>9</v>
      </c>
      <c r="K54" s="57">
        <v>0</v>
      </c>
      <c r="L54" s="42">
        <v>8</v>
      </c>
      <c r="M54" s="42">
        <v>0</v>
      </c>
      <c r="N54" s="42">
        <v>8</v>
      </c>
      <c r="O54" s="42">
        <v>0</v>
      </c>
      <c r="P54" s="42">
        <v>0</v>
      </c>
    </row>
    <row r="55" spans="1:16" x14ac:dyDescent="0.2">
      <c r="A55" s="42" t="s">
        <v>225</v>
      </c>
      <c r="B55" s="42">
        <v>59</v>
      </c>
      <c r="C55" s="42">
        <v>5</v>
      </c>
      <c r="D55" s="42">
        <v>42</v>
      </c>
      <c r="E55" s="42">
        <v>9</v>
      </c>
      <c r="F55" s="42">
        <v>3</v>
      </c>
      <c r="G55" s="55">
        <v>48</v>
      </c>
      <c r="H55" s="56">
        <v>0</v>
      </c>
      <c r="I55" s="56">
        <v>42</v>
      </c>
      <c r="J55" s="56">
        <v>3</v>
      </c>
      <c r="K55" s="57">
        <v>3</v>
      </c>
      <c r="L55" s="42">
        <v>11</v>
      </c>
      <c r="M55" s="42">
        <v>5</v>
      </c>
      <c r="N55" s="42">
        <v>0</v>
      </c>
      <c r="O55" s="42">
        <v>6</v>
      </c>
      <c r="P55" s="42">
        <v>0</v>
      </c>
    </row>
    <row r="56" spans="1:16" x14ac:dyDescent="0.2">
      <c r="A56" s="42" t="s">
        <v>226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55">
        <v>0</v>
      </c>
      <c r="H56" s="56">
        <v>0</v>
      </c>
      <c r="I56" s="56">
        <v>0</v>
      </c>
      <c r="J56" s="56">
        <v>0</v>
      </c>
      <c r="K56" s="57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</row>
    <row r="57" spans="1:16" x14ac:dyDescent="0.2">
      <c r="A57" s="42" t="s">
        <v>227</v>
      </c>
      <c r="B57" s="42">
        <v>9</v>
      </c>
      <c r="C57" s="42">
        <v>9</v>
      </c>
      <c r="D57" s="42">
        <v>0</v>
      </c>
      <c r="E57" s="42">
        <v>0</v>
      </c>
      <c r="F57" s="42">
        <v>0</v>
      </c>
      <c r="G57" s="55">
        <v>5</v>
      </c>
      <c r="H57" s="56">
        <v>5</v>
      </c>
      <c r="I57" s="56">
        <v>0</v>
      </c>
      <c r="J57" s="56">
        <v>0</v>
      </c>
      <c r="K57" s="57">
        <v>0</v>
      </c>
      <c r="L57" s="42">
        <v>5</v>
      </c>
      <c r="M57" s="42">
        <v>5</v>
      </c>
      <c r="N57" s="42">
        <v>0</v>
      </c>
      <c r="O57" s="42">
        <v>0</v>
      </c>
      <c r="P57" s="42">
        <v>0</v>
      </c>
    </row>
    <row r="58" spans="1:16" x14ac:dyDescent="0.2">
      <c r="A58" s="42" t="s">
        <v>228</v>
      </c>
      <c r="B58" s="42">
        <v>5</v>
      </c>
      <c r="C58" s="42">
        <v>5</v>
      </c>
      <c r="D58" s="42">
        <v>0</v>
      </c>
      <c r="E58" s="42">
        <v>0</v>
      </c>
      <c r="F58" s="42">
        <v>0</v>
      </c>
      <c r="G58" s="55">
        <v>0</v>
      </c>
      <c r="H58" s="56">
        <v>0</v>
      </c>
      <c r="I58" s="56">
        <v>0</v>
      </c>
      <c r="J58" s="56">
        <v>0</v>
      </c>
      <c r="K58" s="57">
        <v>0</v>
      </c>
      <c r="L58" s="42">
        <v>5</v>
      </c>
      <c r="M58" s="42">
        <v>5</v>
      </c>
      <c r="N58" s="42">
        <v>0</v>
      </c>
      <c r="O58" s="42">
        <v>0</v>
      </c>
      <c r="P58" s="42">
        <v>0</v>
      </c>
    </row>
    <row r="59" spans="1:16" x14ac:dyDescent="0.2">
      <c r="A59" s="42" t="s">
        <v>229</v>
      </c>
      <c r="B59" s="42">
        <v>3</v>
      </c>
      <c r="C59" s="42">
        <v>0</v>
      </c>
      <c r="D59" s="42">
        <v>0</v>
      </c>
      <c r="E59" s="42">
        <v>3</v>
      </c>
      <c r="F59" s="42">
        <v>0</v>
      </c>
      <c r="G59" s="55">
        <v>0</v>
      </c>
      <c r="H59" s="56">
        <v>0</v>
      </c>
      <c r="I59" s="56">
        <v>0</v>
      </c>
      <c r="J59" s="56">
        <v>0</v>
      </c>
      <c r="K59" s="57">
        <v>0</v>
      </c>
      <c r="L59" s="42">
        <v>3</v>
      </c>
      <c r="M59" s="42">
        <v>0</v>
      </c>
      <c r="N59" s="42">
        <v>0</v>
      </c>
      <c r="O59" s="42">
        <v>3</v>
      </c>
      <c r="P59" s="42">
        <v>0</v>
      </c>
    </row>
    <row r="60" spans="1:16" x14ac:dyDescent="0.2">
      <c r="A60" s="42"/>
      <c r="B60" s="42"/>
      <c r="C60" s="42"/>
      <c r="D60" s="42"/>
      <c r="E60" s="42"/>
      <c r="F60" s="42"/>
      <c r="G60" s="55"/>
      <c r="H60" s="56"/>
      <c r="I60" s="56"/>
      <c r="J60" s="56"/>
      <c r="K60" s="57"/>
      <c r="L60" s="42"/>
      <c r="M60" s="42"/>
      <c r="N60" s="42"/>
      <c r="O60" s="42"/>
      <c r="P60" s="42"/>
    </row>
    <row r="68" spans="1:16" ht="6.75" customHeight="1" x14ac:dyDescent="0.2"/>
    <row r="69" spans="1:16" x14ac:dyDescent="0.2">
      <c r="A69" s="49" t="s">
        <v>312</v>
      </c>
      <c r="B69" s="42"/>
      <c r="C69" s="42"/>
      <c r="D69" s="42"/>
      <c r="E69" s="42"/>
      <c r="F69" s="42"/>
      <c r="G69" s="55"/>
      <c r="H69" s="56"/>
      <c r="I69" s="56"/>
      <c r="J69" s="56"/>
      <c r="K69" s="57"/>
      <c r="L69" s="42"/>
      <c r="M69" s="42"/>
      <c r="N69" s="42"/>
      <c r="O69" s="42"/>
      <c r="P69" s="42"/>
    </row>
    <row r="70" spans="1:16" x14ac:dyDescent="0.2">
      <c r="A70" s="42" t="s">
        <v>0</v>
      </c>
      <c r="B70" s="42">
        <v>838</v>
      </c>
      <c r="C70" s="42">
        <v>501</v>
      </c>
      <c r="D70" s="42">
        <v>203</v>
      </c>
      <c r="E70" s="42">
        <v>105</v>
      </c>
      <c r="F70" s="42">
        <v>30</v>
      </c>
      <c r="G70" s="55">
        <v>638</v>
      </c>
      <c r="H70" s="56">
        <v>357</v>
      </c>
      <c r="I70" s="56">
        <v>177</v>
      </c>
      <c r="J70" s="56">
        <v>86</v>
      </c>
      <c r="K70" s="57">
        <v>18</v>
      </c>
      <c r="L70" s="42">
        <v>199</v>
      </c>
      <c r="M70" s="42">
        <v>144</v>
      </c>
      <c r="N70" s="42">
        <v>25</v>
      </c>
      <c r="O70" s="42">
        <v>18</v>
      </c>
      <c r="P70" s="42">
        <v>12</v>
      </c>
    </row>
    <row r="71" spans="1:16" x14ac:dyDescent="0.2">
      <c r="A71" s="42" t="s">
        <v>221</v>
      </c>
      <c r="B71" s="42">
        <v>90</v>
      </c>
      <c r="C71" s="42">
        <v>37</v>
      </c>
      <c r="D71" s="42">
        <v>25</v>
      </c>
      <c r="E71" s="42">
        <v>22</v>
      </c>
      <c r="F71" s="42">
        <v>6</v>
      </c>
      <c r="G71" s="55">
        <v>65</v>
      </c>
      <c r="H71" s="56">
        <v>19</v>
      </c>
      <c r="I71" s="56">
        <v>25</v>
      </c>
      <c r="J71" s="56">
        <v>15</v>
      </c>
      <c r="K71" s="57">
        <v>6</v>
      </c>
      <c r="L71" s="42">
        <v>25</v>
      </c>
      <c r="M71" s="42">
        <v>19</v>
      </c>
      <c r="N71" s="42">
        <v>0</v>
      </c>
      <c r="O71" s="42">
        <v>6</v>
      </c>
      <c r="P71" s="42">
        <v>0</v>
      </c>
    </row>
    <row r="72" spans="1:16" x14ac:dyDescent="0.2">
      <c r="A72" s="42" t="s">
        <v>222</v>
      </c>
      <c r="B72" s="42">
        <v>26</v>
      </c>
      <c r="C72" s="42">
        <v>23</v>
      </c>
      <c r="D72" s="42">
        <v>0</v>
      </c>
      <c r="E72" s="42">
        <v>3</v>
      </c>
      <c r="F72" s="42">
        <v>0</v>
      </c>
      <c r="G72" s="55">
        <v>22</v>
      </c>
      <c r="H72" s="56">
        <v>19</v>
      </c>
      <c r="I72" s="56">
        <v>0</v>
      </c>
      <c r="J72" s="56">
        <v>3</v>
      </c>
      <c r="K72" s="57">
        <v>0</v>
      </c>
      <c r="L72" s="42">
        <v>5</v>
      </c>
      <c r="M72" s="42">
        <v>5</v>
      </c>
      <c r="N72" s="42">
        <v>0</v>
      </c>
      <c r="O72" s="42">
        <v>0</v>
      </c>
      <c r="P72" s="42">
        <v>0</v>
      </c>
    </row>
    <row r="73" spans="1:16" x14ac:dyDescent="0.2">
      <c r="A73" s="42" t="s">
        <v>218</v>
      </c>
      <c r="B73" s="42">
        <v>70</v>
      </c>
      <c r="C73" s="42">
        <v>42</v>
      </c>
      <c r="D73" s="42">
        <v>25</v>
      </c>
      <c r="E73" s="42">
        <v>3</v>
      </c>
      <c r="F73" s="42">
        <v>0</v>
      </c>
      <c r="G73" s="55">
        <v>53</v>
      </c>
      <c r="H73" s="56">
        <v>28</v>
      </c>
      <c r="I73" s="56">
        <v>25</v>
      </c>
      <c r="J73" s="56">
        <v>0</v>
      </c>
      <c r="K73" s="57">
        <v>0</v>
      </c>
      <c r="L73" s="42">
        <v>17</v>
      </c>
      <c r="M73" s="42">
        <v>14</v>
      </c>
      <c r="N73" s="42">
        <v>0</v>
      </c>
      <c r="O73" s="42">
        <v>3</v>
      </c>
      <c r="P73" s="42">
        <v>0</v>
      </c>
    </row>
    <row r="74" spans="1:16" x14ac:dyDescent="0.2">
      <c r="A74" s="42" t="s">
        <v>219</v>
      </c>
      <c r="B74" s="42">
        <v>59</v>
      </c>
      <c r="C74" s="42">
        <v>56</v>
      </c>
      <c r="D74" s="42">
        <v>0</v>
      </c>
      <c r="E74" s="42">
        <v>0</v>
      </c>
      <c r="F74" s="42">
        <v>3</v>
      </c>
      <c r="G74" s="55">
        <v>37</v>
      </c>
      <c r="H74" s="56">
        <v>37</v>
      </c>
      <c r="I74" s="56">
        <v>0</v>
      </c>
      <c r="J74" s="56">
        <v>0</v>
      </c>
      <c r="K74" s="57">
        <v>0</v>
      </c>
      <c r="L74" s="42">
        <v>22</v>
      </c>
      <c r="M74" s="42">
        <v>19</v>
      </c>
      <c r="N74" s="42">
        <v>0</v>
      </c>
      <c r="O74" s="42">
        <v>0</v>
      </c>
      <c r="P74" s="42">
        <v>3</v>
      </c>
    </row>
    <row r="75" spans="1:16" x14ac:dyDescent="0.2">
      <c r="A75" s="42" t="s">
        <v>223</v>
      </c>
      <c r="B75" s="42">
        <v>67</v>
      </c>
      <c r="C75" s="42">
        <v>42</v>
      </c>
      <c r="D75" s="42">
        <v>25</v>
      </c>
      <c r="E75" s="42">
        <v>0</v>
      </c>
      <c r="F75" s="42">
        <v>0</v>
      </c>
      <c r="G75" s="55">
        <v>53</v>
      </c>
      <c r="H75" s="56">
        <v>28</v>
      </c>
      <c r="I75" s="56">
        <v>25</v>
      </c>
      <c r="J75" s="56">
        <v>0</v>
      </c>
      <c r="K75" s="57">
        <v>0</v>
      </c>
      <c r="L75" s="42">
        <v>14</v>
      </c>
      <c r="M75" s="42">
        <v>14</v>
      </c>
      <c r="N75" s="42">
        <v>0</v>
      </c>
      <c r="O75" s="42">
        <v>0</v>
      </c>
      <c r="P75" s="42">
        <v>0</v>
      </c>
    </row>
    <row r="76" spans="1:16" x14ac:dyDescent="0.2">
      <c r="A76" s="42" t="s">
        <v>224</v>
      </c>
      <c r="B76" s="42">
        <v>52</v>
      </c>
      <c r="C76" s="42">
        <v>46</v>
      </c>
      <c r="D76" s="42">
        <v>0</v>
      </c>
      <c r="E76" s="42">
        <v>0</v>
      </c>
      <c r="F76" s="42">
        <v>6</v>
      </c>
      <c r="G76" s="55">
        <v>37</v>
      </c>
      <c r="H76" s="56">
        <v>37</v>
      </c>
      <c r="I76" s="56">
        <v>0</v>
      </c>
      <c r="J76" s="56">
        <v>0</v>
      </c>
      <c r="K76" s="57">
        <v>0</v>
      </c>
      <c r="L76" s="42">
        <v>15</v>
      </c>
      <c r="M76" s="42">
        <v>9</v>
      </c>
      <c r="N76" s="42">
        <v>0</v>
      </c>
      <c r="O76" s="42">
        <v>0</v>
      </c>
      <c r="P76" s="42">
        <v>6</v>
      </c>
    </row>
    <row r="77" spans="1:16" x14ac:dyDescent="0.2">
      <c r="A77" s="42" t="s">
        <v>212</v>
      </c>
      <c r="B77" s="42">
        <v>141</v>
      </c>
      <c r="C77" s="42">
        <v>88</v>
      </c>
      <c r="D77" s="42">
        <v>25</v>
      </c>
      <c r="E77" s="42">
        <v>22</v>
      </c>
      <c r="F77" s="42">
        <v>6</v>
      </c>
      <c r="G77" s="55">
        <v>112</v>
      </c>
      <c r="H77" s="56">
        <v>65</v>
      </c>
      <c r="I77" s="56">
        <v>25</v>
      </c>
      <c r="J77" s="56">
        <v>15</v>
      </c>
      <c r="K77" s="57">
        <v>6</v>
      </c>
      <c r="L77" s="42">
        <v>29</v>
      </c>
      <c r="M77" s="42">
        <v>23</v>
      </c>
      <c r="N77" s="42">
        <v>0</v>
      </c>
      <c r="O77" s="42">
        <v>6</v>
      </c>
      <c r="P77" s="42">
        <v>0</v>
      </c>
    </row>
    <row r="78" spans="1:16" x14ac:dyDescent="0.2">
      <c r="A78" s="42" t="s">
        <v>213</v>
      </c>
      <c r="B78" s="42">
        <v>55</v>
      </c>
      <c r="C78" s="42">
        <v>37</v>
      </c>
      <c r="D78" s="42">
        <v>0</v>
      </c>
      <c r="E78" s="42">
        <v>9</v>
      </c>
      <c r="F78" s="42">
        <v>9</v>
      </c>
      <c r="G78" s="55">
        <v>45</v>
      </c>
      <c r="H78" s="56">
        <v>32</v>
      </c>
      <c r="I78" s="56">
        <v>0</v>
      </c>
      <c r="J78" s="56">
        <v>6</v>
      </c>
      <c r="K78" s="57">
        <v>6</v>
      </c>
      <c r="L78" s="42">
        <v>11</v>
      </c>
      <c r="M78" s="42">
        <v>5</v>
      </c>
      <c r="N78" s="42">
        <v>0</v>
      </c>
      <c r="O78" s="42">
        <v>3</v>
      </c>
      <c r="P78" s="42">
        <v>3</v>
      </c>
    </row>
    <row r="79" spans="1:16" x14ac:dyDescent="0.2">
      <c r="A79" s="42" t="s">
        <v>214</v>
      </c>
      <c r="B79" s="42">
        <v>68</v>
      </c>
      <c r="C79" s="42">
        <v>42</v>
      </c>
      <c r="D79" s="42">
        <v>17</v>
      </c>
      <c r="E79" s="42">
        <v>9</v>
      </c>
      <c r="F79" s="42">
        <v>0</v>
      </c>
      <c r="G79" s="55">
        <v>59</v>
      </c>
      <c r="H79" s="56">
        <v>32</v>
      </c>
      <c r="I79" s="56">
        <v>17</v>
      </c>
      <c r="J79" s="56">
        <v>9</v>
      </c>
      <c r="K79" s="57">
        <v>0</v>
      </c>
      <c r="L79" s="42">
        <v>9</v>
      </c>
      <c r="M79" s="42">
        <v>9</v>
      </c>
      <c r="N79" s="42">
        <v>0</v>
      </c>
      <c r="O79" s="42">
        <v>0</v>
      </c>
      <c r="P79" s="42">
        <v>0</v>
      </c>
    </row>
    <row r="80" spans="1:16" x14ac:dyDescent="0.2">
      <c r="A80" s="42" t="s">
        <v>225</v>
      </c>
      <c r="B80" s="42">
        <v>75</v>
      </c>
      <c r="C80" s="42">
        <v>9</v>
      </c>
      <c r="D80" s="42">
        <v>59</v>
      </c>
      <c r="E80" s="42">
        <v>6</v>
      </c>
      <c r="F80" s="42">
        <v>0</v>
      </c>
      <c r="G80" s="55">
        <v>48</v>
      </c>
      <c r="H80" s="56">
        <v>0</v>
      </c>
      <c r="I80" s="56">
        <v>42</v>
      </c>
      <c r="J80" s="56">
        <v>6</v>
      </c>
      <c r="K80" s="57">
        <v>0</v>
      </c>
      <c r="L80" s="42">
        <v>26</v>
      </c>
      <c r="M80" s="42">
        <v>9</v>
      </c>
      <c r="N80" s="42">
        <v>17</v>
      </c>
      <c r="O80" s="42">
        <v>0</v>
      </c>
      <c r="P80" s="42">
        <v>0</v>
      </c>
    </row>
    <row r="81" spans="1:16" x14ac:dyDescent="0.2">
      <c r="A81" s="42" t="s">
        <v>226</v>
      </c>
      <c r="B81" s="42">
        <v>39</v>
      </c>
      <c r="C81" s="42">
        <v>28</v>
      </c>
      <c r="D81" s="42">
        <v>8</v>
      </c>
      <c r="E81" s="42">
        <v>3</v>
      </c>
      <c r="F81" s="42">
        <v>0</v>
      </c>
      <c r="G81" s="55">
        <v>35</v>
      </c>
      <c r="H81" s="56">
        <v>23</v>
      </c>
      <c r="I81" s="56">
        <v>8</v>
      </c>
      <c r="J81" s="56">
        <v>3</v>
      </c>
      <c r="K81" s="57">
        <v>0</v>
      </c>
      <c r="L81" s="42">
        <v>5</v>
      </c>
      <c r="M81" s="42">
        <v>5</v>
      </c>
      <c r="N81" s="42">
        <v>0</v>
      </c>
      <c r="O81" s="42">
        <v>0</v>
      </c>
      <c r="P81" s="42">
        <v>0</v>
      </c>
    </row>
    <row r="82" spans="1:16" x14ac:dyDescent="0.2">
      <c r="A82" s="42" t="s">
        <v>227</v>
      </c>
      <c r="B82" s="42">
        <v>34</v>
      </c>
      <c r="C82" s="42">
        <v>28</v>
      </c>
      <c r="D82" s="42">
        <v>0</v>
      </c>
      <c r="E82" s="42">
        <v>6</v>
      </c>
      <c r="F82" s="42">
        <v>0</v>
      </c>
      <c r="G82" s="55">
        <v>25</v>
      </c>
      <c r="H82" s="56">
        <v>19</v>
      </c>
      <c r="I82" s="56">
        <v>0</v>
      </c>
      <c r="J82" s="56">
        <v>6</v>
      </c>
      <c r="K82" s="57">
        <v>0</v>
      </c>
      <c r="L82" s="42">
        <v>9</v>
      </c>
      <c r="M82" s="42">
        <v>9</v>
      </c>
      <c r="N82" s="42">
        <v>0</v>
      </c>
      <c r="O82" s="42">
        <v>0</v>
      </c>
      <c r="P82" s="42">
        <v>0</v>
      </c>
    </row>
    <row r="83" spans="1:16" x14ac:dyDescent="0.2">
      <c r="A83" s="42" t="s">
        <v>228</v>
      </c>
      <c r="B83" s="42">
        <v>21</v>
      </c>
      <c r="C83" s="42">
        <v>9</v>
      </c>
      <c r="D83" s="42">
        <v>8</v>
      </c>
      <c r="E83" s="42">
        <v>3</v>
      </c>
      <c r="F83" s="42">
        <v>0</v>
      </c>
      <c r="G83" s="55">
        <v>21</v>
      </c>
      <c r="H83" s="56">
        <v>9</v>
      </c>
      <c r="I83" s="56">
        <v>8</v>
      </c>
      <c r="J83" s="56">
        <v>3</v>
      </c>
      <c r="K83" s="57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</row>
    <row r="84" spans="1:16" x14ac:dyDescent="0.2">
      <c r="A84" s="42" t="s">
        <v>229</v>
      </c>
      <c r="B84" s="42">
        <v>41</v>
      </c>
      <c r="C84" s="42">
        <v>14</v>
      </c>
      <c r="D84" s="42">
        <v>8</v>
      </c>
      <c r="E84" s="42">
        <v>18</v>
      </c>
      <c r="F84" s="42">
        <v>0</v>
      </c>
      <c r="G84" s="58">
        <v>28</v>
      </c>
      <c r="H84" s="59">
        <v>9</v>
      </c>
      <c r="I84" s="59">
        <v>0</v>
      </c>
      <c r="J84" s="59">
        <v>18</v>
      </c>
      <c r="K84" s="44">
        <v>0</v>
      </c>
      <c r="L84" s="42">
        <v>13</v>
      </c>
      <c r="M84" s="42">
        <v>5</v>
      </c>
      <c r="N84" s="42">
        <v>8</v>
      </c>
      <c r="O84" s="42">
        <v>0</v>
      </c>
      <c r="P84" s="42">
        <v>0</v>
      </c>
    </row>
    <row r="92" spans="1:16" x14ac:dyDescent="0.2">
      <c r="A92" s="51" t="s">
        <v>230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x14ac:dyDescent="0.2">
      <c r="A93" s="42" t="s">
        <v>231</v>
      </c>
    </row>
  </sheetData>
  <mergeCells count="6">
    <mergeCell ref="G30:K30"/>
    <mergeCell ref="L30:P30"/>
    <mergeCell ref="B30:F30"/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view="pageBreakPreview" zoomScaleNormal="100" zoomScaleSheetLayoutView="100" workbookViewId="0">
      <selection activeCell="F20" sqref="F20"/>
    </sheetView>
  </sheetViews>
  <sheetFormatPr defaultColWidth="9.109375" defaultRowHeight="10.199999999999999" x14ac:dyDescent="0.2"/>
  <cols>
    <col min="1" max="1" width="9.109375" style="7"/>
    <col min="2" max="16" width="4.6640625" style="7" customWidth="1"/>
    <col min="17" max="16384" width="9.109375" style="7"/>
  </cols>
  <sheetData>
    <row r="1" spans="1:16" x14ac:dyDescent="0.2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234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15"/>
      <c r="B5" s="2"/>
      <c r="C5" s="2"/>
      <c r="D5" s="2"/>
      <c r="E5" s="2"/>
      <c r="F5" s="2"/>
      <c r="G5" s="17"/>
      <c r="H5" s="18"/>
      <c r="I5" s="18"/>
      <c r="J5" s="18"/>
      <c r="K5" s="19"/>
      <c r="L5" s="2"/>
      <c r="M5" s="2"/>
      <c r="N5" s="2"/>
      <c r="O5" s="2"/>
      <c r="P5" s="2"/>
    </row>
    <row r="6" spans="1:16" x14ac:dyDescent="0.2">
      <c r="A6" s="2" t="s">
        <v>0</v>
      </c>
      <c r="B6" s="2">
        <v>4286</v>
      </c>
      <c r="C6" s="2">
        <v>2656</v>
      </c>
      <c r="D6" s="2">
        <v>1055</v>
      </c>
      <c r="E6" s="2">
        <v>434</v>
      </c>
      <c r="F6" s="2">
        <v>141</v>
      </c>
      <c r="G6" s="17">
        <v>1988</v>
      </c>
      <c r="H6" s="18">
        <v>1270</v>
      </c>
      <c r="I6" s="18">
        <v>464</v>
      </c>
      <c r="J6" s="18">
        <v>188</v>
      </c>
      <c r="K6" s="19">
        <v>66</v>
      </c>
      <c r="L6" s="2">
        <v>2298</v>
      </c>
      <c r="M6" s="2">
        <v>1386</v>
      </c>
      <c r="N6" s="2">
        <v>591</v>
      </c>
      <c r="O6" s="2">
        <v>246</v>
      </c>
      <c r="P6" s="2">
        <v>75</v>
      </c>
    </row>
    <row r="7" spans="1:16" x14ac:dyDescent="0.2">
      <c r="A7" s="2" t="s">
        <v>37</v>
      </c>
      <c r="B7" s="2">
        <v>838</v>
      </c>
      <c r="C7" s="2">
        <v>501</v>
      </c>
      <c r="D7" s="2">
        <v>203</v>
      </c>
      <c r="E7" s="2">
        <v>105</v>
      </c>
      <c r="F7" s="2">
        <v>30</v>
      </c>
      <c r="G7" s="17">
        <v>638</v>
      </c>
      <c r="H7" s="18">
        <v>357</v>
      </c>
      <c r="I7" s="18">
        <v>177</v>
      </c>
      <c r="J7" s="18">
        <v>86</v>
      </c>
      <c r="K7" s="19">
        <v>18</v>
      </c>
      <c r="L7" s="2">
        <v>199</v>
      </c>
      <c r="M7" s="2">
        <v>144</v>
      </c>
      <c r="N7" s="2">
        <v>25</v>
      </c>
      <c r="O7" s="2">
        <v>18</v>
      </c>
      <c r="P7" s="2">
        <v>12</v>
      </c>
    </row>
    <row r="8" spans="1:16" x14ac:dyDescent="0.2">
      <c r="A8" s="2" t="s">
        <v>38</v>
      </c>
      <c r="B8" s="2">
        <v>567</v>
      </c>
      <c r="C8" s="2">
        <v>329</v>
      </c>
      <c r="D8" s="2">
        <v>152</v>
      </c>
      <c r="E8" s="2">
        <v>68</v>
      </c>
      <c r="F8" s="2">
        <v>18</v>
      </c>
      <c r="G8" s="17">
        <v>56</v>
      </c>
      <c r="H8" s="18">
        <v>42</v>
      </c>
      <c r="I8" s="18">
        <v>8</v>
      </c>
      <c r="J8" s="18">
        <v>0</v>
      </c>
      <c r="K8" s="19">
        <v>6</v>
      </c>
      <c r="L8" s="2">
        <v>511</v>
      </c>
      <c r="M8" s="2">
        <v>287</v>
      </c>
      <c r="N8" s="2">
        <v>144</v>
      </c>
      <c r="O8" s="2">
        <v>68</v>
      </c>
      <c r="P8" s="2">
        <v>12</v>
      </c>
    </row>
    <row r="9" spans="1:16" x14ac:dyDescent="0.2">
      <c r="A9" s="2" t="s">
        <v>39</v>
      </c>
      <c r="B9" s="2">
        <v>1867</v>
      </c>
      <c r="C9" s="2">
        <v>1200</v>
      </c>
      <c r="D9" s="2">
        <v>422</v>
      </c>
      <c r="E9" s="2">
        <v>160</v>
      </c>
      <c r="F9" s="2">
        <v>84</v>
      </c>
      <c r="G9" s="17">
        <v>854</v>
      </c>
      <c r="H9" s="18">
        <v>598</v>
      </c>
      <c r="I9" s="18">
        <v>144</v>
      </c>
      <c r="J9" s="18">
        <v>71</v>
      </c>
      <c r="K9" s="19">
        <v>42</v>
      </c>
      <c r="L9" s="2">
        <v>1012</v>
      </c>
      <c r="M9" s="2">
        <v>602</v>
      </c>
      <c r="N9" s="2">
        <v>279</v>
      </c>
      <c r="O9" s="2">
        <v>89</v>
      </c>
      <c r="P9" s="2">
        <v>42</v>
      </c>
    </row>
    <row r="10" spans="1:16" x14ac:dyDescent="0.2">
      <c r="A10" s="2" t="s">
        <v>40</v>
      </c>
      <c r="B10" s="2">
        <v>118</v>
      </c>
      <c r="C10" s="2">
        <v>60</v>
      </c>
      <c r="D10" s="2">
        <v>42</v>
      </c>
      <c r="E10" s="2">
        <v>15</v>
      </c>
      <c r="F10" s="2">
        <v>0</v>
      </c>
      <c r="G10" s="17">
        <v>49</v>
      </c>
      <c r="H10" s="18">
        <v>32</v>
      </c>
      <c r="I10" s="18">
        <v>17</v>
      </c>
      <c r="J10" s="18">
        <v>0</v>
      </c>
      <c r="K10" s="19">
        <v>0</v>
      </c>
      <c r="L10" s="2">
        <v>69</v>
      </c>
      <c r="M10" s="2">
        <v>28</v>
      </c>
      <c r="N10" s="2">
        <v>25</v>
      </c>
      <c r="O10" s="2">
        <v>15</v>
      </c>
      <c r="P10" s="2">
        <v>0</v>
      </c>
    </row>
    <row r="11" spans="1:16" x14ac:dyDescent="0.2">
      <c r="A11" s="2" t="s">
        <v>41</v>
      </c>
      <c r="B11" s="2">
        <v>32</v>
      </c>
      <c r="C11" s="2">
        <v>32</v>
      </c>
      <c r="D11" s="2">
        <v>0</v>
      </c>
      <c r="E11" s="2">
        <v>0</v>
      </c>
      <c r="F11" s="2">
        <v>0</v>
      </c>
      <c r="G11" s="17">
        <v>19</v>
      </c>
      <c r="H11" s="18">
        <v>19</v>
      </c>
      <c r="I11" s="18">
        <v>0</v>
      </c>
      <c r="J11" s="18">
        <v>0</v>
      </c>
      <c r="K11" s="19">
        <v>0</v>
      </c>
      <c r="L11" s="2">
        <v>14</v>
      </c>
      <c r="M11" s="2">
        <v>14</v>
      </c>
      <c r="N11" s="2">
        <v>0</v>
      </c>
      <c r="O11" s="2">
        <v>0</v>
      </c>
      <c r="P11" s="2">
        <v>0</v>
      </c>
    </row>
    <row r="12" spans="1:16" x14ac:dyDescent="0.2">
      <c r="A12" s="2" t="s">
        <v>42</v>
      </c>
      <c r="B12" s="2">
        <v>38</v>
      </c>
      <c r="C12" s="2">
        <v>23</v>
      </c>
      <c r="D12" s="2">
        <v>8</v>
      </c>
      <c r="E12" s="2">
        <v>6</v>
      </c>
      <c r="F12" s="2">
        <v>0</v>
      </c>
      <c r="G12" s="17">
        <v>24</v>
      </c>
      <c r="H12" s="18">
        <v>9</v>
      </c>
      <c r="I12" s="18">
        <v>8</v>
      </c>
      <c r="J12" s="18">
        <v>6</v>
      </c>
      <c r="K12" s="19">
        <v>0</v>
      </c>
      <c r="L12" s="2">
        <v>14</v>
      </c>
      <c r="M12" s="2">
        <v>14</v>
      </c>
      <c r="N12" s="2">
        <v>0</v>
      </c>
      <c r="O12" s="2">
        <v>0</v>
      </c>
      <c r="P12" s="2">
        <v>0</v>
      </c>
    </row>
    <row r="13" spans="1:16" x14ac:dyDescent="0.2">
      <c r="A13" s="2" t="s">
        <v>43</v>
      </c>
      <c r="B13" s="2">
        <v>399</v>
      </c>
      <c r="C13" s="2">
        <v>273</v>
      </c>
      <c r="D13" s="2">
        <v>101</v>
      </c>
      <c r="E13" s="2">
        <v>25</v>
      </c>
      <c r="F13" s="2">
        <v>0</v>
      </c>
      <c r="G13" s="17">
        <v>166</v>
      </c>
      <c r="H13" s="18">
        <v>111</v>
      </c>
      <c r="I13" s="18">
        <v>42</v>
      </c>
      <c r="J13" s="18">
        <v>12</v>
      </c>
      <c r="K13" s="19">
        <v>0</v>
      </c>
      <c r="L13" s="2">
        <v>234</v>
      </c>
      <c r="M13" s="2">
        <v>162</v>
      </c>
      <c r="N13" s="2">
        <v>59</v>
      </c>
      <c r="O13" s="2">
        <v>12</v>
      </c>
      <c r="P13" s="2">
        <v>0</v>
      </c>
    </row>
    <row r="14" spans="1:16" x14ac:dyDescent="0.2">
      <c r="A14" s="2" t="s">
        <v>44</v>
      </c>
      <c r="B14" s="2">
        <v>260</v>
      </c>
      <c r="C14" s="2">
        <v>130</v>
      </c>
      <c r="D14" s="2">
        <v>93</v>
      </c>
      <c r="E14" s="2">
        <v>37</v>
      </c>
      <c r="F14" s="2">
        <v>0</v>
      </c>
      <c r="G14" s="17">
        <v>125</v>
      </c>
      <c r="H14" s="18">
        <v>65</v>
      </c>
      <c r="I14" s="18">
        <v>51</v>
      </c>
      <c r="J14" s="18">
        <v>9</v>
      </c>
      <c r="K14" s="19">
        <v>0</v>
      </c>
      <c r="L14" s="2">
        <v>135</v>
      </c>
      <c r="M14" s="2">
        <v>65</v>
      </c>
      <c r="N14" s="2">
        <v>42</v>
      </c>
      <c r="O14" s="2">
        <v>28</v>
      </c>
      <c r="P14" s="2">
        <v>0</v>
      </c>
    </row>
    <row r="15" spans="1:16" x14ac:dyDescent="0.2">
      <c r="A15" s="2" t="s">
        <v>45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17">
        <v>0</v>
      </c>
      <c r="H15" s="18">
        <v>0</v>
      </c>
      <c r="I15" s="18">
        <v>0</v>
      </c>
      <c r="J15" s="18">
        <v>0</v>
      </c>
      <c r="K15" s="19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 x14ac:dyDescent="0.2">
      <c r="A16" s="2" t="s">
        <v>46</v>
      </c>
      <c r="B16" s="2">
        <v>8</v>
      </c>
      <c r="C16" s="2">
        <v>0</v>
      </c>
      <c r="D16" s="2">
        <v>8</v>
      </c>
      <c r="E16" s="2">
        <v>0</v>
      </c>
      <c r="F16" s="2">
        <v>0</v>
      </c>
      <c r="G16" s="17">
        <v>8</v>
      </c>
      <c r="H16" s="18">
        <v>0</v>
      </c>
      <c r="I16" s="18">
        <v>8</v>
      </c>
      <c r="J16" s="18">
        <v>0</v>
      </c>
      <c r="K16" s="19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x14ac:dyDescent="0.2">
      <c r="A17" s="2" t="s">
        <v>47</v>
      </c>
      <c r="B17" s="2">
        <v>139</v>
      </c>
      <c r="C17" s="2">
        <v>93</v>
      </c>
      <c r="D17" s="2">
        <v>25</v>
      </c>
      <c r="E17" s="2">
        <v>15</v>
      </c>
      <c r="F17" s="2">
        <v>6</v>
      </c>
      <c r="G17" s="17">
        <v>41</v>
      </c>
      <c r="H17" s="18">
        <v>32</v>
      </c>
      <c r="I17" s="18">
        <v>8</v>
      </c>
      <c r="J17" s="18">
        <v>0</v>
      </c>
      <c r="K17" s="19">
        <v>0</v>
      </c>
      <c r="L17" s="2">
        <v>99</v>
      </c>
      <c r="M17" s="2">
        <v>60</v>
      </c>
      <c r="N17" s="2">
        <v>17</v>
      </c>
      <c r="O17" s="2">
        <v>15</v>
      </c>
      <c r="P17" s="2">
        <v>6</v>
      </c>
    </row>
    <row r="18" spans="1:16" x14ac:dyDescent="0.2">
      <c r="A18" s="2" t="s">
        <v>48</v>
      </c>
      <c r="B18" s="2">
        <v>15</v>
      </c>
      <c r="C18" s="2">
        <v>9</v>
      </c>
      <c r="D18" s="2">
        <v>0</v>
      </c>
      <c r="E18" s="2">
        <v>3</v>
      </c>
      <c r="F18" s="2">
        <v>3</v>
      </c>
      <c r="G18" s="17">
        <v>8</v>
      </c>
      <c r="H18" s="18">
        <v>5</v>
      </c>
      <c r="I18" s="18">
        <v>0</v>
      </c>
      <c r="J18" s="18">
        <v>3</v>
      </c>
      <c r="K18" s="19">
        <v>0</v>
      </c>
      <c r="L18" s="2">
        <v>8</v>
      </c>
      <c r="M18" s="2">
        <v>5</v>
      </c>
      <c r="N18" s="2">
        <v>0</v>
      </c>
      <c r="O18" s="2">
        <v>0</v>
      </c>
      <c r="P18" s="2">
        <v>3</v>
      </c>
    </row>
    <row r="19" spans="1:16" x14ac:dyDescent="0.2">
      <c r="A19" s="2" t="s">
        <v>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17">
        <v>0</v>
      </c>
      <c r="H19" s="18">
        <v>0</v>
      </c>
      <c r="I19" s="18">
        <v>0</v>
      </c>
      <c r="J19" s="18">
        <v>0</v>
      </c>
      <c r="K19" s="19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x14ac:dyDescent="0.2">
      <c r="A20" s="2" t="s">
        <v>50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17">
        <v>0</v>
      </c>
      <c r="H20" s="18">
        <v>0</v>
      </c>
      <c r="I20" s="18">
        <v>0</v>
      </c>
      <c r="J20" s="18">
        <v>0</v>
      </c>
      <c r="K20" s="19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x14ac:dyDescent="0.2">
      <c r="A21" s="2" t="s">
        <v>51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17">
        <v>0</v>
      </c>
      <c r="H21" s="18">
        <v>0</v>
      </c>
      <c r="I21" s="18">
        <v>0</v>
      </c>
      <c r="J21" s="18">
        <v>0</v>
      </c>
      <c r="K21" s="19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x14ac:dyDescent="0.2">
      <c r="A22" s="2" t="s">
        <v>52</v>
      </c>
      <c r="B22" s="2">
        <v>5</v>
      </c>
      <c r="C22" s="2">
        <v>5</v>
      </c>
      <c r="D22" s="2">
        <v>0</v>
      </c>
      <c r="E22" s="2">
        <v>0</v>
      </c>
      <c r="F22" s="2">
        <v>0</v>
      </c>
      <c r="G22" s="17">
        <v>0</v>
      </c>
      <c r="H22" s="18">
        <v>0</v>
      </c>
      <c r="I22" s="18">
        <v>0</v>
      </c>
      <c r="J22" s="18">
        <v>0</v>
      </c>
      <c r="K22" s="19">
        <v>0</v>
      </c>
      <c r="L22" s="2">
        <v>5</v>
      </c>
      <c r="M22" s="2">
        <v>5</v>
      </c>
      <c r="N22" s="2">
        <v>0</v>
      </c>
      <c r="O22" s="2">
        <v>0</v>
      </c>
      <c r="P22" s="2">
        <v>0</v>
      </c>
    </row>
    <row r="23" spans="1:16" x14ac:dyDescent="0.2">
      <c r="A23" s="2" t="s">
        <v>53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17">
        <v>0</v>
      </c>
      <c r="H23" s="18">
        <v>0</v>
      </c>
      <c r="I23" s="18">
        <v>0</v>
      </c>
      <c r="J23" s="18">
        <v>0</v>
      </c>
      <c r="K23" s="19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x14ac:dyDescent="0.2">
      <c r="A24" s="2" t="s">
        <v>54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17">
        <v>0</v>
      </c>
      <c r="H24" s="18">
        <v>0</v>
      </c>
      <c r="I24" s="18">
        <v>0</v>
      </c>
      <c r="J24" s="18">
        <v>0</v>
      </c>
      <c r="K24" s="19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2">
      <c r="A25" s="2" t="s">
        <v>44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17">
        <v>0</v>
      </c>
      <c r="H25" s="18">
        <v>0</v>
      </c>
      <c r="I25" s="18">
        <v>0</v>
      </c>
      <c r="J25" s="18">
        <v>0</v>
      </c>
      <c r="K25" s="19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x14ac:dyDescent="0.2">
      <c r="A26" s="2"/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2"/>
      <c r="B27" s="2"/>
      <c r="C27" s="2"/>
      <c r="D27" s="2"/>
      <c r="E27" s="2"/>
      <c r="F27" s="2"/>
      <c r="G27" s="17"/>
      <c r="H27" s="18"/>
      <c r="I27" s="18"/>
      <c r="J27" s="18"/>
      <c r="K27" s="19"/>
      <c r="L27" s="2"/>
      <c r="M27" s="2"/>
      <c r="N27" s="2"/>
      <c r="O27" s="2"/>
      <c r="P27" s="2"/>
    </row>
    <row r="28" spans="1:16" x14ac:dyDescent="0.2">
      <c r="A28" s="2"/>
      <c r="B28" s="2"/>
      <c r="C28" s="2"/>
      <c r="D28" s="2"/>
      <c r="E28" s="2"/>
      <c r="F28" s="2"/>
      <c r="G28" s="17"/>
      <c r="H28" s="18"/>
      <c r="I28" s="18"/>
      <c r="J28" s="18"/>
      <c r="K28" s="19"/>
      <c r="L28" s="2"/>
      <c r="M28" s="2"/>
      <c r="N28" s="2"/>
      <c r="O28" s="2"/>
      <c r="P28" s="2"/>
    </row>
    <row r="29" spans="1:16" x14ac:dyDescent="0.2">
      <c r="A29" s="2"/>
      <c r="B29" s="2"/>
      <c r="C29" s="2"/>
      <c r="D29" s="2"/>
      <c r="E29" s="2"/>
      <c r="F29" s="2"/>
      <c r="G29" s="17"/>
      <c r="H29" s="18"/>
      <c r="I29" s="18"/>
      <c r="J29" s="18"/>
      <c r="K29" s="19"/>
      <c r="L29" s="2"/>
      <c r="M29" s="2"/>
      <c r="N29" s="2"/>
      <c r="O29" s="2"/>
      <c r="P29" s="2"/>
    </row>
    <row r="30" spans="1:16" x14ac:dyDescent="0.2">
      <c r="A30" s="2"/>
      <c r="B30" s="2"/>
      <c r="C30" s="2"/>
      <c r="D30" s="2"/>
      <c r="E30" s="2"/>
      <c r="F30" s="2"/>
      <c r="G30" s="17"/>
      <c r="H30" s="18"/>
      <c r="I30" s="18"/>
      <c r="J30" s="18"/>
      <c r="K30" s="19"/>
      <c r="L30" s="2"/>
      <c r="M30" s="2"/>
      <c r="N30" s="2"/>
      <c r="O30" s="2"/>
      <c r="P30" s="2"/>
    </row>
    <row r="31" spans="1:16" x14ac:dyDescent="0.2">
      <c r="A31" s="15" t="s">
        <v>235</v>
      </c>
      <c r="B31" s="2"/>
      <c r="C31" s="2"/>
      <c r="D31" s="2"/>
      <c r="E31" s="2"/>
      <c r="F31" s="2"/>
      <c r="G31" s="17"/>
      <c r="H31" s="18"/>
      <c r="I31" s="18"/>
      <c r="J31" s="18"/>
      <c r="K31" s="19"/>
      <c r="L31" s="2"/>
      <c r="M31" s="2"/>
      <c r="N31" s="2"/>
      <c r="O31" s="2"/>
      <c r="P31" s="2"/>
    </row>
    <row r="32" spans="1:16" x14ac:dyDescent="0.2">
      <c r="A32" s="2" t="s">
        <v>0</v>
      </c>
      <c r="B32" s="2">
        <v>4286</v>
      </c>
      <c r="C32" s="2">
        <v>2656</v>
      </c>
      <c r="D32" s="2">
        <v>1055</v>
      </c>
      <c r="E32" s="2">
        <v>434</v>
      </c>
      <c r="F32" s="2">
        <v>141</v>
      </c>
      <c r="G32" s="17">
        <v>1988</v>
      </c>
      <c r="H32" s="18">
        <v>1270</v>
      </c>
      <c r="I32" s="18">
        <v>464</v>
      </c>
      <c r="J32" s="18">
        <v>188</v>
      </c>
      <c r="K32" s="19">
        <v>66</v>
      </c>
      <c r="L32" s="2">
        <v>2298</v>
      </c>
      <c r="M32" s="2">
        <v>1386</v>
      </c>
      <c r="N32" s="2">
        <v>591</v>
      </c>
      <c r="O32" s="2">
        <v>246</v>
      </c>
      <c r="P32" s="2">
        <v>75</v>
      </c>
    </row>
    <row r="33" spans="1:16" x14ac:dyDescent="0.2">
      <c r="A33" s="2" t="s">
        <v>55</v>
      </c>
      <c r="B33" s="2">
        <v>2738</v>
      </c>
      <c r="C33" s="2">
        <v>1798</v>
      </c>
      <c r="D33" s="2">
        <v>574</v>
      </c>
      <c r="E33" s="2">
        <v>348</v>
      </c>
      <c r="F33" s="2">
        <v>18</v>
      </c>
      <c r="G33" s="17">
        <v>1267</v>
      </c>
      <c r="H33" s="18">
        <v>834</v>
      </c>
      <c r="I33" s="18">
        <v>270</v>
      </c>
      <c r="J33" s="18">
        <v>154</v>
      </c>
      <c r="K33" s="19">
        <v>9</v>
      </c>
      <c r="L33" s="2">
        <v>1471</v>
      </c>
      <c r="M33" s="2">
        <v>964</v>
      </c>
      <c r="N33" s="2">
        <v>304</v>
      </c>
      <c r="O33" s="2">
        <v>194</v>
      </c>
      <c r="P33" s="2">
        <v>9</v>
      </c>
    </row>
    <row r="34" spans="1:16" x14ac:dyDescent="0.2">
      <c r="A34" s="2" t="s">
        <v>56</v>
      </c>
      <c r="B34" s="2">
        <v>872</v>
      </c>
      <c r="C34" s="2">
        <v>445</v>
      </c>
      <c r="D34" s="2">
        <v>304</v>
      </c>
      <c r="E34" s="2">
        <v>28</v>
      </c>
      <c r="F34" s="2">
        <v>96</v>
      </c>
      <c r="G34" s="17">
        <v>421</v>
      </c>
      <c r="H34" s="18">
        <v>222</v>
      </c>
      <c r="I34" s="18">
        <v>135</v>
      </c>
      <c r="J34" s="18">
        <v>15</v>
      </c>
      <c r="K34" s="19">
        <v>48</v>
      </c>
      <c r="L34" s="2">
        <v>452</v>
      </c>
      <c r="M34" s="2">
        <v>222</v>
      </c>
      <c r="N34" s="2">
        <v>169</v>
      </c>
      <c r="O34" s="2">
        <v>12</v>
      </c>
      <c r="P34" s="2">
        <v>48</v>
      </c>
    </row>
    <row r="35" spans="1:16" x14ac:dyDescent="0.2">
      <c r="A35" s="2" t="s">
        <v>57</v>
      </c>
      <c r="B35" s="2">
        <v>146</v>
      </c>
      <c r="C35" s="2">
        <v>134</v>
      </c>
      <c r="D35" s="2">
        <v>8</v>
      </c>
      <c r="E35" s="2">
        <v>3</v>
      </c>
      <c r="F35" s="2">
        <v>0</v>
      </c>
      <c r="G35" s="17">
        <v>88</v>
      </c>
      <c r="H35" s="18">
        <v>88</v>
      </c>
      <c r="I35" s="18">
        <v>0</v>
      </c>
      <c r="J35" s="18">
        <v>0</v>
      </c>
      <c r="K35" s="19">
        <v>0</v>
      </c>
      <c r="L35" s="2">
        <v>58</v>
      </c>
      <c r="M35" s="2">
        <v>46</v>
      </c>
      <c r="N35" s="2">
        <v>8</v>
      </c>
      <c r="O35" s="2">
        <v>3</v>
      </c>
      <c r="P35" s="2">
        <v>0</v>
      </c>
    </row>
    <row r="36" spans="1:16" x14ac:dyDescent="0.2">
      <c r="A36" s="2" t="s">
        <v>58</v>
      </c>
      <c r="B36" s="2">
        <v>46</v>
      </c>
      <c r="C36" s="2">
        <v>46</v>
      </c>
      <c r="D36" s="2">
        <v>0</v>
      </c>
      <c r="E36" s="2">
        <v>0</v>
      </c>
      <c r="F36" s="2">
        <v>0</v>
      </c>
      <c r="G36" s="17">
        <v>23</v>
      </c>
      <c r="H36" s="18">
        <v>23</v>
      </c>
      <c r="I36" s="18">
        <v>0</v>
      </c>
      <c r="J36" s="18">
        <v>0</v>
      </c>
      <c r="K36" s="19">
        <v>0</v>
      </c>
      <c r="L36" s="2">
        <v>23</v>
      </c>
      <c r="M36" s="2">
        <v>23</v>
      </c>
      <c r="N36" s="2">
        <v>0</v>
      </c>
      <c r="O36" s="2">
        <v>0</v>
      </c>
      <c r="P36" s="2">
        <v>0</v>
      </c>
    </row>
    <row r="37" spans="1:16" x14ac:dyDescent="0.2">
      <c r="A37" s="2" t="s">
        <v>59</v>
      </c>
      <c r="B37" s="2">
        <v>9</v>
      </c>
      <c r="C37" s="2">
        <v>9</v>
      </c>
      <c r="D37" s="2">
        <v>0</v>
      </c>
      <c r="E37" s="2">
        <v>0</v>
      </c>
      <c r="F37" s="2">
        <v>0</v>
      </c>
      <c r="G37" s="17">
        <v>5</v>
      </c>
      <c r="H37" s="18">
        <v>5</v>
      </c>
      <c r="I37" s="18">
        <v>0</v>
      </c>
      <c r="J37" s="18">
        <v>0</v>
      </c>
      <c r="K37" s="19">
        <v>0</v>
      </c>
      <c r="L37" s="2">
        <v>5</v>
      </c>
      <c r="M37" s="2">
        <v>5</v>
      </c>
      <c r="N37" s="2">
        <v>0</v>
      </c>
      <c r="O37" s="2">
        <v>0</v>
      </c>
      <c r="P37" s="2">
        <v>0</v>
      </c>
    </row>
    <row r="38" spans="1:16" x14ac:dyDescent="0.2">
      <c r="A38" s="2" t="s">
        <v>60</v>
      </c>
      <c r="B38" s="2">
        <v>30</v>
      </c>
      <c r="C38" s="2">
        <v>9</v>
      </c>
      <c r="D38" s="2">
        <v>8</v>
      </c>
      <c r="E38" s="2">
        <v>0</v>
      </c>
      <c r="F38" s="2">
        <v>12</v>
      </c>
      <c r="G38" s="17">
        <v>6</v>
      </c>
      <c r="H38" s="18">
        <v>0</v>
      </c>
      <c r="I38" s="18">
        <v>0</v>
      </c>
      <c r="J38" s="18">
        <v>0</v>
      </c>
      <c r="K38" s="19">
        <v>6</v>
      </c>
      <c r="L38" s="2">
        <v>24</v>
      </c>
      <c r="M38" s="2">
        <v>9</v>
      </c>
      <c r="N38" s="2">
        <v>8</v>
      </c>
      <c r="O38" s="2">
        <v>0</v>
      </c>
      <c r="P38" s="2">
        <v>6</v>
      </c>
    </row>
    <row r="39" spans="1:16" x14ac:dyDescent="0.2">
      <c r="A39" s="2" t="s">
        <v>61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17">
        <v>0</v>
      </c>
      <c r="H39" s="18">
        <v>0</v>
      </c>
      <c r="I39" s="18">
        <v>0</v>
      </c>
      <c r="J39" s="18">
        <v>0</v>
      </c>
      <c r="K39" s="19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1:16" x14ac:dyDescent="0.2">
      <c r="A40" s="2" t="s">
        <v>62</v>
      </c>
      <c r="B40" s="2">
        <v>297</v>
      </c>
      <c r="C40" s="2">
        <v>199</v>
      </c>
      <c r="D40" s="2">
        <v>68</v>
      </c>
      <c r="E40" s="2">
        <v>25</v>
      </c>
      <c r="F40" s="2">
        <v>6</v>
      </c>
      <c r="G40" s="17">
        <v>136</v>
      </c>
      <c r="H40" s="18">
        <v>93</v>
      </c>
      <c r="I40" s="18">
        <v>34</v>
      </c>
      <c r="J40" s="18">
        <v>9</v>
      </c>
      <c r="K40" s="19">
        <v>0</v>
      </c>
      <c r="L40" s="2">
        <v>162</v>
      </c>
      <c r="M40" s="2">
        <v>107</v>
      </c>
      <c r="N40" s="2">
        <v>34</v>
      </c>
      <c r="O40" s="2">
        <v>15</v>
      </c>
      <c r="P40" s="2">
        <v>6</v>
      </c>
    </row>
    <row r="41" spans="1:16" x14ac:dyDescent="0.2">
      <c r="A41" s="2" t="s">
        <v>63</v>
      </c>
      <c r="B41" s="2">
        <v>147</v>
      </c>
      <c r="C41" s="2">
        <v>14</v>
      </c>
      <c r="D41" s="2">
        <v>93</v>
      </c>
      <c r="E41" s="2">
        <v>31</v>
      </c>
      <c r="F41" s="2">
        <v>9</v>
      </c>
      <c r="G41" s="24">
        <v>42</v>
      </c>
      <c r="H41" s="25">
        <v>5</v>
      </c>
      <c r="I41" s="25">
        <v>25</v>
      </c>
      <c r="J41" s="25">
        <v>9</v>
      </c>
      <c r="K41" s="26">
        <v>3</v>
      </c>
      <c r="L41" s="2">
        <v>104</v>
      </c>
      <c r="M41" s="2">
        <v>9</v>
      </c>
      <c r="N41" s="2">
        <v>68</v>
      </c>
      <c r="O41" s="2">
        <v>22</v>
      </c>
      <c r="P41" s="2">
        <v>6</v>
      </c>
    </row>
    <row r="42" spans="1:16" ht="14.4" x14ac:dyDescent="0.3">
      <c r="A42" s="1" t="s">
        <v>230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ht="14.4" x14ac:dyDescent="0.3">
      <c r="A43" s="2" t="s">
        <v>231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</sheetData>
  <mergeCells count="3">
    <mergeCell ref="B2:F2"/>
    <mergeCell ref="G2:K2"/>
    <mergeCell ref="L2:P2"/>
  </mergeCells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view="pageBreakPreview" topLeftCell="L1" zoomScale="106" zoomScaleNormal="100" zoomScaleSheetLayoutView="106" workbookViewId="0">
      <selection activeCell="Q1" sqref="Q1:AF1048576"/>
    </sheetView>
  </sheetViews>
  <sheetFormatPr defaultColWidth="9.109375" defaultRowHeight="10.199999999999999" x14ac:dyDescent="0.2"/>
  <cols>
    <col min="1" max="1" width="13.44140625" style="3" customWidth="1"/>
    <col min="2" max="16" width="7.33203125" style="3" customWidth="1"/>
    <col min="17" max="16384" width="9.109375" style="3"/>
  </cols>
  <sheetData>
    <row r="1" spans="1:16" x14ac:dyDescent="0.2">
      <c r="A1" s="2" t="s">
        <v>261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ht="9.6" customHeight="1" x14ac:dyDescent="0.2">
      <c r="A4" s="5" t="s">
        <v>236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ht="9.6" customHeight="1" x14ac:dyDescent="0.2">
      <c r="A5" s="5"/>
      <c r="B5" s="2"/>
      <c r="C5" s="2"/>
      <c r="D5" s="2"/>
      <c r="E5" s="2"/>
      <c r="F5" s="2"/>
      <c r="G5" s="17"/>
      <c r="H5" s="18"/>
      <c r="I5" s="18"/>
      <c r="J5" s="18"/>
      <c r="K5" s="19"/>
      <c r="L5" s="2"/>
      <c r="M5" s="2"/>
      <c r="N5" s="2"/>
      <c r="O5" s="2"/>
      <c r="P5" s="2"/>
    </row>
    <row r="6" spans="1:16" x14ac:dyDescent="0.2">
      <c r="A6" s="3" t="s">
        <v>0</v>
      </c>
      <c r="B6" s="2">
        <v>4286</v>
      </c>
      <c r="C6" s="2">
        <v>2656</v>
      </c>
      <c r="D6" s="2">
        <v>1055</v>
      </c>
      <c r="E6" s="2">
        <v>434</v>
      </c>
      <c r="F6" s="2">
        <v>141</v>
      </c>
      <c r="G6" s="17">
        <v>1988</v>
      </c>
      <c r="H6" s="18">
        <v>1270</v>
      </c>
      <c r="I6" s="18">
        <v>464</v>
      </c>
      <c r="J6" s="18">
        <v>188</v>
      </c>
      <c r="K6" s="19">
        <v>66</v>
      </c>
      <c r="L6" s="2">
        <v>2298</v>
      </c>
      <c r="M6" s="2">
        <v>1386</v>
      </c>
      <c r="N6" s="2">
        <v>591</v>
      </c>
      <c r="O6" s="2">
        <v>246</v>
      </c>
      <c r="P6" s="2">
        <v>75</v>
      </c>
    </row>
    <row r="7" spans="1:16" x14ac:dyDescent="0.2">
      <c r="A7" s="3" t="s">
        <v>64</v>
      </c>
      <c r="B7" s="2">
        <v>2141</v>
      </c>
      <c r="C7" s="2">
        <v>2095</v>
      </c>
      <c r="D7" s="2">
        <v>34</v>
      </c>
      <c r="E7" s="2">
        <v>6</v>
      </c>
      <c r="F7" s="2">
        <v>6</v>
      </c>
      <c r="G7" s="17">
        <v>1031</v>
      </c>
      <c r="H7" s="18">
        <v>997</v>
      </c>
      <c r="I7" s="18">
        <v>25</v>
      </c>
      <c r="J7" s="18">
        <v>6</v>
      </c>
      <c r="K7" s="19">
        <v>3</v>
      </c>
      <c r="L7" s="2">
        <v>1110</v>
      </c>
      <c r="M7" s="2">
        <v>1098</v>
      </c>
      <c r="N7" s="2">
        <v>8</v>
      </c>
      <c r="O7" s="2">
        <v>0</v>
      </c>
      <c r="P7" s="2">
        <v>3</v>
      </c>
    </row>
    <row r="8" spans="1:16" x14ac:dyDescent="0.2">
      <c r="A8" s="3" t="s">
        <v>65</v>
      </c>
      <c r="B8" s="2">
        <v>783</v>
      </c>
      <c r="C8" s="2">
        <v>56</v>
      </c>
      <c r="D8" s="2">
        <v>718</v>
      </c>
      <c r="E8" s="2">
        <v>9</v>
      </c>
      <c r="F8" s="2">
        <v>0</v>
      </c>
      <c r="G8" s="17">
        <v>352</v>
      </c>
      <c r="H8" s="18">
        <v>28</v>
      </c>
      <c r="I8" s="18">
        <v>321</v>
      </c>
      <c r="J8" s="18">
        <v>3</v>
      </c>
      <c r="K8" s="19">
        <v>0</v>
      </c>
      <c r="L8" s="2">
        <v>431</v>
      </c>
      <c r="M8" s="2">
        <v>28</v>
      </c>
      <c r="N8" s="2">
        <v>397</v>
      </c>
      <c r="O8" s="2">
        <v>6</v>
      </c>
      <c r="P8" s="2">
        <v>0</v>
      </c>
    </row>
    <row r="9" spans="1:16" x14ac:dyDescent="0.2">
      <c r="A9" s="3" t="s">
        <v>66</v>
      </c>
      <c r="B9" s="2">
        <v>90</v>
      </c>
      <c r="C9" s="2">
        <v>0</v>
      </c>
      <c r="D9" s="2">
        <v>0</v>
      </c>
      <c r="E9" s="2">
        <v>0</v>
      </c>
      <c r="F9" s="2">
        <v>90</v>
      </c>
      <c r="G9" s="17">
        <v>36</v>
      </c>
      <c r="H9" s="18">
        <v>0</v>
      </c>
      <c r="I9" s="18">
        <v>0</v>
      </c>
      <c r="J9" s="18">
        <v>0</v>
      </c>
      <c r="K9" s="19">
        <v>36</v>
      </c>
      <c r="L9" s="2">
        <v>54</v>
      </c>
      <c r="M9" s="2">
        <v>0</v>
      </c>
      <c r="N9" s="2">
        <v>0</v>
      </c>
      <c r="O9" s="2">
        <v>0</v>
      </c>
      <c r="P9" s="2">
        <v>54</v>
      </c>
    </row>
    <row r="10" spans="1:16" x14ac:dyDescent="0.2">
      <c r="A10" s="3" t="s">
        <v>67</v>
      </c>
      <c r="B10" s="2">
        <v>258</v>
      </c>
      <c r="C10" s="2">
        <v>0</v>
      </c>
      <c r="D10" s="2">
        <v>0</v>
      </c>
      <c r="E10" s="2">
        <v>258</v>
      </c>
      <c r="F10" s="2">
        <v>0</v>
      </c>
      <c r="G10" s="17">
        <v>111</v>
      </c>
      <c r="H10" s="18">
        <v>0</v>
      </c>
      <c r="I10" s="18">
        <v>0</v>
      </c>
      <c r="J10" s="18">
        <v>111</v>
      </c>
      <c r="K10" s="19">
        <v>0</v>
      </c>
      <c r="L10" s="2">
        <v>148</v>
      </c>
      <c r="M10" s="2">
        <v>0</v>
      </c>
      <c r="N10" s="2">
        <v>0</v>
      </c>
      <c r="O10" s="2">
        <v>148</v>
      </c>
      <c r="P10" s="2">
        <v>0</v>
      </c>
    </row>
    <row r="11" spans="1:16" x14ac:dyDescent="0.2">
      <c r="A11" s="3" t="s">
        <v>68</v>
      </c>
      <c r="B11" s="2">
        <v>45</v>
      </c>
      <c r="C11" s="2">
        <v>5</v>
      </c>
      <c r="D11" s="2">
        <v>0</v>
      </c>
      <c r="E11" s="2">
        <v>40</v>
      </c>
      <c r="F11" s="2">
        <v>0</v>
      </c>
      <c r="G11" s="17">
        <v>35</v>
      </c>
      <c r="H11" s="18">
        <v>5</v>
      </c>
      <c r="I11" s="18">
        <v>0</v>
      </c>
      <c r="J11" s="18">
        <v>31</v>
      </c>
      <c r="K11" s="19">
        <v>0</v>
      </c>
      <c r="L11" s="2">
        <v>9</v>
      </c>
      <c r="M11" s="2">
        <v>0</v>
      </c>
      <c r="N11" s="2">
        <v>0</v>
      </c>
      <c r="O11" s="2">
        <v>9</v>
      </c>
      <c r="P11" s="2">
        <v>0</v>
      </c>
    </row>
    <row r="12" spans="1:16" x14ac:dyDescent="0.2">
      <c r="A12" s="3" t="s">
        <v>69</v>
      </c>
      <c r="B12" s="2">
        <v>969</v>
      </c>
      <c r="C12" s="2">
        <v>500</v>
      </c>
      <c r="D12" s="2">
        <v>304</v>
      </c>
      <c r="E12" s="2">
        <v>120</v>
      </c>
      <c r="F12" s="2">
        <v>45</v>
      </c>
      <c r="G12" s="17">
        <v>423</v>
      </c>
      <c r="H12" s="18">
        <v>241</v>
      </c>
      <c r="I12" s="18">
        <v>118</v>
      </c>
      <c r="J12" s="18">
        <v>37</v>
      </c>
      <c r="K12" s="19">
        <v>27</v>
      </c>
      <c r="L12" s="2">
        <v>546</v>
      </c>
      <c r="M12" s="2">
        <v>259</v>
      </c>
      <c r="N12" s="2">
        <v>186</v>
      </c>
      <c r="O12" s="2">
        <v>83</v>
      </c>
      <c r="P12" s="2">
        <v>18</v>
      </c>
    </row>
    <row r="13" spans="1:16" x14ac:dyDescent="0.2">
      <c r="B13" s="2"/>
      <c r="C13" s="2"/>
      <c r="D13" s="2"/>
      <c r="E13" s="2"/>
      <c r="F13" s="2"/>
      <c r="G13" s="17"/>
      <c r="H13" s="18"/>
      <c r="I13" s="18"/>
      <c r="J13" s="18"/>
      <c r="K13" s="19"/>
      <c r="L13" s="2"/>
      <c r="M13" s="2"/>
      <c r="N13" s="2"/>
      <c r="O13" s="2"/>
      <c r="P13" s="2"/>
    </row>
    <row r="14" spans="1:16" x14ac:dyDescent="0.2">
      <c r="A14" s="5" t="s">
        <v>348</v>
      </c>
      <c r="B14" s="2"/>
      <c r="C14" s="2"/>
      <c r="D14" s="2"/>
      <c r="E14" s="2"/>
      <c r="F14" s="2"/>
      <c r="G14" s="17"/>
      <c r="H14" s="18"/>
      <c r="I14" s="18"/>
      <c r="J14" s="18"/>
      <c r="K14" s="19"/>
      <c r="L14" s="2"/>
      <c r="M14" s="2"/>
      <c r="N14" s="2"/>
      <c r="O14" s="2"/>
      <c r="P14" s="2"/>
    </row>
    <row r="15" spans="1:16" x14ac:dyDescent="0.2">
      <c r="A15" s="5"/>
      <c r="B15" s="2"/>
      <c r="C15" s="2"/>
      <c r="D15" s="2"/>
      <c r="E15" s="2"/>
      <c r="F15" s="2"/>
      <c r="G15" s="17"/>
      <c r="H15" s="18"/>
      <c r="I15" s="18"/>
      <c r="J15" s="18"/>
      <c r="K15" s="19"/>
      <c r="L15" s="2"/>
      <c r="M15" s="2"/>
      <c r="N15" s="2"/>
      <c r="O15" s="2"/>
      <c r="P15" s="2"/>
    </row>
    <row r="16" spans="1:16" x14ac:dyDescent="0.2">
      <c r="A16" s="3" t="s">
        <v>0</v>
      </c>
      <c r="B16" s="2">
        <v>4286</v>
      </c>
      <c r="C16" s="2">
        <v>2656</v>
      </c>
      <c r="D16" s="2">
        <v>1055</v>
      </c>
      <c r="E16" s="2">
        <v>434</v>
      </c>
      <c r="F16" s="2">
        <v>141</v>
      </c>
      <c r="G16" s="17">
        <v>1988</v>
      </c>
      <c r="H16" s="18">
        <v>1270</v>
      </c>
      <c r="I16" s="18">
        <v>464</v>
      </c>
      <c r="J16" s="18">
        <v>188</v>
      </c>
      <c r="K16" s="19">
        <v>66</v>
      </c>
      <c r="L16" s="2">
        <v>2298</v>
      </c>
      <c r="M16" s="2">
        <v>1386</v>
      </c>
      <c r="N16" s="2">
        <v>591</v>
      </c>
      <c r="O16" s="2">
        <v>246</v>
      </c>
      <c r="P16" s="2">
        <v>75</v>
      </c>
    </row>
    <row r="17" spans="1:16" x14ac:dyDescent="0.2">
      <c r="A17" s="3" t="s">
        <v>64</v>
      </c>
      <c r="B17" s="2">
        <v>350</v>
      </c>
      <c r="C17" s="2">
        <v>310</v>
      </c>
      <c r="D17" s="2">
        <v>0</v>
      </c>
      <c r="E17" s="2">
        <v>31</v>
      </c>
      <c r="F17" s="2">
        <v>9</v>
      </c>
      <c r="G17" s="17">
        <v>210</v>
      </c>
      <c r="H17" s="18">
        <v>185</v>
      </c>
      <c r="I17" s="18">
        <v>0</v>
      </c>
      <c r="J17" s="18">
        <v>15</v>
      </c>
      <c r="K17" s="19">
        <v>9</v>
      </c>
      <c r="L17" s="2">
        <v>140</v>
      </c>
      <c r="M17" s="2">
        <v>125</v>
      </c>
      <c r="N17" s="2">
        <v>0</v>
      </c>
      <c r="O17" s="2">
        <v>15</v>
      </c>
      <c r="P17" s="2">
        <v>0</v>
      </c>
    </row>
    <row r="18" spans="1:16" x14ac:dyDescent="0.2">
      <c r="A18" s="3" t="s">
        <v>65</v>
      </c>
      <c r="B18" s="2">
        <v>209</v>
      </c>
      <c r="C18" s="2">
        <v>51</v>
      </c>
      <c r="D18" s="2">
        <v>152</v>
      </c>
      <c r="E18" s="2">
        <v>6</v>
      </c>
      <c r="F18" s="2">
        <v>0</v>
      </c>
      <c r="G18" s="17">
        <v>48</v>
      </c>
      <c r="H18" s="18">
        <v>14</v>
      </c>
      <c r="I18" s="18">
        <v>34</v>
      </c>
      <c r="J18" s="18">
        <v>0</v>
      </c>
      <c r="K18" s="19">
        <v>0</v>
      </c>
      <c r="L18" s="2">
        <v>161</v>
      </c>
      <c r="M18" s="2">
        <v>37</v>
      </c>
      <c r="N18" s="2">
        <v>118</v>
      </c>
      <c r="O18" s="2">
        <v>6</v>
      </c>
      <c r="P18" s="2">
        <v>0</v>
      </c>
    </row>
    <row r="19" spans="1:16" x14ac:dyDescent="0.2">
      <c r="A19" s="3" t="s">
        <v>66</v>
      </c>
      <c r="B19" s="2">
        <v>100</v>
      </c>
      <c r="C19" s="2">
        <v>28</v>
      </c>
      <c r="D19" s="2">
        <v>42</v>
      </c>
      <c r="E19" s="2">
        <v>0</v>
      </c>
      <c r="F19" s="2">
        <v>30</v>
      </c>
      <c r="G19" s="17">
        <v>26</v>
      </c>
      <c r="H19" s="18">
        <v>0</v>
      </c>
      <c r="I19" s="18">
        <v>8</v>
      </c>
      <c r="J19" s="18">
        <v>0</v>
      </c>
      <c r="K19" s="19">
        <v>18</v>
      </c>
      <c r="L19" s="2">
        <v>74</v>
      </c>
      <c r="M19" s="2">
        <v>28</v>
      </c>
      <c r="N19" s="2">
        <v>34</v>
      </c>
      <c r="O19" s="2">
        <v>0</v>
      </c>
      <c r="P19" s="2">
        <v>12</v>
      </c>
    </row>
    <row r="20" spans="1:16" x14ac:dyDescent="0.2">
      <c r="A20" s="3" t="s">
        <v>67</v>
      </c>
      <c r="B20" s="2">
        <v>5</v>
      </c>
      <c r="C20" s="2">
        <v>5</v>
      </c>
      <c r="D20" s="2">
        <v>0</v>
      </c>
      <c r="E20" s="2">
        <v>0</v>
      </c>
      <c r="F20" s="2">
        <v>0</v>
      </c>
      <c r="G20" s="17">
        <v>0</v>
      </c>
      <c r="H20" s="18">
        <v>0</v>
      </c>
      <c r="I20" s="18">
        <v>0</v>
      </c>
      <c r="J20" s="18">
        <v>0</v>
      </c>
      <c r="K20" s="19">
        <v>0</v>
      </c>
      <c r="L20" s="2">
        <v>5</v>
      </c>
      <c r="M20" s="2">
        <v>5</v>
      </c>
      <c r="N20" s="2">
        <v>0</v>
      </c>
      <c r="O20" s="2">
        <v>0</v>
      </c>
      <c r="P20" s="2">
        <v>0</v>
      </c>
    </row>
    <row r="21" spans="1:16" x14ac:dyDescent="0.2">
      <c r="A21" s="3" t="s">
        <v>68</v>
      </c>
      <c r="B21" s="2">
        <v>158</v>
      </c>
      <c r="C21" s="2">
        <v>51</v>
      </c>
      <c r="D21" s="2">
        <v>76</v>
      </c>
      <c r="E21" s="2">
        <v>31</v>
      </c>
      <c r="F21" s="2">
        <v>0</v>
      </c>
      <c r="G21" s="17">
        <v>30</v>
      </c>
      <c r="H21" s="18">
        <v>9</v>
      </c>
      <c r="I21" s="18">
        <v>8</v>
      </c>
      <c r="J21" s="18">
        <v>12</v>
      </c>
      <c r="K21" s="19">
        <v>0</v>
      </c>
      <c r="L21" s="2">
        <v>128</v>
      </c>
      <c r="M21" s="2">
        <v>42</v>
      </c>
      <c r="N21" s="2">
        <v>68</v>
      </c>
      <c r="O21" s="2">
        <v>18</v>
      </c>
      <c r="P21" s="2">
        <v>0</v>
      </c>
    </row>
    <row r="22" spans="1:16" x14ac:dyDescent="0.2">
      <c r="A22" s="3" t="s">
        <v>69</v>
      </c>
      <c r="B22" s="2">
        <v>619</v>
      </c>
      <c r="C22" s="2">
        <v>445</v>
      </c>
      <c r="D22" s="2">
        <v>68</v>
      </c>
      <c r="E22" s="2">
        <v>80</v>
      </c>
      <c r="F22" s="2">
        <v>27</v>
      </c>
      <c r="G22" s="17">
        <v>248</v>
      </c>
      <c r="H22" s="18">
        <v>204</v>
      </c>
      <c r="I22" s="18">
        <v>17</v>
      </c>
      <c r="J22" s="18">
        <v>18</v>
      </c>
      <c r="K22" s="19">
        <v>9</v>
      </c>
      <c r="L22" s="2">
        <v>371</v>
      </c>
      <c r="M22" s="2">
        <v>241</v>
      </c>
      <c r="N22" s="2">
        <v>51</v>
      </c>
      <c r="O22" s="2">
        <v>62</v>
      </c>
      <c r="P22" s="2">
        <v>18</v>
      </c>
    </row>
    <row r="23" spans="1:16" x14ac:dyDescent="0.2">
      <c r="A23" s="3" t="s">
        <v>70</v>
      </c>
      <c r="B23" s="2">
        <v>2845</v>
      </c>
      <c r="C23" s="2">
        <v>1766</v>
      </c>
      <c r="D23" s="2">
        <v>718</v>
      </c>
      <c r="E23" s="2">
        <v>286</v>
      </c>
      <c r="F23" s="2">
        <v>75</v>
      </c>
      <c r="G23" s="17">
        <v>1426</v>
      </c>
      <c r="H23" s="18">
        <v>858</v>
      </c>
      <c r="I23" s="18">
        <v>397</v>
      </c>
      <c r="J23" s="18">
        <v>142</v>
      </c>
      <c r="K23" s="19">
        <v>30</v>
      </c>
      <c r="L23" s="2">
        <v>1419</v>
      </c>
      <c r="M23" s="2">
        <v>908</v>
      </c>
      <c r="N23" s="2">
        <v>321</v>
      </c>
      <c r="O23" s="2">
        <v>145</v>
      </c>
      <c r="P23" s="2">
        <v>45</v>
      </c>
    </row>
    <row r="24" spans="1:16" x14ac:dyDescent="0.2">
      <c r="B24" s="2"/>
      <c r="C24" s="2"/>
      <c r="D24" s="2"/>
      <c r="E24" s="2"/>
      <c r="F24" s="2"/>
      <c r="G24" s="17"/>
      <c r="H24" s="18"/>
      <c r="I24" s="18"/>
      <c r="J24" s="18"/>
      <c r="K24" s="19"/>
      <c r="L24" s="2"/>
      <c r="M24" s="2"/>
      <c r="N24" s="2"/>
      <c r="O24" s="2"/>
      <c r="P24" s="2"/>
    </row>
    <row r="25" spans="1:16" x14ac:dyDescent="0.2">
      <c r="A25" s="5" t="s">
        <v>349</v>
      </c>
      <c r="B25" s="2"/>
      <c r="C25" s="2"/>
      <c r="D25" s="2"/>
      <c r="E25" s="2"/>
      <c r="F25" s="2"/>
      <c r="G25" s="17"/>
      <c r="H25" s="18"/>
      <c r="I25" s="18"/>
      <c r="J25" s="18"/>
      <c r="K25" s="19"/>
      <c r="L25" s="2"/>
      <c r="M25" s="2"/>
      <c r="N25" s="2"/>
      <c r="O25" s="2"/>
      <c r="P25" s="2"/>
    </row>
    <row r="26" spans="1:16" x14ac:dyDescent="0.2"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3" t="s">
        <v>64</v>
      </c>
      <c r="B27" s="4">
        <f t="shared" ref="B27:P27" si="0">B7+B17</f>
        <v>2491</v>
      </c>
      <c r="C27" s="4">
        <f t="shared" si="0"/>
        <v>2405</v>
      </c>
      <c r="D27" s="4">
        <f t="shared" si="0"/>
        <v>34</v>
      </c>
      <c r="E27" s="4">
        <f t="shared" si="0"/>
        <v>37</v>
      </c>
      <c r="F27" s="4">
        <f t="shared" si="0"/>
        <v>15</v>
      </c>
      <c r="G27" s="4">
        <f t="shared" si="0"/>
        <v>1241</v>
      </c>
      <c r="H27" s="4">
        <f t="shared" si="0"/>
        <v>1182</v>
      </c>
      <c r="I27" s="4">
        <f t="shared" si="0"/>
        <v>25</v>
      </c>
      <c r="J27" s="4">
        <f t="shared" si="0"/>
        <v>21</v>
      </c>
      <c r="K27" s="4">
        <f t="shared" si="0"/>
        <v>12</v>
      </c>
      <c r="L27" s="4">
        <f t="shared" si="0"/>
        <v>1250</v>
      </c>
      <c r="M27" s="4">
        <f t="shared" si="0"/>
        <v>1223</v>
      </c>
      <c r="N27" s="4">
        <f t="shared" si="0"/>
        <v>8</v>
      </c>
      <c r="O27" s="4">
        <f t="shared" si="0"/>
        <v>15</v>
      </c>
      <c r="P27" s="4">
        <f t="shared" si="0"/>
        <v>3</v>
      </c>
    </row>
    <row r="28" spans="1:16" x14ac:dyDescent="0.2">
      <c r="A28" s="3" t="s">
        <v>65</v>
      </c>
      <c r="B28" s="4">
        <f t="shared" ref="B28:P28" si="1">B8+B18</f>
        <v>992</v>
      </c>
      <c r="C28" s="4">
        <f t="shared" si="1"/>
        <v>107</v>
      </c>
      <c r="D28" s="4">
        <f t="shared" si="1"/>
        <v>870</v>
      </c>
      <c r="E28" s="4">
        <f t="shared" si="1"/>
        <v>15</v>
      </c>
      <c r="F28" s="4">
        <f t="shared" si="1"/>
        <v>0</v>
      </c>
      <c r="G28" s="4">
        <f t="shared" si="1"/>
        <v>400</v>
      </c>
      <c r="H28" s="4">
        <f t="shared" si="1"/>
        <v>42</v>
      </c>
      <c r="I28" s="4">
        <f t="shared" si="1"/>
        <v>355</v>
      </c>
      <c r="J28" s="4">
        <f t="shared" si="1"/>
        <v>3</v>
      </c>
      <c r="K28" s="4">
        <f t="shared" si="1"/>
        <v>0</v>
      </c>
      <c r="L28" s="4">
        <f t="shared" si="1"/>
        <v>592</v>
      </c>
      <c r="M28" s="4">
        <f t="shared" si="1"/>
        <v>65</v>
      </c>
      <c r="N28" s="4">
        <f t="shared" si="1"/>
        <v>515</v>
      </c>
      <c r="O28" s="4">
        <f t="shared" si="1"/>
        <v>12</v>
      </c>
      <c r="P28" s="4">
        <f t="shared" si="1"/>
        <v>0</v>
      </c>
    </row>
    <row r="29" spans="1:16" x14ac:dyDescent="0.2">
      <c r="A29" s="3" t="s">
        <v>66</v>
      </c>
      <c r="B29" s="4">
        <f t="shared" ref="B29:P29" si="2">B9+B19</f>
        <v>190</v>
      </c>
      <c r="C29" s="4">
        <f t="shared" si="2"/>
        <v>28</v>
      </c>
      <c r="D29" s="4">
        <f t="shared" si="2"/>
        <v>42</v>
      </c>
      <c r="E29" s="4">
        <f t="shared" si="2"/>
        <v>0</v>
      </c>
      <c r="F29" s="4">
        <f t="shared" si="2"/>
        <v>120</v>
      </c>
      <c r="G29" s="4">
        <f t="shared" si="2"/>
        <v>62</v>
      </c>
      <c r="H29" s="4">
        <f t="shared" si="2"/>
        <v>0</v>
      </c>
      <c r="I29" s="4">
        <f t="shared" si="2"/>
        <v>8</v>
      </c>
      <c r="J29" s="4">
        <f t="shared" si="2"/>
        <v>0</v>
      </c>
      <c r="K29" s="4">
        <f t="shared" si="2"/>
        <v>54</v>
      </c>
      <c r="L29" s="4">
        <f t="shared" si="2"/>
        <v>128</v>
      </c>
      <c r="M29" s="4">
        <f t="shared" si="2"/>
        <v>28</v>
      </c>
      <c r="N29" s="4">
        <f t="shared" si="2"/>
        <v>34</v>
      </c>
      <c r="O29" s="4">
        <f t="shared" si="2"/>
        <v>0</v>
      </c>
      <c r="P29" s="4">
        <f t="shared" si="2"/>
        <v>66</v>
      </c>
    </row>
    <row r="30" spans="1:16" x14ac:dyDescent="0.2">
      <c r="A30" s="3" t="s">
        <v>67</v>
      </c>
      <c r="B30" s="4">
        <f t="shared" ref="B30:P30" si="3">B10+B20</f>
        <v>263</v>
      </c>
      <c r="C30" s="4">
        <f t="shared" si="3"/>
        <v>5</v>
      </c>
      <c r="D30" s="4">
        <f t="shared" si="3"/>
        <v>0</v>
      </c>
      <c r="E30" s="4">
        <f t="shared" si="3"/>
        <v>258</v>
      </c>
      <c r="F30" s="4">
        <f t="shared" si="3"/>
        <v>0</v>
      </c>
      <c r="G30" s="4">
        <f t="shared" si="3"/>
        <v>111</v>
      </c>
      <c r="H30" s="4">
        <f t="shared" si="3"/>
        <v>0</v>
      </c>
      <c r="I30" s="4">
        <f t="shared" si="3"/>
        <v>0</v>
      </c>
      <c r="J30" s="4">
        <f t="shared" si="3"/>
        <v>111</v>
      </c>
      <c r="K30" s="4">
        <f t="shared" si="3"/>
        <v>0</v>
      </c>
      <c r="L30" s="4">
        <f t="shared" si="3"/>
        <v>153</v>
      </c>
      <c r="M30" s="4">
        <f t="shared" si="3"/>
        <v>5</v>
      </c>
      <c r="N30" s="4">
        <f t="shared" si="3"/>
        <v>0</v>
      </c>
      <c r="O30" s="4">
        <f t="shared" si="3"/>
        <v>148</v>
      </c>
      <c r="P30" s="4">
        <f t="shared" si="3"/>
        <v>0</v>
      </c>
    </row>
    <row r="31" spans="1:16" x14ac:dyDescent="0.2">
      <c r="A31" s="3" t="s">
        <v>68</v>
      </c>
      <c r="B31" s="4">
        <f t="shared" ref="B31:P31" si="4">B11+B21</f>
        <v>203</v>
      </c>
      <c r="C31" s="4">
        <f t="shared" si="4"/>
        <v>56</v>
      </c>
      <c r="D31" s="4">
        <f t="shared" si="4"/>
        <v>76</v>
      </c>
      <c r="E31" s="4">
        <f t="shared" si="4"/>
        <v>71</v>
      </c>
      <c r="F31" s="4">
        <f t="shared" si="4"/>
        <v>0</v>
      </c>
      <c r="G31" s="4">
        <f t="shared" si="4"/>
        <v>65</v>
      </c>
      <c r="H31" s="4">
        <f t="shared" si="4"/>
        <v>14</v>
      </c>
      <c r="I31" s="4">
        <f t="shared" si="4"/>
        <v>8</v>
      </c>
      <c r="J31" s="4">
        <f t="shared" si="4"/>
        <v>43</v>
      </c>
      <c r="K31" s="4">
        <f t="shared" si="4"/>
        <v>0</v>
      </c>
      <c r="L31" s="4">
        <f t="shared" si="4"/>
        <v>137</v>
      </c>
      <c r="M31" s="4">
        <f t="shared" si="4"/>
        <v>42</v>
      </c>
      <c r="N31" s="4">
        <f t="shared" si="4"/>
        <v>68</v>
      </c>
      <c r="O31" s="4">
        <f t="shared" si="4"/>
        <v>27</v>
      </c>
      <c r="P31" s="4">
        <f t="shared" si="4"/>
        <v>0</v>
      </c>
    </row>
    <row r="32" spans="1:16" x14ac:dyDescent="0.2">
      <c r="A32" s="3" t="s">
        <v>69</v>
      </c>
      <c r="B32" s="4">
        <f t="shared" ref="B32:P32" si="5">B12+B22</f>
        <v>1588</v>
      </c>
      <c r="C32" s="4">
        <f t="shared" si="5"/>
        <v>945</v>
      </c>
      <c r="D32" s="4">
        <f t="shared" si="5"/>
        <v>372</v>
      </c>
      <c r="E32" s="4">
        <f t="shared" si="5"/>
        <v>200</v>
      </c>
      <c r="F32" s="4">
        <f t="shared" si="5"/>
        <v>72</v>
      </c>
      <c r="G32" s="4">
        <f t="shared" si="5"/>
        <v>671</v>
      </c>
      <c r="H32" s="4">
        <f t="shared" si="5"/>
        <v>445</v>
      </c>
      <c r="I32" s="4">
        <f t="shared" si="5"/>
        <v>135</v>
      </c>
      <c r="J32" s="4">
        <f t="shared" si="5"/>
        <v>55</v>
      </c>
      <c r="K32" s="4">
        <f t="shared" si="5"/>
        <v>36</v>
      </c>
      <c r="L32" s="4">
        <f t="shared" si="5"/>
        <v>917</v>
      </c>
      <c r="M32" s="4">
        <f t="shared" si="5"/>
        <v>500</v>
      </c>
      <c r="N32" s="4">
        <f t="shared" si="5"/>
        <v>237</v>
      </c>
      <c r="O32" s="4">
        <f t="shared" si="5"/>
        <v>145</v>
      </c>
      <c r="P32" s="4">
        <f t="shared" si="5"/>
        <v>36</v>
      </c>
    </row>
    <row r="33" spans="1:16" ht="14.4" x14ac:dyDescent="0.3">
      <c r="A33" s="1" t="s">
        <v>230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4.4" x14ac:dyDescent="0.3">
      <c r="A34" s="2" t="s">
        <v>231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</sheetData>
  <mergeCells count="3">
    <mergeCell ref="B2:F2"/>
    <mergeCell ref="G2:K2"/>
    <mergeCell ref="L2:P2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BB82-2983-43D3-B222-7E188787F6F9}">
  <dimension ref="A1:P58"/>
  <sheetViews>
    <sheetView view="pageBreakPreview" topLeftCell="F1" zoomScale="125" zoomScaleNormal="100" zoomScaleSheetLayoutView="125" workbookViewId="0">
      <selection activeCell="R31" sqref="R31"/>
    </sheetView>
  </sheetViews>
  <sheetFormatPr defaultColWidth="9.109375" defaultRowHeight="9.6" x14ac:dyDescent="0.2"/>
  <cols>
    <col min="1" max="1" width="11.33203125" style="40" customWidth="1"/>
    <col min="2" max="16" width="5.109375" style="40" customWidth="1"/>
    <col min="17" max="16384" width="9.109375" style="40"/>
  </cols>
  <sheetData>
    <row r="1" spans="1:16" x14ac:dyDescent="0.2">
      <c r="A1" s="65" t="s">
        <v>265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2">
      <c r="A2" s="66"/>
      <c r="B2" s="114" t="s">
        <v>0</v>
      </c>
      <c r="C2" s="114"/>
      <c r="D2" s="114"/>
      <c r="E2" s="114"/>
      <c r="F2" s="114"/>
      <c r="G2" s="114" t="s">
        <v>1</v>
      </c>
      <c r="H2" s="114"/>
      <c r="I2" s="114"/>
      <c r="J2" s="114"/>
      <c r="K2" s="114"/>
      <c r="L2" s="114" t="s">
        <v>2</v>
      </c>
      <c r="M2" s="114"/>
      <c r="N2" s="114"/>
      <c r="O2" s="114"/>
      <c r="P2" s="115"/>
    </row>
    <row r="3" spans="1:16" x14ac:dyDescent="0.2">
      <c r="A3" s="67" t="s">
        <v>253</v>
      </c>
      <c r="B3" s="68" t="s">
        <v>0</v>
      </c>
      <c r="C3" s="68" t="s">
        <v>3</v>
      </c>
      <c r="D3" s="68" t="s">
        <v>232</v>
      </c>
      <c r="E3" s="68" t="s">
        <v>5</v>
      </c>
      <c r="F3" s="68" t="s">
        <v>233</v>
      </c>
      <c r="G3" s="68" t="s">
        <v>0</v>
      </c>
      <c r="H3" s="68" t="s">
        <v>3</v>
      </c>
      <c r="I3" s="68" t="s">
        <v>232</v>
      </c>
      <c r="J3" s="68" t="s">
        <v>5</v>
      </c>
      <c r="K3" s="68" t="s">
        <v>233</v>
      </c>
      <c r="L3" s="68" t="s">
        <v>0</v>
      </c>
      <c r="M3" s="68" t="s">
        <v>3</v>
      </c>
      <c r="N3" s="68" t="s">
        <v>232</v>
      </c>
      <c r="O3" s="68" t="s">
        <v>5</v>
      </c>
      <c r="P3" s="69" t="s">
        <v>233</v>
      </c>
    </row>
    <row r="4" spans="1:16" x14ac:dyDescent="0.2">
      <c r="A4" s="70" t="s">
        <v>266</v>
      </c>
      <c r="B4" s="65"/>
      <c r="C4" s="65"/>
      <c r="D4" s="65"/>
      <c r="E4" s="65"/>
      <c r="F4" s="65"/>
      <c r="G4" s="71"/>
      <c r="H4" s="72"/>
      <c r="I4" s="72"/>
      <c r="J4" s="72"/>
      <c r="K4" s="66"/>
      <c r="L4" s="65"/>
      <c r="M4" s="65"/>
      <c r="N4" s="65"/>
      <c r="O4" s="65"/>
      <c r="P4" s="65"/>
    </row>
    <row r="5" spans="1:16" x14ac:dyDescent="0.2">
      <c r="A5" s="65" t="s">
        <v>0</v>
      </c>
      <c r="B5" s="65">
        <v>4286</v>
      </c>
      <c r="C5" s="65">
        <v>2656</v>
      </c>
      <c r="D5" s="65">
        <v>1055</v>
      </c>
      <c r="E5" s="65">
        <v>434</v>
      </c>
      <c r="F5" s="65">
        <v>141</v>
      </c>
      <c r="G5" s="73">
        <v>1988</v>
      </c>
      <c r="H5" s="74">
        <v>1270</v>
      </c>
      <c r="I5" s="74">
        <v>464</v>
      </c>
      <c r="J5" s="74">
        <v>188</v>
      </c>
      <c r="K5" s="75">
        <v>66</v>
      </c>
      <c r="L5" s="65">
        <v>2298</v>
      </c>
      <c r="M5" s="65">
        <v>1386</v>
      </c>
      <c r="N5" s="65">
        <v>591</v>
      </c>
      <c r="O5" s="65">
        <v>246</v>
      </c>
      <c r="P5" s="65">
        <v>75</v>
      </c>
    </row>
    <row r="6" spans="1:16" x14ac:dyDescent="0.2">
      <c r="A6" s="65" t="s">
        <v>71</v>
      </c>
      <c r="B6" s="65">
        <v>1681</v>
      </c>
      <c r="C6" s="65">
        <v>1029</v>
      </c>
      <c r="D6" s="65">
        <v>388</v>
      </c>
      <c r="E6" s="65">
        <v>209</v>
      </c>
      <c r="F6" s="65">
        <v>54</v>
      </c>
      <c r="G6" s="73">
        <v>798</v>
      </c>
      <c r="H6" s="74">
        <v>477</v>
      </c>
      <c r="I6" s="74">
        <v>186</v>
      </c>
      <c r="J6" s="74">
        <v>114</v>
      </c>
      <c r="K6" s="75">
        <v>21</v>
      </c>
      <c r="L6" s="65">
        <v>883</v>
      </c>
      <c r="M6" s="65">
        <v>552</v>
      </c>
      <c r="N6" s="65">
        <v>203</v>
      </c>
      <c r="O6" s="65">
        <v>95</v>
      </c>
      <c r="P6" s="65">
        <v>33</v>
      </c>
    </row>
    <row r="7" spans="1:16" x14ac:dyDescent="0.2">
      <c r="A7" s="65" t="s">
        <v>72</v>
      </c>
      <c r="B7" s="65">
        <v>2605</v>
      </c>
      <c r="C7" s="65">
        <v>1627</v>
      </c>
      <c r="D7" s="65">
        <v>667</v>
      </c>
      <c r="E7" s="65">
        <v>225</v>
      </c>
      <c r="F7" s="65">
        <v>87</v>
      </c>
      <c r="G7" s="73">
        <v>1190</v>
      </c>
      <c r="H7" s="74">
        <v>793</v>
      </c>
      <c r="I7" s="74">
        <v>279</v>
      </c>
      <c r="J7" s="74">
        <v>74</v>
      </c>
      <c r="K7" s="75">
        <v>45</v>
      </c>
      <c r="L7" s="65">
        <v>1415</v>
      </c>
      <c r="M7" s="65">
        <v>834</v>
      </c>
      <c r="N7" s="65">
        <v>388</v>
      </c>
      <c r="O7" s="65">
        <v>151</v>
      </c>
      <c r="P7" s="65">
        <v>42</v>
      </c>
    </row>
    <row r="8" spans="1:16" x14ac:dyDescent="0.2">
      <c r="A8" s="65"/>
      <c r="B8" s="65"/>
      <c r="C8" s="65"/>
      <c r="D8" s="65"/>
      <c r="E8" s="65"/>
      <c r="F8" s="65"/>
      <c r="G8" s="73"/>
      <c r="H8" s="74"/>
      <c r="I8" s="74"/>
      <c r="J8" s="74"/>
      <c r="K8" s="75"/>
      <c r="L8" s="65"/>
      <c r="M8" s="65"/>
      <c r="N8" s="65"/>
      <c r="O8" s="65"/>
      <c r="P8" s="65"/>
    </row>
    <row r="9" spans="1:16" x14ac:dyDescent="0.2">
      <c r="A9" s="70" t="s">
        <v>262</v>
      </c>
      <c r="B9" s="65"/>
      <c r="C9" s="65"/>
      <c r="D9" s="65"/>
      <c r="E9" s="65"/>
      <c r="F9" s="65"/>
      <c r="G9" s="73"/>
      <c r="H9" s="74"/>
      <c r="I9" s="74"/>
      <c r="J9" s="74"/>
      <c r="K9" s="75"/>
      <c r="L9" s="65"/>
      <c r="M9" s="65"/>
      <c r="N9" s="65"/>
      <c r="O9" s="65"/>
      <c r="P9" s="65"/>
    </row>
    <row r="10" spans="1:16" x14ac:dyDescent="0.2">
      <c r="A10" s="65" t="s">
        <v>0</v>
      </c>
      <c r="B10" s="65">
        <v>4286</v>
      </c>
      <c r="C10" s="65">
        <v>2656</v>
      </c>
      <c r="D10" s="65">
        <v>1055</v>
      </c>
      <c r="E10" s="65">
        <v>434</v>
      </c>
      <c r="F10" s="65">
        <v>141</v>
      </c>
      <c r="G10" s="73">
        <v>1988</v>
      </c>
      <c r="H10" s="74">
        <v>1270</v>
      </c>
      <c r="I10" s="74">
        <v>464</v>
      </c>
      <c r="J10" s="74">
        <v>188</v>
      </c>
      <c r="K10" s="75">
        <v>66</v>
      </c>
      <c r="L10" s="65">
        <v>2298</v>
      </c>
      <c r="M10" s="65">
        <v>1386</v>
      </c>
      <c r="N10" s="65">
        <v>591</v>
      </c>
      <c r="O10" s="65">
        <v>246</v>
      </c>
      <c r="P10" s="65">
        <v>75</v>
      </c>
    </row>
    <row r="11" spans="1:16" x14ac:dyDescent="0.2">
      <c r="A11" s="65" t="s">
        <v>73</v>
      </c>
      <c r="B11" s="65">
        <v>2448</v>
      </c>
      <c r="C11" s="65">
        <v>1539</v>
      </c>
      <c r="D11" s="65">
        <v>616</v>
      </c>
      <c r="E11" s="65">
        <v>212</v>
      </c>
      <c r="F11" s="65">
        <v>81</v>
      </c>
      <c r="G11" s="73">
        <v>1108</v>
      </c>
      <c r="H11" s="74">
        <v>751</v>
      </c>
      <c r="I11" s="74">
        <v>245</v>
      </c>
      <c r="J11" s="74">
        <v>68</v>
      </c>
      <c r="K11" s="75">
        <v>45</v>
      </c>
      <c r="L11" s="65">
        <v>1340</v>
      </c>
      <c r="M11" s="65">
        <v>788</v>
      </c>
      <c r="N11" s="65">
        <v>372</v>
      </c>
      <c r="O11" s="65">
        <v>145</v>
      </c>
      <c r="P11" s="65">
        <v>36</v>
      </c>
    </row>
    <row r="12" spans="1:16" x14ac:dyDescent="0.2">
      <c r="A12" s="65" t="s">
        <v>74</v>
      </c>
      <c r="B12" s="65">
        <v>1838</v>
      </c>
      <c r="C12" s="65">
        <v>1117</v>
      </c>
      <c r="D12" s="65">
        <v>439</v>
      </c>
      <c r="E12" s="65">
        <v>222</v>
      </c>
      <c r="F12" s="65">
        <v>60</v>
      </c>
      <c r="G12" s="73">
        <v>880</v>
      </c>
      <c r="H12" s="74">
        <v>519</v>
      </c>
      <c r="I12" s="74">
        <v>220</v>
      </c>
      <c r="J12" s="74">
        <v>120</v>
      </c>
      <c r="K12" s="75">
        <v>21</v>
      </c>
      <c r="L12" s="65">
        <v>958</v>
      </c>
      <c r="M12" s="65">
        <v>598</v>
      </c>
      <c r="N12" s="65">
        <v>220</v>
      </c>
      <c r="O12" s="65">
        <v>102</v>
      </c>
      <c r="P12" s="65">
        <v>39</v>
      </c>
    </row>
    <row r="13" spans="1:16" x14ac:dyDescent="0.2">
      <c r="A13" s="65"/>
      <c r="B13" s="65"/>
      <c r="C13" s="65"/>
      <c r="D13" s="65"/>
      <c r="E13" s="65"/>
      <c r="F13" s="65"/>
      <c r="G13" s="73"/>
      <c r="H13" s="74"/>
      <c r="I13" s="74"/>
      <c r="J13" s="74"/>
      <c r="K13" s="75"/>
      <c r="L13" s="65"/>
      <c r="M13" s="65"/>
      <c r="N13" s="65"/>
      <c r="O13" s="65"/>
      <c r="P13" s="65"/>
    </row>
    <row r="14" spans="1:16" x14ac:dyDescent="0.2">
      <c r="A14" s="40" t="s">
        <v>333</v>
      </c>
      <c r="B14" s="41">
        <f>B5</f>
        <v>4286</v>
      </c>
      <c r="C14" s="41">
        <f t="shared" ref="C14:P14" si="0">C5</f>
        <v>2656</v>
      </c>
      <c r="D14" s="41">
        <f t="shared" si="0"/>
        <v>1055</v>
      </c>
      <c r="E14" s="41">
        <f t="shared" si="0"/>
        <v>434</v>
      </c>
      <c r="F14" s="41">
        <f t="shared" si="0"/>
        <v>141</v>
      </c>
      <c r="G14" s="41">
        <f t="shared" si="0"/>
        <v>1988</v>
      </c>
      <c r="H14" s="41">
        <f t="shared" si="0"/>
        <v>1270</v>
      </c>
      <c r="I14" s="41">
        <f t="shared" si="0"/>
        <v>464</v>
      </c>
      <c r="J14" s="41">
        <f t="shared" si="0"/>
        <v>188</v>
      </c>
      <c r="K14" s="41">
        <f t="shared" si="0"/>
        <v>66</v>
      </c>
      <c r="L14" s="41">
        <f t="shared" si="0"/>
        <v>2298</v>
      </c>
      <c r="M14" s="41">
        <f t="shared" si="0"/>
        <v>1386</v>
      </c>
      <c r="N14" s="41">
        <f t="shared" si="0"/>
        <v>591</v>
      </c>
      <c r="O14" s="41">
        <f t="shared" si="0"/>
        <v>246</v>
      </c>
      <c r="P14" s="41">
        <f t="shared" si="0"/>
        <v>75</v>
      </c>
    </row>
    <row r="15" spans="1:16" x14ac:dyDescent="0.2">
      <c r="A15" s="40" t="s">
        <v>71</v>
      </c>
      <c r="B15" s="41">
        <f>B6</f>
        <v>1681</v>
      </c>
      <c r="C15" s="41">
        <v>19459</v>
      </c>
      <c r="D15" s="41">
        <v>7956</v>
      </c>
      <c r="E15" s="41">
        <v>2662</v>
      </c>
      <c r="F15" s="41">
        <v>3165</v>
      </c>
      <c r="G15" s="52">
        <v>15743</v>
      </c>
      <c r="H15" s="53">
        <v>8826</v>
      </c>
      <c r="I15" s="53">
        <v>3847</v>
      </c>
      <c r="J15" s="53">
        <v>1478</v>
      </c>
      <c r="K15" s="54">
        <v>1593</v>
      </c>
      <c r="L15" s="41">
        <v>17498</v>
      </c>
      <c r="M15" s="41">
        <v>10633</v>
      </c>
      <c r="N15" s="41">
        <v>4110</v>
      </c>
      <c r="O15" s="41">
        <v>1184</v>
      </c>
      <c r="P15" s="41">
        <f>F15-K15</f>
        <v>1572</v>
      </c>
    </row>
    <row r="16" spans="1:16" x14ac:dyDescent="0.2">
      <c r="A16" s="40" t="s">
        <v>73</v>
      </c>
      <c r="B16" s="41">
        <f>B11</f>
        <v>2448</v>
      </c>
      <c r="C16" s="41">
        <v>9122</v>
      </c>
      <c r="D16" s="41">
        <v>3515</v>
      </c>
      <c r="E16" s="41">
        <v>1821</v>
      </c>
      <c r="F16" s="41">
        <v>874</v>
      </c>
      <c r="G16" s="52">
        <v>7068</v>
      </c>
      <c r="H16" s="53">
        <v>4330</v>
      </c>
      <c r="I16" s="53">
        <v>1637</v>
      </c>
      <c r="J16" s="53">
        <v>756</v>
      </c>
      <c r="K16" s="54">
        <v>346</v>
      </c>
      <c r="L16" s="41">
        <v>8265</v>
      </c>
      <c r="M16" s="41">
        <v>4792</v>
      </c>
      <c r="N16" s="41">
        <v>1880</v>
      </c>
      <c r="O16" s="41">
        <v>1066</v>
      </c>
      <c r="P16" s="41">
        <f t="shared" ref="P16:P17" si="1">F16-K16</f>
        <v>528</v>
      </c>
    </row>
    <row r="17" spans="1:16" x14ac:dyDescent="0.2">
      <c r="A17" s="40" t="s">
        <v>69</v>
      </c>
      <c r="B17" s="41">
        <f>B10-B15-B16</f>
        <v>157</v>
      </c>
      <c r="C17" s="41">
        <f t="shared" ref="C17:O17" si="2">C10-C15-C16</f>
        <v>-25925</v>
      </c>
      <c r="D17" s="41">
        <f t="shared" si="2"/>
        <v>-10416</v>
      </c>
      <c r="E17" s="41">
        <f t="shared" si="2"/>
        <v>-4049</v>
      </c>
      <c r="F17" s="41">
        <f t="shared" si="2"/>
        <v>-3898</v>
      </c>
      <c r="G17" s="41">
        <f t="shared" si="2"/>
        <v>-20823</v>
      </c>
      <c r="H17" s="41">
        <f t="shared" si="2"/>
        <v>-11886</v>
      </c>
      <c r="I17" s="41">
        <f t="shared" si="2"/>
        <v>-5020</v>
      </c>
      <c r="J17" s="41">
        <f t="shared" si="2"/>
        <v>-2046</v>
      </c>
      <c r="K17" s="41">
        <f t="shared" si="2"/>
        <v>-1873</v>
      </c>
      <c r="L17" s="41">
        <f t="shared" si="2"/>
        <v>-23465</v>
      </c>
      <c r="M17" s="41">
        <f t="shared" si="2"/>
        <v>-14039</v>
      </c>
      <c r="N17" s="41">
        <f t="shared" si="2"/>
        <v>-5399</v>
      </c>
      <c r="O17" s="41">
        <f t="shared" si="2"/>
        <v>-2004</v>
      </c>
      <c r="P17" s="41">
        <f t="shared" si="1"/>
        <v>-2025</v>
      </c>
    </row>
    <row r="18" spans="1:16" x14ac:dyDescent="0.2">
      <c r="B18" s="41"/>
      <c r="C18" s="41"/>
      <c r="D18" s="41"/>
      <c r="E18" s="41"/>
      <c r="F18" s="41"/>
      <c r="G18" s="52"/>
      <c r="H18" s="53"/>
      <c r="I18" s="53"/>
      <c r="J18" s="53"/>
      <c r="K18" s="54"/>
      <c r="L18" s="41"/>
      <c r="M18" s="41"/>
      <c r="N18" s="41"/>
      <c r="O18" s="41"/>
      <c r="P18" s="41"/>
    </row>
    <row r="19" spans="1:16" x14ac:dyDescent="0.2">
      <c r="A19" s="40" t="s">
        <v>342</v>
      </c>
      <c r="B19" s="41">
        <f>B5</f>
        <v>4286</v>
      </c>
      <c r="C19" s="41">
        <f t="shared" ref="C19:P19" si="3">C5</f>
        <v>2656</v>
      </c>
      <c r="D19" s="41">
        <f t="shared" si="3"/>
        <v>1055</v>
      </c>
      <c r="E19" s="41">
        <f t="shared" si="3"/>
        <v>434</v>
      </c>
      <c r="F19" s="41">
        <f t="shared" si="3"/>
        <v>141</v>
      </c>
      <c r="G19" s="41">
        <f t="shared" si="3"/>
        <v>1988</v>
      </c>
      <c r="H19" s="41">
        <f t="shared" si="3"/>
        <v>1270</v>
      </c>
      <c r="I19" s="41">
        <f t="shared" si="3"/>
        <v>464</v>
      </c>
      <c r="J19" s="41">
        <f t="shared" si="3"/>
        <v>188</v>
      </c>
      <c r="K19" s="41">
        <f t="shared" si="3"/>
        <v>66</v>
      </c>
      <c r="L19" s="41">
        <f t="shared" si="3"/>
        <v>2298</v>
      </c>
      <c r="M19" s="41">
        <f t="shared" si="3"/>
        <v>1386</v>
      </c>
      <c r="N19" s="41">
        <f t="shared" si="3"/>
        <v>591</v>
      </c>
      <c r="O19" s="41">
        <f t="shared" si="3"/>
        <v>246</v>
      </c>
      <c r="P19" s="41">
        <f t="shared" si="3"/>
        <v>75</v>
      </c>
    </row>
    <row r="20" spans="1:16" x14ac:dyDescent="0.2">
      <c r="A20" s="40" t="s">
        <v>324</v>
      </c>
      <c r="B20" s="41">
        <f>SUM(C20:F20)</f>
        <v>1713</v>
      </c>
      <c r="C20" s="41">
        <f>C31</f>
        <v>1089</v>
      </c>
      <c r="D20" s="41">
        <f>D32</f>
        <v>397</v>
      </c>
      <c r="E20" s="41">
        <f>E33</f>
        <v>188</v>
      </c>
      <c r="F20" s="41">
        <f>F34</f>
        <v>39</v>
      </c>
      <c r="G20" s="41">
        <f>SUM(H20:K20)</f>
        <v>809</v>
      </c>
      <c r="H20" s="41">
        <f>H31</f>
        <v>501</v>
      </c>
      <c r="I20" s="41">
        <f>I32</f>
        <v>194</v>
      </c>
      <c r="J20" s="41">
        <f>J33</f>
        <v>102</v>
      </c>
      <c r="K20" s="41">
        <f>K34</f>
        <v>12</v>
      </c>
      <c r="L20" s="41">
        <f>SUM(M20:P20)</f>
        <v>905</v>
      </c>
      <c r="M20" s="41">
        <f>M31</f>
        <v>589</v>
      </c>
      <c r="N20" s="41">
        <f>N32</f>
        <v>203</v>
      </c>
      <c r="O20" s="41">
        <f>O33</f>
        <v>86</v>
      </c>
      <c r="P20" s="41">
        <f>P34</f>
        <v>27</v>
      </c>
    </row>
    <row r="21" spans="1:16" x14ac:dyDescent="0.2">
      <c r="A21" s="40" t="s">
        <v>350</v>
      </c>
      <c r="B21" s="41">
        <v>0</v>
      </c>
      <c r="C21" s="41">
        <f>SUM(C32:C35)</f>
        <v>47</v>
      </c>
      <c r="D21" s="41">
        <f>D31+D33+D34</f>
        <v>50</v>
      </c>
      <c r="E21" s="41">
        <f>E31+E32+E34</f>
        <v>37</v>
      </c>
      <c r="F21" s="41">
        <f>SUM(F31:F33)</f>
        <v>18</v>
      </c>
      <c r="G21" s="41">
        <v>0</v>
      </c>
      <c r="H21" s="41">
        <f>SUM(H32:H35)</f>
        <v>33</v>
      </c>
      <c r="I21" s="41">
        <f>I31+I33+I34</f>
        <v>42</v>
      </c>
      <c r="J21" s="41">
        <f>J31+J32+J34</f>
        <v>12</v>
      </c>
      <c r="K21" s="41">
        <f>SUM(K31:K33)</f>
        <v>12</v>
      </c>
      <c r="L21" s="41">
        <v>0</v>
      </c>
      <c r="M21" s="41">
        <f>SUM(M32:M35)</f>
        <v>14</v>
      </c>
      <c r="N21" s="41">
        <f>N31+N33+N34</f>
        <v>8</v>
      </c>
      <c r="O21" s="41">
        <f>O31+O32+O34</f>
        <v>25</v>
      </c>
      <c r="P21" s="41">
        <f>SUM(P31:P33)</f>
        <v>6</v>
      </c>
    </row>
    <row r="22" spans="1:16" x14ac:dyDescent="0.2">
      <c r="A22" s="40" t="s">
        <v>325</v>
      </c>
      <c r="B22" s="41">
        <f t="shared" ref="B22:B25" si="4">SUM(C22:F22)</f>
        <v>2268</v>
      </c>
      <c r="C22" s="41">
        <f>C37</f>
        <v>1414</v>
      </c>
      <c r="D22" s="41">
        <f t="shared" ref="D22:F22" si="5">D37</f>
        <v>591</v>
      </c>
      <c r="E22" s="41">
        <f t="shared" si="5"/>
        <v>188</v>
      </c>
      <c r="F22" s="41">
        <f t="shared" si="5"/>
        <v>75</v>
      </c>
      <c r="G22" s="41">
        <f t="shared" ref="G22:G25" si="6">SUM(H22:K22)</f>
        <v>1016</v>
      </c>
      <c r="H22" s="41">
        <f>H37</f>
        <v>695</v>
      </c>
      <c r="I22" s="41">
        <f t="shared" ref="I22:K22" si="7">I37</f>
        <v>220</v>
      </c>
      <c r="J22" s="41">
        <f t="shared" si="7"/>
        <v>62</v>
      </c>
      <c r="K22" s="41">
        <f t="shared" si="7"/>
        <v>39</v>
      </c>
      <c r="L22" s="41">
        <f t="shared" ref="L22:L25" si="8">SUM(M22:P22)</f>
        <v>1252</v>
      </c>
      <c r="M22" s="41">
        <f>M37</f>
        <v>718</v>
      </c>
      <c r="N22" s="41">
        <f t="shared" ref="N22:P22" si="9">N37</f>
        <v>372</v>
      </c>
      <c r="O22" s="41">
        <f t="shared" si="9"/>
        <v>126</v>
      </c>
      <c r="P22" s="41">
        <f t="shared" si="9"/>
        <v>36</v>
      </c>
    </row>
    <row r="23" spans="1:16" x14ac:dyDescent="0.2">
      <c r="A23" s="40" t="s">
        <v>326</v>
      </c>
      <c r="B23" s="41">
        <f t="shared" si="4"/>
        <v>35</v>
      </c>
      <c r="C23" s="41">
        <f>C38</f>
        <v>32</v>
      </c>
      <c r="D23" s="41">
        <f t="shared" ref="D23:F23" si="10">D38</f>
        <v>0</v>
      </c>
      <c r="E23" s="41">
        <f t="shared" si="10"/>
        <v>3</v>
      </c>
      <c r="F23" s="41">
        <f t="shared" si="10"/>
        <v>0</v>
      </c>
      <c r="G23" s="41">
        <f t="shared" si="6"/>
        <v>8</v>
      </c>
      <c r="H23" s="41">
        <f>H38</f>
        <v>5</v>
      </c>
      <c r="I23" s="41">
        <f t="shared" ref="I23:K23" si="11">I38</f>
        <v>0</v>
      </c>
      <c r="J23" s="41">
        <f t="shared" si="11"/>
        <v>3</v>
      </c>
      <c r="K23" s="41">
        <f t="shared" si="11"/>
        <v>0</v>
      </c>
      <c r="L23" s="41">
        <f t="shared" si="8"/>
        <v>28</v>
      </c>
      <c r="M23" s="41">
        <f>M38</f>
        <v>28</v>
      </c>
      <c r="N23" s="41">
        <f t="shared" ref="N23:P23" si="12">N38</f>
        <v>0</v>
      </c>
      <c r="O23" s="41">
        <f t="shared" si="12"/>
        <v>0</v>
      </c>
      <c r="P23" s="41">
        <f t="shared" si="12"/>
        <v>0</v>
      </c>
    </row>
    <row r="24" spans="1:16" x14ac:dyDescent="0.2">
      <c r="A24" s="40" t="s">
        <v>327</v>
      </c>
      <c r="B24" s="41">
        <f t="shared" si="4"/>
        <v>9</v>
      </c>
      <c r="C24" s="41">
        <f>C39</f>
        <v>9</v>
      </c>
      <c r="D24" s="41">
        <f t="shared" ref="D24:F24" si="13">D39</f>
        <v>0</v>
      </c>
      <c r="E24" s="41">
        <f t="shared" si="13"/>
        <v>0</v>
      </c>
      <c r="F24" s="41">
        <f t="shared" si="13"/>
        <v>0</v>
      </c>
      <c r="G24" s="41">
        <f t="shared" si="6"/>
        <v>5</v>
      </c>
      <c r="H24" s="41">
        <f>H39</f>
        <v>5</v>
      </c>
      <c r="I24" s="41">
        <f t="shared" ref="I24:K24" si="14">I39</f>
        <v>0</v>
      </c>
      <c r="J24" s="41">
        <f t="shared" si="14"/>
        <v>0</v>
      </c>
      <c r="K24" s="41">
        <f t="shared" si="14"/>
        <v>0</v>
      </c>
      <c r="L24" s="41">
        <f t="shared" si="8"/>
        <v>5</v>
      </c>
      <c r="M24" s="41">
        <f>M39</f>
        <v>5</v>
      </c>
      <c r="N24" s="41">
        <f t="shared" ref="N24:P24" si="15">N39</f>
        <v>0</v>
      </c>
      <c r="O24" s="41">
        <f t="shared" si="15"/>
        <v>0</v>
      </c>
      <c r="P24" s="41">
        <f t="shared" si="15"/>
        <v>0</v>
      </c>
    </row>
    <row r="25" spans="1:16" x14ac:dyDescent="0.2">
      <c r="A25" s="40" t="s">
        <v>328</v>
      </c>
      <c r="B25" s="41">
        <f t="shared" si="4"/>
        <v>37</v>
      </c>
      <c r="C25" s="41">
        <f>C41</f>
        <v>23</v>
      </c>
      <c r="D25" s="41">
        <f t="shared" ref="D25:F25" si="16">D41</f>
        <v>8</v>
      </c>
      <c r="E25" s="41">
        <f t="shared" si="16"/>
        <v>3</v>
      </c>
      <c r="F25" s="41">
        <f t="shared" si="16"/>
        <v>3</v>
      </c>
      <c r="G25" s="41">
        <f t="shared" si="6"/>
        <v>23</v>
      </c>
      <c r="H25" s="41">
        <f>H41</f>
        <v>9</v>
      </c>
      <c r="I25" s="41">
        <f t="shared" ref="I25:K25" si="17">I41</f>
        <v>8</v>
      </c>
      <c r="J25" s="41">
        <f t="shared" si="17"/>
        <v>3</v>
      </c>
      <c r="K25" s="41">
        <f t="shared" si="17"/>
        <v>3</v>
      </c>
      <c r="L25" s="41">
        <f t="shared" si="8"/>
        <v>14</v>
      </c>
      <c r="M25" s="41">
        <f>M41</f>
        <v>14</v>
      </c>
      <c r="N25" s="41">
        <f t="shared" ref="N25:P25" si="18">N41</f>
        <v>0</v>
      </c>
      <c r="O25" s="41">
        <f t="shared" si="18"/>
        <v>0</v>
      </c>
      <c r="P25" s="41">
        <f t="shared" si="18"/>
        <v>0</v>
      </c>
    </row>
    <row r="26" spans="1:16" x14ac:dyDescent="0.2">
      <c r="A26" s="40" t="s">
        <v>351</v>
      </c>
      <c r="B26" s="41">
        <f>B19-SUM(B20:B25)</f>
        <v>224</v>
      </c>
      <c r="C26" s="41">
        <f t="shared" ref="C26" si="19">C19-SUM(C20:C25)</f>
        <v>42</v>
      </c>
      <c r="D26" s="41">
        <f t="shared" ref="D26" si="20">D19-SUM(D20:D25)</f>
        <v>9</v>
      </c>
      <c r="E26" s="41">
        <f t="shared" ref="E26" si="21">E19-SUM(E20:E25)</f>
        <v>15</v>
      </c>
      <c r="F26" s="41">
        <f t="shared" ref="F26" si="22">F19-SUM(F20:F25)</f>
        <v>6</v>
      </c>
      <c r="G26" s="41">
        <f>G19-SUM(G20:G25)</f>
        <v>127</v>
      </c>
      <c r="H26" s="41">
        <f t="shared" ref="H26" si="23">H19-SUM(H20:H25)</f>
        <v>22</v>
      </c>
      <c r="I26" s="41">
        <f t="shared" ref="I26" si="24">I19-SUM(I20:I25)</f>
        <v>0</v>
      </c>
      <c r="J26" s="41">
        <f t="shared" ref="J26" si="25">J19-SUM(J20:J25)</f>
        <v>6</v>
      </c>
      <c r="K26" s="41">
        <f t="shared" ref="K26" si="26">K19-SUM(K20:K25)</f>
        <v>0</v>
      </c>
      <c r="L26" s="41">
        <f>L19-SUM(L20:L25)</f>
        <v>94</v>
      </c>
      <c r="M26" s="41">
        <f t="shared" ref="M26" si="27">M19-SUM(M20:M25)</f>
        <v>18</v>
      </c>
      <c r="N26" s="41">
        <f t="shared" ref="N26" si="28">N19-SUM(N20:N25)</f>
        <v>8</v>
      </c>
      <c r="O26" s="41">
        <f t="shared" ref="O26" si="29">O19-SUM(O20:O25)</f>
        <v>9</v>
      </c>
      <c r="P26" s="41">
        <f t="shared" ref="P26" si="30">P19-SUM(P20:P25)</f>
        <v>6</v>
      </c>
    </row>
    <row r="27" spans="1:16" x14ac:dyDescent="0.2">
      <c r="A27" s="65"/>
      <c r="B27" s="65"/>
      <c r="C27" s="65"/>
      <c r="D27" s="65"/>
      <c r="E27" s="65"/>
      <c r="F27" s="65"/>
      <c r="G27" s="73"/>
      <c r="H27" s="74"/>
      <c r="I27" s="74"/>
      <c r="J27" s="74"/>
      <c r="K27" s="75"/>
      <c r="L27" s="65"/>
      <c r="M27" s="65"/>
      <c r="N27" s="65"/>
      <c r="O27" s="65"/>
      <c r="P27" s="65"/>
    </row>
    <row r="28" spans="1:16" x14ac:dyDescent="0.2">
      <c r="A28" s="70" t="s">
        <v>263</v>
      </c>
      <c r="B28" s="65"/>
      <c r="C28" s="65"/>
      <c r="D28" s="65"/>
      <c r="E28" s="65"/>
      <c r="F28" s="65"/>
      <c r="G28" s="73"/>
      <c r="H28" s="74"/>
      <c r="I28" s="74"/>
      <c r="J28" s="74"/>
      <c r="K28" s="75"/>
      <c r="L28" s="65"/>
      <c r="M28" s="65"/>
      <c r="N28" s="65"/>
      <c r="O28" s="65"/>
      <c r="P28" s="65"/>
    </row>
    <row r="29" spans="1:16" x14ac:dyDescent="0.2">
      <c r="A29" s="70"/>
      <c r="B29" s="65"/>
      <c r="C29" s="65"/>
      <c r="D29" s="65"/>
      <c r="E29" s="65"/>
      <c r="F29" s="65"/>
      <c r="G29" s="73"/>
      <c r="H29" s="74"/>
      <c r="I29" s="74"/>
      <c r="J29" s="74"/>
      <c r="K29" s="75"/>
      <c r="L29" s="65"/>
      <c r="M29" s="65"/>
      <c r="N29" s="65"/>
      <c r="O29" s="65"/>
      <c r="P29" s="65"/>
    </row>
    <row r="30" spans="1:16" x14ac:dyDescent="0.2">
      <c r="A30" s="65" t="s">
        <v>0</v>
      </c>
      <c r="B30" s="65">
        <v>4286</v>
      </c>
      <c r="C30" s="65">
        <v>2656</v>
      </c>
      <c r="D30" s="65">
        <v>1055</v>
      </c>
      <c r="E30" s="65">
        <v>434</v>
      </c>
      <c r="F30" s="65">
        <v>141</v>
      </c>
      <c r="G30" s="73">
        <v>1988</v>
      </c>
      <c r="H30" s="74">
        <v>1270</v>
      </c>
      <c r="I30" s="74">
        <v>464</v>
      </c>
      <c r="J30" s="74">
        <v>188</v>
      </c>
      <c r="K30" s="75">
        <v>66</v>
      </c>
      <c r="L30" s="65">
        <v>2298</v>
      </c>
      <c r="M30" s="65">
        <v>1386</v>
      </c>
      <c r="N30" s="65">
        <v>591</v>
      </c>
      <c r="O30" s="65">
        <v>246</v>
      </c>
      <c r="P30" s="65">
        <v>75</v>
      </c>
    </row>
    <row r="31" spans="1:16" x14ac:dyDescent="0.2">
      <c r="A31" s="65" t="s">
        <v>3</v>
      </c>
      <c r="B31" s="65">
        <v>1171</v>
      </c>
      <c r="C31" s="65">
        <v>1089</v>
      </c>
      <c r="D31" s="65">
        <v>42</v>
      </c>
      <c r="E31" s="65">
        <v>34</v>
      </c>
      <c r="F31" s="65">
        <v>6</v>
      </c>
      <c r="G31" s="73">
        <v>550</v>
      </c>
      <c r="H31" s="74">
        <v>501</v>
      </c>
      <c r="I31" s="74">
        <v>34</v>
      </c>
      <c r="J31" s="74">
        <v>12</v>
      </c>
      <c r="K31" s="75">
        <v>3</v>
      </c>
      <c r="L31" s="65">
        <v>622</v>
      </c>
      <c r="M31" s="65">
        <v>589</v>
      </c>
      <c r="N31" s="65">
        <v>8</v>
      </c>
      <c r="O31" s="65">
        <v>22</v>
      </c>
      <c r="P31" s="65">
        <v>3</v>
      </c>
    </row>
    <row r="32" spans="1:16" x14ac:dyDescent="0.2">
      <c r="A32" s="65" t="s">
        <v>4</v>
      </c>
      <c r="B32" s="65">
        <v>446</v>
      </c>
      <c r="C32" s="65">
        <v>37</v>
      </c>
      <c r="D32" s="65">
        <v>397</v>
      </c>
      <c r="E32" s="65">
        <v>3</v>
      </c>
      <c r="F32" s="65">
        <v>9</v>
      </c>
      <c r="G32" s="73">
        <v>223</v>
      </c>
      <c r="H32" s="74">
        <v>23</v>
      </c>
      <c r="I32" s="74">
        <v>194</v>
      </c>
      <c r="J32" s="74">
        <v>0</v>
      </c>
      <c r="K32" s="75">
        <v>6</v>
      </c>
      <c r="L32" s="65">
        <v>223</v>
      </c>
      <c r="M32" s="65">
        <v>14</v>
      </c>
      <c r="N32" s="65">
        <v>203</v>
      </c>
      <c r="O32" s="65">
        <v>3</v>
      </c>
      <c r="P32" s="65">
        <v>3</v>
      </c>
    </row>
    <row r="33" spans="1:16" x14ac:dyDescent="0.2">
      <c r="A33" s="65" t="s">
        <v>5</v>
      </c>
      <c r="B33" s="65">
        <v>195</v>
      </c>
      <c r="C33" s="65">
        <v>5</v>
      </c>
      <c r="D33" s="65">
        <v>0</v>
      </c>
      <c r="E33" s="65">
        <v>188</v>
      </c>
      <c r="F33" s="65">
        <v>3</v>
      </c>
      <c r="G33" s="73">
        <v>109</v>
      </c>
      <c r="H33" s="74">
        <v>5</v>
      </c>
      <c r="I33" s="74">
        <v>0</v>
      </c>
      <c r="J33" s="74">
        <v>102</v>
      </c>
      <c r="K33" s="75">
        <v>3</v>
      </c>
      <c r="L33" s="65">
        <v>86</v>
      </c>
      <c r="M33" s="65">
        <v>0</v>
      </c>
      <c r="N33" s="65">
        <v>0</v>
      </c>
      <c r="O33" s="65">
        <v>86</v>
      </c>
      <c r="P33" s="65">
        <v>0</v>
      </c>
    </row>
    <row r="34" spans="1:16" x14ac:dyDescent="0.2">
      <c r="A34" s="65" t="s">
        <v>6</v>
      </c>
      <c r="B34" s="65">
        <v>47</v>
      </c>
      <c r="C34" s="65">
        <v>0</v>
      </c>
      <c r="D34" s="65">
        <v>8</v>
      </c>
      <c r="E34" s="65">
        <v>0</v>
      </c>
      <c r="F34" s="65">
        <v>39</v>
      </c>
      <c r="G34" s="73">
        <v>20</v>
      </c>
      <c r="H34" s="74">
        <v>0</v>
      </c>
      <c r="I34" s="74">
        <v>8</v>
      </c>
      <c r="J34" s="74">
        <v>0</v>
      </c>
      <c r="K34" s="75">
        <v>12</v>
      </c>
      <c r="L34" s="65">
        <v>27</v>
      </c>
      <c r="M34" s="65">
        <v>0</v>
      </c>
      <c r="N34" s="65">
        <v>0</v>
      </c>
      <c r="O34" s="65">
        <v>0</v>
      </c>
      <c r="P34" s="65">
        <v>27</v>
      </c>
    </row>
    <row r="35" spans="1:16" x14ac:dyDescent="0.2">
      <c r="A35" s="65" t="s">
        <v>75</v>
      </c>
      <c r="B35" s="65">
        <v>14</v>
      </c>
      <c r="C35" s="65">
        <v>5</v>
      </c>
      <c r="D35" s="65">
        <v>0</v>
      </c>
      <c r="E35" s="65">
        <v>9</v>
      </c>
      <c r="F35" s="65">
        <v>0</v>
      </c>
      <c r="G35" s="73">
        <v>8</v>
      </c>
      <c r="H35" s="74">
        <v>5</v>
      </c>
      <c r="I35" s="74">
        <v>0</v>
      </c>
      <c r="J35" s="74">
        <v>3</v>
      </c>
      <c r="K35" s="75">
        <v>0</v>
      </c>
      <c r="L35" s="65">
        <v>6</v>
      </c>
      <c r="M35" s="65">
        <v>0</v>
      </c>
      <c r="N35" s="65">
        <v>0</v>
      </c>
      <c r="O35" s="65">
        <v>6</v>
      </c>
      <c r="P35" s="65">
        <v>0</v>
      </c>
    </row>
    <row r="36" spans="1:16" x14ac:dyDescent="0.2">
      <c r="A36" s="65" t="s">
        <v>76</v>
      </c>
      <c r="B36" s="65">
        <v>3</v>
      </c>
      <c r="C36" s="65">
        <v>0</v>
      </c>
      <c r="D36" s="65">
        <v>0</v>
      </c>
      <c r="E36" s="65">
        <v>0</v>
      </c>
      <c r="F36" s="65">
        <v>3</v>
      </c>
      <c r="G36" s="73">
        <v>0</v>
      </c>
      <c r="H36" s="74">
        <v>0</v>
      </c>
      <c r="I36" s="74">
        <v>0</v>
      </c>
      <c r="J36" s="74">
        <v>0</v>
      </c>
      <c r="K36" s="75">
        <v>0</v>
      </c>
      <c r="L36" s="65">
        <v>3</v>
      </c>
      <c r="M36" s="65">
        <v>0</v>
      </c>
      <c r="N36" s="65">
        <v>0</v>
      </c>
      <c r="O36" s="65">
        <v>0</v>
      </c>
      <c r="P36" s="65">
        <v>3</v>
      </c>
    </row>
    <row r="37" spans="1:16" x14ac:dyDescent="0.2">
      <c r="A37" s="65" t="s">
        <v>77</v>
      </c>
      <c r="B37" s="65">
        <v>2267</v>
      </c>
      <c r="C37" s="65">
        <v>1414</v>
      </c>
      <c r="D37" s="65">
        <v>591</v>
      </c>
      <c r="E37" s="65">
        <v>188</v>
      </c>
      <c r="F37" s="65">
        <v>75</v>
      </c>
      <c r="G37" s="73">
        <v>1015</v>
      </c>
      <c r="H37" s="74">
        <v>695</v>
      </c>
      <c r="I37" s="74">
        <v>220</v>
      </c>
      <c r="J37" s="74">
        <v>62</v>
      </c>
      <c r="K37" s="75">
        <v>39</v>
      </c>
      <c r="L37" s="65">
        <v>1252</v>
      </c>
      <c r="M37" s="65">
        <v>718</v>
      </c>
      <c r="N37" s="65">
        <v>372</v>
      </c>
      <c r="O37" s="65">
        <v>126</v>
      </c>
      <c r="P37" s="65">
        <v>36</v>
      </c>
    </row>
    <row r="38" spans="1:16" x14ac:dyDescent="0.2">
      <c r="A38" s="65" t="s">
        <v>78</v>
      </c>
      <c r="B38" s="65">
        <v>36</v>
      </c>
      <c r="C38" s="65">
        <v>32</v>
      </c>
      <c r="D38" s="65">
        <v>0</v>
      </c>
      <c r="E38" s="65">
        <v>3</v>
      </c>
      <c r="F38" s="65">
        <v>0</v>
      </c>
      <c r="G38" s="73">
        <v>8</v>
      </c>
      <c r="H38" s="74">
        <v>5</v>
      </c>
      <c r="I38" s="74">
        <v>0</v>
      </c>
      <c r="J38" s="74">
        <v>3</v>
      </c>
      <c r="K38" s="75">
        <v>0</v>
      </c>
      <c r="L38" s="65">
        <v>28</v>
      </c>
      <c r="M38" s="65">
        <v>28</v>
      </c>
      <c r="N38" s="65">
        <v>0</v>
      </c>
      <c r="O38" s="65">
        <v>0</v>
      </c>
      <c r="P38" s="65">
        <v>0</v>
      </c>
    </row>
    <row r="39" spans="1:16" x14ac:dyDescent="0.2">
      <c r="A39" s="65" t="s">
        <v>79</v>
      </c>
      <c r="B39" s="65">
        <v>9</v>
      </c>
      <c r="C39" s="65">
        <v>9</v>
      </c>
      <c r="D39" s="65">
        <v>0</v>
      </c>
      <c r="E39" s="65">
        <v>0</v>
      </c>
      <c r="F39" s="65">
        <v>0</v>
      </c>
      <c r="G39" s="73">
        <v>5</v>
      </c>
      <c r="H39" s="74">
        <v>5</v>
      </c>
      <c r="I39" s="74">
        <v>0</v>
      </c>
      <c r="J39" s="74">
        <v>0</v>
      </c>
      <c r="K39" s="75">
        <v>0</v>
      </c>
      <c r="L39" s="65">
        <v>5</v>
      </c>
      <c r="M39" s="65">
        <v>5</v>
      </c>
      <c r="N39" s="65">
        <v>0</v>
      </c>
      <c r="O39" s="65">
        <v>0</v>
      </c>
      <c r="P39" s="65">
        <v>0</v>
      </c>
    </row>
    <row r="40" spans="1:16" x14ac:dyDescent="0.2">
      <c r="A40" s="65" t="s">
        <v>80</v>
      </c>
      <c r="B40" s="65">
        <v>9</v>
      </c>
      <c r="C40" s="65">
        <v>9</v>
      </c>
      <c r="D40" s="65">
        <v>0</v>
      </c>
      <c r="E40" s="65">
        <v>0</v>
      </c>
      <c r="F40" s="65">
        <v>0</v>
      </c>
      <c r="G40" s="73">
        <v>5</v>
      </c>
      <c r="H40" s="74">
        <v>5</v>
      </c>
      <c r="I40" s="74">
        <v>0</v>
      </c>
      <c r="J40" s="74">
        <v>0</v>
      </c>
      <c r="K40" s="75">
        <v>0</v>
      </c>
      <c r="L40" s="65">
        <v>5</v>
      </c>
      <c r="M40" s="65">
        <v>5</v>
      </c>
      <c r="N40" s="65">
        <v>0</v>
      </c>
      <c r="O40" s="65">
        <v>0</v>
      </c>
      <c r="P40" s="65">
        <v>0</v>
      </c>
    </row>
    <row r="41" spans="1:16" x14ac:dyDescent="0.2">
      <c r="A41" s="65" t="s">
        <v>81</v>
      </c>
      <c r="B41" s="65">
        <v>38</v>
      </c>
      <c r="C41" s="65">
        <v>23</v>
      </c>
      <c r="D41" s="65">
        <v>8</v>
      </c>
      <c r="E41" s="65">
        <v>3</v>
      </c>
      <c r="F41" s="65">
        <v>3</v>
      </c>
      <c r="G41" s="73">
        <v>24</v>
      </c>
      <c r="H41" s="74">
        <v>9</v>
      </c>
      <c r="I41" s="74">
        <v>8</v>
      </c>
      <c r="J41" s="74">
        <v>3</v>
      </c>
      <c r="K41" s="75">
        <v>3</v>
      </c>
      <c r="L41" s="65">
        <v>14</v>
      </c>
      <c r="M41" s="65">
        <v>14</v>
      </c>
      <c r="N41" s="65">
        <v>0</v>
      </c>
      <c r="O41" s="65">
        <v>0</v>
      </c>
      <c r="P41" s="65">
        <v>0</v>
      </c>
    </row>
    <row r="42" spans="1:16" x14ac:dyDescent="0.2">
      <c r="A42" s="65" t="s">
        <v>82</v>
      </c>
      <c r="B42" s="65">
        <v>56</v>
      </c>
      <c r="C42" s="65">
        <v>42</v>
      </c>
      <c r="D42" s="65">
        <v>8</v>
      </c>
      <c r="E42" s="65">
        <v>3</v>
      </c>
      <c r="F42" s="65">
        <v>3</v>
      </c>
      <c r="G42" s="73">
        <v>23</v>
      </c>
      <c r="H42" s="74">
        <v>23</v>
      </c>
      <c r="I42" s="74">
        <v>0</v>
      </c>
      <c r="J42" s="74">
        <v>0</v>
      </c>
      <c r="K42" s="75">
        <v>0</v>
      </c>
      <c r="L42" s="65">
        <v>33</v>
      </c>
      <c r="M42" s="65">
        <v>19</v>
      </c>
      <c r="N42" s="65">
        <v>8</v>
      </c>
      <c r="O42" s="65">
        <v>3</v>
      </c>
      <c r="P42" s="65">
        <v>3</v>
      </c>
    </row>
    <row r="43" spans="1:16" x14ac:dyDescent="0.2">
      <c r="A43" s="65" t="s">
        <v>69</v>
      </c>
      <c r="B43" s="65">
        <v>3</v>
      </c>
      <c r="C43" s="65">
        <v>0</v>
      </c>
      <c r="D43" s="65">
        <v>0</v>
      </c>
      <c r="E43" s="65">
        <v>3</v>
      </c>
      <c r="F43" s="65">
        <v>0</v>
      </c>
      <c r="G43" s="73">
        <v>3</v>
      </c>
      <c r="H43" s="74">
        <v>0</v>
      </c>
      <c r="I43" s="74">
        <v>0</v>
      </c>
      <c r="J43" s="74">
        <v>3</v>
      </c>
      <c r="K43" s="7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</row>
    <row r="44" spans="1:16" x14ac:dyDescent="0.2">
      <c r="A44" s="65"/>
      <c r="B44" s="65"/>
      <c r="C44" s="65"/>
      <c r="D44" s="65"/>
      <c r="E44" s="65"/>
      <c r="F44" s="65"/>
      <c r="G44" s="73"/>
      <c r="H44" s="74"/>
      <c r="I44" s="74"/>
      <c r="J44" s="74"/>
      <c r="K44" s="75"/>
      <c r="L44" s="65"/>
      <c r="M44" s="65"/>
      <c r="N44" s="65"/>
      <c r="O44" s="65"/>
      <c r="P44" s="65"/>
    </row>
    <row r="45" spans="1:16" x14ac:dyDescent="0.2">
      <c r="A45" s="70" t="s">
        <v>264</v>
      </c>
      <c r="B45" s="65"/>
      <c r="C45" s="65"/>
      <c r="D45" s="65"/>
      <c r="E45" s="65"/>
      <c r="F45" s="65"/>
      <c r="G45" s="73"/>
      <c r="H45" s="74"/>
      <c r="I45" s="74"/>
      <c r="J45" s="74"/>
      <c r="K45" s="75"/>
      <c r="L45" s="65"/>
      <c r="M45" s="65"/>
      <c r="N45" s="65"/>
      <c r="O45" s="65"/>
      <c r="P45" s="65"/>
    </row>
    <row r="46" spans="1:16" x14ac:dyDescent="0.2">
      <c r="A46" s="70"/>
      <c r="B46" s="65"/>
      <c r="C46" s="65"/>
      <c r="D46" s="65"/>
      <c r="E46" s="65"/>
      <c r="F46" s="65"/>
      <c r="G46" s="74"/>
      <c r="H46" s="74"/>
      <c r="I46" s="74"/>
      <c r="J46" s="74"/>
      <c r="K46" s="74"/>
      <c r="L46" s="65"/>
      <c r="M46" s="65"/>
      <c r="N46" s="65"/>
      <c r="O46" s="65"/>
      <c r="P46" s="65"/>
    </row>
    <row r="47" spans="1:16" x14ac:dyDescent="0.2">
      <c r="A47" s="65" t="s">
        <v>0</v>
      </c>
      <c r="B47" s="65">
        <f>SUM(B48:B55)</f>
        <v>4286</v>
      </c>
      <c r="C47" s="65">
        <f t="shared" ref="C47:P47" si="31">SUM(C48:C55)</f>
        <v>2656</v>
      </c>
      <c r="D47" s="65">
        <f t="shared" si="31"/>
        <v>1055</v>
      </c>
      <c r="E47" s="65">
        <f t="shared" si="31"/>
        <v>434</v>
      </c>
      <c r="F47" s="65">
        <f t="shared" si="31"/>
        <v>141</v>
      </c>
      <c r="G47" s="65">
        <f t="shared" si="31"/>
        <v>1987</v>
      </c>
      <c r="H47" s="65">
        <f t="shared" si="31"/>
        <v>1270</v>
      </c>
      <c r="I47" s="65">
        <f t="shared" si="31"/>
        <v>464</v>
      </c>
      <c r="J47" s="65">
        <f t="shared" si="31"/>
        <v>188</v>
      </c>
      <c r="K47" s="65">
        <f t="shared" si="31"/>
        <v>66</v>
      </c>
      <c r="L47" s="65">
        <f t="shared" si="31"/>
        <v>2297</v>
      </c>
      <c r="M47" s="65">
        <f t="shared" si="31"/>
        <v>1387</v>
      </c>
      <c r="N47" s="65">
        <f t="shared" si="31"/>
        <v>590</v>
      </c>
      <c r="O47" s="65">
        <f t="shared" si="31"/>
        <v>246</v>
      </c>
      <c r="P47" s="65">
        <f t="shared" si="31"/>
        <v>75</v>
      </c>
    </row>
    <row r="48" spans="1:16" x14ac:dyDescent="0.2">
      <c r="A48" s="65" t="s">
        <v>83</v>
      </c>
      <c r="B48" s="65">
        <v>552</v>
      </c>
      <c r="C48" s="65">
        <v>380</v>
      </c>
      <c r="D48" s="65">
        <v>93</v>
      </c>
      <c r="E48" s="65">
        <v>62</v>
      </c>
      <c r="F48" s="65">
        <v>18</v>
      </c>
      <c r="G48" s="73">
        <v>320</v>
      </c>
      <c r="H48" s="74">
        <v>204</v>
      </c>
      <c r="I48" s="74">
        <v>68</v>
      </c>
      <c r="J48" s="74">
        <v>37</v>
      </c>
      <c r="K48" s="75">
        <v>12</v>
      </c>
      <c r="L48" s="65">
        <v>232</v>
      </c>
      <c r="M48" s="65">
        <v>176</v>
      </c>
      <c r="N48" s="65">
        <v>25</v>
      </c>
      <c r="O48" s="65">
        <v>25</v>
      </c>
      <c r="P48" s="65">
        <v>6</v>
      </c>
    </row>
    <row r="49" spans="1:16" x14ac:dyDescent="0.2">
      <c r="A49" s="65" t="s">
        <v>84</v>
      </c>
      <c r="B49" s="65">
        <v>76</v>
      </c>
      <c r="C49" s="65">
        <v>14</v>
      </c>
      <c r="D49" s="65">
        <v>17</v>
      </c>
      <c r="E49" s="65">
        <v>18</v>
      </c>
      <c r="F49" s="65">
        <v>27</v>
      </c>
      <c r="G49" s="73">
        <v>27</v>
      </c>
      <c r="H49" s="74">
        <v>9</v>
      </c>
      <c r="I49" s="74">
        <v>0</v>
      </c>
      <c r="J49" s="74">
        <v>3</v>
      </c>
      <c r="K49" s="75">
        <v>15</v>
      </c>
      <c r="L49" s="65">
        <v>49</v>
      </c>
      <c r="M49" s="65">
        <v>5</v>
      </c>
      <c r="N49" s="65">
        <v>17</v>
      </c>
      <c r="O49" s="65">
        <v>15</v>
      </c>
      <c r="P49" s="65">
        <v>12</v>
      </c>
    </row>
    <row r="50" spans="1:16" x14ac:dyDescent="0.2">
      <c r="A50" s="65" t="s">
        <v>85</v>
      </c>
      <c r="B50" s="65">
        <v>738</v>
      </c>
      <c r="C50" s="65">
        <v>385</v>
      </c>
      <c r="D50" s="65">
        <v>236</v>
      </c>
      <c r="E50" s="65">
        <v>102</v>
      </c>
      <c r="F50" s="65">
        <v>15</v>
      </c>
      <c r="G50" s="73">
        <v>303</v>
      </c>
      <c r="H50" s="74">
        <v>139</v>
      </c>
      <c r="I50" s="74">
        <v>118</v>
      </c>
      <c r="J50" s="74">
        <v>46</v>
      </c>
      <c r="K50" s="75">
        <v>0</v>
      </c>
      <c r="L50" s="65">
        <v>434</v>
      </c>
      <c r="M50" s="65">
        <v>246</v>
      </c>
      <c r="N50" s="65">
        <v>118</v>
      </c>
      <c r="O50" s="65">
        <v>55</v>
      </c>
      <c r="P50" s="65">
        <v>15</v>
      </c>
    </row>
    <row r="51" spans="1:16" x14ac:dyDescent="0.2">
      <c r="A51" s="65" t="s">
        <v>86</v>
      </c>
      <c r="B51" s="65">
        <v>586</v>
      </c>
      <c r="C51" s="65">
        <v>440</v>
      </c>
      <c r="D51" s="65">
        <v>93</v>
      </c>
      <c r="E51" s="65">
        <v>52</v>
      </c>
      <c r="F51" s="65">
        <v>0</v>
      </c>
      <c r="G51" s="73">
        <v>286</v>
      </c>
      <c r="H51" s="74">
        <v>213</v>
      </c>
      <c r="I51" s="74">
        <v>42</v>
      </c>
      <c r="J51" s="74">
        <v>31</v>
      </c>
      <c r="K51" s="75">
        <v>0</v>
      </c>
      <c r="L51" s="65">
        <v>299</v>
      </c>
      <c r="M51" s="65">
        <v>227</v>
      </c>
      <c r="N51" s="65">
        <v>51</v>
      </c>
      <c r="O51" s="65">
        <v>22</v>
      </c>
      <c r="P51" s="65">
        <v>0</v>
      </c>
    </row>
    <row r="52" spans="1:16" x14ac:dyDescent="0.2">
      <c r="A52" s="65" t="s">
        <v>87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73">
        <v>0</v>
      </c>
      <c r="H52" s="74">
        <v>0</v>
      </c>
      <c r="I52" s="74">
        <v>0</v>
      </c>
      <c r="J52" s="74">
        <v>0</v>
      </c>
      <c r="K52" s="7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</row>
    <row r="53" spans="1:16" x14ac:dyDescent="0.2">
      <c r="A53" s="65" t="s">
        <v>88</v>
      </c>
      <c r="B53" s="65">
        <v>42</v>
      </c>
      <c r="C53" s="65">
        <v>28</v>
      </c>
      <c r="D53" s="65">
        <v>8</v>
      </c>
      <c r="E53" s="65">
        <v>6</v>
      </c>
      <c r="F53" s="65">
        <v>0</v>
      </c>
      <c r="G53" s="73">
        <v>20</v>
      </c>
      <c r="H53" s="74">
        <v>14</v>
      </c>
      <c r="I53" s="74">
        <v>0</v>
      </c>
      <c r="J53" s="74">
        <v>6</v>
      </c>
      <c r="K53" s="75">
        <v>0</v>
      </c>
      <c r="L53" s="65">
        <v>22</v>
      </c>
      <c r="M53" s="65">
        <v>14</v>
      </c>
      <c r="N53" s="65">
        <v>8</v>
      </c>
      <c r="O53" s="65">
        <v>0</v>
      </c>
      <c r="P53" s="65">
        <v>0</v>
      </c>
    </row>
    <row r="54" spans="1:16" x14ac:dyDescent="0.2">
      <c r="A54" s="65" t="s">
        <v>89</v>
      </c>
      <c r="B54" s="65">
        <v>34</v>
      </c>
      <c r="C54" s="65">
        <v>5</v>
      </c>
      <c r="D54" s="65">
        <v>17</v>
      </c>
      <c r="E54" s="65">
        <v>6</v>
      </c>
      <c r="F54" s="65">
        <v>6</v>
      </c>
      <c r="G54" s="73">
        <v>25</v>
      </c>
      <c r="H54" s="74">
        <v>5</v>
      </c>
      <c r="I54" s="74">
        <v>17</v>
      </c>
      <c r="J54" s="74">
        <v>3</v>
      </c>
      <c r="K54" s="75">
        <v>0</v>
      </c>
      <c r="L54" s="65">
        <v>9</v>
      </c>
      <c r="M54" s="65">
        <v>0</v>
      </c>
      <c r="N54" s="65">
        <v>0</v>
      </c>
      <c r="O54" s="65">
        <v>3</v>
      </c>
      <c r="P54" s="65">
        <v>6</v>
      </c>
    </row>
    <row r="55" spans="1:16" x14ac:dyDescent="0.2">
      <c r="A55" s="65" t="s">
        <v>90</v>
      </c>
      <c r="B55" s="65">
        <v>2258</v>
      </c>
      <c r="C55" s="65">
        <v>1404</v>
      </c>
      <c r="D55" s="65">
        <v>591</v>
      </c>
      <c r="E55" s="65">
        <v>188</v>
      </c>
      <c r="F55" s="65">
        <v>75</v>
      </c>
      <c r="G55" s="65">
        <v>1006</v>
      </c>
      <c r="H55" s="65">
        <v>686</v>
      </c>
      <c r="I55" s="65">
        <v>219</v>
      </c>
      <c r="J55" s="65">
        <v>62</v>
      </c>
      <c r="K55" s="65">
        <v>39</v>
      </c>
      <c r="L55" s="65">
        <v>1252</v>
      </c>
      <c r="M55" s="65">
        <v>719</v>
      </c>
      <c r="N55" s="65">
        <v>371</v>
      </c>
      <c r="O55" s="65">
        <v>126</v>
      </c>
      <c r="P55" s="65">
        <v>36</v>
      </c>
    </row>
    <row r="56" spans="1:16" x14ac:dyDescent="0.2">
      <c r="A56" s="72" t="s">
        <v>230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</row>
    <row r="57" spans="1:16" x14ac:dyDescent="0.2">
      <c r="A57" s="65" t="s">
        <v>231</v>
      </c>
    </row>
    <row r="58" spans="1:16" x14ac:dyDescent="0.2">
      <c r="B58" s="65">
        <v>2028</v>
      </c>
      <c r="C58" s="65">
        <v>1252</v>
      </c>
      <c r="D58" s="65">
        <v>464</v>
      </c>
      <c r="E58" s="65">
        <v>246</v>
      </c>
      <c r="F58" s="65">
        <v>66</v>
      </c>
      <c r="G58" s="73">
        <v>982</v>
      </c>
      <c r="H58" s="74">
        <v>584</v>
      </c>
      <c r="I58" s="74">
        <v>245</v>
      </c>
      <c r="J58" s="74">
        <v>126</v>
      </c>
      <c r="K58" s="75">
        <v>27</v>
      </c>
      <c r="L58" s="65">
        <v>1046</v>
      </c>
      <c r="M58" s="65">
        <v>667</v>
      </c>
      <c r="N58" s="65">
        <v>220</v>
      </c>
      <c r="O58" s="65">
        <v>120</v>
      </c>
      <c r="P58" s="65">
        <v>39</v>
      </c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3"/>
  <sheetViews>
    <sheetView view="pageBreakPreview" zoomScaleNormal="100" zoomScaleSheetLayoutView="100" workbookViewId="0">
      <selection activeCell="B1" sqref="B1:P1048576"/>
    </sheetView>
  </sheetViews>
  <sheetFormatPr defaultColWidth="9.109375" defaultRowHeight="10.199999999999999" x14ac:dyDescent="0.2"/>
  <cols>
    <col min="1" max="1" width="13.5546875" style="3" customWidth="1"/>
    <col min="2" max="16" width="5.44140625" style="3" customWidth="1"/>
    <col min="17" max="16384" width="9.109375" style="3"/>
  </cols>
  <sheetData>
    <row r="1" spans="1:16" x14ac:dyDescent="0.2">
      <c r="A1" s="2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266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71</v>
      </c>
      <c r="B6" s="2">
        <v>1681</v>
      </c>
      <c r="C6" s="2">
        <v>1029</v>
      </c>
      <c r="D6" s="2">
        <v>388</v>
      </c>
      <c r="E6" s="2">
        <v>209</v>
      </c>
      <c r="F6" s="2">
        <v>54</v>
      </c>
      <c r="G6" s="17">
        <v>798</v>
      </c>
      <c r="H6" s="18">
        <v>477</v>
      </c>
      <c r="I6" s="18">
        <v>186</v>
      </c>
      <c r="J6" s="18">
        <v>114</v>
      </c>
      <c r="K6" s="19">
        <v>21</v>
      </c>
      <c r="L6" s="2">
        <v>883</v>
      </c>
      <c r="M6" s="2">
        <v>552</v>
      </c>
      <c r="N6" s="2">
        <v>203</v>
      </c>
      <c r="O6" s="2">
        <v>95</v>
      </c>
      <c r="P6" s="2">
        <v>33</v>
      </c>
    </row>
    <row r="7" spans="1:16" x14ac:dyDescent="0.2">
      <c r="A7" s="2" t="s">
        <v>72</v>
      </c>
      <c r="B7" s="2">
        <v>2605</v>
      </c>
      <c r="C7" s="2">
        <v>1627</v>
      </c>
      <c r="D7" s="2">
        <v>667</v>
      </c>
      <c r="E7" s="2">
        <v>225</v>
      </c>
      <c r="F7" s="2">
        <v>87</v>
      </c>
      <c r="G7" s="17">
        <v>1190</v>
      </c>
      <c r="H7" s="18">
        <v>793</v>
      </c>
      <c r="I7" s="18">
        <v>279</v>
      </c>
      <c r="J7" s="18">
        <v>74</v>
      </c>
      <c r="K7" s="19">
        <v>45</v>
      </c>
      <c r="L7" s="2">
        <v>1415</v>
      </c>
      <c r="M7" s="2">
        <v>834</v>
      </c>
      <c r="N7" s="2">
        <v>388</v>
      </c>
      <c r="O7" s="2">
        <v>151</v>
      </c>
      <c r="P7" s="2">
        <v>42</v>
      </c>
    </row>
    <row r="8" spans="1:16" x14ac:dyDescent="0.2">
      <c r="A8" s="2"/>
      <c r="B8" s="2"/>
      <c r="C8" s="2"/>
      <c r="D8" s="2"/>
      <c r="E8" s="2"/>
      <c r="F8" s="2"/>
      <c r="G8" s="17"/>
      <c r="H8" s="18"/>
      <c r="I8" s="18"/>
      <c r="J8" s="18"/>
      <c r="K8" s="19"/>
      <c r="L8" s="2"/>
      <c r="M8" s="2"/>
      <c r="N8" s="2"/>
      <c r="O8" s="2"/>
      <c r="P8" s="2"/>
    </row>
    <row r="9" spans="1:16" x14ac:dyDescent="0.2">
      <c r="A9" s="15" t="s">
        <v>262</v>
      </c>
      <c r="B9" s="2"/>
      <c r="C9" s="2"/>
      <c r="D9" s="2"/>
      <c r="E9" s="2"/>
      <c r="F9" s="2"/>
      <c r="G9" s="17"/>
      <c r="H9" s="18"/>
      <c r="I9" s="18"/>
      <c r="J9" s="18"/>
      <c r="K9" s="19"/>
      <c r="L9" s="2"/>
      <c r="M9" s="2"/>
      <c r="N9" s="2"/>
      <c r="O9" s="2"/>
      <c r="P9" s="2"/>
    </row>
    <row r="10" spans="1:16" x14ac:dyDescent="0.2">
      <c r="A10" s="2" t="s">
        <v>0</v>
      </c>
      <c r="B10" s="2">
        <v>4286</v>
      </c>
      <c r="C10" s="2">
        <v>2656</v>
      </c>
      <c r="D10" s="2">
        <v>1055</v>
      </c>
      <c r="E10" s="2">
        <v>434</v>
      </c>
      <c r="F10" s="2">
        <v>141</v>
      </c>
      <c r="G10" s="17">
        <v>1988</v>
      </c>
      <c r="H10" s="18">
        <v>1270</v>
      </c>
      <c r="I10" s="18">
        <v>464</v>
      </c>
      <c r="J10" s="18">
        <v>188</v>
      </c>
      <c r="K10" s="19">
        <v>66</v>
      </c>
      <c r="L10" s="2">
        <v>2298</v>
      </c>
      <c r="M10" s="2">
        <v>1386</v>
      </c>
      <c r="N10" s="2">
        <v>591</v>
      </c>
      <c r="O10" s="2">
        <v>246</v>
      </c>
      <c r="P10" s="2">
        <v>75</v>
      </c>
    </row>
    <row r="11" spans="1:16" x14ac:dyDescent="0.2">
      <c r="A11" s="2" t="s">
        <v>73</v>
      </c>
      <c r="B11" s="2">
        <v>2448</v>
      </c>
      <c r="C11" s="2">
        <v>1539</v>
      </c>
      <c r="D11" s="2">
        <v>616</v>
      </c>
      <c r="E11" s="2">
        <v>212</v>
      </c>
      <c r="F11" s="2">
        <v>81</v>
      </c>
      <c r="G11" s="17">
        <v>1108</v>
      </c>
      <c r="H11" s="18">
        <v>751</v>
      </c>
      <c r="I11" s="18">
        <v>245</v>
      </c>
      <c r="J11" s="18">
        <v>68</v>
      </c>
      <c r="K11" s="19">
        <v>45</v>
      </c>
      <c r="L11" s="2">
        <v>1340</v>
      </c>
      <c r="M11" s="2">
        <v>788</v>
      </c>
      <c r="N11" s="2">
        <v>372</v>
      </c>
      <c r="O11" s="2">
        <v>145</v>
      </c>
      <c r="P11" s="2">
        <v>36</v>
      </c>
    </row>
    <row r="12" spans="1:16" x14ac:dyDescent="0.2">
      <c r="A12" s="2" t="s">
        <v>74</v>
      </c>
      <c r="B12" s="2">
        <v>1838</v>
      </c>
      <c r="C12" s="2">
        <v>1117</v>
      </c>
      <c r="D12" s="2">
        <v>439</v>
      </c>
      <c r="E12" s="2">
        <v>222</v>
      </c>
      <c r="F12" s="2">
        <v>60</v>
      </c>
      <c r="G12" s="17">
        <v>880</v>
      </c>
      <c r="H12" s="18">
        <v>519</v>
      </c>
      <c r="I12" s="18">
        <v>220</v>
      </c>
      <c r="J12" s="18">
        <v>120</v>
      </c>
      <c r="K12" s="19">
        <v>21</v>
      </c>
      <c r="L12" s="2">
        <v>958</v>
      </c>
      <c r="M12" s="2">
        <v>598</v>
      </c>
      <c r="N12" s="2">
        <v>220</v>
      </c>
      <c r="O12" s="2">
        <v>102</v>
      </c>
      <c r="P12" s="2">
        <v>39</v>
      </c>
    </row>
    <row r="13" spans="1:16" x14ac:dyDescent="0.2">
      <c r="A13" s="2"/>
      <c r="B13" s="2"/>
      <c r="C13" s="2"/>
      <c r="D13" s="2"/>
      <c r="E13" s="2"/>
      <c r="F13" s="2"/>
      <c r="G13" s="17"/>
      <c r="H13" s="18"/>
      <c r="I13" s="18"/>
      <c r="J13" s="18"/>
      <c r="K13" s="19"/>
      <c r="L13" s="2"/>
      <c r="M13" s="2"/>
      <c r="N13" s="2"/>
      <c r="O13" s="2"/>
      <c r="P13" s="2"/>
    </row>
    <row r="14" spans="1:16" x14ac:dyDescent="0.2">
      <c r="A14" s="2"/>
      <c r="B14" s="2"/>
      <c r="C14" s="2"/>
      <c r="D14" s="2"/>
      <c r="E14" s="2"/>
      <c r="F14" s="2"/>
      <c r="G14" s="17"/>
      <c r="H14" s="18"/>
      <c r="I14" s="18"/>
      <c r="J14" s="18"/>
      <c r="K14" s="19"/>
      <c r="L14" s="2"/>
      <c r="M14" s="2"/>
      <c r="N14" s="2"/>
      <c r="O14" s="2"/>
      <c r="P14" s="2"/>
    </row>
    <row r="15" spans="1:16" x14ac:dyDescent="0.2">
      <c r="A15" s="2"/>
      <c r="B15" s="2"/>
      <c r="C15" s="2"/>
      <c r="D15" s="2"/>
      <c r="E15" s="2"/>
      <c r="F15" s="2"/>
      <c r="G15" s="17"/>
      <c r="H15" s="18"/>
      <c r="I15" s="18"/>
      <c r="J15" s="18"/>
      <c r="K15" s="19"/>
      <c r="L15" s="2"/>
      <c r="M15" s="2"/>
      <c r="N15" s="2"/>
      <c r="O15" s="2"/>
      <c r="P15" s="2"/>
    </row>
    <row r="16" spans="1:16" x14ac:dyDescent="0.2">
      <c r="A16" s="2"/>
      <c r="B16" s="2"/>
      <c r="C16" s="2"/>
      <c r="D16" s="2"/>
      <c r="E16" s="2"/>
      <c r="F16" s="2"/>
      <c r="G16" s="17"/>
      <c r="H16" s="18"/>
      <c r="I16" s="18"/>
      <c r="J16" s="18"/>
      <c r="K16" s="19"/>
      <c r="L16" s="2"/>
      <c r="M16" s="2"/>
      <c r="N16" s="2"/>
      <c r="O16" s="2"/>
      <c r="P16" s="2"/>
    </row>
    <row r="17" spans="1:16" x14ac:dyDescent="0.2">
      <c r="A17" s="2"/>
      <c r="B17" s="2"/>
      <c r="C17" s="2"/>
      <c r="D17" s="2"/>
      <c r="E17" s="2"/>
      <c r="F17" s="2"/>
      <c r="G17" s="17"/>
      <c r="H17" s="18"/>
      <c r="I17" s="18"/>
      <c r="J17" s="18"/>
      <c r="K17" s="19"/>
      <c r="L17" s="2"/>
      <c r="M17" s="2"/>
      <c r="N17" s="2"/>
      <c r="O17" s="2"/>
      <c r="P17" s="2"/>
    </row>
    <row r="18" spans="1:16" x14ac:dyDescent="0.2">
      <c r="A18" s="2"/>
      <c r="B18" s="2"/>
      <c r="C18" s="2"/>
      <c r="D18" s="2"/>
      <c r="E18" s="2"/>
      <c r="F18" s="2"/>
      <c r="G18" s="17"/>
      <c r="H18" s="18"/>
      <c r="I18" s="18"/>
      <c r="J18" s="18"/>
      <c r="K18" s="19"/>
      <c r="L18" s="2"/>
      <c r="M18" s="2"/>
      <c r="N18" s="2"/>
      <c r="O18" s="2"/>
      <c r="P18" s="2"/>
    </row>
    <row r="19" spans="1:16" x14ac:dyDescent="0.2">
      <c r="A19" s="2"/>
      <c r="B19" s="2"/>
      <c r="C19" s="2"/>
      <c r="D19" s="2"/>
      <c r="E19" s="2"/>
      <c r="F19" s="2"/>
      <c r="G19" s="17"/>
      <c r="H19" s="18"/>
      <c r="I19" s="18"/>
      <c r="J19" s="18"/>
      <c r="K19" s="19"/>
      <c r="L19" s="2"/>
      <c r="M19" s="2"/>
      <c r="N19" s="2"/>
      <c r="O19" s="2"/>
      <c r="P19" s="2"/>
    </row>
    <row r="20" spans="1:16" x14ac:dyDescent="0.2">
      <c r="A20" s="2"/>
      <c r="B20" s="2"/>
      <c r="C20" s="2"/>
      <c r="D20" s="2"/>
      <c r="E20" s="2"/>
      <c r="F20" s="2"/>
      <c r="G20" s="17"/>
      <c r="H20" s="18"/>
      <c r="I20" s="18"/>
      <c r="J20" s="18"/>
      <c r="K20" s="19"/>
      <c r="L20" s="2"/>
      <c r="M20" s="2"/>
      <c r="N20" s="2"/>
      <c r="O20" s="2"/>
      <c r="P20" s="2"/>
    </row>
    <row r="21" spans="1:16" x14ac:dyDescent="0.2">
      <c r="A21" s="2"/>
      <c r="B21" s="2"/>
      <c r="C21" s="2"/>
      <c r="D21" s="2"/>
      <c r="E21" s="2"/>
      <c r="F21" s="2"/>
      <c r="G21" s="17"/>
      <c r="H21" s="18"/>
      <c r="I21" s="18"/>
      <c r="J21" s="18"/>
      <c r="K21" s="19"/>
      <c r="L21" s="2"/>
      <c r="M21" s="2"/>
      <c r="N21" s="2"/>
      <c r="O21" s="2"/>
      <c r="P21" s="2"/>
    </row>
    <row r="22" spans="1:16" x14ac:dyDescent="0.2">
      <c r="A22" s="2"/>
      <c r="B22" s="2"/>
      <c r="C22" s="2"/>
      <c r="D22" s="2"/>
      <c r="E22" s="2"/>
      <c r="F22" s="2"/>
      <c r="G22" s="17"/>
      <c r="H22" s="18"/>
      <c r="I22" s="18"/>
      <c r="J22" s="18"/>
      <c r="K22" s="19"/>
      <c r="L22" s="2"/>
      <c r="M22" s="2"/>
      <c r="N22" s="2"/>
      <c r="O22" s="2"/>
      <c r="P22" s="2"/>
    </row>
    <row r="23" spans="1:16" x14ac:dyDescent="0.2">
      <c r="A23" s="2"/>
      <c r="B23" s="2"/>
      <c r="C23" s="2"/>
      <c r="D23" s="2"/>
      <c r="E23" s="2"/>
      <c r="F23" s="2"/>
      <c r="G23" s="17"/>
      <c r="H23" s="18"/>
      <c r="I23" s="18"/>
      <c r="J23" s="18"/>
      <c r="K23" s="19"/>
      <c r="L23" s="2"/>
      <c r="M23" s="2"/>
      <c r="N23" s="2"/>
      <c r="O23" s="2"/>
      <c r="P23" s="2"/>
    </row>
    <row r="24" spans="1:16" x14ac:dyDescent="0.2">
      <c r="A24" s="2"/>
      <c r="B24" s="2"/>
      <c r="C24" s="2"/>
      <c r="D24" s="2"/>
      <c r="E24" s="2"/>
      <c r="F24" s="2"/>
      <c r="G24" s="17"/>
      <c r="H24" s="18"/>
      <c r="I24" s="18"/>
      <c r="J24" s="18"/>
      <c r="K24" s="19"/>
      <c r="L24" s="2"/>
      <c r="M24" s="2"/>
      <c r="N24" s="2"/>
      <c r="O24" s="2"/>
      <c r="P24" s="2"/>
    </row>
    <row r="25" spans="1:16" x14ac:dyDescent="0.2">
      <c r="A25" s="15" t="s">
        <v>263</v>
      </c>
      <c r="B25" s="2"/>
      <c r="C25" s="2"/>
      <c r="D25" s="2"/>
      <c r="E25" s="2"/>
      <c r="F25" s="2"/>
      <c r="G25" s="17"/>
      <c r="H25" s="18"/>
      <c r="I25" s="18"/>
      <c r="J25" s="18"/>
      <c r="K25" s="19"/>
      <c r="L25" s="2"/>
      <c r="M25" s="2"/>
      <c r="N25" s="2"/>
      <c r="O25" s="2"/>
      <c r="P25" s="2"/>
    </row>
    <row r="26" spans="1:16" x14ac:dyDescent="0.2">
      <c r="A26" s="2" t="s">
        <v>0</v>
      </c>
      <c r="B26" s="2">
        <v>4286</v>
      </c>
      <c r="C26" s="2">
        <v>2656</v>
      </c>
      <c r="D26" s="2">
        <v>1055</v>
      </c>
      <c r="E26" s="2">
        <v>434</v>
      </c>
      <c r="F26" s="2">
        <v>141</v>
      </c>
      <c r="G26" s="17">
        <v>1988</v>
      </c>
      <c r="H26" s="18">
        <v>1270</v>
      </c>
      <c r="I26" s="18">
        <v>464</v>
      </c>
      <c r="J26" s="18">
        <v>188</v>
      </c>
      <c r="K26" s="19">
        <v>66</v>
      </c>
      <c r="L26" s="2">
        <v>2298</v>
      </c>
      <c r="M26" s="2">
        <v>1386</v>
      </c>
      <c r="N26" s="2">
        <v>591</v>
      </c>
      <c r="O26" s="2">
        <v>246</v>
      </c>
      <c r="P26" s="2">
        <v>75</v>
      </c>
    </row>
    <row r="27" spans="1:16" x14ac:dyDescent="0.2">
      <c r="A27" s="2" t="s">
        <v>3</v>
      </c>
      <c r="B27" s="2">
        <v>1171</v>
      </c>
      <c r="C27" s="2">
        <v>1089</v>
      </c>
      <c r="D27" s="2">
        <v>42</v>
      </c>
      <c r="E27" s="2">
        <v>34</v>
      </c>
      <c r="F27" s="2">
        <v>6</v>
      </c>
      <c r="G27" s="17">
        <v>550</v>
      </c>
      <c r="H27" s="18">
        <v>501</v>
      </c>
      <c r="I27" s="18">
        <v>34</v>
      </c>
      <c r="J27" s="18">
        <v>12</v>
      </c>
      <c r="K27" s="19">
        <v>3</v>
      </c>
      <c r="L27" s="2">
        <v>622</v>
      </c>
      <c r="M27" s="2">
        <v>589</v>
      </c>
      <c r="N27" s="2">
        <v>8</v>
      </c>
      <c r="O27" s="2">
        <v>22</v>
      </c>
      <c r="P27" s="2">
        <v>3</v>
      </c>
    </row>
    <row r="28" spans="1:16" x14ac:dyDescent="0.2">
      <c r="A28" s="2" t="s">
        <v>4</v>
      </c>
      <c r="B28" s="2">
        <v>446</v>
      </c>
      <c r="C28" s="2">
        <v>37</v>
      </c>
      <c r="D28" s="2">
        <v>397</v>
      </c>
      <c r="E28" s="2">
        <v>3</v>
      </c>
      <c r="F28" s="2">
        <v>9</v>
      </c>
      <c r="G28" s="17">
        <v>223</v>
      </c>
      <c r="H28" s="18">
        <v>23</v>
      </c>
      <c r="I28" s="18">
        <v>194</v>
      </c>
      <c r="J28" s="18">
        <v>0</v>
      </c>
      <c r="K28" s="19">
        <v>6</v>
      </c>
      <c r="L28" s="2">
        <v>223</v>
      </c>
      <c r="M28" s="2">
        <v>14</v>
      </c>
      <c r="N28" s="2">
        <v>203</v>
      </c>
      <c r="O28" s="2">
        <v>3</v>
      </c>
      <c r="P28" s="2">
        <v>3</v>
      </c>
    </row>
    <row r="29" spans="1:16" x14ac:dyDescent="0.2">
      <c r="A29" s="2" t="s">
        <v>5</v>
      </c>
      <c r="B29" s="2">
        <v>195</v>
      </c>
      <c r="C29" s="2">
        <v>5</v>
      </c>
      <c r="D29" s="2">
        <v>0</v>
      </c>
      <c r="E29" s="2">
        <v>188</v>
      </c>
      <c r="F29" s="2">
        <v>3</v>
      </c>
      <c r="G29" s="17">
        <v>109</v>
      </c>
      <c r="H29" s="18">
        <v>5</v>
      </c>
      <c r="I29" s="18">
        <v>0</v>
      </c>
      <c r="J29" s="18">
        <v>102</v>
      </c>
      <c r="K29" s="19">
        <v>3</v>
      </c>
      <c r="L29" s="2">
        <v>86</v>
      </c>
      <c r="M29" s="2">
        <v>0</v>
      </c>
      <c r="N29" s="2">
        <v>0</v>
      </c>
      <c r="O29" s="2">
        <v>86</v>
      </c>
      <c r="P29" s="2">
        <v>0</v>
      </c>
    </row>
    <row r="30" spans="1:16" x14ac:dyDescent="0.2">
      <c r="A30" s="2" t="s">
        <v>6</v>
      </c>
      <c r="B30" s="2">
        <v>47</v>
      </c>
      <c r="C30" s="2">
        <v>0</v>
      </c>
      <c r="D30" s="2">
        <v>8</v>
      </c>
      <c r="E30" s="2">
        <v>0</v>
      </c>
      <c r="F30" s="2">
        <v>39</v>
      </c>
      <c r="G30" s="17">
        <v>20</v>
      </c>
      <c r="H30" s="18">
        <v>0</v>
      </c>
      <c r="I30" s="18">
        <v>8</v>
      </c>
      <c r="J30" s="18">
        <v>0</v>
      </c>
      <c r="K30" s="19">
        <v>12</v>
      </c>
      <c r="L30" s="2">
        <v>27</v>
      </c>
      <c r="M30" s="2">
        <v>0</v>
      </c>
      <c r="N30" s="2">
        <v>0</v>
      </c>
      <c r="O30" s="2">
        <v>0</v>
      </c>
      <c r="P30" s="2">
        <v>27</v>
      </c>
    </row>
    <row r="31" spans="1:16" x14ac:dyDescent="0.2">
      <c r="A31" s="2" t="s">
        <v>75</v>
      </c>
      <c r="B31" s="2">
        <v>14</v>
      </c>
      <c r="C31" s="2">
        <v>5</v>
      </c>
      <c r="D31" s="2">
        <v>0</v>
      </c>
      <c r="E31" s="2">
        <v>9</v>
      </c>
      <c r="F31" s="2">
        <v>0</v>
      </c>
      <c r="G31" s="17">
        <v>8</v>
      </c>
      <c r="H31" s="18">
        <v>5</v>
      </c>
      <c r="I31" s="18">
        <v>0</v>
      </c>
      <c r="J31" s="18">
        <v>3</v>
      </c>
      <c r="K31" s="19">
        <v>0</v>
      </c>
      <c r="L31" s="2">
        <v>6</v>
      </c>
      <c r="M31" s="2">
        <v>0</v>
      </c>
      <c r="N31" s="2">
        <v>0</v>
      </c>
      <c r="O31" s="2">
        <v>6</v>
      </c>
      <c r="P31" s="2">
        <v>0</v>
      </c>
    </row>
    <row r="32" spans="1:16" x14ac:dyDescent="0.2">
      <c r="A32" s="2" t="s">
        <v>76</v>
      </c>
      <c r="B32" s="2">
        <v>3</v>
      </c>
      <c r="C32" s="2">
        <v>0</v>
      </c>
      <c r="D32" s="2">
        <v>0</v>
      </c>
      <c r="E32" s="2">
        <v>0</v>
      </c>
      <c r="F32" s="2">
        <v>3</v>
      </c>
      <c r="G32" s="17">
        <v>0</v>
      </c>
      <c r="H32" s="18">
        <v>0</v>
      </c>
      <c r="I32" s="18">
        <v>0</v>
      </c>
      <c r="J32" s="18">
        <v>0</v>
      </c>
      <c r="K32" s="19">
        <v>0</v>
      </c>
      <c r="L32" s="2">
        <v>3</v>
      </c>
      <c r="M32" s="2">
        <v>0</v>
      </c>
      <c r="N32" s="2">
        <v>0</v>
      </c>
      <c r="O32" s="2">
        <v>0</v>
      </c>
      <c r="P32" s="2">
        <v>3</v>
      </c>
    </row>
    <row r="33" spans="1:16" x14ac:dyDescent="0.2">
      <c r="A33" s="2" t="s">
        <v>77</v>
      </c>
      <c r="B33" s="2">
        <v>2267</v>
      </c>
      <c r="C33" s="2">
        <v>1414</v>
      </c>
      <c r="D33" s="2">
        <v>591</v>
      </c>
      <c r="E33" s="2">
        <v>188</v>
      </c>
      <c r="F33" s="2">
        <v>75</v>
      </c>
      <c r="G33" s="17">
        <v>1015</v>
      </c>
      <c r="H33" s="18">
        <v>695</v>
      </c>
      <c r="I33" s="18">
        <v>220</v>
      </c>
      <c r="J33" s="18">
        <v>62</v>
      </c>
      <c r="K33" s="19">
        <v>39</v>
      </c>
      <c r="L33" s="2">
        <v>1252</v>
      </c>
      <c r="M33" s="2">
        <v>718</v>
      </c>
      <c r="N33" s="2">
        <v>372</v>
      </c>
      <c r="O33" s="2">
        <v>126</v>
      </c>
      <c r="P33" s="2">
        <v>36</v>
      </c>
    </row>
    <row r="34" spans="1:16" x14ac:dyDescent="0.2">
      <c r="A34" s="2" t="s">
        <v>78</v>
      </c>
      <c r="B34" s="2">
        <v>36</v>
      </c>
      <c r="C34" s="2">
        <v>32</v>
      </c>
      <c r="D34" s="2">
        <v>0</v>
      </c>
      <c r="E34" s="2">
        <v>3</v>
      </c>
      <c r="F34" s="2">
        <v>0</v>
      </c>
      <c r="G34" s="17">
        <v>8</v>
      </c>
      <c r="H34" s="18">
        <v>5</v>
      </c>
      <c r="I34" s="18">
        <v>0</v>
      </c>
      <c r="J34" s="18">
        <v>3</v>
      </c>
      <c r="K34" s="19">
        <v>0</v>
      </c>
      <c r="L34" s="2">
        <v>28</v>
      </c>
      <c r="M34" s="2">
        <v>28</v>
      </c>
      <c r="N34" s="2">
        <v>0</v>
      </c>
      <c r="O34" s="2">
        <v>0</v>
      </c>
      <c r="P34" s="2">
        <v>0</v>
      </c>
    </row>
    <row r="35" spans="1:16" x14ac:dyDescent="0.2">
      <c r="A35" s="2" t="s">
        <v>79</v>
      </c>
      <c r="B35" s="2">
        <v>9</v>
      </c>
      <c r="C35" s="2">
        <v>9</v>
      </c>
      <c r="D35" s="2">
        <v>0</v>
      </c>
      <c r="E35" s="2">
        <v>0</v>
      </c>
      <c r="F35" s="2">
        <v>0</v>
      </c>
      <c r="G35" s="17">
        <v>5</v>
      </c>
      <c r="H35" s="18">
        <v>5</v>
      </c>
      <c r="I35" s="18">
        <v>0</v>
      </c>
      <c r="J35" s="18">
        <v>0</v>
      </c>
      <c r="K35" s="19">
        <v>0</v>
      </c>
      <c r="L35" s="2">
        <v>5</v>
      </c>
      <c r="M35" s="2">
        <v>5</v>
      </c>
      <c r="N35" s="2">
        <v>0</v>
      </c>
      <c r="O35" s="2">
        <v>0</v>
      </c>
      <c r="P35" s="2">
        <v>0</v>
      </c>
    </row>
    <row r="36" spans="1:16" x14ac:dyDescent="0.2">
      <c r="A36" s="2" t="s">
        <v>80</v>
      </c>
      <c r="B36" s="2">
        <v>9</v>
      </c>
      <c r="C36" s="2">
        <v>9</v>
      </c>
      <c r="D36" s="2">
        <v>0</v>
      </c>
      <c r="E36" s="2">
        <v>0</v>
      </c>
      <c r="F36" s="2">
        <v>0</v>
      </c>
      <c r="G36" s="17">
        <v>5</v>
      </c>
      <c r="H36" s="18">
        <v>5</v>
      </c>
      <c r="I36" s="18">
        <v>0</v>
      </c>
      <c r="J36" s="18">
        <v>0</v>
      </c>
      <c r="K36" s="19">
        <v>0</v>
      </c>
      <c r="L36" s="2">
        <v>5</v>
      </c>
      <c r="M36" s="2">
        <v>5</v>
      </c>
      <c r="N36" s="2">
        <v>0</v>
      </c>
      <c r="O36" s="2">
        <v>0</v>
      </c>
      <c r="P36" s="2">
        <v>0</v>
      </c>
    </row>
    <row r="37" spans="1:16" x14ac:dyDescent="0.2">
      <c r="A37" s="2" t="s">
        <v>81</v>
      </c>
      <c r="B37" s="2">
        <v>38</v>
      </c>
      <c r="C37" s="2">
        <v>23</v>
      </c>
      <c r="D37" s="2">
        <v>8</v>
      </c>
      <c r="E37" s="2">
        <v>3</v>
      </c>
      <c r="F37" s="2">
        <v>3</v>
      </c>
      <c r="G37" s="17">
        <v>24</v>
      </c>
      <c r="H37" s="18">
        <v>9</v>
      </c>
      <c r="I37" s="18">
        <v>8</v>
      </c>
      <c r="J37" s="18">
        <v>3</v>
      </c>
      <c r="K37" s="19">
        <v>3</v>
      </c>
      <c r="L37" s="2">
        <v>14</v>
      </c>
      <c r="M37" s="2">
        <v>14</v>
      </c>
      <c r="N37" s="2">
        <v>0</v>
      </c>
      <c r="O37" s="2">
        <v>0</v>
      </c>
      <c r="P37" s="2">
        <v>0</v>
      </c>
    </row>
    <row r="38" spans="1:16" x14ac:dyDescent="0.2">
      <c r="A38" s="2" t="s">
        <v>82</v>
      </c>
      <c r="B38" s="2">
        <v>56</v>
      </c>
      <c r="C38" s="2">
        <v>42</v>
      </c>
      <c r="D38" s="2">
        <v>8</v>
      </c>
      <c r="E38" s="2">
        <v>3</v>
      </c>
      <c r="F38" s="2">
        <v>3</v>
      </c>
      <c r="G38" s="17">
        <v>23</v>
      </c>
      <c r="H38" s="18">
        <v>23</v>
      </c>
      <c r="I38" s="18">
        <v>0</v>
      </c>
      <c r="J38" s="18">
        <v>0</v>
      </c>
      <c r="K38" s="19">
        <v>0</v>
      </c>
      <c r="L38" s="2">
        <v>33</v>
      </c>
      <c r="M38" s="2">
        <v>19</v>
      </c>
      <c r="N38" s="2">
        <v>8</v>
      </c>
      <c r="O38" s="2">
        <v>3</v>
      </c>
      <c r="P38" s="2">
        <v>3</v>
      </c>
    </row>
    <row r="39" spans="1:16" x14ac:dyDescent="0.2">
      <c r="A39" s="2" t="s">
        <v>69</v>
      </c>
      <c r="B39" s="2">
        <v>3</v>
      </c>
      <c r="C39" s="2">
        <v>0</v>
      </c>
      <c r="D39" s="2">
        <v>0</v>
      </c>
      <c r="E39" s="2">
        <v>3</v>
      </c>
      <c r="F39" s="2">
        <v>0</v>
      </c>
      <c r="G39" s="17">
        <v>3</v>
      </c>
      <c r="H39" s="18">
        <v>0</v>
      </c>
      <c r="I39" s="18">
        <v>0</v>
      </c>
      <c r="J39" s="18">
        <v>3</v>
      </c>
      <c r="K39" s="19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1:16" x14ac:dyDescent="0.2">
      <c r="A40" s="2"/>
      <c r="B40" s="2"/>
      <c r="C40" s="2"/>
      <c r="D40" s="2"/>
      <c r="E40" s="2"/>
      <c r="F40" s="2"/>
      <c r="G40" s="17"/>
      <c r="H40" s="18"/>
      <c r="I40" s="18"/>
      <c r="J40" s="18"/>
      <c r="K40" s="19"/>
      <c r="L40" s="2"/>
      <c r="M40" s="2"/>
      <c r="N40" s="2"/>
      <c r="O40" s="2"/>
      <c r="P40" s="2"/>
    </row>
    <row r="41" spans="1:16" x14ac:dyDescent="0.2">
      <c r="A41" s="15" t="s">
        <v>264</v>
      </c>
      <c r="B41" s="2"/>
      <c r="C41" s="2"/>
      <c r="D41" s="2"/>
      <c r="E41" s="2"/>
      <c r="F41" s="2"/>
      <c r="G41" s="17"/>
      <c r="H41" s="18"/>
      <c r="I41" s="18"/>
      <c r="J41" s="18"/>
      <c r="K41" s="19"/>
      <c r="L41" s="2"/>
      <c r="M41" s="2"/>
      <c r="N41" s="2"/>
      <c r="O41" s="2"/>
      <c r="P41" s="2"/>
    </row>
    <row r="42" spans="1:16" x14ac:dyDescent="0.2">
      <c r="A42" s="2" t="s">
        <v>0</v>
      </c>
      <c r="B42" s="2">
        <f>SUM(B43:B50)</f>
        <v>4286</v>
      </c>
      <c r="C42" s="2">
        <f t="shared" ref="C42:P42" si="0">SUM(C43:C50)</f>
        <v>2656</v>
      </c>
      <c r="D42" s="2">
        <f t="shared" si="0"/>
        <v>1055</v>
      </c>
      <c r="E42" s="2">
        <f t="shared" si="0"/>
        <v>434</v>
      </c>
      <c r="F42" s="2">
        <f t="shared" si="0"/>
        <v>141</v>
      </c>
      <c r="G42" s="2">
        <f t="shared" si="0"/>
        <v>1987</v>
      </c>
      <c r="H42" s="2">
        <f t="shared" si="0"/>
        <v>1270</v>
      </c>
      <c r="I42" s="2">
        <f t="shared" si="0"/>
        <v>464</v>
      </c>
      <c r="J42" s="2">
        <f t="shared" si="0"/>
        <v>188</v>
      </c>
      <c r="K42" s="2">
        <f t="shared" si="0"/>
        <v>66</v>
      </c>
      <c r="L42" s="2">
        <f t="shared" si="0"/>
        <v>2297</v>
      </c>
      <c r="M42" s="2">
        <f t="shared" si="0"/>
        <v>1387</v>
      </c>
      <c r="N42" s="2">
        <f t="shared" si="0"/>
        <v>590</v>
      </c>
      <c r="O42" s="2">
        <f t="shared" si="0"/>
        <v>246</v>
      </c>
      <c r="P42" s="2">
        <f t="shared" si="0"/>
        <v>75</v>
      </c>
    </row>
    <row r="43" spans="1:16" x14ac:dyDescent="0.2">
      <c r="A43" s="2" t="s">
        <v>83</v>
      </c>
      <c r="B43" s="2">
        <v>552</v>
      </c>
      <c r="C43" s="2">
        <v>380</v>
      </c>
      <c r="D43" s="2">
        <v>93</v>
      </c>
      <c r="E43" s="2">
        <v>62</v>
      </c>
      <c r="F43" s="2">
        <v>18</v>
      </c>
      <c r="G43" s="17">
        <v>320</v>
      </c>
      <c r="H43" s="18">
        <v>204</v>
      </c>
      <c r="I43" s="18">
        <v>68</v>
      </c>
      <c r="J43" s="18">
        <v>37</v>
      </c>
      <c r="K43" s="19">
        <v>12</v>
      </c>
      <c r="L43" s="2">
        <v>232</v>
      </c>
      <c r="M43" s="2">
        <v>176</v>
      </c>
      <c r="N43" s="2">
        <v>25</v>
      </c>
      <c r="O43" s="2">
        <v>25</v>
      </c>
      <c r="P43" s="2">
        <v>6</v>
      </c>
    </row>
    <row r="44" spans="1:16" x14ac:dyDescent="0.2">
      <c r="A44" s="2" t="s">
        <v>84</v>
      </c>
      <c r="B44" s="2">
        <v>76</v>
      </c>
      <c r="C44" s="2">
        <v>14</v>
      </c>
      <c r="D44" s="2">
        <v>17</v>
      </c>
      <c r="E44" s="2">
        <v>18</v>
      </c>
      <c r="F44" s="2">
        <v>27</v>
      </c>
      <c r="G44" s="17">
        <v>27</v>
      </c>
      <c r="H44" s="18">
        <v>9</v>
      </c>
      <c r="I44" s="18">
        <v>0</v>
      </c>
      <c r="J44" s="18">
        <v>3</v>
      </c>
      <c r="K44" s="19">
        <v>15</v>
      </c>
      <c r="L44" s="2">
        <v>49</v>
      </c>
      <c r="M44" s="2">
        <v>5</v>
      </c>
      <c r="N44" s="2">
        <v>17</v>
      </c>
      <c r="O44" s="2">
        <v>15</v>
      </c>
      <c r="P44" s="2">
        <v>12</v>
      </c>
    </row>
    <row r="45" spans="1:16" x14ac:dyDescent="0.2">
      <c r="A45" s="2" t="s">
        <v>85</v>
      </c>
      <c r="B45" s="2">
        <v>738</v>
      </c>
      <c r="C45" s="2">
        <v>385</v>
      </c>
      <c r="D45" s="2">
        <v>236</v>
      </c>
      <c r="E45" s="2">
        <v>102</v>
      </c>
      <c r="F45" s="2">
        <v>15</v>
      </c>
      <c r="G45" s="17">
        <v>303</v>
      </c>
      <c r="H45" s="18">
        <v>139</v>
      </c>
      <c r="I45" s="18">
        <v>118</v>
      </c>
      <c r="J45" s="18">
        <v>46</v>
      </c>
      <c r="K45" s="19">
        <v>0</v>
      </c>
      <c r="L45" s="2">
        <v>434</v>
      </c>
      <c r="M45" s="2">
        <v>246</v>
      </c>
      <c r="N45" s="2">
        <v>118</v>
      </c>
      <c r="O45" s="2">
        <v>55</v>
      </c>
      <c r="P45" s="2">
        <v>15</v>
      </c>
    </row>
    <row r="46" spans="1:16" x14ac:dyDescent="0.2">
      <c r="A46" s="2" t="s">
        <v>86</v>
      </c>
      <c r="B46" s="2">
        <v>586</v>
      </c>
      <c r="C46" s="2">
        <v>440</v>
      </c>
      <c r="D46" s="2">
        <v>93</v>
      </c>
      <c r="E46" s="2">
        <v>52</v>
      </c>
      <c r="F46" s="2">
        <v>0</v>
      </c>
      <c r="G46" s="17">
        <v>286</v>
      </c>
      <c r="H46" s="18">
        <v>213</v>
      </c>
      <c r="I46" s="18">
        <v>42</v>
      </c>
      <c r="J46" s="18">
        <v>31</v>
      </c>
      <c r="K46" s="19">
        <v>0</v>
      </c>
      <c r="L46" s="2">
        <v>299</v>
      </c>
      <c r="M46" s="2">
        <v>227</v>
      </c>
      <c r="N46" s="2">
        <v>51</v>
      </c>
      <c r="O46" s="2">
        <v>22</v>
      </c>
      <c r="P46" s="2">
        <v>0</v>
      </c>
    </row>
    <row r="47" spans="1:16" x14ac:dyDescent="0.2">
      <c r="A47" s="2" t="s">
        <v>87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17">
        <v>0</v>
      </c>
      <c r="H47" s="18">
        <v>0</v>
      </c>
      <c r="I47" s="18">
        <v>0</v>
      </c>
      <c r="J47" s="18">
        <v>0</v>
      </c>
      <c r="K47" s="19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</row>
    <row r="48" spans="1:16" x14ac:dyDescent="0.2">
      <c r="A48" s="2" t="s">
        <v>88</v>
      </c>
      <c r="B48" s="2">
        <v>42</v>
      </c>
      <c r="C48" s="2">
        <v>28</v>
      </c>
      <c r="D48" s="2">
        <v>8</v>
      </c>
      <c r="E48" s="2">
        <v>6</v>
      </c>
      <c r="F48" s="2">
        <v>0</v>
      </c>
      <c r="G48" s="17">
        <v>20</v>
      </c>
      <c r="H48" s="18">
        <v>14</v>
      </c>
      <c r="I48" s="18">
        <v>0</v>
      </c>
      <c r="J48" s="18">
        <v>6</v>
      </c>
      <c r="K48" s="19">
        <v>0</v>
      </c>
      <c r="L48" s="2">
        <v>22</v>
      </c>
      <c r="M48" s="2">
        <v>14</v>
      </c>
      <c r="N48" s="2">
        <v>8</v>
      </c>
      <c r="O48" s="2">
        <v>0</v>
      </c>
      <c r="P48" s="2">
        <v>0</v>
      </c>
    </row>
    <row r="49" spans="1:16" x14ac:dyDescent="0.2">
      <c r="A49" s="2" t="s">
        <v>89</v>
      </c>
      <c r="B49" s="2">
        <v>34</v>
      </c>
      <c r="C49" s="2">
        <v>5</v>
      </c>
      <c r="D49" s="2">
        <v>17</v>
      </c>
      <c r="E49" s="2">
        <v>6</v>
      </c>
      <c r="F49" s="2">
        <v>6</v>
      </c>
      <c r="G49" s="17">
        <v>25</v>
      </c>
      <c r="H49" s="18">
        <v>5</v>
      </c>
      <c r="I49" s="18">
        <v>17</v>
      </c>
      <c r="J49" s="18">
        <v>3</v>
      </c>
      <c r="K49" s="19">
        <v>0</v>
      </c>
      <c r="L49" s="2">
        <v>9</v>
      </c>
      <c r="M49" s="2">
        <v>0</v>
      </c>
      <c r="N49" s="2">
        <v>0</v>
      </c>
      <c r="O49" s="2">
        <v>3</v>
      </c>
      <c r="P49" s="2">
        <v>6</v>
      </c>
    </row>
    <row r="50" spans="1:16" x14ac:dyDescent="0.2">
      <c r="A50" s="2" t="s">
        <v>90</v>
      </c>
      <c r="B50" s="2">
        <v>2258</v>
      </c>
      <c r="C50" s="2">
        <v>1404</v>
      </c>
      <c r="D50" s="2">
        <v>591</v>
      </c>
      <c r="E50" s="2">
        <v>188</v>
      </c>
      <c r="F50" s="2">
        <v>75</v>
      </c>
      <c r="G50" s="2">
        <v>1006</v>
      </c>
      <c r="H50" s="2">
        <v>686</v>
      </c>
      <c r="I50" s="2">
        <v>219</v>
      </c>
      <c r="J50" s="2">
        <v>62</v>
      </c>
      <c r="K50" s="2">
        <v>39</v>
      </c>
      <c r="L50" s="2">
        <v>1252</v>
      </c>
      <c r="M50" s="2">
        <v>719</v>
      </c>
      <c r="N50" s="2">
        <v>371</v>
      </c>
      <c r="O50" s="2">
        <v>126</v>
      </c>
      <c r="P50" s="2">
        <v>36</v>
      </c>
    </row>
    <row r="51" spans="1:16" ht="14.4" x14ac:dyDescent="0.3">
      <c r="A51" s="1" t="s">
        <v>230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ht="14.4" x14ac:dyDescent="0.3">
      <c r="A52" s="2" t="s">
        <v>231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">
      <c r="B53" s="2">
        <v>2028</v>
      </c>
      <c r="C53" s="2">
        <v>1252</v>
      </c>
      <c r="D53" s="2">
        <v>464</v>
      </c>
      <c r="E53" s="2">
        <v>246</v>
      </c>
      <c r="F53" s="2">
        <v>66</v>
      </c>
      <c r="G53" s="17">
        <v>982</v>
      </c>
      <c r="H53" s="18">
        <v>584</v>
      </c>
      <c r="I53" s="18">
        <v>245</v>
      </c>
      <c r="J53" s="18">
        <v>126</v>
      </c>
      <c r="K53" s="19">
        <v>27</v>
      </c>
      <c r="L53" s="2">
        <v>1046</v>
      </c>
      <c r="M53" s="2">
        <v>667</v>
      </c>
      <c r="N53" s="2">
        <v>220</v>
      </c>
      <c r="O53" s="2">
        <v>120</v>
      </c>
      <c r="P53" s="2">
        <v>39</v>
      </c>
    </row>
  </sheetData>
  <mergeCells count="3">
    <mergeCell ref="G2:K2"/>
    <mergeCell ref="L2:P2"/>
    <mergeCell ref="B2:F2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view="pageBreakPreview" topLeftCell="I1" zoomScaleNormal="100" zoomScaleSheetLayoutView="100" workbookViewId="0">
      <selection activeCell="Q1" sqref="Q1:AM1048576"/>
    </sheetView>
  </sheetViews>
  <sheetFormatPr defaultColWidth="9.109375" defaultRowHeight="10.199999999999999" x14ac:dyDescent="0.2"/>
  <cols>
    <col min="1" max="1" width="10.6640625" style="3" customWidth="1"/>
    <col min="2" max="16" width="5.21875" style="3" customWidth="1"/>
    <col min="17" max="16384" width="9.109375" style="3"/>
  </cols>
  <sheetData>
    <row r="1" spans="1:16" x14ac:dyDescent="0.2">
      <c r="A1" s="28" t="s">
        <v>267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29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30" t="s">
        <v>268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8" t="s">
        <v>0</v>
      </c>
      <c r="B5" s="2">
        <v>1843</v>
      </c>
      <c r="C5" s="2">
        <v>1126</v>
      </c>
      <c r="D5" s="2">
        <v>448</v>
      </c>
      <c r="E5" s="2">
        <v>215</v>
      </c>
      <c r="F5" s="2">
        <v>54</v>
      </c>
      <c r="G5" s="17">
        <v>886</v>
      </c>
      <c r="H5" s="18">
        <v>524</v>
      </c>
      <c r="I5" s="18">
        <v>236</v>
      </c>
      <c r="J5" s="18">
        <v>105</v>
      </c>
      <c r="K5" s="19">
        <v>21</v>
      </c>
      <c r="L5" s="2">
        <v>957</v>
      </c>
      <c r="M5" s="2">
        <v>603</v>
      </c>
      <c r="N5" s="2">
        <v>211</v>
      </c>
      <c r="O5" s="2">
        <v>111</v>
      </c>
      <c r="P5" s="2">
        <v>33</v>
      </c>
    </row>
    <row r="6" spans="1:16" x14ac:dyDescent="0.2">
      <c r="A6" s="28"/>
      <c r="B6" s="2"/>
      <c r="C6" s="2"/>
      <c r="D6" s="2"/>
      <c r="E6" s="2"/>
      <c r="F6" s="2"/>
      <c r="G6" s="17"/>
      <c r="H6" s="18"/>
      <c r="I6" s="18"/>
      <c r="J6" s="18"/>
      <c r="K6" s="19"/>
      <c r="L6" s="2"/>
      <c r="M6" s="2"/>
      <c r="N6" s="2"/>
      <c r="O6" s="2"/>
      <c r="P6" s="2"/>
    </row>
    <row r="7" spans="1:16" x14ac:dyDescent="0.2">
      <c r="A7" s="28" t="s">
        <v>91</v>
      </c>
      <c r="B7" s="2">
        <v>100</v>
      </c>
      <c r="C7" s="2">
        <v>46</v>
      </c>
      <c r="D7" s="2">
        <v>17</v>
      </c>
      <c r="E7" s="2">
        <v>15</v>
      </c>
      <c r="F7" s="2">
        <v>21</v>
      </c>
      <c r="G7" s="17">
        <v>38</v>
      </c>
      <c r="H7" s="18">
        <v>23</v>
      </c>
      <c r="I7" s="18">
        <v>8</v>
      </c>
      <c r="J7" s="18">
        <v>0</v>
      </c>
      <c r="K7" s="19">
        <v>6</v>
      </c>
      <c r="L7" s="2">
        <v>62</v>
      </c>
      <c r="M7" s="2">
        <v>23</v>
      </c>
      <c r="N7" s="2">
        <v>8</v>
      </c>
      <c r="O7" s="2">
        <v>15</v>
      </c>
      <c r="P7" s="2">
        <v>15</v>
      </c>
    </row>
    <row r="8" spans="1:16" x14ac:dyDescent="0.2">
      <c r="A8" s="28" t="s">
        <v>92</v>
      </c>
      <c r="B8" s="2">
        <v>205</v>
      </c>
      <c r="C8" s="2">
        <v>121</v>
      </c>
      <c r="D8" s="2">
        <v>51</v>
      </c>
      <c r="E8" s="2">
        <v>34</v>
      </c>
      <c r="F8" s="2">
        <v>0</v>
      </c>
      <c r="G8" s="17">
        <v>120</v>
      </c>
      <c r="H8" s="18">
        <v>65</v>
      </c>
      <c r="I8" s="18">
        <v>34</v>
      </c>
      <c r="J8" s="18">
        <v>22</v>
      </c>
      <c r="K8" s="19">
        <v>0</v>
      </c>
      <c r="L8" s="2">
        <v>85</v>
      </c>
      <c r="M8" s="2">
        <v>56</v>
      </c>
      <c r="N8" s="2">
        <v>17</v>
      </c>
      <c r="O8" s="2">
        <v>12</v>
      </c>
      <c r="P8" s="2">
        <v>0</v>
      </c>
    </row>
    <row r="9" spans="1:16" x14ac:dyDescent="0.2">
      <c r="A9" s="28" t="s">
        <v>93</v>
      </c>
      <c r="B9" s="2">
        <v>272</v>
      </c>
      <c r="C9" s="2">
        <v>222</v>
      </c>
      <c r="D9" s="2">
        <v>25</v>
      </c>
      <c r="E9" s="2">
        <v>22</v>
      </c>
      <c r="F9" s="2">
        <v>3</v>
      </c>
      <c r="G9" s="17">
        <v>121</v>
      </c>
      <c r="H9" s="18">
        <v>107</v>
      </c>
      <c r="I9" s="18">
        <v>8</v>
      </c>
      <c r="J9" s="18">
        <v>6</v>
      </c>
      <c r="K9" s="19">
        <v>0</v>
      </c>
      <c r="L9" s="2">
        <v>151</v>
      </c>
      <c r="M9" s="2">
        <v>116</v>
      </c>
      <c r="N9" s="2">
        <v>17</v>
      </c>
      <c r="O9" s="2">
        <v>15</v>
      </c>
      <c r="P9" s="2">
        <v>3</v>
      </c>
    </row>
    <row r="10" spans="1:16" x14ac:dyDescent="0.2">
      <c r="A10" s="28" t="s">
        <v>94</v>
      </c>
      <c r="B10" s="2">
        <v>239</v>
      </c>
      <c r="C10" s="2">
        <v>158</v>
      </c>
      <c r="D10" s="2">
        <v>51</v>
      </c>
      <c r="E10" s="2">
        <v>18</v>
      </c>
      <c r="F10" s="2">
        <v>12</v>
      </c>
      <c r="G10" s="17">
        <v>110</v>
      </c>
      <c r="H10" s="18">
        <v>60</v>
      </c>
      <c r="I10" s="18">
        <v>25</v>
      </c>
      <c r="J10" s="18">
        <v>15</v>
      </c>
      <c r="K10" s="19">
        <v>9</v>
      </c>
      <c r="L10" s="2">
        <v>129</v>
      </c>
      <c r="M10" s="2">
        <v>97</v>
      </c>
      <c r="N10" s="2">
        <v>25</v>
      </c>
      <c r="O10" s="2">
        <v>3</v>
      </c>
      <c r="P10" s="2">
        <v>3</v>
      </c>
    </row>
    <row r="11" spans="1:16" x14ac:dyDescent="0.2">
      <c r="A11" s="28" t="s">
        <v>95</v>
      </c>
      <c r="B11" s="2">
        <v>555</v>
      </c>
      <c r="C11" s="2">
        <v>310</v>
      </c>
      <c r="D11" s="2">
        <v>177</v>
      </c>
      <c r="E11" s="2">
        <v>55</v>
      </c>
      <c r="F11" s="2">
        <v>12</v>
      </c>
      <c r="G11" s="17">
        <v>279</v>
      </c>
      <c r="H11" s="18">
        <v>148</v>
      </c>
      <c r="I11" s="18">
        <v>110</v>
      </c>
      <c r="J11" s="18">
        <v>15</v>
      </c>
      <c r="K11" s="19">
        <v>6</v>
      </c>
      <c r="L11" s="2">
        <v>276</v>
      </c>
      <c r="M11" s="2">
        <v>162</v>
      </c>
      <c r="N11" s="2">
        <v>68</v>
      </c>
      <c r="O11" s="2">
        <v>40</v>
      </c>
      <c r="P11" s="2">
        <v>6</v>
      </c>
    </row>
    <row r="12" spans="1:16" x14ac:dyDescent="0.2">
      <c r="A12" s="28" t="s">
        <v>96</v>
      </c>
      <c r="B12" s="2">
        <v>472</v>
      </c>
      <c r="C12" s="2">
        <v>269</v>
      </c>
      <c r="D12" s="2">
        <v>127</v>
      </c>
      <c r="E12" s="2">
        <v>71</v>
      </c>
      <c r="F12" s="2">
        <v>6</v>
      </c>
      <c r="G12" s="17">
        <v>217</v>
      </c>
      <c r="H12" s="18">
        <v>120</v>
      </c>
      <c r="I12" s="18">
        <v>51</v>
      </c>
      <c r="J12" s="18">
        <v>46</v>
      </c>
      <c r="K12" s="19">
        <v>0</v>
      </c>
      <c r="L12" s="2">
        <v>255</v>
      </c>
      <c r="M12" s="2">
        <v>148</v>
      </c>
      <c r="N12" s="2">
        <v>76</v>
      </c>
      <c r="O12" s="2">
        <v>25</v>
      </c>
      <c r="P12" s="2">
        <v>6</v>
      </c>
    </row>
    <row r="13" spans="1:16" x14ac:dyDescent="0.2">
      <c r="A13" s="28"/>
      <c r="B13" s="2"/>
      <c r="C13" s="2"/>
      <c r="D13" s="2"/>
      <c r="E13" s="2"/>
      <c r="F13" s="2"/>
      <c r="G13" s="17"/>
      <c r="H13" s="18"/>
      <c r="I13" s="18"/>
      <c r="J13" s="18"/>
      <c r="K13" s="19"/>
      <c r="L13" s="2"/>
      <c r="M13" s="2"/>
      <c r="N13" s="2"/>
      <c r="O13" s="2"/>
      <c r="P13" s="2"/>
    </row>
    <row r="14" spans="1:16" x14ac:dyDescent="0.2">
      <c r="A14" s="30" t="s">
        <v>269</v>
      </c>
      <c r="B14" s="2"/>
      <c r="C14" s="2"/>
      <c r="D14" s="2"/>
      <c r="E14" s="2"/>
      <c r="F14" s="2"/>
      <c r="G14" s="17"/>
      <c r="H14" s="18"/>
      <c r="I14" s="18"/>
      <c r="J14" s="18"/>
      <c r="K14" s="19"/>
      <c r="L14" s="2"/>
      <c r="M14" s="2"/>
      <c r="N14" s="2"/>
      <c r="O14" s="2"/>
      <c r="P14" s="2"/>
    </row>
    <row r="15" spans="1:16" x14ac:dyDescent="0.2">
      <c r="A15" s="28" t="s">
        <v>0</v>
      </c>
      <c r="B15" s="2">
        <v>1843</v>
      </c>
      <c r="C15" s="2">
        <v>1126</v>
      </c>
      <c r="D15" s="2">
        <v>448</v>
      </c>
      <c r="E15" s="2">
        <v>215</v>
      </c>
      <c r="F15" s="2">
        <v>54</v>
      </c>
      <c r="G15" s="17">
        <v>886</v>
      </c>
      <c r="H15" s="18">
        <v>524</v>
      </c>
      <c r="I15" s="18">
        <v>236</v>
      </c>
      <c r="J15" s="18">
        <v>105</v>
      </c>
      <c r="K15" s="19">
        <v>21</v>
      </c>
      <c r="L15" s="2">
        <v>957</v>
      </c>
      <c r="M15" s="2">
        <v>603</v>
      </c>
      <c r="N15" s="2">
        <v>211</v>
      </c>
      <c r="O15" s="2">
        <v>111</v>
      </c>
      <c r="P15" s="2">
        <v>33</v>
      </c>
    </row>
    <row r="16" spans="1:16" x14ac:dyDescent="0.2">
      <c r="A16" s="28" t="s">
        <v>91</v>
      </c>
      <c r="B16" s="2">
        <v>130</v>
      </c>
      <c r="C16" s="2">
        <v>65</v>
      </c>
      <c r="D16" s="2">
        <v>25</v>
      </c>
      <c r="E16" s="2">
        <v>18</v>
      </c>
      <c r="F16" s="2">
        <v>21</v>
      </c>
      <c r="G16" s="17">
        <v>58</v>
      </c>
      <c r="H16" s="18">
        <v>32</v>
      </c>
      <c r="I16" s="18">
        <v>17</v>
      </c>
      <c r="J16" s="18">
        <v>3</v>
      </c>
      <c r="K16" s="19">
        <v>6</v>
      </c>
      <c r="L16" s="2">
        <v>71</v>
      </c>
      <c r="M16" s="2">
        <v>32</v>
      </c>
      <c r="N16" s="2">
        <v>8</v>
      </c>
      <c r="O16" s="2">
        <v>15</v>
      </c>
      <c r="P16" s="2">
        <v>15</v>
      </c>
    </row>
    <row r="17" spans="1:16" x14ac:dyDescent="0.2">
      <c r="A17" s="28" t="s">
        <v>92</v>
      </c>
      <c r="B17" s="2">
        <v>260</v>
      </c>
      <c r="C17" s="2">
        <v>181</v>
      </c>
      <c r="D17" s="2">
        <v>42</v>
      </c>
      <c r="E17" s="2">
        <v>37</v>
      </c>
      <c r="F17" s="2">
        <v>0</v>
      </c>
      <c r="G17" s="17">
        <v>130</v>
      </c>
      <c r="H17" s="18">
        <v>83</v>
      </c>
      <c r="I17" s="18">
        <v>25</v>
      </c>
      <c r="J17" s="18">
        <v>22</v>
      </c>
      <c r="K17" s="19">
        <v>0</v>
      </c>
      <c r="L17" s="2">
        <v>130</v>
      </c>
      <c r="M17" s="2">
        <v>97</v>
      </c>
      <c r="N17" s="2">
        <v>17</v>
      </c>
      <c r="O17" s="2">
        <v>15</v>
      </c>
      <c r="P17" s="2">
        <v>0</v>
      </c>
    </row>
    <row r="18" spans="1:16" x14ac:dyDescent="0.2">
      <c r="A18" s="28" t="s">
        <v>93</v>
      </c>
      <c r="B18" s="2">
        <v>297</v>
      </c>
      <c r="C18" s="2">
        <v>250</v>
      </c>
      <c r="D18" s="2">
        <v>25</v>
      </c>
      <c r="E18" s="2">
        <v>18</v>
      </c>
      <c r="F18" s="2">
        <v>3</v>
      </c>
      <c r="G18" s="17">
        <v>144</v>
      </c>
      <c r="H18" s="18">
        <v>130</v>
      </c>
      <c r="I18" s="18">
        <v>8</v>
      </c>
      <c r="J18" s="18">
        <v>6</v>
      </c>
      <c r="K18" s="19">
        <v>0</v>
      </c>
      <c r="L18" s="2">
        <v>153</v>
      </c>
      <c r="M18" s="2">
        <v>120</v>
      </c>
      <c r="N18" s="2">
        <v>17</v>
      </c>
      <c r="O18" s="2">
        <v>12</v>
      </c>
      <c r="P18" s="2">
        <v>3</v>
      </c>
    </row>
    <row r="19" spans="1:16" x14ac:dyDescent="0.2">
      <c r="A19" s="28" t="s">
        <v>94</v>
      </c>
      <c r="B19" s="2">
        <v>266</v>
      </c>
      <c r="C19" s="2">
        <v>162</v>
      </c>
      <c r="D19" s="2">
        <v>68</v>
      </c>
      <c r="E19" s="2">
        <v>25</v>
      </c>
      <c r="F19" s="2">
        <v>12</v>
      </c>
      <c r="G19" s="17">
        <v>121</v>
      </c>
      <c r="H19" s="18">
        <v>60</v>
      </c>
      <c r="I19" s="18">
        <v>34</v>
      </c>
      <c r="J19" s="18">
        <v>18</v>
      </c>
      <c r="K19" s="19">
        <v>9</v>
      </c>
      <c r="L19" s="2">
        <v>145</v>
      </c>
      <c r="M19" s="2">
        <v>102</v>
      </c>
      <c r="N19" s="2">
        <v>34</v>
      </c>
      <c r="O19" s="2">
        <v>6</v>
      </c>
      <c r="P19" s="2">
        <v>3</v>
      </c>
    </row>
    <row r="20" spans="1:16" x14ac:dyDescent="0.2">
      <c r="A20" s="28" t="s">
        <v>95</v>
      </c>
      <c r="B20" s="2">
        <v>510</v>
      </c>
      <c r="C20" s="2">
        <v>269</v>
      </c>
      <c r="D20" s="2">
        <v>177</v>
      </c>
      <c r="E20" s="2">
        <v>52</v>
      </c>
      <c r="F20" s="2">
        <v>12</v>
      </c>
      <c r="G20" s="17">
        <v>244</v>
      </c>
      <c r="H20" s="18">
        <v>116</v>
      </c>
      <c r="I20" s="18">
        <v>110</v>
      </c>
      <c r="J20" s="18">
        <v>12</v>
      </c>
      <c r="K20" s="19">
        <v>6</v>
      </c>
      <c r="L20" s="2">
        <v>266</v>
      </c>
      <c r="M20" s="2">
        <v>153</v>
      </c>
      <c r="N20" s="2">
        <v>68</v>
      </c>
      <c r="O20" s="2">
        <v>40</v>
      </c>
      <c r="P20" s="2">
        <v>6</v>
      </c>
    </row>
    <row r="21" spans="1:16" x14ac:dyDescent="0.2">
      <c r="A21" s="28" t="s">
        <v>96</v>
      </c>
      <c r="B21" s="2">
        <v>380</v>
      </c>
      <c r="C21" s="2">
        <v>199</v>
      </c>
      <c r="D21" s="2">
        <v>110</v>
      </c>
      <c r="E21" s="2">
        <v>65</v>
      </c>
      <c r="F21" s="2">
        <v>6</v>
      </c>
      <c r="G21" s="17">
        <v>187</v>
      </c>
      <c r="H21" s="18">
        <v>102</v>
      </c>
      <c r="I21" s="18">
        <v>42</v>
      </c>
      <c r="J21" s="18">
        <v>43</v>
      </c>
      <c r="K21" s="19">
        <v>0</v>
      </c>
      <c r="L21" s="2">
        <v>192</v>
      </c>
      <c r="M21" s="2">
        <v>97</v>
      </c>
      <c r="N21" s="2">
        <v>68</v>
      </c>
      <c r="O21" s="2">
        <v>22</v>
      </c>
      <c r="P21" s="2">
        <v>6</v>
      </c>
    </row>
    <row r="22" spans="1:16" x14ac:dyDescent="0.2">
      <c r="A22" s="28"/>
      <c r="B22" s="2"/>
      <c r="C22" s="2"/>
      <c r="D22" s="2"/>
      <c r="E22" s="2"/>
      <c r="F22" s="2"/>
      <c r="G22" s="17"/>
      <c r="H22" s="18"/>
      <c r="I22" s="18"/>
      <c r="J22" s="18"/>
      <c r="K22" s="19"/>
      <c r="L22" s="2"/>
      <c r="M22" s="2"/>
      <c r="N22" s="2"/>
      <c r="O22" s="2"/>
      <c r="P22" s="2"/>
    </row>
    <row r="23" spans="1:16" x14ac:dyDescent="0.2">
      <c r="A23" s="30" t="s">
        <v>270</v>
      </c>
      <c r="B23" s="2"/>
      <c r="C23" s="2"/>
      <c r="D23" s="2"/>
      <c r="E23" s="2"/>
      <c r="F23" s="2"/>
      <c r="G23" s="17"/>
      <c r="H23" s="18"/>
      <c r="I23" s="18"/>
      <c r="J23" s="18"/>
      <c r="K23" s="19"/>
      <c r="L23" s="2"/>
      <c r="M23" s="2"/>
      <c r="N23" s="2"/>
      <c r="O23" s="2"/>
      <c r="P23" s="2"/>
    </row>
    <row r="24" spans="1:16" x14ac:dyDescent="0.2">
      <c r="A24" s="28" t="s">
        <v>0</v>
      </c>
      <c r="B24" s="2">
        <v>4286</v>
      </c>
      <c r="C24" s="2">
        <v>2656</v>
      </c>
      <c r="D24" s="2">
        <v>1055</v>
      </c>
      <c r="E24" s="2">
        <v>434</v>
      </c>
      <c r="F24" s="2">
        <v>141</v>
      </c>
      <c r="G24" s="17">
        <v>1988</v>
      </c>
      <c r="H24" s="18">
        <v>1270</v>
      </c>
      <c r="I24" s="18">
        <v>464</v>
      </c>
      <c r="J24" s="18">
        <v>188</v>
      </c>
      <c r="K24" s="19">
        <v>66</v>
      </c>
      <c r="L24" s="2">
        <v>2298</v>
      </c>
      <c r="M24" s="2">
        <v>1386</v>
      </c>
      <c r="N24" s="2">
        <v>591</v>
      </c>
      <c r="O24" s="2">
        <v>246</v>
      </c>
      <c r="P24" s="2">
        <v>75</v>
      </c>
    </row>
    <row r="25" spans="1:16" x14ac:dyDescent="0.2">
      <c r="A25" s="28" t="s">
        <v>97</v>
      </c>
      <c r="B25" s="2">
        <v>3088</v>
      </c>
      <c r="C25" s="2">
        <v>1933</v>
      </c>
      <c r="D25" s="2">
        <v>777</v>
      </c>
      <c r="E25" s="2">
        <v>252</v>
      </c>
      <c r="F25" s="2">
        <v>126</v>
      </c>
      <c r="G25" s="17">
        <v>1427</v>
      </c>
      <c r="H25" s="18">
        <v>918</v>
      </c>
      <c r="I25" s="18">
        <v>363</v>
      </c>
      <c r="J25" s="18">
        <v>89</v>
      </c>
      <c r="K25" s="19">
        <v>57</v>
      </c>
      <c r="L25" s="2">
        <v>1661</v>
      </c>
      <c r="M25" s="2">
        <v>1015</v>
      </c>
      <c r="N25" s="2">
        <v>414</v>
      </c>
      <c r="O25" s="2">
        <v>163</v>
      </c>
      <c r="P25" s="2">
        <v>69</v>
      </c>
    </row>
    <row r="26" spans="1:16" x14ac:dyDescent="0.2">
      <c r="A26" s="28" t="s">
        <v>98</v>
      </c>
      <c r="B26" s="2">
        <v>468</v>
      </c>
      <c r="C26" s="2">
        <v>287</v>
      </c>
      <c r="D26" s="2">
        <v>101</v>
      </c>
      <c r="E26" s="2">
        <v>71</v>
      </c>
      <c r="F26" s="2">
        <v>9</v>
      </c>
      <c r="G26" s="17">
        <v>200</v>
      </c>
      <c r="H26" s="18">
        <v>125</v>
      </c>
      <c r="I26" s="18">
        <v>25</v>
      </c>
      <c r="J26" s="18">
        <v>43</v>
      </c>
      <c r="K26" s="19">
        <v>6</v>
      </c>
      <c r="L26" s="2">
        <v>269</v>
      </c>
      <c r="M26" s="2">
        <v>162</v>
      </c>
      <c r="N26" s="2">
        <v>76</v>
      </c>
      <c r="O26" s="2">
        <v>28</v>
      </c>
      <c r="P26" s="2">
        <v>3</v>
      </c>
    </row>
    <row r="27" spans="1:16" x14ac:dyDescent="0.2">
      <c r="A27" s="28" t="s">
        <v>99</v>
      </c>
      <c r="B27" s="2">
        <v>186</v>
      </c>
      <c r="C27" s="2">
        <v>130</v>
      </c>
      <c r="D27" s="2">
        <v>25</v>
      </c>
      <c r="E27" s="2">
        <v>28</v>
      </c>
      <c r="F27" s="2">
        <v>3</v>
      </c>
      <c r="G27" s="17">
        <v>97</v>
      </c>
      <c r="H27" s="18">
        <v>65</v>
      </c>
      <c r="I27" s="18">
        <v>17</v>
      </c>
      <c r="J27" s="18">
        <v>15</v>
      </c>
      <c r="K27" s="19">
        <v>0</v>
      </c>
      <c r="L27" s="2">
        <v>89</v>
      </c>
      <c r="M27" s="2">
        <v>65</v>
      </c>
      <c r="N27" s="2">
        <v>8</v>
      </c>
      <c r="O27" s="2">
        <v>12</v>
      </c>
      <c r="P27" s="2">
        <v>3</v>
      </c>
    </row>
    <row r="28" spans="1:16" x14ac:dyDescent="0.2">
      <c r="A28" s="28" t="s">
        <v>100</v>
      </c>
      <c r="B28" s="2">
        <v>211</v>
      </c>
      <c r="C28" s="2">
        <v>167</v>
      </c>
      <c r="D28" s="2">
        <v>25</v>
      </c>
      <c r="E28" s="2">
        <v>18</v>
      </c>
      <c r="F28" s="2">
        <v>0</v>
      </c>
      <c r="G28" s="17">
        <v>92</v>
      </c>
      <c r="H28" s="18">
        <v>74</v>
      </c>
      <c r="I28" s="18">
        <v>8</v>
      </c>
      <c r="J28" s="18">
        <v>9</v>
      </c>
      <c r="K28" s="19">
        <v>0</v>
      </c>
      <c r="L28" s="2">
        <v>119</v>
      </c>
      <c r="M28" s="2">
        <v>93</v>
      </c>
      <c r="N28" s="2">
        <v>17</v>
      </c>
      <c r="O28" s="2">
        <v>9</v>
      </c>
      <c r="P28" s="2">
        <v>0</v>
      </c>
    </row>
    <row r="29" spans="1:16" x14ac:dyDescent="0.2">
      <c r="A29" s="28" t="s">
        <v>101</v>
      </c>
      <c r="B29" s="2">
        <v>149</v>
      </c>
      <c r="C29" s="2">
        <v>88</v>
      </c>
      <c r="D29" s="2">
        <v>42</v>
      </c>
      <c r="E29" s="2">
        <v>18</v>
      </c>
      <c r="F29" s="2">
        <v>0</v>
      </c>
      <c r="G29" s="17">
        <v>123</v>
      </c>
      <c r="H29" s="18">
        <v>74</v>
      </c>
      <c r="I29" s="18">
        <v>42</v>
      </c>
      <c r="J29" s="18">
        <v>6</v>
      </c>
      <c r="K29" s="19">
        <v>0</v>
      </c>
      <c r="L29" s="2">
        <v>26</v>
      </c>
      <c r="M29" s="2">
        <v>14</v>
      </c>
      <c r="N29" s="2">
        <v>0</v>
      </c>
      <c r="O29" s="2">
        <v>12</v>
      </c>
      <c r="P29" s="2">
        <v>0</v>
      </c>
    </row>
    <row r="30" spans="1:16" x14ac:dyDescent="0.2">
      <c r="A30" s="28" t="s">
        <v>102</v>
      </c>
      <c r="B30" s="2">
        <v>60</v>
      </c>
      <c r="C30" s="2">
        <v>32</v>
      </c>
      <c r="D30" s="2">
        <v>0</v>
      </c>
      <c r="E30" s="2">
        <v>25</v>
      </c>
      <c r="F30" s="2">
        <v>3</v>
      </c>
      <c r="G30" s="17">
        <v>14</v>
      </c>
      <c r="H30" s="18">
        <v>5</v>
      </c>
      <c r="I30" s="18">
        <v>0</v>
      </c>
      <c r="J30" s="18">
        <v>6</v>
      </c>
      <c r="K30" s="19">
        <v>3</v>
      </c>
      <c r="L30" s="2">
        <v>46</v>
      </c>
      <c r="M30" s="2">
        <v>28</v>
      </c>
      <c r="N30" s="2">
        <v>0</v>
      </c>
      <c r="O30" s="2">
        <v>18</v>
      </c>
      <c r="P30" s="2">
        <v>0</v>
      </c>
    </row>
    <row r="31" spans="1:16" x14ac:dyDescent="0.2">
      <c r="A31" s="28" t="s">
        <v>103</v>
      </c>
      <c r="B31" s="2">
        <v>48</v>
      </c>
      <c r="C31" s="2">
        <v>5</v>
      </c>
      <c r="D31" s="2">
        <v>25</v>
      </c>
      <c r="E31" s="2">
        <v>18</v>
      </c>
      <c r="F31" s="2">
        <v>0</v>
      </c>
      <c r="G31" s="17">
        <v>28</v>
      </c>
      <c r="H31" s="18">
        <v>5</v>
      </c>
      <c r="I31" s="18">
        <v>8</v>
      </c>
      <c r="J31" s="18">
        <v>15</v>
      </c>
      <c r="K31" s="19">
        <v>0</v>
      </c>
      <c r="L31" s="2">
        <v>20</v>
      </c>
      <c r="M31" s="2">
        <v>0</v>
      </c>
      <c r="N31" s="2">
        <v>17</v>
      </c>
      <c r="O31" s="2">
        <v>3</v>
      </c>
      <c r="P31" s="2">
        <v>0</v>
      </c>
    </row>
    <row r="32" spans="1:16" x14ac:dyDescent="0.2">
      <c r="A32" s="28" t="s">
        <v>104</v>
      </c>
      <c r="B32" s="2">
        <v>76</v>
      </c>
      <c r="C32" s="2">
        <v>14</v>
      </c>
      <c r="D32" s="2">
        <v>59</v>
      </c>
      <c r="E32" s="2">
        <v>3</v>
      </c>
      <c r="F32" s="2">
        <v>0</v>
      </c>
      <c r="G32" s="17">
        <v>8</v>
      </c>
      <c r="H32" s="18">
        <v>5</v>
      </c>
      <c r="I32" s="18">
        <v>0</v>
      </c>
      <c r="J32" s="18">
        <v>3</v>
      </c>
      <c r="K32" s="19">
        <v>0</v>
      </c>
      <c r="L32" s="2">
        <v>68</v>
      </c>
      <c r="M32" s="2">
        <v>9</v>
      </c>
      <c r="N32" s="2">
        <v>59</v>
      </c>
      <c r="O32" s="2">
        <v>0</v>
      </c>
      <c r="P32" s="2">
        <v>0</v>
      </c>
    </row>
    <row r="33" spans="1:16" x14ac:dyDescent="0.2">
      <c r="A33" s="28"/>
      <c r="B33" s="2"/>
      <c r="C33" s="2"/>
      <c r="D33" s="2"/>
      <c r="E33" s="2"/>
      <c r="F33" s="2"/>
      <c r="G33" s="17"/>
      <c r="H33" s="18"/>
      <c r="I33" s="18"/>
      <c r="J33" s="18"/>
      <c r="K33" s="19"/>
      <c r="L33" s="2"/>
      <c r="M33" s="2"/>
      <c r="N33" s="2"/>
      <c r="O33" s="2"/>
      <c r="P33" s="2"/>
    </row>
    <row r="34" spans="1:16" x14ac:dyDescent="0.2">
      <c r="A34" s="30" t="s">
        <v>271</v>
      </c>
      <c r="B34" s="2"/>
      <c r="C34" s="2"/>
      <c r="D34" s="2"/>
      <c r="E34" s="2"/>
      <c r="F34" s="2"/>
      <c r="G34" s="17"/>
      <c r="H34" s="18"/>
      <c r="I34" s="18"/>
      <c r="J34" s="18"/>
      <c r="K34" s="19"/>
      <c r="L34" s="2"/>
      <c r="M34" s="2"/>
      <c r="N34" s="2"/>
      <c r="O34" s="2"/>
      <c r="P34" s="2"/>
    </row>
    <row r="35" spans="1:16" x14ac:dyDescent="0.2">
      <c r="A35" s="28" t="s">
        <v>0</v>
      </c>
      <c r="B35" s="2">
        <v>1175</v>
      </c>
      <c r="C35" s="2">
        <v>709</v>
      </c>
      <c r="D35" s="2">
        <v>279</v>
      </c>
      <c r="E35" s="2">
        <v>172</v>
      </c>
      <c r="F35" s="2">
        <v>15</v>
      </c>
      <c r="G35" s="17">
        <v>542</v>
      </c>
      <c r="H35" s="18">
        <v>343</v>
      </c>
      <c r="I35" s="18">
        <v>101</v>
      </c>
      <c r="J35" s="18">
        <v>89</v>
      </c>
      <c r="K35" s="19">
        <v>9</v>
      </c>
      <c r="L35" s="2">
        <v>632</v>
      </c>
      <c r="M35" s="2">
        <v>366</v>
      </c>
      <c r="N35" s="2">
        <v>177</v>
      </c>
      <c r="O35" s="2">
        <v>83</v>
      </c>
      <c r="P35" s="2">
        <v>6</v>
      </c>
    </row>
    <row r="36" spans="1:16" x14ac:dyDescent="0.2">
      <c r="A36" s="28">
        <v>2012</v>
      </c>
      <c r="B36" s="2">
        <v>107</v>
      </c>
      <c r="C36" s="2">
        <v>32</v>
      </c>
      <c r="D36" s="2">
        <v>59</v>
      </c>
      <c r="E36" s="2">
        <v>15</v>
      </c>
      <c r="F36" s="2">
        <v>0</v>
      </c>
      <c r="G36" s="17">
        <v>50</v>
      </c>
      <c r="H36" s="18">
        <v>19</v>
      </c>
      <c r="I36" s="18">
        <v>25</v>
      </c>
      <c r="J36" s="18">
        <v>6</v>
      </c>
      <c r="K36" s="19">
        <v>0</v>
      </c>
      <c r="L36" s="2">
        <v>57</v>
      </c>
      <c r="M36" s="2">
        <v>14</v>
      </c>
      <c r="N36" s="2">
        <v>34</v>
      </c>
      <c r="O36" s="2">
        <v>9</v>
      </c>
      <c r="P36" s="2">
        <v>0</v>
      </c>
    </row>
    <row r="37" spans="1:16" x14ac:dyDescent="0.2">
      <c r="A37" s="28">
        <v>2011</v>
      </c>
      <c r="B37" s="2">
        <v>132</v>
      </c>
      <c r="C37" s="2">
        <v>42</v>
      </c>
      <c r="D37" s="2">
        <v>59</v>
      </c>
      <c r="E37" s="2">
        <v>31</v>
      </c>
      <c r="F37" s="2">
        <v>0</v>
      </c>
      <c r="G37" s="17">
        <v>56</v>
      </c>
      <c r="H37" s="18">
        <v>19</v>
      </c>
      <c r="I37" s="18">
        <v>25</v>
      </c>
      <c r="J37" s="18">
        <v>12</v>
      </c>
      <c r="K37" s="19">
        <v>0</v>
      </c>
      <c r="L37" s="2">
        <v>75</v>
      </c>
      <c r="M37" s="2">
        <v>23</v>
      </c>
      <c r="N37" s="2">
        <v>34</v>
      </c>
      <c r="O37" s="2">
        <v>18</v>
      </c>
      <c r="P37" s="2">
        <v>0</v>
      </c>
    </row>
    <row r="38" spans="1:16" x14ac:dyDescent="0.2">
      <c r="A38" s="28">
        <v>2010</v>
      </c>
      <c r="B38" s="2">
        <v>104</v>
      </c>
      <c r="C38" s="2">
        <v>65</v>
      </c>
      <c r="D38" s="2">
        <v>8</v>
      </c>
      <c r="E38" s="2">
        <v>31</v>
      </c>
      <c r="F38" s="2">
        <v>0</v>
      </c>
      <c r="G38" s="17">
        <v>56</v>
      </c>
      <c r="H38" s="18">
        <v>37</v>
      </c>
      <c r="I38" s="18">
        <v>0</v>
      </c>
      <c r="J38" s="18">
        <v>18</v>
      </c>
      <c r="K38" s="19">
        <v>0</v>
      </c>
      <c r="L38" s="2">
        <v>49</v>
      </c>
      <c r="M38" s="2">
        <v>28</v>
      </c>
      <c r="N38" s="2">
        <v>8</v>
      </c>
      <c r="O38" s="2">
        <v>12</v>
      </c>
      <c r="P38" s="2">
        <v>0</v>
      </c>
    </row>
    <row r="39" spans="1:16" x14ac:dyDescent="0.2">
      <c r="A39" s="28" t="s">
        <v>105</v>
      </c>
      <c r="B39" s="2">
        <v>166</v>
      </c>
      <c r="C39" s="2">
        <v>111</v>
      </c>
      <c r="D39" s="2">
        <v>34</v>
      </c>
      <c r="E39" s="2">
        <v>18</v>
      </c>
      <c r="F39" s="2">
        <v>3</v>
      </c>
      <c r="G39" s="17">
        <v>82</v>
      </c>
      <c r="H39" s="18">
        <v>56</v>
      </c>
      <c r="I39" s="18">
        <v>17</v>
      </c>
      <c r="J39" s="18">
        <v>6</v>
      </c>
      <c r="K39" s="19">
        <v>3</v>
      </c>
      <c r="L39" s="2">
        <v>85</v>
      </c>
      <c r="M39" s="2">
        <v>56</v>
      </c>
      <c r="N39" s="2">
        <v>17</v>
      </c>
      <c r="O39" s="2">
        <v>12</v>
      </c>
      <c r="P39" s="2">
        <v>0</v>
      </c>
    </row>
    <row r="40" spans="1:16" x14ac:dyDescent="0.2">
      <c r="A40" s="28" t="s">
        <v>106</v>
      </c>
      <c r="B40" s="2">
        <v>159</v>
      </c>
      <c r="C40" s="2">
        <v>120</v>
      </c>
      <c r="D40" s="2">
        <v>17</v>
      </c>
      <c r="E40" s="2">
        <v>22</v>
      </c>
      <c r="F40" s="2">
        <v>0</v>
      </c>
      <c r="G40" s="17">
        <v>59</v>
      </c>
      <c r="H40" s="18">
        <v>46</v>
      </c>
      <c r="I40" s="18">
        <v>0</v>
      </c>
      <c r="J40" s="18">
        <v>12</v>
      </c>
      <c r="K40" s="19">
        <v>0</v>
      </c>
      <c r="L40" s="2">
        <v>100</v>
      </c>
      <c r="M40" s="2">
        <v>74</v>
      </c>
      <c r="N40" s="2">
        <v>17</v>
      </c>
      <c r="O40" s="2">
        <v>9</v>
      </c>
      <c r="P40" s="2">
        <v>0</v>
      </c>
    </row>
    <row r="41" spans="1:16" x14ac:dyDescent="0.2">
      <c r="A41" s="28" t="s">
        <v>107</v>
      </c>
      <c r="B41" s="2">
        <v>241</v>
      </c>
      <c r="C41" s="2">
        <v>162</v>
      </c>
      <c r="D41" s="2">
        <v>42</v>
      </c>
      <c r="E41" s="2">
        <v>28</v>
      </c>
      <c r="F41" s="2">
        <v>9</v>
      </c>
      <c r="G41" s="17">
        <v>133</v>
      </c>
      <c r="H41" s="18">
        <v>83</v>
      </c>
      <c r="I41" s="18">
        <v>25</v>
      </c>
      <c r="J41" s="18">
        <v>18</v>
      </c>
      <c r="K41" s="19">
        <v>6</v>
      </c>
      <c r="L41" s="2">
        <v>108</v>
      </c>
      <c r="M41" s="2">
        <v>79</v>
      </c>
      <c r="N41" s="2">
        <v>17</v>
      </c>
      <c r="O41" s="2">
        <v>9</v>
      </c>
      <c r="P41" s="2">
        <v>3</v>
      </c>
    </row>
    <row r="42" spans="1:16" x14ac:dyDescent="0.2">
      <c r="A42" s="28" t="s">
        <v>108</v>
      </c>
      <c r="B42" s="2">
        <v>266</v>
      </c>
      <c r="C42" s="2">
        <v>176</v>
      </c>
      <c r="D42" s="2">
        <v>59</v>
      </c>
      <c r="E42" s="2">
        <v>28</v>
      </c>
      <c r="F42" s="2">
        <v>3</v>
      </c>
      <c r="G42" s="24">
        <v>107</v>
      </c>
      <c r="H42" s="25">
        <v>83</v>
      </c>
      <c r="I42" s="25">
        <v>8</v>
      </c>
      <c r="J42" s="25">
        <v>15</v>
      </c>
      <c r="K42" s="26">
        <v>0</v>
      </c>
      <c r="L42" s="2">
        <v>159</v>
      </c>
      <c r="M42" s="2">
        <v>93</v>
      </c>
      <c r="N42" s="2">
        <v>51</v>
      </c>
      <c r="O42" s="2">
        <v>12</v>
      </c>
      <c r="P42" s="2">
        <v>3</v>
      </c>
    </row>
    <row r="43" spans="1:16" ht="14.4" x14ac:dyDescent="0.3">
      <c r="A43" s="1" t="s">
        <v>230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4.4" x14ac:dyDescent="0.3">
      <c r="A44" s="2" t="s">
        <v>231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</sheetData>
  <mergeCells count="3">
    <mergeCell ref="G2:K2"/>
    <mergeCell ref="L2:P2"/>
    <mergeCell ref="B2:F2"/>
  </mergeCells>
  <pageMargins left="0.7" right="0.7" top="0.75" bottom="0.7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"/>
  <sheetViews>
    <sheetView view="pageBreakPreview" topLeftCell="B1" zoomScaleNormal="100" zoomScaleSheetLayoutView="100" workbookViewId="0">
      <selection activeCell="Q1" sqref="Q1:AG1048576"/>
    </sheetView>
  </sheetViews>
  <sheetFormatPr defaultColWidth="5" defaultRowHeight="10.199999999999999" x14ac:dyDescent="0.2"/>
  <cols>
    <col min="1" max="1" width="18.5546875" style="3" customWidth="1"/>
    <col min="2" max="16" width="4.88671875" style="3" customWidth="1"/>
    <col min="17" max="16384" width="5" style="3"/>
  </cols>
  <sheetData>
    <row r="1" spans="1:16" x14ac:dyDescent="0.2">
      <c r="A1" s="2" t="s">
        <v>272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15" t="s">
        <v>273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2" t="s">
        <v>0</v>
      </c>
      <c r="B5" s="2">
        <v>4286</v>
      </c>
      <c r="C5" s="2">
        <v>2656</v>
      </c>
      <c r="D5" s="2">
        <v>1055</v>
      </c>
      <c r="E5" s="2">
        <v>434</v>
      </c>
      <c r="F5" s="2">
        <v>141</v>
      </c>
      <c r="G5" s="17">
        <v>1988</v>
      </c>
      <c r="H5" s="18">
        <v>1270</v>
      </c>
      <c r="I5" s="18">
        <v>464</v>
      </c>
      <c r="J5" s="18">
        <v>188</v>
      </c>
      <c r="K5" s="19">
        <v>66</v>
      </c>
      <c r="L5" s="2">
        <v>2298</v>
      </c>
      <c r="M5" s="2">
        <v>1386</v>
      </c>
      <c r="N5" s="2">
        <v>591</v>
      </c>
      <c r="O5" s="2">
        <v>246</v>
      </c>
      <c r="P5" s="2">
        <v>75</v>
      </c>
    </row>
    <row r="6" spans="1:16" x14ac:dyDescent="0.2">
      <c r="A6" s="2" t="s">
        <v>109</v>
      </c>
      <c r="B6" s="2">
        <v>2627</v>
      </c>
      <c r="C6" s="2">
        <v>1632</v>
      </c>
      <c r="D6" s="2">
        <v>616</v>
      </c>
      <c r="E6" s="2">
        <v>292</v>
      </c>
      <c r="F6" s="2">
        <v>87</v>
      </c>
      <c r="G6" s="17">
        <v>1189</v>
      </c>
      <c r="H6" s="18">
        <v>742</v>
      </c>
      <c r="I6" s="18">
        <v>279</v>
      </c>
      <c r="J6" s="18">
        <v>129</v>
      </c>
      <c r="K6" s="19">
        <v>39</v>
      </c>
      <c r="L6" s="2">
        <v>1439</v>
      </c>
      <c r="M6" s="2">
        <v>890</v>
      </c>
      <c r="N6" s="2">
        <v>338</v>
      </c>
      <c r="O6" s="2">
        <v>163</v>
      </c>
      <c r="P6" s="2">
        <v>48</v>
      </c>
    </row>
    <row r="7" spans="1:16" x14ac:dyDescent="0.2">
      <c r="A7" s="2" t="s">
        <v>110</v>
      </c>
      <c r="B7" s="2">
        <v>1628</v>
      </c>
      <c r="C7" s="2">
        <v>1006</v>
      </c>
      <c r="D7" s="2">
        <v>439</v>
      </c>
      <c r="E7" s="2">
        <v>129</v>
      </c>
      <c r="F7" s="2">
        <v>54</v>
      </c>
      <c r="G7" s="17">
        <v>787</v>
      </c>
      <c r="H7" s="18">
        <v>519</v>
      </c>
      <c r="I7" s="18">
        <v>186</v>
      </c>
      <c r="J7" s="18">
        <v>55</v>
      </c>
      <c r="K7" s="19">
        <v>27</v>
      </c>
      <c r="L7" s="2">
        <v>841</v>
      </c>
      <c r="M7" s="2">
        <v>487</v>
      </c>
      <c r="N7" s="2">
        <v>253</v>
      </c>
      <c r="O7" s="2">
        <v>74</v>
      </c>
      <c r="P7" s="2">
        <v>27</v>
      </c>
    </row>
    <row r="8" spans="1:16" x14ac:dyDescent="0.2">
      <c r="A8" s="2" t="s">
        <v>111</v>
      </c>
      <c r="B8" s="2">
        <v>31</v>
      </c>
      <c r="C8" s="2">
        <v>19</v>
      </c>
      <c r="D8" s="2">
        <v>0</v>
      </c>
      <c r="E8" s="2">
        <v>12</v>
      </c>
      <c r="F8" s="2">
        <v>0</v>
      </c>
      <c r="G8" s="17">
        <v>12</v>
      </c>
      <c r="H8" s="18">
        <v>9</v>
      </c>
      <c r="I8" s="18">
        <v>0</v>
      </c>
      <c r="J8" s="18">
        <v>3</v>
      </c>
      <c r="K8" s="19">
        <v>0</v>
      </c>
      <c r="L8" s="2">
        <v>18</v>
      </c>
      <c r="M8" s="2">
        <v>9</v>
      </c>
      <c r="N8" s="2">
        <v>0</v>
      </c>
      <c r="O8" s="2">
        <v>9</v>
      </c>
      <c r="P8" s="2">
        <v>0</v>
      </c>
    </row>
    <row r="9" spans="1:16" x14ac:dyDescent="0.2">
      <c r="A9" s="2"/>
      <c r="B9" s="2"/>
      <c r="C9" s="2"/>
      <c r="D9" s="2"/>
      <c r="E9" s="2"/>
      <c r="F9" s="2"/>
      <c r="G9" s="17"/>
      <c r="H9" s="18"/>
      <c r="I9" s="18"/>
      <c r="J9" s="18"/>
      <c r="K9" s="19"/>
      <c r="L9" s="2"/>
      <c r="M9" s="2"/>
      <c r="N9" s="2"/>
      <c r="O9" s="2"/>
      <c r="P9" s="2"/>
    </row>
    <row r="10" spans="1:16" x14ac:dyDescent="0.2">
      <c r="A10" s="15" t="s">
        <v>274</v>
      </c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2" t="s">
        <v>0</v>
      </c>
      <c r="B11" s="2">
        <v>2627</v>
      </c>
      <c r="C11" s="2">
        <v>1632</v>
      </c>
      <c r="D11" s="2">
        <v>616</v>
      </c>
      <c r="E11" s="2">
        <v>292</v>
      </c>
      <c r="F11" s="2">
        <v>87</v>
      </c>
      <c r="G11" s="17">
        <v>1189</v>
      </c>
      <c r="H11" s="18">
        <v>742</v>
      </c>
      <c r="I11" s="18">
        <v>279</v>
      </c>
      <c r="J11" s="18">
        <v>129</v>
      </c>
      <c r="K11" s="19">
        <v>39</v>
      </c>
      <c r="L11" s="2">
        <v>1439</v>
      </c>
      <c r="M11" s="2">
        <v>890</v>
      </c>
      <c r="N11" s="2">
        <v>338</v>
      </c>
      <c r="O11" s="2">
        <v>163</v>
      </c>
      <c r="P11" s="2">
        <v>48</v>
      </c>
    </row>
    <row r="12" spans="1:16" x14ac:dyDescent="0.2">
      <c r="A12" s="2" t="s">
        <v>29</v>
      </c>
      <c r="B12" s="2">
        <v>564</v>
      </c>
      <c r="C12" s="2">
        <v>376</v>
      </c>
      <c r="D12" s="2">
        <v>118</v>
      </c>
      <c r="E12" s="2">
        <v>46</v>
      </c>
      <c r="F12" s="2">
        <v>24</v>
      </c>
      <c r="G12" s="17">
        <v>234</v>
      </c>
      <c r="H12" s="18">
        <v>167</v>
      </c>
      <c r="I12" s="18">
        <v>42</v>
      </c>
      <c r="J12" s="18">
        <v>15</v>
      </c>
      <c r="K12" s="19">
        <v>9</v>
      </c>
      <c r="L12" s="2">
        <v>330</v>
      </c>
      <c r="M12" s="2">
        <v>209</v>
      </c>
      <c r="N12" s="2">
        <v>76</v>
      </c>
      <c r="O12" s="2">
        <v>31</v>
      </c>
      <c r="P12" s="2">
        <v>15</v>
      </c>
    </row>
    <row r="13" spans="1:16" x14ac:dyDescent="0.2">
      <c r="A13" s="2" t="s">
        <v>112</v>
      </c>
      <c r="B13" s="2">
        <v>3</v>
      </c>
      <c r="C13" s="2">
        <v>0</v>
      </c>
      <c r="D13" s="2">
        <v>0</v>
      </c>
      <c r="E13" s="2">
        <v>0</v>
      </c>
      <c r="F13" s="2">
        <v>3</v>
      </c>
      <c r="G13" s="17">
        <v>3</v>
      </c>
      <c r="H13" s="18">
        <v>0</v>
      </c>
      <c r="I13" s="18">
        <v>0</v>
      </c>
      <c r="J13" s="18">
        <v>0</v>
      </c>
      <c r="K13" s="19">
        <v>3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2">
      <c r="A14" s="2" t="s">
        <v>113</v>
      </c>
      <c r="B14" s="2">
        <v>39</v>
      </c>
      <c r="C14" s="2">
        <v>28</v>
      </c>
      <c r="D14" s="2">
        <v>8</v>
      </c>
      <c r="E14" s="2">
        <v>0</v>
      </c>
      <c r="F14" s="2">
        <v>3</v>
      </c>
      <c r="G14" s="17">
        <v>21</v>
      </c>
      <c r="H14" s="18">
        <v>9</v>
      </c>
      <c r="I14" s="18">
        <v>8</v>
      </c>
      <c r="J14" s="18">
        <v>0</v>
      </c>
      <c r="K14" s="19">
        <v>3</v>
      </c>
      <c r="L14" s="2">
        <v>19</v>
      </c>
      <c r="M14" s="2">
        <v>19</v>
      </c>
      <c r="N14" s="2">
        <v>0</v>
      </c>
      <c r="O14" s="2">
        <v>0</v>
      </c>
      <c r="P14" s="2">
        <v>0</v>
      </c>
    </row>
    <row r="15" spans="1:16" x14ac:dyDescent="0.2">
      <c r="A15" s="2" t="s">
        <v>114</v>
      </c>
      <c r="B15" s="2">
        <v>46</v>
      </c>
      <c r="C15" s="2">
        <v>37</v>
      </c>
      <c r="D15" s="2">
        <v>8</v>
      </c>
      <c r="E15" s="2">
        <v>0</v>
      </c>
      <c r="F15" s="2">
        <v>0</v>
      </c>
      <c r="G15" s="17">
        <v>18</v>
      </c>
      <c r="H15" s="18">
        <v>9</v>
      </c>
      <c r="I15" s="18">
        <v>8</v>
      </c>
      <c r="J15" s="18">
        <v>0</v>
      </c>
      <c r="K15" s="19">
        <v>0</v>
      </c>
      <c r="L15" s="2">
        <v>28</v>
      </c>
      <c r="M15" s="2">
        <v>28</v>
      </c>
      <c r="N15" s="2">
        <v>0</v>
      </c>
      <c r="O15" s="2">
        <v>0</v>
      </c>
      <c r="P15" s="2">
        <v>0</v>
      </c>
    </row>
    <row r="16" spans="1:16" x14ac:dyDescent="0.2">
      <c r="A16" s="2" t="s">
        <v>115</v>
      </c>
      <c r="B16" s="2">
        <v>177</v>
      </c>
      <c r="C16" s="2">
        <v>134</v>
      </c>
      <c r="D16" s="2">
        <v>42</v>
      </c>
      <c r="E16" s="2">
        <v>0</v>
      </c>
      <c r="F16" s="2">
        <v>0</v>
      </c>
      <c r="G16" s="17">
        <v>90</v>
      </c>
      <c r="H16" s="18">
        <v>65</v>
      </c>
      <c r="I16" s="18">
        <v>25</v>
      </c>
      <c r="J16" s="18">
        <v>0</v>
      </c>
      <c r="K16" s="19">
        <v>0</v>
      </c>
      <c r="L16" s="2">
        <v>86</v>
      </c>
      <c r="M16" s="2">
        <v>70</v>
      </c>
      <c r="N16" s="2">
        <v>17</v>
      </c>
      <c r="O16" s="2">
        <v>0</v>
      </c>
      <c r="P16" s="2">
        <v>0</v>
      </c>
    </row>
    <row r="17" spans="1:16" x14ac:dyDescent="0.2">
      <c r="A17" s="2" t="s">
        <v>116</v>
      </c>
      <c r="B17" s="2">
        <v>205</v>
      </c>
      <c r="C17" s="2">
        <v>172</v>
      </c>
      <c r="D17" s="2">
        <v>34</v>
      </c>
      <c r="E17" s="2">
        <v>0</v>
      </c>
      <c r="F17" s="2">
        <v>0</v>
      </c>
      <c r="G17" s="17">
        <v>82</v>
      </c>
      <c r="H17" s="18">
        <v>65</v>
      </c>
      <c r="I17" s="18">
        <v>17</v>
      </c>
      <c r="J17" s="18">
        <v>0</v>
      </c>
      <c r="K17" s="19">
        <v>0</v>
      </c>
      <c r="L17" s="2">
        <v>124</v>
      </c>
      <c r="M17" s="2">
        <v>107</v>
      </c>
      <c r="N17" s="2">
        <v>17</v>
      </c>
      <c r="O17" s="2">
        <v>0</v>
      </c>
      <c r="P17" s="2">
        <v>0</v>
      </c>
    </row>
    <row r="18" spans="1:16" x14ac:dyDescent="0.2">
      <c r="A18" s="2" t="s">
        <v>117</v>
      </c>
      <c r="B18" s="2">
        <v>234</v>
      </c>
      <c r="C18" s="2">
        <v>116</v>
      </c>
      <c r="D18" s="2">
        <v>51</v>
      </c>
      <c r="E18" s="2">
        <v>68</v>
      </c>
      <c r="F18" s="2">
        <v>0</v>
      </c>
      <c r="G18" s="17">
        <v>101</v>
      </c>
      <c r="H18" s="18">
        <v>42</v>
      </c>
      <c r="I18" s="18">
        <v>25</v>
      </c>
      <c r="J18" s="18">
        <v>34</v>
      </c>
      <c r="K18" s="19">
        <v>0</v>
      </c>
      <c r="L18" s="2">
        <v>133</v>
      </c>
      <c r="M18" s="2">
        <v>74</v>
      </c>
      <c r="N18" s="2">
        <v>25</v>
      </c>
      <c r="O18" s="2">
        <v>34</v>
      </c>
      <c r="P18" s="2">
        <v>0</v>
      </c>
    </row>
    <row r="19" spans="1:16" x14ac:dyDescent="0.2">
      <c r="A19" s="2" t="s">
        <v>118</v>
      </c>
      <c r="B19" s="2">
        <v>276</v>
      </c>
      <c r="C19" s="2">
        <v>148</v>
      </c>
      <c r="D19" s="2">
        <v>110</v>
      </c>
      <c r="E19" s="2">
        <v>9</v>
      </c>
      <c r="F19" s="2">
        <v>9</v>
      </c>
      <c r="G19" s="17">
        <v>153</v>
      </c>
      <c r="H19" s="18">
        <v>88</v>
      </c>
      <c r="I19" s="18">
        <v>59</v>
      </c>
      <c r="J19" s="18">
        <v>3</v>
      </c>
      <c r="K19" s="19">
        <v>3</v>
      </c>
      <c r="L19" s="2">
        <v>123</v>
      </c>
      <c r="M19" s="2">
        <v>60</v>
      </c>
      <c r="N19" s="2">
        <v>51</v>
      </c>
      <c r="O19" s="2">
        <v>6</v>
      </c>
      <c r="P19" s="2">
        <v>6</v>
      </c>
    </row>
    <row r="20" spans="1:16" x14ac:dyDescent="0.2">
      <c r="A20" s="2" t="s">
        <v>119</v>
      </c>
      <c r="B20" s="2">
        <v>724</v>
      </c>
      <c r="C20" s="2">
        <v>440</v>
      </c>
      <c r="D20" s="2">
        <v>144</v>
      </c>
      <c r="E20" s="2">
        <v>98</v>
      </c>
      <c r="F20" s="2">
        <v>42</v>
      </c>
      <c r="G20" s="17">
        <v>302</v>
      </c>
      <c r="H20" s="18">
        <v>190</v>
      </c>
      <c r="I20" s="18">
        <v>51</v>
      </c>
      <c r="J20" s="18">
        <v>43</v>
      </c>
      <c r="K20" s="19">
        <v>18</v>
      </c>
      <c r="L20" s="2">
        <v>422</v>
      </c>
      <c r="M20" s="2">
        <v>250</v>
      </c>
      <c r="N20" s="2">
        <v>93</v>
      </c>
      <c r="O20" s="2">
        <v>55</v>
      </c>
      <c r="P20" s="2">
        <v>24</v>
      </c>
    </row>
    <row r="21" spans="1:16" x14ac:dyDescent="0.2">
      <c r="A21" s="2" t="s">
        <v>120</v>
      </c>
      <c r="B21" s="2">
        <v>184</v>
      </c>
      <c r="C21" s="2">
        <v>102</v>
      </c>
      <c r="D21" s="2">
        <v>42</v>
      </c>
      <c r="E21" s="2">
        <v>34</v>
      </c>
      <c r="F21" s="2">
        <v>6</v>
      </c>
      <c r="G21" s="17">
        <v>84</v>
      </c>
      <c r="H21" s="18">
        <v>60</v>
      </c>
      <c r="I21" s="18">
        <v>8</v>
      </c>
      <c r="J21" s="18">
        <v>12</v>
      </c>
      <c r="K21" s="19">
        <v>3</v>
      </c>
      <c r="L21" s="2">
        <v>100</v>
      </c>
      <c r="M21" s="2">
        <v>42</v>
      </c>
      <c r="N21" s="2">
        <v>34</v>
      </c>
      <c r="O21" s="2">
        <v>22</v>
      </c>
      <c r="P21" s="2">
        <v>3</v>
      </c>
    </row>
    <row r="22" spans="1:16" x14ac:dyDescent="0.2">
      <c r="A22" s="2" t="s">
        <v>121</v>
      </c>
      <c r="B22" s="2">
        <v>31</v>
      </c>
      <c r="C22" s="2">
        <v>19</v>
      </c>
      <c r="D22" s="2">
        <v>0</v>
      </c>
      <c r="E22" s="2">
        <v>12</v>
      </c>
      <c r="F22" s="2">
        <v>0</v>
      </c>
      <c r="G22" s="17">
        <v>15</v>
      </c>
      <c r="H22" s="18">
        <v>9</v>
      </c>
      <c r="I22" s="18">
        <v>0</v>
      </c>
      <c r="J22" s="18">
        <v>6</v>
      </c>
      <c r="K22" s="19">
        <v>0</v>
      </c>
      <c r="L22" s="2">
        <v>15</v>
      </c>
      <c r="M22" s="2">
        <v>9</v>
      </c>
      <c r="N22" s="2">
        <v>0</v>
      </c>
      <c r="O22" s="2">
        <v>6</v>
      </c>
      <c r="P22" s="2">
        <v>0</v>
      </c>
    </row>
    <row r="23" spans="1:16" x14ac:dyDescent="0.2">
      <c r="A23" s="2" t="s">
        <v>122</v>
      </c>
      <c r="B23" s="2">
        <v>48</v>
      </c>
      <c r="C23" s="2">
        <v>19</v>
      </c>
      <c r="D23" s="2">
        <v>17</v>
      </c>
      <c r="E23" s="2">
        <v>12</v>
      </c>
      <c r="F23" s="2">
        <v>0</v>
      </c>
      <c r="G23" s="17">
        <v>18</v>
      </c>
      <c r="H23" s="18">
        <v>9</v>
      </c>
      <c r="I23" s="18">
        <v>0</v>
      </c>
      <c r="J23" s="18">
        <v>9</v>
      </c>
      <c r="K23" s="19">
        <v>0</v>
      </c>
      <c r="L23" s="2">
        <v>29</v>
      </c>
      <c r="M23" s="2">
        <v>9</v>
      </c>
      <c r="N23" s="2">
        <v>17</v>
      </c>
      <c r="O23" s="2">
        <v>3</v>
      </c>
      <c r="P23" s="2">
        <v>0</v>
      </c>
    </row>
    <row r="24" spans="1:16" x14ac:dyDescent="0.2">
      <c r="A24" s="2" t="s">
        <v>123</v>
      </c>
      <c r="B24" s="2">
        <v>72</v>
      </c>
      <c r="C24" s="2">
        <v>32</v>
      </c>
      <c r="D24" s="2">
        <v>34</v>
      </c>
      <c r="E24" s="2">
        <v>6</v>
      </c>
      <c r="F24" s="2">
        <v>0</v>
      </c>
      <c r="G24" s="17">
        <v>52</v>
      </c>
      <c r="H24" s="18">
        <v>23</v>
      </c>
      <c r="I24" s="18">
        <v>25</v>
      </c>
      <c r="J24" s="18">
        <v>3</v>
      </c>
      <c r="K24" s="19">
        <v>0</v>
      </c>
      <c r="L24" s="2">
        <v>21</v>
      </c>
      <c r="M24" s="2">
        <v>9</v>
      </c>
      <c r="N24" s="2">
        <v>8</v>
      </c>
      <c r="O24" s="2">
        <v>3</v>
      </c>
      <c r="P24" s="2">
        <v>0</v>
      </c>
    </row>
    <row r="25" spans="1:16" x14ac:dyDescent="0.2">
      <c r="A25" s="2" t="s">
        <v>124</v>
      </c>
      <c r="B25" s="2">
        <v>24</v>
      </c>
      <c r="C25" s="2">
        <v>9</v>
      </c>
      <c r="D25" s="2">
        <v>8</v>
      </c>
      <c r="E25" s="2">
        <v>6</v>
      </c>
      <c r="F25" s="2">
        <v>0</v>
      </c>
      <c r="G25" s="17">
        <v>16</v>
      </c>
      <c r="H25" s="18">
        <v>5</v>
      </c>
      <c r="I25" s="18">
        <v>8</v>
      </c>
      <c r="J25" s="18">
        <v>3</v>
      </c>
      <c r="K25" s="19">
        <v>0</v>
      </c>
      <c r="L25" s="2">
        <v>8</v>
      </c>
      <c r="M25" s="2">
        <v>5</v>
      </c>
      <c r="N25" s="2">
        <v>0</v>
      </c>
      <c r="O25" s="2">
        <v>3</v>
      </c>
      <c r="P25" s="2">
        <v>0</v>
      </c>
    </row>
    <row r="26" spans="1:16" x14ac:dyDescent="0.2">
      <c r="A26" s="2" t="s">
        <v>22</v>
      </c>
      <c r="B26" s="31">
        <v>12.2</v>
      </c>
      <c r="C26" s="31">
        <v>11.6</v>
      </c>
      <c r="D26" s="31">
        <v>12.4</v>
      </c>
      <c r="E26" s="31">
        <v>13.2</v>
      </c>
      <c r="F26" s="31">
        <v>13.1</v>
      </c>
      <c r="G26" s="32">
        <v>12.3</v>
      </c>
      <c r="H26" s="33">
        <v>12.2</v>
      </c>
      <c r="I26" s="33">
        <v>12.2</v>
      </c>
      <c r="J26" s="33">
        <v>13.3</v>
      </c>
      <c r="K26" s="34">
        <v>13.1</v>
      </c>
      <c r="L26" s="31">
        <v>12</v>
      </c>
      <c r="M26" s="31">
        <v>11.2</v>
      </c>
      <c r="N26" s="31">
        <v>12.7</v>
      </c>
      <c r="O26" s="31">
        <v>13.2</v>
      </c>
      <c r="P26" s="31">
        <v>13.1</v>
      </c>
    </row>
    <row r="27" spans="1:16" x14ac:dyDescent="0.2">
      <c r="A27" s="2"/>
      <c r="B27" s="31"/>
      <c r="C27" s="31"/>
      <c r="D27" s="31"/>
      <c r="E27" s="31"/>
      <c r="F27" s="31"/>
      <c r="G27" s="32"/>
      <c r="H27" s="33"/>
      <c r="I27" s="33"/>
      <c r="J27" s="33"/>
      <c r="K27" s="34"/>
      <c r="L27" s="31"/>
      <c r="M27" s="31"/>
      <c r="N27" s="31"/>
      <c r="O27" s="31"/>
      <c r="P27" s="31"/>
    </row>
    <row r="28" spans="1:16" x14ac:dyDescent="0.2">
      <c r="A28" s="15" t="s">
        <v>275</v>
      </c>
      <c r="B28" s="2"/>
      <c r="C28" s="2"/>
      <c r="D28" s="2"/>
      <c r="E28" s="2"/>
      <c r="F28" s="2"/>
      <c r="G28" s="17"/>
      <c r="H28" s="18"/>
      <c r="I28" s="18"/>
      <c r="J28" s="18"/>
      <c r="K28" s="19"/>
      <c r="L28" s="2"/>
      <c r="M28" s="2"/>
      <c r="N28" s="2"/>
      <c r="O28" s="2"/>
      <c r="P28" s="2"/>
    </row>
    <row r="29" spans="1:16" x14ac:dyDescent="0.2">
      <c r="A29" s="2" t="s">
        <v>0</v>
      </c>
      <c r="B29" s="2">
        <v>1659</v>
      </c>
      <c r="C29" s="2">
        <v>1024</v>
      </c>
      <c r="D29" s="2">
        <v>439</v>
      </c>
      <c r="E29" s="2">
        <v>142</v>
      </c>
      <c r="F29" s="2">
        <v>54</v>
      </c>
      <c r="G29" s="17">
        <v>799</v>
      </c>
      <c r="H29" s="18">
        <v>528</v>
      </c>
      <c r="I29" s="18">
        <v>186</v>
      </c>
      <c r="J29" s="18">
        <v>58</v>
      </c>
      <c r="K29" s="19">
        <v>27</v>
      </c>
      <c r="L29" s="2">
        <v>859</v>
      </c>
      <c r="M29" s="2">
        <v>496</v>
      </c>
      <c r="N29" s="2">
        <v>253</v>
      </c>
      <c r="O29" s="2">
        <v>83</v>
      </c>
      <c r="P29" s="2">
        <v>27</v>
      </c>
    </row>
    <row r="30" spans="1:16" x14ac:dyDescent="0.2">
      <c r="A30" s="2" t="s">
        <v>29</v>
      </c>
      <c r="B30" s="2">
        <v>12</v>
      </c>
      <c r="C30" s="2">
        <v>9</v>
      </c>
      <c r="D30" s="2">
        <v>0</v>
      </c>
      <c r="E30" s="2">
        <v>3</v>
      </c>
      <c r="F30" s="2">
        <v>0</v>
      </c>
      <c r="G30" s="17">
        <v>0</v>
      </c>
      <c r="H30" s="18">
        <v>0</v>
      </c>
      <c r="I30" s="18">
        <v>0</v>
      </c>
      <c r="J30" s="18">
        <v>0</v>
      </c>
      <c r="K30" s="19">
        <v>0</v>
      </c>
      <c r="L30" s="2">
        <v>12</v>
      </c>
      <c r="M30" s="2">
        <v>9</v>
      </c>
      <c r="N30" s="2">
        <v>0</v>
      </c>
      <c r="O30" s="2">
        <v>3</v>
      </c>
      <c r="P30" s="2">
        <v>0</v>
      </c>
    </row>
    <row r="31" spans="1:16" x14ac:dyDescent="0.2">
      <c r="A31" s="2" t="s">
        <v>112</v>
      </c>
      <c r="B31" s="2">
        <v>120</v>
      </c>
      <c r="C31" s="2">
        <v>65</v>
      </c>
      <c r="D31" s="2">
        <v>34</v>
      </c>
      <c r="E31" s="2">
        <v>18</v>
      </c>
      <c r="F31" s="2">
        <v>3</v>
      </c>
      <c r="G31" s="17">
        <v>40</v>
      </c>
      <c r="H31" s="18">
        <v>28</v>
      </c>
      <c r="I31" s="18">
        <v>0</v>
      </c>
      <c r="J31" s="18">
        <v>12</v>
      </c>
      <c r="K31" s="19">
        <v>0</v>
      </c>
      <c r="L31" s="2">
        <v>80</v>
      </c>
      <c r="M31" s="2">
        <v>37</v>
      </c>
      <c r="N31" s="2">
        <v>34</v>
      </c>
      <c r="O31" s="2">
        <v>6</v>
      </c>
      <c r="P31" s="2">
        <v>3</v>
      </c>
    </row>
    <row r="32" spans="1:16" x14ac:dyDescent="0.2">
      <c r="A32" s="2" t="s">
        <v>113</v>
      </c>
      <c r="B32" s="2">
        <v>354</v>
      </c>
      <c r="C32" s="2">
        <v>269</v>
      </c>
      <c r="D32" s="2">
        <v>42</v>
      </c>
      <c r="E32" s="2">
        <v>22</v>
      </c>
      <c r="F32" s="2">
        <v>21</v>
      </c>
      <c r="G32" s="17">
        <v>176</v>
      </c>
      <c r="H32" s="18">
        <v>144</v>
      </c>
      <c r="I32" s="18">
        <v>8</v>
      </c>
      <c r="J32" s="18">
        <v>9</v>
      </c>
      <c r="K32" s="19">
        <v>15</v>
      </c>
      <c r="L32" s="2">
        <v>177</v>
      </c>
      <c r="M32" s="2">
        <v>125</v>
      </c>
      <c r="N32" s="2">
        <v>34</v>
      </c>
      <c r="O32" s="2">
        <v>12</v>
      </c>
      <c r="P32" s="2">
        <v>6</v>
      </c>
    </row>
    <row r="33" spans="1:16" x14ac:dyDescent="0.2">
      <c r="A33" s="2" t="s">
        <v>114</v>
      </c>
      <c r="B33" s="2">
        <v>283</v>
      </c>
      <c r="C33" s="2">
        <v>209</v>
      </c>
      <c r="D33" s="2">
        <v>51</v>
      </c>
      <c r="E33" s="2">
        <v>9</v>
      </c>
      <c r="F33" s="2">
        <v>15</v>
      </c>
      <c r="G33" s="17">
        <v>149</v>
      </c>
      <c r="H33" s="18">
        <v>107</v>
      </c>
      <c r="I33" s="18">
        <v>34</v>
      </c>
      <c r="J33" s="18">
        <v>3</v>
      </c>
      <c r="K33" s="19">
        <v>6</v>
      </c>
      <c r="L33" s="2">
        <v>134</v>
      </c>
      <c r="M33" s="2">
        <v>102</v>
      </c>
      <c r="N33" s="2">
        <v>17</v>
      </c>
      <c r="O33" s="2">
        <v>6</v>
      </c>
      <c r="P33" s="2">
        <v>9</v>
      </c>
    </row>
    <row r="34" spans="1:16" x14ac:dyDescent="0.2">
      <c r="A34" s="2" t="s">
        <v>115</v>
      </c>
      <c r="B34" s="2">
        <v>206</v>
      </c>
      <c r="C34" s="2">
        <v>107</v>
      </c>
      <c r="D34" s="2">
        <v>93</v>
      </c>
      <c r="E34" s="2">
        <v>3</v>
      </c>
      <c r="F34" s="2">
        <v>3</v>
      </c>
      <c r="G34" s="17">
        <v>106</v>
      </c>
      <c r="H34" s="18">
        <v>70</v>
      </c>
      <c r="I34" s="18">
        <v>34</v>
      </c>
      <c r="J34" s="18">
        <v>0</v>
      </c>
      <c r="K34" s="19">
        <v>3</v>
      </c>
      <c r="L34" s="2">
        <v>99</v>
      </c>
      <c r="M34" s="2">
        <v>37</v>
      </c>
      <c r="N34" s="2">
        <v>59</v>
      </c>
      <c r="O34" s="2">
        <v>3</v>
      </c>
      <c r="P34" s="2">
        <v>0</v>
      </c>
    </row>
    <row r="35" spans="1:16" x14ac:dyDescent="0.2">
      <c r="A35" s="2" t="s">
        <v>116</v>
      </c>
      <c r="B35" s="2">
        <v>188</v>
      </c>
      <c r="C35" s="2">
        <v>148</v>
      </c>
      <c r="D35" s="2">
        <v>34</v>
      </c>
      <c r="E35" s="2">
        <v>0</v>
      </c>
      <c r="F35" s="2">
        <v>6</v>
      </c>
      <c r="G35" s="17">
        <v>125</v>
      </c>
      <c r="H35" s="18">
        <v>88</v>
      </c>
      <c r="I35" s="18">
        <v>34</v>
      </c>
      <c r="J35" s="18">
        <v>0</v>
      </c>
      <c r="K35" s="19">
        <v>3</v>
      </c>
      <c r="L35" s="2">
        <v>63</v>
      </c>
      <c r="M35" s="2">
        <v>60</v>
      </c>
      <c r="N35" s="2">
        <v>0</v>
      </c>
      <c r="O35" s="2">
        <v>0</v>
      </c>
      <c r="P35" s="2">
        <v>3</v>
      </c>
    </row>
    <row r="36" spans="1:16" x14ac:dyDescent="0.2">
      <c r="A36" s="2" t="s">
        <v>117</v>
      </c>
      <c r="B36" s="2">
        <v>231</v>
      </c>
      <c r="C36" s="2">
        <v>65</v>
      </c>
      <c r="D36" s="2">
        <v>101</v>
      </c>
      <c r="E36" s="2">
        <v>62</v>
      </c>
      <c r="F36" s="2">
        <v>3</v>
      </c>
      <c r="G36" s="17">
        <v>88</v>
      </c>
      <c r="H36" s="18">
        <v>23</v>
      </c>
      <c r="I36" s="18">
        <v>34</v>
      </c>
      <c r="J36" s="18">
        <v>31</v>
      </c>
      <c r="K36" s="19">
        <v>0</v>
      </c>
      <c r="L36" s="2">
        <v>143</v>
      </c>
      <c r="M36" s="2">
        <v>42</v>
      </c>
      <c r="N36" s="2">
        <v>68</v>
      </c>
      <c r="O36" s="2">
        <v>31</v>
      </c>
      <c r="P36" s="2">
        <v>3</v>
      </c>
    </row>
    <row r="37" spans="1:16" x14ac:dyDescent="0.2">
      <c r="A37" s="2" t="s">
        <v>118</v>
      </c>
      <c r="B37" s="2">
        <v>134</v>
      </c>
      <c r="C37" s="2">
        <v>65</v>
      </c>
      <c r="D37" s="2">
        <v>51</v>
      </c>
      <c r="E37" s="2">
        <v>15</v>
      </c>
      <c r="F37" s="2">
        <v>3</v>
      </c>
      <c r="G37" s="17">
        <v>60</v>
      </c>
      <c r="H37" s="18">
        <v>23</v>
      </c>
      <c r="I37" s="18">
        <v>34</v>
      </c>
      <c r="J37" s="18">
        <v>3</v>
      </c>
      <c r="K37" s="19">
        <v>0</v>
      </c>
      <c r="L37" s="2">
        <v>74</v>
      </c>
      <c r="M37" s="2">
        <v>42</v>
      </c>
      <c r="N37" s="2">
        <v>17</v>
      </c>
      <c r="O37" s="2">
        <v>12</v>
      </c>
      <c r="P37" s="2">
        <v>3</v>
      </c>
    </row>
    <row r="38" spans="1:16" x14ac:dyDescent="0.2">
      <c r="A38" s="2" t="s">
        <v>119</v>
      </c>
      <c r="B38" s="2">
        <v>52</v>
      </c>
      <c r="C38" s="2">
        <v>37</v>
      </c>
      <c r="D38" s="2">
        <v>8</v>
      </c>
      <c r="E38" s="2">
        <v>6</v>
      </c>
      <c r="F38" s="2">
        <v>0</v>
      </c>
      <c r="G38" s="17">
        <v>14</v>
      </c>
      <c r="H38" s="18">
        <v>14</v>
      </c>
      <c r="I38" s="18">
        <v>0</v>
      </c>
      <c r="J38" s="18">
        <v>0</v>
      </c>
      <c r="K38" s="19">
        <v>0</v>
      </c>
      <c r="L38" s="2">
        <v>38</v>
      </c>
      <c r="M38" s="2">
        <v>23</v>
      </c>
      <c r="N38" s="2">
        <v>8</v>
      </c>
      <c r="O38" s="2">
        <v>6</v>
      </c>
      <c r="P38" s="2">
        <v>0</v>
      </c>
    </row>
    <row r="39" spans="1:16" x14ac:dyDescent="0.2">
      <c r="A39" s="2" t="s">
        <v>120</v>
      </c>
      <c r="B39" s="2">
        <v>70</v>
      </c>
      <c r="C39" s="2">
        <v>42</v>
      </c>
      <c r="D39" s="2">
        <v>25</v>
      </c>
      <c r="E39" s="2">
        <v>3</v>
      </c>
      <c r="F39" s="2">
        <v>0</v>
      </c>
      <c r="G39" s="17">
        <v>36</v>
      </c>
      <c r="H39" s="18">
        <v>28</v>
      </c>
      <c r="I39" s="18">
        <v>8</v>
      </c>
      <c r="J39" s="18">
        <v>0</v>
      </c>
      <c r="K39" s="19">
        <v>0</v>
      </c>
      <c r="L39" s="2">
        <v>34</v>
      </c>
      <c r="M39" s="2">
        <v>14</v>
      </c>
      <c r="N39" s="2">
        <v>17</v>
      </c>
      <c r="O39" s="2">
        <v>3</v>
      </c>
      <c r="P39" s="2">
        <v>0</v>
      </c>
    </row>
    <row r="40" spans="1:16" x14ac:dyDescent="0.2">
      <c r="A40" s="2" t="s">
        <v>121</v>
      </c>
      <c r="B40" s="2">
        <v>9</v>
      </c>
      <c r="C40" s="2">
        <v>9</v>
      </c>
      <c r="D40" s="2">
        <v>0</v>
      </c>
      <c r="E40" s="2">
        <v>0</v>
      </c>
      <c r="F40" s="2">
        <v>0</v>
      </c>
      <c r="G40" s="17">
        <v>5</v>
      </c>
      <c r="H40" s="18">
        <v>5</v>
      </c>
      <c r="I40" s="18">
        <v>0</v>
      </c>
      <c r="J40" s="18">
        <v>0</v>
      </c>
      <c r="K40" s="19">
        <v>0</v>
      </c>
      <c r="L40" s="2">
        <v>5</v>
      </c>
      <c r="M40" s="2">
        <v>5</v>
      </c>
      <c r="N40" s="2">
        <v>0</v>
      </c>
      <c r="O40" s="2">
        <v>0</v>
      </c>
      <c r="P40" s="2">
        <v>0</v>
      </c>
    </row>
    <row r="41" spans="1:16" x14ac:dyDescent="0.2">
      <c r="A41" s="2" t="s">
        <v>122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17">
        <v>0</v>
      </c>
      <c r="H41" s="18">
        <v>0</v>
      </c>
      <c r="I41" s="18">
        <v>0</v>
      </c>
      <c r="J41" s="18">
        <v>0</v>
      </c>
      <c r="K41" s="19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1:16" x14ac:dyDescent="0.2">
      <c r="A42" s="2" t="s">
        <v>123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17">
        <v>0</v>
      </c>
      <c r="H42" s="18">
        <v>0</v>
      </c>
      <c r="I42" s="18">
        <v>0</v>
      </c>
      <c r="J42" s="18">
        <v>0</v>
      </c>
      <c r="K42" s="19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1:16" x14ac:dyDescent="0.2">
      <c r="A43" s="2" t="s">
        <v>124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17">
        <v>0</v>
      </c>
      <c r="H43" s="18">
        <v>0</v>
      </c>
      <c r="I43" s="18">
        <v>0</v>
      </c>
      <c r="J43" s="18">
        <v>0</v>
      </c>
      <c r="K43" s="19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6" x14ac:dyDescent="0.2">
      <c r="A44" s="2" t="s">
        <v>22</v>
      </c>
      <c r="B44" s="31">
        <v>7.6</v>
      </c>
      <c r="C44" s="31">
        <v>6.6</v>
      </c>
      <c r="D44" s="31">
        <v>9</v>
      </c>
      <c r="E44" s="31">
        <v>11.3</v>
      </c>
      <c r="F44" s="31">
        <v>5.4</v>
      </c>
      <c r="G44" s="35">
        <v>7.6</v>
      </c>
      <c r="H44" s="36">
        <v>6.7</v>
      </c>
      <c r="I44" s="36">
        <v>10</v>
      </c>
      <c r="J44" s="36">
        <v>11.2</v>
      </c>
      <c r="K44" s="37">
        <v>4.5999999999999996</v>
      </c>
      <c r="L44" s="31">
        <v>7.5</v>
      </c>
      <c r="M44" s="31">
        <v>6.5</v>
      </c>
      <c r="N44" s="31">
        <v>8.4</v>
      </c>
      <c r="O44" s="31">
        <v>11.3</v>
      </c>
      <c r="P44" s="31">
        <v>6</v>
      </c>
    </row>
    <row r="45" spans="1:16" ht="14.4" x14ac:dyDescent="0.3">
      <c r="A45" s="1" t="s">
        <v>230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4.4" x14ac:dyDescent="0.3">
      <c r="A46" s="2" t="s">
        <v>231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L2:P2"/>
    <mergeCell ref="B2:F2"/>
    <mergeCell ref="G2:K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03E4-9E4E-4A5E-8F39-9F52A534699F}">
  <dimension ref="A1:P46"/>
  <sheetViews>
    <sheetView view="pageBreakPreview" topLeftCell="E1" zoomScale="125" zoomScaleNormal="100" zoomScaleSheetLayoutView="125" workbookViewId="0">
      <selection activeCell="Q1" sqref="Q1:AF1048576"/>
    </sheetView>
  </sheetViews>
  <sheetFormatPr defaultColWidth="4.88671875" defaultRowHeight="10.199999999999999" x14ac:dyDescent="0.2"/>
  <cols>
    <col min="1" max="1" width="20.109375" style="3" customWidth="1"/>
    <col min="2" max="16" width="4.44140625" style="3" customWidth="1"/>
    <col min="17" max="16384" width="4.88671875" style="3"/>
  </cols>
  <sheetData>
    <row r="1" spans="1:16" x14ac:dyDescent="0.2">
      <c r="A1" s="2" t="s">
        <v>277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12"/>
      <c r="B2" s="110" t="s">
        <v>0</v>
      </c>
      <c r="C2" s="110"/>
      <c r="D2" s="110"/>
      <c r="E2" s="110"/>
      <c r="F2" s="110"/>
      <c r="G2" s="110" t="s">
        <v>1</v>
      </c>
      <c r="H2" s="110"/>
      <c r="I2" s="110"/>
      <c r="J2" s="110"/>
      <c r="K2" s="110"/>
      <c r="L2" s="110" t="s">
        <v>2</v>
      </c>
      <c r="M2" s="110"/>
      <c r="N2" s="110"/>
      <c r="O2" s="110"/>
      <c r="P2" s="111"/>
    </row>
    <row r="3" spans="1:16" x14ac:dyDescent="0.2">
      <c r="A3" s="26" t="s">
        <v>253</v>
      </c>
      <c r="B3" s="13" t="s">
        <v>0</v>
      </c>
      <c r="C3" s="13" t="s">
        <v>3</v>
      </c>
      <c r="D3" s="13" t="s">
        <v>232</v>
      </c>
      <c r="E3" s="13" t="s">
        <v>5</v>
      </c>
      <c r="F3" s="13" t="s">
        <v>233</v>
      </c>
      <c r="G3" s="13" t="s">
        <v>0</v>
      </c>
      <c r="H3" s="13" t="s">
        <v>3</v>
      </c>
      <c r="I3" s="13" t="s">
        <v>232</v>
      </c>
      <c r="J3" s="13" t="s">
        <v>5</v>
      </c>
      <c r="K3" s="13" t="s">
        <v>233</v>
      </c>
      <c r="L3" s="13" t="s">
        <v>0</v>
      </c>
      <c r="M3" s="13" t="s">
        <v>3</v>
      </c>
      <c r="N3" s="13" t="s">
        <v>232</v>
      </c>
      <c r="O3" s="13" t="s">
        <v>5</v>
      </c>
      <c r="P3" s="14" t="s">
        <v>233</v>
      </c>
    </row>
    <row r="4" spans="1:16" x14ac:dyDescent="0.2">
      <c r="A4" s="5" t="s">
        <v>352</v>
      </c>
      <c r="B4" s="2"/>
      <c r="C4" s="2"/>
      <c r="D4" s="2"/>
      <c r="E4" s="2"/>
      <c r="F4" s="2"/>
      <c r="G4" s="16"/>
      <c r="H4" s="1"/>
      <c r="I4" s="1"/>
      <c r="J4" s="1"/>
      <c r="K4" s="12"/>
      <c r="L4" s="2"/>
      <c r="M4" s="2"/>
      <c r="N4" s="2"/>
      <c r="O4" s="2"/>
      <c r="P4" s="2"/>
    </row>
    <row r="5" spans="1:16" x14ac:dyDescent="0.2">
      <c r="A5" s="5"/>
      <c r="B5" s="2"/>
      <c r="C5" s="2"/>
      <c r="D5" s="2"/>
      <c r="E5" s="2"/>
      <c r="F5" s="2"/>
      <c r="G5" s="17"/>
      <c r="H5" s="18"/>
      <c r="I5" s="18"/>
      <c r="J5" s="18"/>
      <c r="K5" s="19"/>
      <c r="L5" s="2"/>
      <c r="M5" s="2"/>
      <c r="N5" s="2"/>
      <c r="O5" s="2"/>
      <c r="P5" s="2"/>
    </row>
    <row r="6" spans="1:16" x14ac:dyDescent="0.2">
      <c r="A6" s="3" t="s">
        <v>342</v>
      </c>
      <c r="B6" s="2">
        <v>1487</v>
      </c>
      <c r="C6" s="2">
        <v>913</v>
      </c>
      <c r="D6" s="2">
        <v>397</v>
      </c>
      <c r="E6" s="2">
        <v>123</v>
      </c>
      <c r="F6" s="2">
        <v>54</v>
      </c>
      <c r="G6" s="17">
        <v>727</v>
      </c>
      <c r="H6" s="18">
        <v>482</v>
      </c>
      <c r="I6" s="18">
        <v>169</v>
      </c>
      <c r="J6" s="18">
        <v>49</v>
      </c>
      <c r="K6" s="19">
        <v>27</v>
      </c>
      <c r="L6" s="2">
        <v>760</v>
      </c>
      <c r="M6" s="2">
        <v>431</v>
      </c>
      <c r="N6" s="2">
        <v>228</v>
      </c>
      <c r="O6" s="2">
        <v>74</v>
      </c>
      <c r="P6" s="2">
        <v>27</v>
      </c>
    </row>
    <row r="7" spans="1:16" x14ac:dyDescent="0.2">
      <c r="A7" s="3" t="s">
        <v>125</v>
      </c>
      <c r="B7" s="2">
        <v>1293</v>
      </c>
      <c r="C7" s="2">
        <v>848</v>
      </c>
      <c r="D7" s="2">
        <v>329</v>
      </c>
      <c r="E7" s="2">
        <v>83</v>
      </c>
      <c r="F7" s="2">
        <v>33</v>
      </c>
      <c r="G7" s="17">
        <v>613</v>
      </c>
      <c r="H7" s="18">
        <v>449</v>
      </c>
      <c r="I7" s="18">
        <v>118</v>
      </c>
      <c r="J7" s="18">
        <v>31</v>
      </c>
      <c r="K7" s="19">
        <v>15</v>
      </c>
      <c r="L7" s="2">
        <v>680</v>
      </c>
      <c r="M7" s="2">
        <v>399</v>
      </c>
      <c r="N7" s="2">
        <v>211</v>
      </c>
      <c r="O7" s="2">
        <v>52</v>
      </c>
      <c r="P7" s="2">
        <v>18</v>
      </c>
    </row>
    <row r="8" spans="1:16" x14ac:dyDescent="0.2">
      <c r="A8" s="3" t="s">
        <v>345</v>
      </c>
      <c r="B8" s="27">
        <f t="shared" ref="B8:P8" si="0">B7*100/B6</f>
        <v>86.953597848016145</v>
      </c>
      <c r="C8" s="27">
        <f t="shared" si="0"/>
        <v>92.880613362541069</v>
      </c>
      <c r="D8" s="27">
        <f t="shared" si="0"/>
        <v>82.871536523929464</v>
      </c>
      <c r="E8" s="27">
        <f t="shared" si="0"/>
        <v>67.479674796747972</v>
      </c>
      <c r="F8" s="27">
        <f t="shared" si="0"/>
        <v>61.111111111111114</v>
      </c>
      <c r="G8" s="27">
        <f t="shared" si="0"/>
        <v>84.319119669876201</v>
      </c>
      <c r="H8" s="27">
        <f t="shared" si="0"/>
        <v>93.15352697095436</v>
      </c>
      <c r="I8" s="27">
        <f t="shared" si="0"/>
        <v>69.822485207100598</v>
      </c>
      <c r="J8" s="27">
        <f t="shared" si="0"/>
        <v>63.265306122448976</v>
      </c>
      <c r="K8" s="27">
        <f t="shared" si="0"/>
        <v>55.555555555555557</v>
      </c>
      <c r="L8" s="27">
        <f t="shared" si="0"/>
        <v>89.473684210526315</v>
      </c>
      <c r="M8" s="27">
        <f t="shared" si="0"/>
        <v>92.575406032482604</v>
      </c>
      <c r="N8" s="27">
        <f t="shared" si="0"/>
        <v>92.543859649122808</v>
      </c>
      <c r="O8" s="27">
        <f t="shared" si="0"/>
        <v>70.270270270270274</v>
      </c>
      <c r="P8" s="27">
        <f t="shared" si="0"/>
        <v>66.666666666666671</v>
      </c>
    </row>
    <row r="9" spans="1:16" x14ac:dyDescent="0.2">
      <c r="A9" s="3" t="s">
        <v>126</v>
      </c>
      <c r="B9" s="2">
        <v>193</v>
      </c>
      <c r="C9" s="2">
        <v>65</v>
      </c>
      <c r="D9" s="2">
        <v>68</v>
      </c>
      <c r="E9" s="2">
        <v>40</v>
      </c>
      <c r="F9" s="2">
        <v>21</v>
      </c>
      <c r="G9" s="17">
        <v>114</v>
      </c>
      <c r="H9" s="18">
        <v>32</v>
      </c>
      <c r="I9" s="18">
        <v>51</v>
      </c>
      <c r="J9" s="18">
        <v>18</v>
      </c>
      <c r="K9" s="19">
        <v>12</v>
      </c>
      <c r="L9" s="2">
        <v>80</v>
      </c>
      <c r="M9" s="2">
        <v>32</v>
      </c>
      <c r="N9" s="2">
        <v>17</v>
      </c>
      <c r="O9" s="2">
        <v>22</v>
      </c>
      <c r="P9" s="2">
        <v>9</v>
      </c>
    </row>
    <row r="10" spans="1:16" x14ac:dyDescent="0.2">
      <c r="B10" s="2"/>
      <c r="C10" s="2"/>
      <c r="D10" s="2"/>
      <c r="E10" s="2"/>
      <c r="F10" s="2"/>
      <c r="G10" s="17"/>
      <c r="H10" s="18"/>
      <c r="I10" s="18"/>
      <c r="J10" s="18"/>
      <c r="K10" s="19"/>
      <c r="L10" s="2"/>
      <c r="M10" s="2"/>
      <c r="N10" s="2"/>
      <c r="O10" s="2"/>
      <c r="P10" s="2"/>
    </row>
    <row r="11" spans="1:16" x14ac:dyDescent="0.2">
      <c r="A11" s="5" t="s">
        <v>127</v>
      </c>
      <c r="B11" s="2"/>
      <c r="C11" s="2"/>
      <c r="D11" s="2"/>
      <c r="E11" s="2"/>
      <c r="F11" s="2"/>
      <c r="G11" s="17"/>
      <c r="H11" s="18"/>
      <c r="I11" s="18"/>
      <c r="J11" s="18"/>
      <c r="K11" s="19"/>
      <c r="L11" s="2"/>
      <c r="M11" s="2"/>
      <c r="N11" s="2"/>
      <c r="O11" s="2"/>
      <c r="P11" s="2"/>
    </row>
    <row r="12" spans="1:16" x14ac:dyDescent="0.2">
      <c r="A12" s="5"/>
      <c r="B12" s="2"/>
      <c r="C12" s="2"/>
      <c r="D12" s="2"/>
      <c r="E12" s="2"/>
      <c r="F12" s="2"/>
      <c r="G12" s="17"/>
      <c r="H12" s="18"/>
      <c r="I12" s="18"/>
      <c r="J12" s="18"/>
      <c r="K12" s="19"/>
      <c r="L12" s="2"/>
      <c r="M12" s="2"/>
      <c r="N12" s="2"/>
      <c r="O12" s="2"/>
      <c r="P12" s="2"/>
    </row>
    <row r="13" spans="1:16" x14ac:dyDescent="0.2">
      <c r="A13" s="3" t="s">
        <v>333</v>
      </c>
      <c r="B13" s="2">
        <v>1487</v>
      </c>
      <c r="C13" s="2">
        <v>913</v>
      </c>
      <c r="D13" s="2">
        <v>397</v>
      </c>
      <c r="E13" s="2">
        <v>123</v>
      </c>
      <c r="F13" s="2">
        <v>54</v>
      </c>
      <c r="G13" s="17">
        <v>727</v>
      </c>
      <c r="H13" s="18">
        <v>482</v>
      </c>
      <c r="I13" s="18">
        <v>169</v>
      </c>
      <c r="J13" s="18">
        <v>49</v>
      </c>
      <c r="K13" s="19">
        <v>27</v>
      </c>
      <c r="L13" s="2">
        <v>760</v>
      </c>
      <c r="M13" s="2">
        <v>431</v>
      </c>
      <c r="N13" s="2">
        <v>228</v>
      </c>
      <c r="O13" s="2">
        <v>74</v>
      </c>
      <c r="P13" s="2">
        <v>27</v>
      </c>
    </row>
    <row r="14" spans="1:16" x14ac:dyDescent="0.2">
      <c r="A14" s="3" t="s">
        <v>128</v>
      </c>
      <c r="B14" s="2">
        <v>502</v>
      </c>
      <c r="C14" s="2">
        <v>440</v>
      </c>
      <c r="D14" s="2">
        <v>34</v>
      </c>
      <c r="E14" s="2">
        <v>22</v>
      </c>
      <c r="F14" s="2">
        <v>6</v>
      </c>
      <c r="G14" s="17">
        <v>268</v>
      </c>
      <c r="H14" s="18">
        <v>236</v>
      </c>
      <c r="I14" s="18">
        <v>25</v>
      </c>
      <c r="J14" s="18">
        <v>6</v>
      </c>
      <c r="K14" s="19">
        <v>0</v>
      </c>
      <c r="L14" s="2">
        <v>234</v>
      </c>
      <c r="M14" s="2">
        <v>204</v>
      </c>
      <c r="N14" s="2">
        <v>8</v>
      </c>
      <c r="O14" s="2">
        <v>15</v>
      </c>
      <c r="P14" s="2">
        <v>6</v>
      </c>
    </row>
    <row r="15" spans="1:16" x14ac:dyDescent="0.2">
      <c r="A15" s="3" t="s">
        <v>345</v>
      </c>
      <c r="B15" s="27">
        <f t="shared" ref="B15:P15" si="1">B14*100/B13</f>
        <v>33.759246805648957</v>
      </c>
      <c r="C15" s="27">
        <f t="shared" si="1"/>
        <v>48.192771084337352</v>
      </c>
      <c r="D15" s="27">
        <f t="shared" si="1"/>
        <v>8.5642317380352644</v>
      </c>
      <c r="E15" s="27">
        <f t="shared" si="1"/>
        <v>17.886178861788618</v>
      </c>
      <c r="F15" s="27">
        <f t="shared" si="1"/>
        <v>11.111111111111111</v>
      </c>
      <c r="G15" s="27">
        <f t="shared" si="1"/>
        <v>36.86382393397524</v>
      </c>
      <c r="H15" s="27">
        <f t="shared" si="1"/>
        <v>48.962655601659748</v>
      </c>
      <c r="I15" s="27">
        <f t="shared" si="1"/>
        <v>14.792899408284024</v>
      </c>
      <c r="J15" s="27">
        <f t="shared" si="1"/>
        <v>12.244897959183673</v>
      </c>
      <c r="K15" s="27">
        <f t="shared" si="1"/>
        <v>0</v>
      </c>
      <c r="L15" s="27">
        <f t="shared" si="1"/>
        <v>30.789473684210527</v>
      </c>
      <c r="M15" s="27">
        <f t="shared" si="1"/>
        <v>47.331786542923432</v>
      </c>
      <c r="N15" s="27">
        <f t="shared" si="1"/>
        <v>3.5087719298245612</v>
      </c>
      <c r="O15" s="27">
        <f t="shared" si="1"/>
        <v>20.27027027027027</v>
      </c>
      <c r="P15" s="27">
        <f t="shared" si="1"/>
        <v>22.222222222222221</v>
      </c>
    </row>
    <row r="16" spans="1:16" x14ac:dyDescent="0.2">
      <c r="A16" s="3" t="s">
        <v>129</v>
      </c>
      <c r="B16" s="2">
        <v>985</v>
      </c>
      <c r="C16" s="2">
        <v>473</v>
      </c>
      <c r="D16" s="2">
        <v>363</v>
      </c>
      <c r="E16" s="2">
        <v>102</v>
      </c>
      <c r="F16" s="2">
        <v>48</v>
      </c>
      <c r="G16" s="17">
        <v>459</v>
      </c>
      <c r="H16" s="18">
        <v>246</v>
      </c>
      <c r="I16" s="18">
        <v>144</v>
      </c>
      <c r="J16" s="18">
        <v>43</v>
      </c>
      <c r="K16" s="19">
        <v>27</v>
      </c>
      <c r="L16" s="2">
        <v>526</v>
      </c>
      <c r="M16" s="2">
        <v>227</v>
      </c>
      <c r="N16" s="2">
        <v>220</v>
      </c>
      <c r="O16" s="2">
        <v>58</v>
      </c>
      <c r="P16" s="2">
        <v>21</v>
      </c>
    </row>
    <row r="17" spans="1:16" x14ac:dyDescent="0.2">
      <c r="B17" s="2"/>
      <c r="C17" s="2"/>
      <c r="D17" s="2"/>
      <c r="E17" s="2"/>
      <c r="F17" s="2"/>
      <c r="G17" s="17"/>
      <c r="H17" s="18"/>
      <c r="I17" s="18"/>
      <c r="J17" s="18"/>
      <c r="K17" s="19"/>
      <c r="L17" s="2"/>
      <c r="M17" s="2"/>
      <c r="N17" s="2"/>
      <c r="O17" s="2"/>
      <c r="P17" s="2"/>
    </row>
    <row r="18" spans="1:16" x14ac:dyDescent="0.2">
      <c r="A18" s="5" t="s">
        <v>130</v>
      </c>
      <c r="B18" s="2"/>
      <c r="C18" s="2"/>
      <c r="D18" s="2"/>
      <c r="E18" s="2"/>
      <c r="F18" s="2"/>
      <c r="G18" s="17"/>
      <c r="H18" s="18"/>
      <c r="I18" s="18"/>
      <c r="J18" s="18"/>
      <c r="K18" s="19"/>
      <c r="L18" s="2"/>
      <c r="M18" s="2"/>
      <c r="N18" s="2"/>
      <c r="O18" s="2"/>
      <c r="P18" s="2"/>
    </row>
    <row r="19" spans="1:16" x14ac:dyDescent="0.2">
      <c r="A19" s="5"/>
      <c r="B19" s="2"/>
      <c r="C19" s="2"/>
      <c r="D19" s="2"/>
      <c r="E19" s="2"/>
      <c r="F19" s="2"/>
      <c r="G19" s="17"/>
      <c r="H19" s="18"/>
      <c r="I19" s="18"/>
      <c r="J19" s="18"/>
      <c r="K19" s="19"/>
      <c r="L19" s="2"/>
      <c r="M19" s="2"/>
      <c r="N19" s="2"/>
      <c r="O19" s="2"/>
      <c r="P19" s="2"/>
    </row>
    <row r="20" spans="1:16" x14ac:dyDescent="0.2">
      <c r="A20" s="3" t="s">
        <v>333</v>
      </c>
      <c r="B20" s="2">
        <v>420</v>
      </c>
      <c r="C20" s="2">
        <v>222</v>
      </c>
      <c r="D20" s="2">
        <v>127</v>
      </c>
      <c r="E20" s="2">
        <v>65</v>
      </c>
      <c r="F20" s="2">
        <v>6</v>
      </c>
      <c r="G20" s="17">
        <v>214</v>
      </c>
      <c r="H20" s="18">
        <v>130</v>
      </c>
      <c r="I20" s="18">
        <v>51</v>
      </c>
      <c r="J20" s="18">
        <v>31</v>
      </c>
      <c r="K20" s="19">
        <v>3</v>
      </c>
      <c r="L20" s="2">
        <v>206</v>
      </c>
      <c r="M20" s="2">
        <v>93</v>
      </c>
      <c r="N20" s="2">
        <v>76</v>
      </c>
      <c r="O20" s="2">
        <v>34</v>
      </c>
      <c r="P20" s="2">
        <v>3</v>
      </c>
    </row>
    <row r="21" spans="1:16" x14ac:dyDescent="0.2">
      <c r="A21" s="3" t="s">
        <v>131</v>
      </c>
      <c r="B21" s="2">
        <v>323</v>
      </c>
      <c r="C21" s="2">
        <v>171</v>
      </c>
      <c r="D21" s="2">
        <v>93</v>
      </c>
      <c r="E21" s="2">
        <v>55</v>
      </c>
      <c r="F21" s="2">
        <v>3</v>
      </c>
      <c r="G21" s="17">
        <v>137</v>
      </c>
      <c r="H21" s="18">
        <v>79</v>
      </c>
      <c r="I21" s="18">
        <v>34</v>
      </c>
      <c r="J21" s="18">
        <v>25</v>
      </c>
      <c r="K21" s="19">
        <v>0</v>
      </c>
      <c r="L21" s="2">
        <v>186</v>
      </c>
      <c r="M21" s="2">
        <v>93</v>
      </c>
      <c r="N21" s="2">
        <v>59</v>
      </c>
      <c r="O21" s="2">
        <v>31</v>
      </c>
      <c r="P21" s="2">
        <v>3</v>
      </c>
    </row>
    <row r="22" spans="1:16" x14ac:dyDescent="0.2">
      <c r="A22" s="3" t="s">
        <v>345</v>
      </c>
      <c r="B22" s="27">
        <f t="shared" ref="B22:P22" si="2">B21*100/B20</f>
        <v>76.904761904761898</v>
      </c>
      <c r="C22" s="27">
        <f t="shared" si="2"/>
        <v>77.027027027027032</v>
      </c>
      <c r="D22" s="27">
        <f t="shared" si="2"/>
        <v>73.228346456692918</v>
      </c>
      <c r="E22" s="27">
        <f t="shared" si="2"/>
        <v>84.615384615384613</v>
      </c>
      <c r="F22" s="27">
        <f t="shared" si="2"/>
        <v>50</v>
      </c>
      <c r="G22" s="27">
        <f t="shared" si="2"/>
        <v>64.018691588785046</v>
      </c>
      <c r="H22" s="27">
        <f t="shared" si="2"/>
        <v>60.769230769230766</v>
      </c>
      <c r="I22" s="27">
        <f t="shared" si="2"/>
        <v>66.666666666666671</v>
      </c>
      <c r="J22" s="27">
        <f t="shared" si="2"/>
        <v>80.645161290322577</v>
      </c>
      <c r="K22" s="27">
        <f t="shared" si="2"/>
        <v>0</v>
      </c>
      <c r="L22" s="27">
        <f t="shared" si="2"/>
        <v>90.291262135922324</v>
      </c>
      <c r="M22" s="27">
        <f t="shared" si="2"/>
        <v>100</v>
      </c>
      <c r="N22" s="27">
        <f t="shared" si="2"/>
        <v>77.631578947368425</v>
      </c>
      <c r="O22" s="27">
        <f t="shared" si="2"/>
        <v>91.17647058823529</v>
      </c>
      <c r="P22" s="27">
        <f t="shared" si="2"/>
        <v>100</v>
      </c>
    </row>
    <row r="23" spans="1:16" x14ac:dyDescent="0.2">
      <c r="A23" s="3" t="s">
        <v>132</v>
      </c>
      <c r="B23" s="2">
        <v>97</v>
      </c>
      <c r="C23" s="2">
        <v>51</v>
      </c>
      <c r="D23" s="2">
        <v>34</v>
      </c>
      <c r="E23" s="2">
        <v>9</v>
      </c>
      <c r="F23" s="2">
        <v>3</v>
      </c>
      <c r="G23" s="17">
        <v>77</v>
      </c>
      <c r="H23" s="18">
        <v>51</v>
      </c>
      <c r="I23" s="18">
        <v>17</v>
      </c>
      <c r="J23" s="18">
        <v>6</v>
      </c>
      <c r="K23" s="19">
        <v>3</v>
      </c>
      <c r="L23" s="2">
        <v>20</v>
      </c>
      <c r="M23" s="2">
        <v>0</v>
      </c>
      <c r="N23" s="2">
        <v>17</v>
      </c>
      <c r="O23" s="2">
        <v>3</v>
      </c>
      <c r="P23" s="2">
        <v>0</v>
      </c>
    </row>
    <row r="24" spans="1:16" x14ac:dyDescent="0.2">
      <c r="B24" s="2"/>
      <c r="C24" s="2"/>
      <c r="D24" s="2"/>
      <c r="E24" s="2"/>
      <c r="F24" s="2"/>
      <c r="G24" s="17"/>
      <c r="H24" s="18"/>
      <c r="I24" s="18"/>
      <c r="J24" s="18"/>
      <c r="K24" s="19"/>
      <c r="L24" s="2"/>
      <c r="M24" s="2"/>
      <c r="N24" s="2"/>
      <c r="O24" s="2"/>
      <c r="P24" s="2"/>
    </row>
    <row r="25" spans="1:16" x14ac:dyDescent="0.2">
      <c r="A25" s="5" t="s">
        <v>133</v>
      </c>
      <c r="B25" s="2"/>
      <c r="C25" s="2"/>
      <c r="D25" s="2"/>
      <c r="E25" s="2"/>
      <c r="F25" s="2"/>
      <c r="G25" s="17"/>
      <c r="H25" s="18"/>
      <c r="I25" s="18"/>
      <c r="J25" s="18"/>
      <c r="K25" s="19"/>
      <c r="L25" s="2"/>
      <c r="M25" s="2"/>
      <c r="N25" s="2"/>
      <c r="O25" s="2"/>
      <c r="P25" s="2"/>
    </row>
    <row r="26" spans="1:16" x14ac:dyDescent="0.2">
      <c r="A26" s="5"/>
      <c r="B26" s="2"/>
      <c r="C26" s="2"/>
      <c r="D26" s="2"/>
      <c r="E26" s="2"/>
      <c r="F26" s="2"/>
      <c r="G26" s="17"/>
      <c r="H26" s="18"/>
      <c r="I26" s="18"/>
      <c r="J26" s="18"/>
      <c r="K26" s="19"/>
      <c r="L26" s="2"/>
      <c r="M26" s="2"/>
      <c r="N26" s="2"/>
      <c r="O26" s="2"/>
      <c r="P26" s="2"/>
    </row>
    <row r="27" spans="1:16" x14ac:dyDescent="0.2">
      <c r="A27" s="3" t="s">
        <v>333</v>
      </c>
      <c r="B27" s="2">
        <v>420</v>
      </c>
      <c r="C27" s="2">
        <v>222</v>
      </c>
      <c r="D27" s="2">
        <v>127</v>
      </c>
      <c r="E27" s="2">
        <v>65</v>
      </c>
      <c r="F27" s="2">
        <v>6</v>
      </c>
      <c r="G27" s="17">
        <v>214</v>
      </c>
      <c r="H27" s="18">
        <v>130</v>
      </c>
      <c r="I27" s="18">
        <v>51</v>
      </c>
      <c r="J27" s="18">
        <v>31</v>
      </c>
      <c r="K27" s="19">
        <v>3</v>
      </c>
      <c r="L27" s="2">
        <v>206</v>
      </c>
      <c r="M27" s="2">
        <v>93</v>
      </c>
      <c r="N27" s="2">
        <v>76</v>
      </c>
      <c r="O27" s="2">
        <v>34</v>
      </c>
      <c r="P27" s="2">
        <v>3</v>
      </c>
    </row>
    <row r="28" spans="1:16" x14ac:dyDescent="0.2">
      <c r="A28" s="3" t="s">
        <v>134</v>
      </c>
      <c r="B28" s="2">
        <v>89</v>
      </c>
      <c r="C28" s="2">
        <v>32</v>
      </c>
      <c r="D28" s="2">
        <v>17</v>
      </c>
      <c r="E28" s="2">
        <v>40</v>
      </c>
      <c r="F28" s="2">
        <v>0</v>
      </c>
      <c r="G28" s="17">
        <v>62</v>
      </c>
      <c r="H28" s="18">
        <v>23</v>
      </c>
      <c r="I28" s="18">
        <v>17</v>
      </c>
      <c r="J28" s="18">
        <v>22</v>
      </c>
      <c r="K28" s="19">
        <v>0</v>
      </c>
      <c r="L28" s="2">
        <v>28</v>
      </c>
      <c r="M28" s="2">
        <v>9</v>
      </c>
      <c r="N28" s="2">
        <v>0</v>
      </c>
      <c r="O28" s="2">
        <v>18</v>
      </c>
      <c r="P28" s="2">
        <v>0</v>
      </c>
    </row>
    <row r="29" spans="1:16" x14ac:dyDescent="0.2">
      <c r="A29" s="3" t="s">
        <v>345</v>
      </c>
      <c r="B29" s="27">
        <f t="shared" ref="B29:P29" si="3">B28*100/B27</f>
        <v>21.19047619047619</v>
      </c>
      <c r="C29" s="27">
        <f t="shared" si="3"/>
        <v>14.414414414414415</v>
      </c>
      <c r="D29" s="27">
        <f t="shared" si="3"/>
        <v>13.385826771653543</v>
      </c>
      <c r="E29" s="27">
        <f t="shared" si="3"/>
        <v>61.53846153846154</v>
      </c>
      <c r="F29" s="27">
        <f t="shared" si="3"/>
        <v>0</v>
      </c>
      <c r="G29" s="27">
        <f t="shared" si="3"/>
        <v>28.971962616822431</v>
      </c>
      <c r="H29" s="27">
        <f t="shared" si="3"/>
        <v>17.692307692307693</v>
      </c>
      <c r="I29" s="27">
        <f t="shared" si="3"/>
        <v>33.333333333333336</v>
      </c>
      <c r="J29" s="27">
        <f t="shared" si="3"/>
        <v>70.967741935483872</v>
      </c>
      <c r="K29" s="27">
        <f t="shared" si="3"/>
        <v>0</v>
      </c>
      <c r="L29" s="27">
        <f t="shared" si="3"/>
        <v>13.592233009708737</v>
      </c>
      <c r="M29" s="27">
        <f t="shared" si="3"/>
        <v>9.67741935483871</v>
      </c>
      <c r="N29" s="27">
        <f t="shared" si="3"/>
        <v>0</v>
      </c>
      <c r="O29" s="27">
        <f t="shared" si="3"/>
        <v>52.941176470588232</v>
      </c>
      <c r="P29" s="27">
        <f t="shared" si="3"/>
        <v>0</v>
      </c>
    </row>
    <row r="30" spans="1:16" x14ac:dyDescent="0.2">
      <c r="A30" s="3" t="s">
        <v>135</v>
      </c>
      <c r="B30" s="2">
        <v>330</v>
      </c>
      <c r="C30" s="2">
        <v>190</v>
      </c>
      <c r="D30" s="2">
        <v>110</v>
      </c>
      <c r="E30" s="2">
        <v>25</v>
      </c>
      <c r="F30" s="2">
        <v>6</v>
      </c>
      <c r="G30" s="17">
        <v>153</v>
      </c>
      <c r="H30" s="18">
        <v>107</v>
      </c>
      <c r="I30" s="18">
        <v>34</v>
      </c>
      <c r="J30" s="18">
        <v>9</v>
      </c>
      <c r="K30" s="19">
        <v>3</v>
      </c>
      <c r="L30" s="2">
        <v>178</v>
      </c>
      <c r="M30" s="2">
        <v>83</v>
      </c>
      <c r="N30" s="2">
        <v>76</v>
      </c>
      <c r="O30" s="2">
        <v>15</v>
      </c>
      <c r="P30" s="2">
        <v>3</v>
      </c>
    </row>
    <row r="31" spans="1:16" x14ac:dyDescent="0.2">
      <c r="B31" s="2"/>
      <c r="C31" s="2"/>
      <c r="D31" s="2"/>
      <c r="E31" s="2"/>
      <c r="F31" s="2"/>
      <c r="G31" s="17"/>
      <c r="H31" s="18"/>
      <c r="I31" s="18"/>
      <c r="J31" s="18"/>
      <c r="K31" s="19"/>
      <c r="L31" s="2"/>
      <c r="M31" s="2"/>
      <c r="N31" s="2"/>
      <c r="O31" s="2"/>
      <c r="P31" s="2"/>
    </row>
    <row r="32" spans="1:16" x14ac:dyDescent="0.2">
      <c r="A32" s="5" t="s">
        <v>136</v>
      </c>
      <c r="B32" s="2"/>
      <c r="C32" s="2"/>
      <c r="D32" s="2"/>
      <c r="E32" s="2"/>
      <c r="F32" s="2"/>
      <c r="G32" s="17"/>
      <c r="H32" s="18"/>
      <c r="I32" s="18"/>
      <c r="J32" s="18"/>
      <c r="K32" s="19"/>
      <c r="L32" s="2"/>
      <c r="M32" s="2"/>
      <c r="N32" s="2"/>
      <c r="O32" s="2"/>
      <c r="P32" s="2"/>
    </row>
    <row r="33" spans="1:16" x14ac:dyDescent="0.2">
      <c r="A33" s="5"/>
      <c r="B33" s="2"/>
      <c r="C33" s="2"/>
      <c r="D33" s="2"/>
      <c r="E33" s="2"/>
      <c r="F33" s="2"/>
      <c r="G33" s="17"/>
      <c r="H33" s="18"/>
      <c r="I33" s="18"/>
      <c r="J33" s="18"/>
      <c r="K33" s="19"/>
      <c r="L33" s="2"/>
      <c r="M33" s="2"/>
      <c r="N33" s="2"/>
      <c r="O33" s="2"/>
      <c r="P33" s="2"/>
    </row>
    <row r="34" spans="1:16" x14ac:dyDescent="0.2">
      <c r="A34" s="3" t="s">
        <v>333</v>
      </c>
      <c r="B34" s="2">
        <v>420</v>
      </c>
      <c r="C34" s="2">
        <v>222</v>
      </c>
      <c r="D34" s="2">
        <v>127</v>
      </c>
      <c r="E34" s="2">
        <v>65</v>
      </c>
      <c r="F34" s="2">
        <v>6</v>
      </c>
      <c r="G34" s="17">
        <v>214</v>
      </c>
      <c r="H34" s="18">
        <v>130</v>
      </c>
      <c r="I34" s="18">
        <v>51</v>
      </c>
      <c r="J34" s="18">
        <v>31</v>
      </c>
      <c r="K34" s="19">
        <v>3</v>
      </c>
      <c r="L34" s="2">
        <v>206</v>
      </c>
      <c r="M34" s="2">
        <v>93</v>
      </c>
      <c r="N34" s="2">
        <v>76</v>
      </c>
      <c r="O34" s="2">
        <v>34</v>
      </c>
      <c r="P34" s="2">
        <v>3</v>
      </c>
    </row>
    <row r="35" spans="1:16" x14ac:dyDescent="0.2">
      <c r="A35" s="3" t="s">
        <v>137</v>
      </c>
      <c r="B35" s="2">
        <v>196</v>
      </c>
      <c r="C35" s="2">
        <v>125</v>
      </c>
      <c r="D35" s="2">
        <v>34</v>
      </c>
      <c r="E35" s="2">
        <v>37</v>
      </c>
      <c r="F35" s="2">
        <v>0</v>
      </c>
      <c r="G35" s="17">
        <v>107</v>
      </c>
      <c r="H35" s="18">
        <v>74</v>
      </c>
      <c r="I35" s="18">
        <v>8</v>
      </c>
      <c r="J35" s="18">
        <v>25</v>
      </c>
      <c r="K35" s="19">
        <v>0</v>
      </c>
      <c r="L35" s="2">
        <v>89</v>
      </c>
      <c r="M35" s="2">
        <v>51</v>
      </c>
      <c r="N35" s="2">
        <v>25</v>
      </c>
      <c r="O35" s="2">
        <v>12</v>
      </c>
      <c r="P35" s="2">
        <v>0</v>
      </c>
    </row>
    <row r="36" spans="1:16" x14ac:dyDescent="0.2">
      <c r="A36" s="3" t="s">
        <v>345</v>
      </c>
      <c r="B36" s="27">
        <f t="shared" ref="B36:P36" si="4">B35*100/B34</f>
        <v>46.666666666666664</v>
      </c>
      <c r="C36" s="27">
        <f t="shared" si="4"/>
        <v>56.306306306306304</v>
      </c>
      <c r="D36" s="27">
        <f t="shared" si="4"/>
        <v>26.771653543307085</v>
      </c>
      <c r="E36" s="27">
        <f t="shared" si="4"/>
        <v>56.92307692307692</v>
      </c>
      <c r="F36" s="27">
        <f t="shared" si="4"/>
        <v>0</v>
      </c>
      <c r="G36" s="27">
        <f t="shared" si="4"/>
        <v>50</v>
      </c>
      <c r="H36" s="27">
        <f t="shared" si="4"/>
        <v>56.92307692307692</v>
      </c>
      <c r="I36" s="27">
        <f t="shared" si="4"/>
        <v>15.686274509803921</v>
      </c>
      <c r="J36" s="27">
        <f t="shared" si="4"/>
        <v>80.645161290322577</v>
      </c>
      <c r="K36" s="27">
        <f t="shared" si="4"/>
        <v>0</v>
      </c>
      <c r="L36" s="27">
        <f t="shared" si="4"/>
        <v>43.203883495145632</v>
      </c>
      <c r="M36" s="27">
        <f t="shared" si="4"/>
        <v>54.838709677419352</v>
      </c>
      <c r="N36" s="27">
        <f t="shared" si="4"/>
        <v>32.89473684210526</v>
      </c>
      <c r="O36" s="27">
        <f t="shared" si="4"/>
        <v>35.294117647058826</v>
      </c>
      <c r="P36" s="27">
        <f t="shared" si="4"/>
        <v>0</v>
      </c>
    </row>
    <row r="37" spans="1:16" x14ac:dyDescent="0.2">
      <c r="A37" s="3" t="s">
        <v>138</v>
      </c>
      <c r="B37" s="2">
        <v>224</v>
      </c>
      <c r="C37" s="2">
        <v>97</v>
      </c>
      <c r="D37" s="2">
        <v>93</v>
      </c>
      <c r="E37" s="2">
        <v>28</v>
      </c>
      <c r="F37" s="2">
        <v>6</v>
      </c>
      <c r="G37" s="17">
        <v>107</v>
      </c>
      <c r="H37" s="18">
        <v>56</v>
      </c>
      <c r="I37" s="18">
        <v>42</v>
      </c>
      <c r="J37" s="18">
        <v>6</v>
      </c>
      <c r="K37" s="19">
        <v>3</v>
      </c>
      <c r="L37" s="2">
        <v>117</v>
      </c>
      <c r="M37" s="2">
        <v>42</v>
      </c>
      <c r="N37" s="2">
        <v>51</v>
      </c>
      <c r="O37" s="2">
        <v>22</v>
      </c>
      <c r="P37" s="2">
        <v>3</v>
      </c>
    </row>
    <row r="38" spans="1:16" x14ac:dyDescent="0.2">
      <c r="B38" s="2"/>
      <c r="C38" s="2"/>
      <c r="D38" s="2"/>
      <c r="E38" s="2"/>
      <c r="F38" s="2"/>
      <c r="G38" s="17"/>
      <c r="H38" s="18"/>
      <c r="I38" s="18"/>
      <c r="J38" s="18"/>
      <c r="K38" s="19"/>
      <c r="L38" s="2"/>
      <c r="M38" s="2"/>
      <c r="N38" s="2"/>
      <c r="O38" s="2"/>
      <c r="P38" s="2"/>
    </row>
    <row r="39" spans="1:16" x14ac:dyDescent="0.2">
      <c r="A39" s="5" t="s">
        <v>139</v>
      </c>
      <c r="B39" s="2"/>
      <c r="C39" s="2"/>
      <c r="D39" s="2"/>
      <c r="E39" s="2"/>
      <c r="F39" s="2"/>
      <c r="G39" s="17"/>
      <c r="H39" s="18"/>
      <c r="I39" s="18"/>
      <c r="J39" s="18"/>
      <c r="K39" s="19"/>
      <c r="L39" s="2"/>
      <c r="M39" s="2"/>
      <c r="N39" s="2"/>
      <c r="O39" s="2"/>
      <c r="P39" s="2"/>
    </row>
    <row r="40" spans="1:16" x14ac:dyDescent="0.2">
      <c r="A40" s="5"/>
      <c r="B40" s="2"/>
      <c r="C40" s="2"/>
      <c r="D40" s="2"/>
      <c r="E40" s="2"/>
      <c r="F40" s="2"/>
      <c r="G40" s="17"/>
      <c r="H40" s="18"/>
      <c r="I40" s="18"/>
      <c r="J40" s="18"/>
      <c r="K40" s="19"/>
      <c r="L40" s="2"/>
      <c r="M40" s="2"/>
      <c r="N40" s="2"/>
      <c r="O40" s="2"/>
      <c r="P40" s="2"/>
    </row>
    <row r="41" spans="1:16" x14ac:dyDescent="0.2">
      <c r="A41" s="3" t="s">
        <v>333</v>
      </c>
      <c r="B41" s="2">
        <v>340</v>
      </c>
      <c r="C41" s="2">
        <v>176</v>
      </c>
      <c r="D41" s="2">
        <v>93</v>
      </c>
      <c r="E41" s="2">
        <v>65</v>
      </c>
      <c r="F41" s="2">
        <v>6</v>
      </c>
      <c r="G41" s="17">
        <v>169</v>
      </c>
      <c r="H41" s="18">
        <v>102</v>
      </c>
      <c r="I41" s="18">
        <v>34</v>
      </c>
      <c r="J41" s="18">
        <v>31</v>
      </c>
      <c r="K41" s="19">
        <v>3</v>
      </c>
      <c r="L41" s="2">
        <v>170</v>
      </c>
      <c r="M41" s="2">
        <v>74</v>
      </c>
      <c r="N41" s="2">
        <v>59</v>
      </c>
      <c r="O41" s="2">
        <v>34</v>
      </c>
      <c r="P41" s="2">
        <v>3</v>
      </c>
    </row>
    <row r="42" spans="1:16" x14ac:dyDescent="0.2">
      <c r="A42" s="3" t="s">
        <v>140</v>
      </c>
      <c r="B42" s="2">
        <v>34</v>
      </c>
      <c r="C42" s="2">
        <v>19</v>
      </c>
      <c r="D42" s="2">
        <v>0</v>
      </c>
      <c r="E42" s="2">
        <v>15</v>
      </c>
      <c r="F42" s="2">
        <v>0</v>
      </c>
      <c r="G42" s="17">
        <v>20</v>
      </c>
      <c r="H42" s="18">
        <v>14</v>
      </c>
      <c r="I42" s="18">
        <v>0</v>
      </c>
      <c r="J42" s="18">
        <v>6</v>
      </c>
      <c r="K42" s="19">
        <v>0</v>
      </c>
      <c r="L42" s="2">
        <v>14</v>
      </c>
      <c r="M42" s="2">
        <v>5</v>
      </c>
      <c r="N42" s="2">
        <v>0</v>
      </c>
      <c r="O42" s="2">
        <v>9</v>
      </c>
      <c r="P42" s="2">
        <v>0</v>
      </c>
    </row>
    <row r="43" spans="1:16" x14ac:dyDescent="0.2">
      <c r="A43" s="3" t="s">
        <v>345</v>
      </c>
      <c r="B43" s="27">
        <f t="shared" ref="B43:P43" si="5">B42*100/B41</f>
        <v>10</v>
      </c>
      <c r="C43" s="27">
        <f t="shared" si="5"/>
        <v>10.795454545454545</v>
      </c>
      <c r="D43" s="27">
        <f t="shared" si="5"/>
        <v>0</v>
      </c>
      <c r="E43" s="27">
        <f t="shared" si="5"/>
        <v>23.076923076923077</v>
      </c>
      <c r="F43" s="27">
        <f t="shared" si="5"/>
        <v>0</v>
      </c>
      <c r="G43" s="27">
        <f t="shared" si="5"/>
        <v>11.834319526627219</v>
      </c>
      <c r="H43" s="27">
        <f t="shared" si="5"/>
        <v>13.725490196078431</v>
      </c>
      <c r="I43" s="27">
        <f t="shared" si="5"/>
        <v>0</v>
      </c>
      <c r="J43" s="27">
        <f t="shared" si="5"/>
        <v>19.35483870967742</v>
      </c>
      <c r="K43" s="27">
        <f t="shared" si="5"/>
        <v>0</v>
      </c>
      <c r="L43" s="27">
        <f t="shared" si="5"/>
        <v>8.235294117647058</v>
      </c>
      <c r="M43" s="27">
        <f t="shared" si="5"/>
        <v>6.756756756756757</v>
      </c>
      <c r="N43" s="27">
        <f t="shared" si="5"/>
        <v>0</v>
      </c>
      <c r="O43" s="27">
        <f t="shared" si="5"/>
        <v>26.470588235294116</v>
      </c>
      <c r="P43" s="27">
        <f t="shared" si="5"/>
        <v>0</v>
      </c>
    </row>
    <row r="44" spans="1:16" x14ac:dyDescent="0.2">
      <c r="A44" s="3" t="s">
        <v>141</v>
      </c>
      <c r="B44" s="2">
        <v>306</v>
      </c>
      <c r="C44" s="2">
        <v>158</v>
      </c>
      <c r="D44" s="2">
        <v>93</v>
      </c>
      <c r="E44" s="2">
        <v>49</v>
      </c>
      <c r="F44" s="2">
        <v>6</v>
      </c>
      <c r="G44" s="24">
        <v>149</v>
      </c>
      <c r="H44" s="25">
        <v>88</v>
      </c>
      <c r="I44" s="25">
        <v>34</v>
      </c>
      <c r="J44" s="25">
        <v>25</v>
      </c>
      <c r="K44" s="26">
        <v>3</v>
      </c>
      <c r="L44" s="2">
        <v>156</v>
      </c>
      <c r="M44" s="2">
        <v>70</v>
      </c>
      <c r="N44" s="2">
        <v>59</v>
      </c>
      <c r="O44" s="2">
        <v>25</v>
      </c>
      <c r="P44" s="2">
        <v>3</v>
      </c>
    </row>
    <row r="45" spans="1:16" ht="14.4" x14ac:dyDescent="0.3">
      <c r="A45" s="1" t="s">
        <v>230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4.4" x14ac:dyDescent="0.3">
      <c r="A46" s="2" t="s">
        <v>231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CNMI 2012 COFA</vt:lpstr>
      <vt:lpstr>Relationship Religion</vt:lpstr>
      <vt:lpstr>relation,religion</vt:lpstr>
      <vt:lpstr>ethnicity</vt:lpstr>
      <vt:lpstr>Citiz 1</vt:lpstr>
      <vt:lpstr>citizenship</vt:lpstr>
      <vt:lpstr>migration</vt:lpstr>
      <vt:lpstr>education</vt:lpstr>
      <vt:lpstr>Educ programs</vt:lpstr>
      <vt:lpstr>ed programs</vt:lpstr>
      <vt:lpstr>Previous residence</vt:lpstr>
      <vt:lpstr>previous res</vt:lpstr>
      <vt:lpstr>Lang 1</vt:lpstr>
      <vt:lpstr>Language</vt:lpstr>
      <vt:lpstr>lang ability</vt:lpstr>
      <vt:lpstr>health</vt:lpstr>
      <vt:lpstr>Parents' birthplace</vt:lpstr>
      <vt:lpstr>CULTURAL 1</vt:lpstr>
      <vt:lpstr>cultural</vt:lpstr>
      <vt:lpstr>work last week</vt:lpstr>
      <vt:lpstr>work last year</vt:lpstr>
      <vt:lpstr>type of income</vt:lpstr>
      <vt:lpstr>total income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MichaelLevin</dc:creator>
  <cp:lastModifiedBy>Michael Levin</cp:lastModifiedBy>
  <dcterms:created xsi:type="dcterms:W3CDTF">2012-06-20T12:28:13Z</dcterms:created>
  <dcterms:modified xsi:type="dcterms:W3CDTF">2020-03-28T20:20:07Z</dcterms:modified>
</cp:coreProperties>
</file>